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00114096\Downloads\01_施設・設備整備HP掲載用\"/>
    </mc:Choice>
  </mc:AlternateContent>
  <xr:revisionPtr revIDLastSave="0" documentId="13_ncr:1_{D4D50571-C1A7-463D-824F-E69A010B993B}" xr6:coauthVersionLast="47" xr6:coauthVersionMax="47" xr10:uidLastSave="{00000000-0000-0000-0000-000000000000}"/>
  <bookViews>
    <workbookView xWindow="-110" yWindow="-110" windowWidth="19420" windowHeight="10420" tabRatio="832" xr2:uid="{00000000-000D-0000-FFFF-FFFF00000000}"/>
  </bookViews>
  <sheets>
    <sheet name="（様式2）事業費内訳書（病室）" sheetId="47" r:id="rId1"/>
    <sheet name="（様式2）事業費内訳書（病室以外）" sheetId="53" r:id="rId2"/>
    <sheet name="１6 新興感染症（病室）" sheetId="34" r:id="rId3"/>
    <sheet name="１6 新興感染症（病室以外）" sheetId="49" r:id="rId4"/>
    <sheet name="（様式2）【記載例】事業費内訳書（病室）" sheetId="56" r:id="rId5"/>
    <sheet name="（様式2）【記載例】事業費内訳書（病室以外）" sheetId="57" r:id="rId6"/>
    <sheet name="12-1 スプリンクラー（総括表）見直し前" sheetId="25" state="hidden" r:id="rId7"/>
    <sheet name="12-2スプリンクラー（個別計画書）見直し前" sheetId="26" state="hidden" r:id="rId8"/>
    <sheet name="１6 【記載例】新興感染症（病室）" sheetId="51" r:id="rId9"/>
    <sheet name="１6 【記載例】新興感染症（病室以外）" sheetId="52" r:id="rId10"/>
    <sheet name="管理用（このシートは削除しないでください）" sheetId="9" r:id="rId11"/>
  </sheets>
  <definedNames>
    <definedName name="_xlnm.Print_Area" localSheetId="4">'（様式2）【記載例】事業費内訳書（病室）'!$A$1:$U$55</definedName>
    <definedName name="_xlnm.Print_Area" localSheetId="5">'（様式2）【記載例】事業費内訳書（病室以外）'!$A$1:$U$55</definedName>
    <definedName name="_xlnm.Print_Area" localSheetId="0">'（様式2）事業費内訳書（病室）'!$A$1:$U$55</definedName>
    <definedName name="_xlnm.Print_Area" localSheetId="1">'（様式2）事業費内訳書（病室以外）'!$A$1:$U$55</definedName>
    <definedName name="_xlnm.Print_Area" localSheetId="6">'12-1 スプリンクラー（総括表）見直し前'!$A$1:$AI$43</definedName>
    <definedName name="_xlnm.Print_Area" localSheetId="7">'12-2スプリンクラー（個別計画書）見直し前'!$B$1:$BQ$41</definedName>
    <definedName name="_xlnm.Print_Area" localSheetId="8">'１6 【記載例】新興感染症（病室）'!$A$1:$K$53</definedName>
    <definedName name="_xlnm.Print_Area" localSheetId="9">'１6 【記載例】新興感染症（病室以外）'!$A$1:$K$52</definedName>
    <definedName name="_xlnm.Print_Area" localSheetId="2">'１6 新興感染症（病室）'!$A$1:$K$53</definedName>
    <definedName name="_xlnm.Print_Area" localSheetId="3">'１6 新興感染症（病室以外）'!$A$1:$K$51</definedName>
    <definedName name="_xlnm.Print_Area" localSheetId="10">'管理用（このシートは削除しないでください）'!$A$1:$W$72</definedName>
    <definedName name="_xlnm.Print_Titles" localSheetId="4">'（様式2）【記載例】事業費内訳書（病室）'!$A:$C</definedName>
    <definedName name="_xlnm.Print_Titles" localSheetId="5">'（様式2）【記載例】事業費内訳書（病室以外）'!$A:$C</definedName>
    <definedName name="_xlnm.Print_Titles" localSheetId="0">'（様式2）事業費内訳書（病室）'!$A:$C</definedName>
    <definedName name="_xlnm.Print_Titles" localSheetId="1">'（様式2）事業費内訳書（病室以外）'!$A:$C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57" l="1"/>
  <c r="L46" i="57"/>
  <c r="K46" i="57"/>
  <c r="K45" i="57"/>
  <c r="K44" i="57"/>
  <c r="K43" i="57"/>
  <c r="K42" i="57"/>
  <c r="K41" i="57"/>
  <c r="K40" i="57"/>
  <c r="K39" i="57"/>
  <c r="K38" i="57"/>
  <c r="K37" i="57"/>
  <c r="K36" i="57"/>
  <c r="K35" i="57"/>
  <c r="L34" i="57"/>
  <c r="K34" i="57"/>
  <c r="K33" i="57"/>
  <c r="K32" i="57"/>
  <c r="K31" i="57"/>
  <c r="K30" i="57"/>
  <c r="K29" i="57"/>
  <c r="L28" i="57"/>
  <c r="L35" i="57" s="1"/>
  <c r="L47" i="57" s="1"/>
  <c r="K28" i="57"/>
  <c r="K27" i="57"/>
  <c r="K26" i="57"/>
  <c r="K25" i="57"/>
  <c r="K24" i="57"/>
  <c r="K23" i="57"/>
  <c r="K22" i="57"/>
  <c r="K21" i="57"/>
  <c r="K20" i="57"/>
  <c r="K19" i="57"/>
  <c r="K18" i="57"/>
  <c r="K16" i="57"/>
  <c r="K15" i="57"/>
  <c r="K14" i="57"/>
  <c r="K13" i="57"/>
  <c r="K12" i="57"/>
  <c r="K11" i="57"/>
  <c r="L8" i="57"/>
  <c r="K47" i="56"/>
  <c r="L46" i="56"/>
  <c r="K46" i="56"/>
  <c r="K45" i="56"/>
  <c r="K44" i="56"/>
  <c r="K43" i="56"/>
  <c r="K42" i="56"/>
  <c r="K41" i="56"/>
  <c r="K40" i="56"/>
  <c r="K39" i="56"/>
  <c r="K38" i="56"/>
  <c r="K37" i="56"/>
  <c r="K36" i="56"/>
  <c r="K35" i="56"/>
  <c r="L34" i="56"/>
  <c r="K34" i="56"/>
  <c r="K33" i="56"/>
  <c r="K32" i="56"/>
  <c r="K31" i="56"/>
  <c r="K30" i="56"/>
  <c r="K29" i="56"/>
  <c r="L28" i="56"/>
  <c r="L35" i="56" s="1"/>
  <c r="L47" i="56" s="1"/>
  <c r="K28" i="56"/>
  <c r="K27" i="56"/>
  <c r="K26" i="56"/>
  <c r="K25" i="56"/>
  <c r="K24" i="56"/>
  <c r="K23" i="56"/>
  <c r="K22" i="56"/>
  <c r="K21" i="56"/>
  <c r="K20" i="56"/>
  <c r="K19" i="56"/>
  <c r="K18" i="56"/>
  <c r="K16" i="56"/>
  <c r="K15" i="56"/>
  <c r="K14" i="56"/>
  <c r="K13" i="56"/>
  <c r="K12" i="56"/>
  <c r="K11" i="56"/>
  <c r="L8" i="56"/>
  <c r="K47" i="53"/>
  <c r="L46" i="53"/>
  <c r="K46" i="53"/>
  <c r="K45" i="53"/>
  <c r="K44" i="53"/>
  <c r="K43" i="53"/>
  <c r="K42" i="53"/>
  <c r="K41" i="53"/>
  <c r="K40" i="53"/>
  <c r="K39" i="53"/>
  <c r="K38" i="53"/>
  <c r="K37" i="53"/>
  <c r="K36" i="53"/>
  <c r="K35" i="53"/>
  <c r="L34" i="53"/>
  <c r="K34" i="53"/>
  <c r="K33" i="53"/>
  <c r="K32" i="53"/>
  <c r="K31" i="53"/>
  <c r="K30" i="53"/>
  <c r="K29" i="53"/>
  <c r="L28" i="53"/>
  <c r="L35" i="53" s="1"/>
  <c r="L47" i="53" s="1"/>
  <c r="K28" i="53"/>
  <c r="K27" i="53"/>
  <c r="K26" i="53"/>
  <c r="K25" i="53"/>
  <c r="K24" i="53"/>
  <c r="K23" i="53"/>
  <c r="K22" i="53"/>
  <c r="K21" i="53"/>
  <c r="K20" i="53"/>
  <c r="K19" i="53"/>
  <c r="K18" i="53"/>
  <c r="K16" i="53"/>
  <c r="K15" i="53"/>
  <c r="K14" i="53"/>
  <c r="K13" i="53"/>
  <c r="K12" i="53"/>
  <c r="K11" i="53"/>
  <c r="L8" i="53"/>
  <c r="K47" i="47"/>
  <c r="L46" i="47"/>
  <c r="K46" i="47"/>
  <c r="K45" i="47"/>
  <c r="K44" i="47"/>
  <c r="K43" i="47"/>
  <c r="K42" i="47"/>
  <c r="K41" i="47"/>
  <c r="K40" i="47"/>
  <c r="K39" i="47"/>
  <c r="K38" i="47"/>
  <c r="K37" i="47"/>
  <c r="K36" i="47"/>
  <c r="L35" i="47"/>
  <c r="L47" i="47" s="1"/>
  <c r="K35" i="47"/>
  <c r="L34" i="47"/>
  <c r="K34" i="47"/>
  <c r="K33" i="47"/>
  <c r="K32" i="47"/>
  <c r="K31" i="47"/>
  <c r="K30" i="47"/>
  <c r="K29" i="47"/>
  <c r="L28" i="47"/>
  <c r="K28" i="47"/>
  <c r="K27" i="47"/>
  <c r="K26" i="47"/>
  <c r="K25" i="47"/>
  <c r="K24" i="47"/>
  <c r="K23" i="47"/>
  <c r="K22" i="47"/>
  <c r="K21" i="47"/>
  <c r="K20" i="47"/>
  <c r="K19" i="47"/>
  <c r="K18" i="47"/>
  <c r="K16" i="47"/>
  <c r="K15" i="47"/>
  <c r="K14" i="47"/>
  <c r="K13" i="47"/>
  <c r="K12" i="47"/>
  <c r="K11" i="47"/>
  <c r="L8" i="47"/>
  <c r="E13" i="57" l="1"/>
  <c r="H13" i="57"/>
  <c r="U55" i="57"/>
  <c r="R55" i="57"/>
  <c r="O55" i="57"/>
  <c r="T47" i="57"/>
  <c r="Q47" i="57"/>
  <c r="N47" i="57"/>
  <c r="H47" i="57"/>
  <c r="E47" i="57"/>
  <c r="U46" i="57"/>
  <c r="T46" i="57"/>
  <c r="R46" i="57"/>
  <c r="Q46" i="57"/>
  <c r="O46" i="57"/>
  <c r="N46" i="57"/>
  <c r="I46" i="57"/>
  <c r="H46" i="57"/>
  <c r="F46" i="57"/>
  <c r="E46" i="57"/>
  <c r="T45" i="57"/>
  <c r="Q45" i="57"/>
  <c r="N45" i="57"/>
  <c r="H45" i="57"/>
  <c r="E45" i="57"/>
  <c r="T44" i="57"/>
  <c r="Q44" i="57"/>
  <c r="N44" i="57"/>
  <c r="H44" i="57"/>
  <c r="E44" i="57"/>
  <c r="T43" i="57"/>
  <c r="Q43" i="57"/>
  <c r="N43" i="57"/>
  <c r="H43" i="57"/>
  <c r="E43" i="57"/>
  <c r="T42" i="57"/>
  <c r="Q42" i="57"/>
  <c r="N42" i="57"/>
  <c r="H42" i="57"/>
  <c r="E42" i="57"/>
  <c r="B42" i="57"/>
  <c r="T41" i="57"/>
  <c r="Q41" i="57"/>
  <c r="N41" i="57"/>
  <c r="H41" i="57"/>
  <c r="E41" i="57"/>
  <c r="T40" i="57"/>
  <c r="Q40" i="57"/>
  <c r="N40" i="57"/>
  <c r="H40" i="57"/>
  <c r="E40" i="57"/>
  <c r="T39" i="57"/>
  <c r="Q39" i="57"/>
  <c r="N39" i="57"/>
  <c r="H39" i="57"/>
  <c r="E39" i="57"/>
  <c r="T38" i="57"/>
  <c r="Q38" i="57"/>
  <c r="N38" i="57"/>
  <c r="H38" i="57"/>
  <c r="E38" i="57"/>
  <c r="T37" i="57"/>
  <c r="Q37" i="57"/>
  <c r="N37" i="57"/>
  <c r="H37" i="57"/>
  <c r="E37" i="57"/>
  <c r="B37" i="57"/>
  <c r="T36" i="57"/>
  <c r="Q36" i="57"/>
  <c r="N36" i="57"/>
  <c r="H36" i="57"/>
  <c r="E36" i="57"/>
  <c r="B36" i="57"/>
  <c r="T35" i="57"/>
  <c r="Q35" i="57"/>
  <c r="N35" i="57"/>
  <c r="H35" i="57"/>
  <c r="E35" i="57"/>
  <c r="U34" i="57"/>
  <c r="T34" i="57"/>
  <c r="R34" i="57"/>
  <c r="Q34" i="57"/>
  <c r="O34" i="57"/>
  <c r="N34" i="57"/>
  <c r="I34" i="57"/>
  <c r="H34" i="57"/>
  <c r="F34" i="57"/>
  <c r="E34" i="57"/>
  <c r="T33" i="57"/>
  <c r="Q33" i="57"/>
  <c r="N33" i="57"/>
  <c r="H33" i="57"/>
  <c r="E33" i="57"/>
  <c r="T32" i="57"/>
  <c r="Q32" i="57"/>
  <c r="N32" i="57"/>
  <c r="H32" i="57"/>
  <c r="E32" i="57"/>
  <c r="T31" i="57"/>
  <c r="Q31" i="57"/>
  <c r="N31" i="57"/>
  <c r="H31" i="57"/>
  <c r="E31" i="57"/>
  <c r="T30" i="57"/>
  <c r="Q30" i="57"/>
  <c r="N30" i="57"/>
  <c r="H30" i="57"/>
  <c r="E30" i="57"/>
  <c r="T29" i="57"/>
  <c r="Q29" i="57"/>
  <c r="N29" i="57"/>
  <c r="H29" i="57"/>
  <c r="E29" i="57"/>
  <c r="U28" i="57"/>
  <c r="U35" i="57" s="1"/>
  <c r="U47" i="57" s="1"/>
  <c r="T28" i="57"/>
  <c r="R28" i="57"/>
  <c r="R35" i="57" s="1"/>
  <c r="R47" i="57" s="1"/>
  <c r="Q28" i="57"/>
  <c r="O28" i="57"/>
  <c r="O35" i="57" s="1"/>
  <c r="O47" i="57" s="1"/>
  <c r="N28" i="57"/>
  <c r="I28" i="57"/>
  <c r="I35" i="57" s="1"/>
  <c r="H28" i="57"/>
  <c r="F28" i="57"/>
  <c r="F35" i="57" s="1"/>
  <c r="E28" i="57"/>
  <c r="T27" i="57"/>
  <c r="Q27" i="57"/>
  <c r="N27" i="57"/>
  <c r="H27" i="57"/>
  <c r="E27" i="57"/>
  <c r="T26" i="57"/>
  <c r="Q26" i="57"/>
  <c r="N26" i="57"/>
  <c r="H26" i="57"/>
  <c r="E26" i="57"/>
  <c r="T25" i="57"/>
  <c r="Q25" i="57"/>
  <c r="N25" i="57"/>
  <c r="H25" i="57"/>
  <c r="E25" i="57"/>
  <c r="T24" i="57"/>
  <c r="Q24" i="57"/>
  <c r="N24" i="57"/>
  <c r="H24" i="57"/>
  <c r="E24" i="57"/>
  <c r="T23" i="57"/>
  <c r="Q23" i="57"/>
  <c r="N23" i="57"/>
  <c r="H23" i="57"/>
  <c r="E23" i="57"/>
  <c r="T22" i="57"/>
  <c r="Q22" i="57"/>
  <c r="N22" i="57"/>
  <c r="H22" i="57"/>
  <c r="E22" i="57"/>
  <c r="T21" i="57"/>
  <c r="Q21" i="57"/>
  <c r="N21" i="57"/>
  <c r="H21" i="57"/>
  <c r="E21" i="57"/>
  <c r="T20" i="57"/>
  <c r="Q20" i="57"/>
  <c r="N20" i="57"/>
  <c r="H20" i="57"/>
  <c r="E20" i="57"/>
  <c r="T19" i="57"/>
  <c r="Q19" i="57"/>
  <c r="N19" i="57"/>
  <c r="H19" i="57"/>
  <c r="E19" i="57"/>
  <c r="T18" i="57"/>
  <c r="Q18" i="57"/>
  <c r="N18" i="57"/>
  <c r="H18" i="57"/>
  <c r="E18" i="57"/>
  <c r="T17" i="57"/>
  <c r="Q17" i="57"/>
  <c r="N17" i="57"/>
  <c r="H17" i="57"/>
  <c r="E17" i="57"/>
  <c r="T16" i="57"/>
  <c r="Q16" i="57"/>
  <c r="N16" i="57"/>
  <c r="H16" i="57"/>
  <c r="E16" i="57"/>
  <c r="T15" i="57"/>
  <c r="Q15" i="57"/>
  <c r="N15" i="57"/>
  <c r="H15" i="57"/>
  <c r="E15" i="57"/>
  <c r="T14" i="57"/>
  <c r="Q14" i="57"/>
  <c r="N14" i="57"/>
  <c r="H14" i="57"/>
  <c r="E14" i="57"/>
  <c r="T13" i="57"/>
  <c r="Q13" i="57"/>
  <c r="N13" i="57"/>
  <c r="T12" i="57"/>
  <c r="Q12" i="57"/>
  <c r="N12" i="57"/>
  <c r="H12" i="57"/>
  <c r="E12" i="57"/>
  <c r="T11" i="57"/>
  <c r="Q11" i="57"/>
  <c r="N11" i="57"/>
  <c r="H11" i="57"/>
  <c r="E11" i="57"/>
  <c r="R8" i="57"/>
  <c r="O8" i="57"/>
  <c r="U8" i="57" s="1"/>
  <c r="I8" i="57"/>
  <c r="H20" i="53"/>
  <c r="E20" i="53"/>
  <c r="H19" i="53"/>
  <c r="E19" i="53"/>
  <c r="U55" i="56"/>
  <c r="R55" i="56"/>
  <c r="O55" i="56"/>
  <c r="T47" i="56"/>
  <c r="Q47" i="56"/>
  <c r="N47" i="56"/>
  <c r="H47" i="56"/>
  <c r="E47" i="56"/>
  <c r="U46" i="56"/>
  <c r="T46" i="56"/>
  <c r="R46" i="56"/>
  <c r="Q46" i="56"/>
  <c r="O46" i="56"/>
  <c r="N46" i="56"/>
  <c r="I46" i="56"/>
  <c r="H46" i="56"/>
  <c r="F46" i="56"/>
  <c r="E46" i="56"/>
  <c r="T45" i="56"/>
  <c r="Q45" i="56"/>
  <c r="N45" i="56"/>
  <c r="H45" i="56"/>
  <c r="E45" i="56"/>
  <c r="T44" i="56"/>
  <c r="Q44" i="56"/>
  <c r="N44" i="56"/>
  <c r="H44" i="56"/>
  <c r="E44" i="56"/>
  <c r="T43" i="56"/>
  <c r="Q43" i="56"/>
  <c r="N43" i="56"/>
  <c r="H43" i="56"/>
  <c r="E43" i="56"/>
  <c r="T42" i="56"/>
  <c r="Q42" i="56"/>
  <c r="N42" i="56"/>
  <c r="H42" i="56"/>
  <c r="E42" i="56"/>
  <c r="B42" i="56"/>
  <c r="T41" i="56"/>
  <c r="Q41" i="56"/>
  <c r="N41" i="56"/>
  <c r="H41" i="56"/>
  <c r="E41" i="56"/>
  <c r="T40" i="56"/>
  <c r="Q40" i="56"/>
  <c r="N40" i="56"/>
  <c r="H40" i="56"/>
  <c r="E40" i="56"/>
  <c r="T39" i="56"/>
  <c r="Q39" i="56"/>
  <c r="N39" i="56"/>
  <c r="H39" i="56"/>
  <c r="E39" i="56"/>
  <c r="T38" i="56"/>
  <c r="Q38" i="56"/>
  <c r="N38" i="56"/>
  <c r="H38" i="56"/>
  <c r="E38" i="56"/>
  <c r="T37" i="56"/>
  <c r="Q37" i="56"/>
  <c r="N37" i="56"/>
  <c r="H37" i="56"/>
  <c r="E37" i="56"/>
  <c r="B37" i="56"/>
  <c r="T36" i="56"/>
  <c r="Q36" i="56"/>
  <c r="N36" i="56"/>
  <c r="H36" i="56"/>
  <c r="E36" i="56"/>
  <c r="B36" i="56"/>
  <c r="T35" i="56"/>
  <c r="Q35" i="56"/>
  <c r="N35" i="56"/>
  <c r="H35" i="56"/>
  <c r="E35" i="56"/>
  <c r="U34" i="56"/>
  <c r="T34" i="56"/>
  <c r="R34" i="56"/>
  <c r="Q34" i="56"/>
  <c r="O34" i="56"/>
  <c r="N34" i="56"/>
  <c r="I34" i="56"/>
  <c r="H34" i="56"/>
  <c r="F34" i="56"/>
  <c r="E34" i="56"/>
  <c r="T33" i="56"/>
  <c r="Q33" i="56"/>
  <c r="N33" i="56"/>
  <c r="H33" i="56"/>
  <c r="E33" i="56"/>
  <c r="T32" i="56"/>
  <c r="Q32" i="56"/>
  <c r="N32" i="56"/>
  <c r="H32" i="56"/>
  <c r="E32" i="56"/>
  <c r="T31" i="56"/>
  <c r="Q31" i="56"/>
  <c r="N31" i="56"/>
  <c r="H31" i="56"/>
  <c r="E31" i="56"/>
  <c r="T30" i="56"/>
  <c r="Q30" i="56"/>
  <c r="N30" i="56"/>
  <c r="H30" i="56"/>
  <c r="E30" i="56"/>
  <c r="T29" i="56"/>
  <c r="Q29" i="56"/>
  <c r="N29" i="56"/>
  <c r="H29" i="56"/>
  <c r="E29" i="56"/>
  <c r="U28" i="56"/>
  <c r="U35" i="56" s="1"/>
  <c r="U47" i="56" s="1"/>
  <c r="T28" i="56"/>
  <c r="R28" i="56"/>
  <c r="R35" i="56" s="1"/>
  <c r="R47" i="56" s="1"/>
  <c r="Q28" i="56"/>
  <c r="O28" i="56"/>
  <c r="O8" i="56" s="1"/>
  <c r="U8" i="56" s="1"/>
  <c r="N28" i="56"/>
  <c r="I28" i="56"/>
  <c r="I8" i="56" s="1"/>
  <c r="H28" i="56"/>
  <c r="F28" i="56"/>
  <c r="F35" i="56" s="1"/>
  <c r="E28" i="56"/>
  <c r="T27" i="56"/>
  <c r="Q27" i="56"/>
  <c r="N27" i="56"/>
  <c r="H27" i="56"/>
  <c r="E27" i="56"/>
  <c r="T26" i="56"/>
  <c r="Q26" i="56"/>
  <c r="N26" i="56"/>
  <c r="H26" i="56"/>
  <c r="E26" i="56"/>
  <c r="T25" i="56"/>
  <c r="Q25" i="56"/>
  <c r="N25" i="56"/>
  <c r="H25" i="56"/>
  <c r="E25" i="56"/>
  <c r="T24" i="56"/>
  <c r="Q24" i="56"/>
  <c r="N24" i="56"/>
  <c r="H24" i="56"/>
  <c r="E24" i="56"/>
  <c r="T23" i="56"/>
  <c r="Q23" i="56"/>
  <c r="N23" i="56"/>
  <c r="H23" i="56"/>
  <c r="E23" i="56"/>
  <c r="T22" i="56"/>
  <c r="Q22" i="56"/>
  <c r="N22" i="56"/>
  <c r="H22" i="56"/>
  <c r="E22" i="56"/>
  <c r="T21" i="56"/>
  <c r="Q21" i="56"/>
  <c r="N21" i="56"/>
  <c r="H21" i="56"/>
  <c r="E21" i="56"/>
  <c r="T20" i="56"/>
  <c r="Q20" i="56"/>
  <c r="N20" i="56"/>
  <c r="H20" i="56"/>
  <c r="E20" i="56"/>
  <c r="T19" i="56"/>
  <c r="Q19" i="56"/>
  <c r="N19" i="56"/>
  <c r="H19" i="56"/>
  <c r="E19" i="56"/>
  <c r="T18" i="56"/>
  <c r="Q18" i="56"/>
  <c r="N18" i="56"/>
  <c r="H18" i="56"/>
  <c r="E18" i="56"/>
  <c r="T17" i="56"/>
  <c r="Q17" i="56"/>
  <c r="N17" i="56"/>
  <c r="H17" i="56"/>
  <c r="E17" i="56"/>
  <c r="T16" i="56"/>
  <c r="Q16" i="56"/>
  <c r="N16" i="56"/>
  <c r="H16" i="56"/>
  <c r="E16" i="56"/>
  <c r="T15" i="56"/>
  <c r="Q15" i="56"/>
  <c r="N15" i="56"/>
  <c r="H15" i="56"/>
  <c r="E15" i="56"/>
  <c r="T14" i="56"/>
  <c r="Q14" i="56"/>
  <c r="N14" i="56"/>
  <c r="H14" i="56"/>
  <c r="E14" i="56"/>
  <c r="T13" i="56"/>
  <c r="Q13" i="56"/>
  <c r="N13" i="56"/>
  <c r="H13" i="56"/>
  <c r="E13" i="56"/>
  <c r="T12" i="56"/>
  <c r="Q12" i="56"/>
  <c r="N12" i="56"/>
  <c r="H12" i="56"/>
  <c r="E12" i="56"/>
  <c r="T11" i="56"/>
  <c r="Q11" i="56"/>
  <c r="N11" i="56"/>
  <c r="H11" i="56"/>
  <c r="E11" i="56"/>
  <c r="R8" i="56"/>
  <c r="H20" i="47"/>
  <c r="E20" i="47"/>
  <c r="U55" i="53"/>
  <c r="R55" i="53"/>
  <c r="O55" i="53"/>
  <c r="T47" i="53"/>
  <c r="Q47" i="53"/>
  <c r="N47" i="53"/>
  <c r="H47" i="53"/>
  <c r="E47" i="53"/>
  <c r="U46" i="53"/>
  <c r="T46" i="53"/>
  <c r="R46" i="53"/>
  <c r="Q46" i="53"/>
  <c r="O46" i="53"/>
  <c r="N46" i="53"/>
  <c r="I46" i="53"/>
  <c r="H46" i="53"/>
  <c r="F46" i="53"/>
  <c r="E46" i="53"/>
  <c r="T45" i="53"/>
  <c r="Q45" i="53"/>
  <c r="N45" i="53"/>
  <c r="H45" i="53"/>
  <c r="E45" i="53"/>
  <c r="T44" i="53"/>
  <c r="Q44" i="53"/>
  <c r="N44" i="53"/>
  <c r="H44" i="53"/>
  <c r="E44" i="53"/>
  <c r="T43" i="53"/>
  <c r="Q43" i="53"/>
  <c r="N43" i="53"/>
  <c r="H43" i="53"/>
  <c r="E43" i="53"/>
  <c r="T42" i="53"/>
  <c r="Q42" i="53"/>
  <c r="N42" i="53"/>
  <c r="H42" i="53"/>
  <c r="E42" i="53"/>
  <c r="T41" i="53"/>
  <c r="Q41" i="53"/>
  <c r="N41" i="53"/>
  <c r="H41" i="53"/>
  <c r="E41" i="53"/>
  <c r="T40" i="53"/>
  <c r="Q40" i="53"/>
  <c r="N40" i="53"/>
  <c r="H40" i="53"/>
  <c r="E40" i="53"/>
  <c r="T39" i="53"/>
  <c r="Q39" i="53"/>
  <c r="N39" i="53"/>
  <c r="H39" i="53"/>
  <c r="E39" i="53"/>
  <c r="T38" i="53"/>
  <c r="Q38" i="53"/>
  <c r="N38" i="53"/>
  <c r="H38" i="53"/>
  <c r="E38" i="53"/>
  <c r="T37" i="53"/>
  <c r="Q37" i="53"/>
  <c r="N37" i="53"/>
  <c r="H37" i="53"/>
  <c r="E37" i="53"/>
  <c r="T36" i="53"/>
  <c r="Q36" i="53"/>
  <c r="N36" i="53"/>
  <c r="H36" i="53"/>
  <c r="E36" i="53"/>
  <c r="B36" i="53"/>
  <c r="T35" i="53"/>
  <c r="Q35" i="53"/>
  <c r="N35" i="53"/>
  <c r="H35" i="53"/>
  <c r="E35" i="53"/>
  <c r="U34" i="53"/>
  <c r="T34" i="53"/>
  <c r="R34" i="53"/>
  <c r="Q34" i="53"/>
  <c r="O34" i="53"/>
  <c r="N34" i="53"/>
  <c r="I34" i="53"/>
  <c r="H34" i="53"/>
  <c r="F34" i="53"/>
  <c r="E34" i="53"/>
  <c r="T33" i="53"/>
  <c r="Q33" i="53"/>
  <c r="N33" i="53"/>
  <c r="H33" i="53"/>
  <c r="E33" i="53"/>
  <c r="T32" i="53"/>
  <c r="Q32" i="53"/>
  <c r="N32" i="53"/>
  <c r="H32" i="53"/>
  <c r="E32" i="53"/>
  <c r="T31" i="53"/>
  <c r="Q31" i="53"/>
  <c r="N31" i="53"/>
  <c r="H31" i="53"/>
  <c r="E31" i="53"/>
  <c r="T30" i="53"/>
  <c r="Q30" i="53"/>
  <c r="N30" i="53"/>
  <c r="H30" i="53"/>
  <c r="E30" i="53"/>
  <c r="T29" i="53"/>
  <c r="Q29" i="53"/>
  <c r="N29" i="53"/>
  <c r="H29" i="53"/>
  <c r="E29" i="53"/>
  <c r="U28" i="53"/>
  <c r="U35" i="53" s="1"/>
  <c r="U47" i="53" s="1"/>
  <c r="T28" i="53"/>
  <c r="R28" i="53"/>
  <c r="R35" i="53" s="1"/>
  <c r="R47" i="53" s="1"/>
  <c r="Q28" i="53"/>
  <c r="O28" i="53"/>
  <c r="O35" i="53" s="1"/>
  <c r="O47" i="53" s="1"/>
  <c r="N28" i="53"/>
  <c r="L48" i="53"/>
  <c r="I28" i="53"/>
  <c r="I35" i="53" s="1"/>
  <c r="I48" i="53" s="1"/>
  <c r="H28" i="53"/>
  <c r="F28" i="53"/>
  <c r="F35" i="53" s="1"/>
  <c r="F48" i="53" s="1"/>
  <c r="E28" i="53"/>
  <c r="T27" i="53"/>
  <c r="Q27" i="53"/>
  <c r="N27" i="53"/>
  <c r="H27" i="53"/>
  <c r="E27" i="53"/>
  <c r="T26" i="53"/>
  <c r="Q26" i="53"/>
  <c r="N26" i="53"/>
  <c r="H26" i="53"/>
  <c r="E26" i="53"/>
  <c r="T25" i="53"/>
  <c r="Q25" i="53"/>
  <c r="N25" i="53"/>
  <c r="H25" i="53"/>
  <c r="E25" i="53"/>
  <c r="T24" i="53"/>
  <c r="Q24" i="53"/>
  <c r="N24" i="53"/>
  <c r="H24" i="53"/>
  <c r="E24" i="53"/>
  <c r="T23" i="53"/>
  <c r="Q23" i="53"/>
  <c r="N23" i="53"/>
  <c r="H23" i="53"/>
  <c r="E23" i="53"/>
  <c r="T22" i="53"/>
  <c r="Q22" i="53"/>
  <c r="N22" i="53"/>
  <c r="H22" i="53"/>
  <c r="E22" i="53"/>
  <c r="T21" i="53"/>
  <c r="Q21" i="53"/>
  <c r="N21" i="53"/>
  <c r="H21" i="53"/>
  <c r="E21" i="53"/>
  <c r="T20" i="53"/>
  <c r="Q20" i="53"/>
  <c r="N20" i="53"/>
  <c r="B37" i="53"/>
  <c r="T19" i="53"/>
  <c r="Q19" i="53"/>
  <c r="N19" i="53"/>
  <c r="T18" i="53"/>
  <c r="Q18" i="53"/>
  <c r="N18" i="53"/>
  <c r="H18" i="53"/>
  <c r="E18" i="53"/>
  <c r="T17" i="53"/>
  <c r="Q17" i="53"/>
  <c r="N17" i="53"/>
  <c r="H17" i="53"/>
  <c r="E17" i="53"/>
  <c r="T16" i="53"/>
  <c r="Q16" i="53"/>
  <c r="N16" i="53"/>
  <c r="H16" i="53"/>
  <c r="E16" i="53"/>
  <c r="T15" i="53"/>
  <c r="Q15" i="53"/>
  <c r="N15" i="53"/>
  <c r="H15" i="53"/>
  <c r="E15" i="53"/>
  <c r="T14" i="53"/>
  <c r="Q14" i="53"/>
  <c r="N14" i="53"/>
  <c r="H14" i="53"/>
  <c r="E14" i="53"/>
  <c r="T13" i="53"/>
  <c r="Q13" i="53"/>
  <c r="N13" i="53"/>
  <c r="H13" i="53"/>
  <c r="E13" i="53"/>
  <c r="T12" i="53"/>
  <c r="Q12" i="53"/>
  <c r="N12" i="53"/>
  <c r="H12" i="53"/>
  <c r="E12" i="53"/>
  <c r="T11" i="53"/>
  <c r="Q11" i="53"/>
  <c r="N11" i="53"/>
  <c r="H11" i="53"/>
  <c r="E11" i="53"/>
  <c r="R8" i="53"/>
  <c r="O8" i="53"/>
  <c r="U8" i="53" s="1"/>
  <c r="I8" i="53"/>
  <c r="K32" i="52"/>
  <c r="K31" i="52"/>
  <c r="K30" i="52"/>
  <c r="K17" i="52"/>
  <c r="K33" i="51"/>
  <c r="K32" i="51"/>
  <c r="K31" i="51"/>
  <c r="K30" i="51"/>
  <c r="K17" i="51"/>
  <c r="F28" i="47"/>
  <c r="F48" i="57" l="1"/>
  <c r="F49" i="57"/>
  <c r="F47" i="57"/>
  <c r="I49" i="57"/>
  <c r="I48" i="57"/>
  <c r="I47" i="57"/>
  <c r="L48" i="57"/>
  <c r="L49" i="57"/>
  <c r="F49" i="53"/>
  <c r="I49" i="53"/>
  <c r="L49" i="53"/>
  <c r="F49" i="56"/>
  <c r="F47" i="56"/>
  <c r="F54" i="56"/>
  <c r="F48" i="56"/>
  <c r="F55" i="56" s="1"/>
  <c r="L49" i="56"/>
  <c r="L54" i="56"/>
  <c r="L48" i="56"/>
  <c r="L55" i="56" s="1"/>
  <c r="I35" i="56"/>
  <c r="O35" i="56"/>
  <c r="O47" i="56" s="1"/>
  <c r="F47" i="53"/>
  <c r="I55" i="53"/>
  <c r="I47" i="53"/>
  <c r="F55" i="53"/>
  <c r="B42" i="53"/>
  <c r="L55" i="57" l="1"/>
  <c r="I55" i="57"/>
  <c r="F55" i="57"/>
  <c r="F56" i="57" s="1"/>
  <c r="F56" i="56"/>
  <c r="I54" i="56"/>
  <c r="I48" i="56"/>
  <c r="I47" i="56"/>
  <c r="I49" i="56"/>
  <c r="L55" i="53"/>
  <c r="F56" i="53"/>
  <c r="I55" i="56" l="1"/>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H47" i="47"/>
  <c r="E47" i="47"/>
  <c r="I46" i="47"/>
  <c r="H46" i="47"/>
  <c r="E46" i="47"/>
  <c r="H45" i="47"/>
  <c r="E45" i="47"/>
  <c r="H44" i="47"/>
  <c r="E44" i="47"/>
  <c r="H43" i="47"/>
  <c r="E43" i="47"/>
  <c r="H42" i="47"/>
  <c r="E42" i="47"/>
  <c r="H41" i="47"/>
  <c r="E41" i="47"/>
  <c r="H40" i="47"/>
  <c r="E40" i="47"/>
  <c r="H39" i="47"/>
  <c r="E39" i="47"/>
  <c r="H38" i="47"/>
  <c r="E38" i="47"/>
  <c r="H37" i="47"/>
  <c r="E37" i="47"/>
  <c r="H36" i="47"/>
  <c r="E36" i="47"/>
  <c r="B36" i="47"/>
  <c r="H35" i="47"/>
  <c r="E35" i="47"/>
  <c r="I34" i="47"/>
  <c r="H34" i="47"/>
  <c r="E34" i="47"/>
  <c r="H33" i="47"/>
  <c r="E33" i="47"/>
  <c r="H32" i="47"/>
  <c r="E32" i="47"/>
  <c r="H31" i="47"/>
  <c r="E31" i="47"/>
  <c r="H30" i="47"/>
  <c r="E30" i="47"/>
  <c r="H29" i="47"/>
  <c r="F34" i="47"/>
  <c r="E29" i="47"/>
  <c r="I28" i="47"/>
  <c r="H28" i="47"/>
  <c r="E28" i="47"/>
  <c r="H27" i="47"/>
  <c r="E27" i="47"/>
  <c r="H26" i="47"/>
  <c r="E26" i="47"/>
  <c r="H25" i="47"/>
  <c r="E25" i="47"/>
  <c r="H24" i="47"/>
  <c r="E24" i="47"/>
  <c r="H23" i="47"/>
  <c r="E23" i="47"/>
  <c r="H22" i="47"/>
  <c r="E22" i="47"/>
  <c r="H21" i="47"/>
  <c r="E21" i="47"/>
  <c r="B37" i="47"/>
  <c r="H19" i="47"/>
  <c r="E19" i="47"/>
  <c r="H18" i="47"/>
  <c r="E18" i="47"/>
  <c r="H17" i="47"/>
  <c r="E17" i="47"/>
  <c r="H16" i="47"/>
  <c r="E16" i="47"/>
  <c r="H15" i="47"/>
  <c r="E15" i="47"/>
  <c r="H14" i="47"/>
  <c r="E14" i="47"/>
  <c r="H13" i="47"/>
  <c r="E13" i="47"/>
  <c r="H12" i="47"/>
  <c r="E12" i="47"/>
  <c r="H11" i="47"/>
  <c r="E11" i="47"/>
  <c r="I35" i="47" l="1"/>
  <c r="R8" i="47"/>
  <c r="O8" i="47"/>
  <c r="U8" i="47" s="1"/>
  <c r="F35" i="47"/>
  <c r="F48" i="47" s="1"/>
  <c r="F46" i="47"/>
  <c r="B42" i="47"/>
  <c r="I47" i="47" l="1"/>
  <c r="I54" i="47"/>
  <c r="I48" i="47"/>
  <c r="I49" i="47"/>
  <c r="F49" i="47"/>
  <c r="F54" i="47"/>
  <c r="L49" i="47"/>
  <c r="L54" i="47"/>
  <c r="L48" i="47"/>
  <c r="F47" i="47"/>
  <c r="I8" i="47"/>
  <c r="L55" i="47" l="1"/>
  <c r="F55" i="47"/>
  <c r="F56" i="47" s="1"/>
  <c r="I55" i="47"/>
  <c r="K17" i="34"/>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G8" authorId="1" shapeId="0" xr:uid="{001A420C-0A4C-40A0-AEF4-7DA9C28D3D9B}">
      <text>
        <r>
          <rPr>
            <b/>
            <sz val="9"/>
            <color indexed="81"/>
            <rFont val="MS P ゴシック"/>
            <family val="3"/>
            <charset val="128"/>
          </rPr>
          <t>令和７年度中に事業が完了する必要があります。</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s>
  <commentList>
    <comment ref="M7" authorId="0" shapeId="0" xr:uid="{C4F08175-AC2B-4AB0-BC24-94A88A2B9AE1}">
      <text>
        <r>
          <rPr>
            <sz val="9"/>
            <color indexed="81"/>
            <rFont val="ＭＳ Ｐゴシック"/>
            <family val="3"/>
            <charset val="128"/>
          </rPr>
          <t>年度欄が不足する場合は適宜追加すること</t>
        </r>
      </text>
    </comment>
    <comment ref="G8" authorId="1" shapeId="0" xr:uid="{D54C79B6-1577-4D8B-8D59-D06A7A13FD23}">
      <text>
        <r>
          <rPr>
            <b/>
            <sz val="9"/>
            <color indexed="81"/>
            <rFont val="MS P ゴシック"/>
            <family val="3"/>
            <charset val="128"/>
          </rPr>
          <t>令和７年度中に事業が完了する必要があります。</t>
        </r>
      </text>
    </comment>
    <comment ref="C12" authorId="0" shapeId="0" xr:uid="{AD9E4517-B953-4193-AE83-E9C472ABFCCA}">
      <text>
        <r>
          <rPr>
            <sz val="9"/>
            <color indexed="81"/>
            <rFont val="ＭＳ Ｐゴシック"/>
            <family val="3"/>
            <charset val="128"/>
          </rPr>
          <t>改修工事の場合は&lt;改修工事&gt;を選択
改修工事に該当する場合
・可動式パーテーションの設置
・病棟入り口の扉の設置
・病棟のゾーニングを行うための改修　等</t>
        </r>
      </text>
    </comment>
    <comment ref="C13" authorId="0" shapeId="0" xr:uid="{533033BF-DCDF-4DA0-859C-6078367093A4}">
      <text>
        <r>
          <rPr>
            <sz val="9"/>
            <color indexed="81"/>
            <rFont val="ＭＳ Ｐゴシック"/>
            <family val="3"/>
            <charset val="128"/>
          </rPr>
          <t>&lt;建築工事&gt;の場合は、
さらに工事種別を選択</t>
        </r>
      </text>
    </comment>
    <comment ref="D13" authorId="1" shapeId="0" xr:uid="{D01F394D-F6D7-4345-B05F-6E08051AC006}">
      <text>
        <r>
          <rPr>
            <sz val="9"/>
            <color indexed="81"/>
            <rFont val="MS P ゴシック"/>
            <family val="3"/>
            <charset val="128"/>
          </rPr>
          <t>可動式パーテーション等により病室の整備をした場合、整備した部屋全域の面積を記載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伊原　巧</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B21" authorId="1" shapeId="0" xr:uid="{0F0BFAC9-8E17-4CB0-B459-A90E5B15C94B}">
      <text>
        <r>
          <rPr>
            <sz val="9"/>
            <color indexed="81"/>
            <rFont val="MS P ゴシック"/>
            <family val="3"/>
            <charset val="128"/>
          </rPr>
          <t>記載不要</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A38" authorId="2" shapeId="0" xr:uid="{BB1381E3-6B5C-4786-95DD-DF3DD0CF3778}">
      <text>
        <r>
          <rPr>
            <b/>
            <sz val="9"/>
            <color indexed="81"/>
            <rFont val="MS P ゴシック"/>
            <family val="3"/>
            <charset val="128"/>
          </rPr>
          <t>特に、</t>
        </r>
        <r>
          <rPr>
            <b/>
            <u/>
            <sz val="9"/>
            <color indexed="81"/>
            <rFont val="MS P ゴシック"/>
            <family val="3"/>
            <charset val="128"/>
          </rPr>
          <t>令和６年度事業において実施できなかった理由</t>
        </r>
        <r>
          <rPr>
            <b/>
            <sz val="9"/>
            <color indexed="81"/>
            <rFont val="MS P ゴシック"/>
            <family val="3"/>
            <charset val="128"/>
          </rPr>
          <t>があれば記載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伊原　巧</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B21" authorId="1" shapeId="0" xr:uid="{B8BE49F8-8562-45A6-9955-869EA9703079}">
      <text>
        <r>
          <rPr>
            <sz val="9"/>
            <color indexed="81"/>
            <rFont val="MS P ゴシック"/>
            <family val="3"/>
            <charset val="128"/>
          </rPr>
          <t>記載不要</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A37" authorId="2" shapeId="0" xr:uid="{ED8EE8D2-970E-45B0-A588-970705FB7A76}">
      <text>
        <r>
          <rPr>
            <b/>
            <sz val="9"/>
            <color indexed="81"/>
            <rFont val="MS P ゴシック"/>
            <family val="3"/>
            <charset val="128"/>
          </rPr>
          <t>特に、</t>
        </r>
        <r>
          <rPr>
            <b/>
            <u/>
            <sz val="9"/>
            <color indexed="81"/>
            <rFont val="MS P ゴシック"/>
            <family val="3"/>
            <charset val="128"/>
          </rPr>
          <t>令和６年度事業において実施できなかった理由</t>
        </r>
        <r>
          <rPr>
            <b/>
            <sz val="9"/>
            <color indexed="81"/>
            <rFont val="MS P ゴシック"/>
            <family val="3"/>
            <charset val="128"/>
          </rPr>
          <t>があれば記載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BA1FEDAA-86FF-4C58-86CE-88C4F6980112}">
      <text>
        <r>
          <rPr>
            <sz val="9"/>
            <color indexed="81"/>
            <rFont val="ＭＳ Ｐゴシック"/>
            <family val="3"/>
            <charset val="128"/>
          </rPr>
          <t>年度欄が不足する場合は適宜追加すること</t>
        </r>
      </text>
    </comment>
    <comment ref="C13" authorId="0" shapeId="0" xr:uid="{42C0CA0C-4116-48D8-98B5-6391FC1D2C72}">
      <text>
        <r>
          <rPr>
            <sz val="9"/>
            <color indexed="81"/>
            <rFont val="ＭＳ Ｐゴシック"/>
            <family val="3"/>
            <charset val="128"/>
          </rPr>
          <t>&lt;建築工事&gt;の場合は、
さらに工事種別を選択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s>
  <commentList>
    <comment ref="M7" authorId="0" shapeId="0" xr:uid="{BE82DBB6-DF94-4B3C-846C-8032AD773F7A}">
      <text>
        <r>
          <rPr>
            <sz val="9"/>
            <color indexed="81"/>
            <rFont val="ＭＳ Ｐゴシック"/>
            <family val="3"/>
            <charset val="128"/>
          </rPr>
          <t>年度欄が不足する場合は適宜追加すること</t>
        </r>
      </text>
    </comment>
    <comment ref="C12" authorId="0" shapeId="0" xr:uid="{8FA9E6B2-6D24-49B7-A932-A4A5E2C13FF0}">
      <text>
        <r>
          <rPr>
            <sz val="9"/>
            <color indexed="81"/>
            <rFont val="ＭＳ Ｐゴシック"/>
            <family val="3"/>
            <charset val="128"/>
          </rPr>
          <t>改修工事の場合は&lt;改修工事&gt;を選択
改修工事に該当する場合
・可動式パーテーションの設置
・病棟入り口の扉の設置
・病棟のゾーニングを行うための改修　等</t>
        </r>
      </text>
    </comment>
    <comment ref="C13" authorId="0" shapeId="0" xr:uid="{5D32D46A-27F1-414E-8718-140B58294F9B}">
      <text>
        <r>
          <rPr>
            <sz val="9"/>
            <color indexed="81"/>
            <rFont val="ＭＳ Ｐゴシック"/>
            <family val="3"/>
            <charset val="128"/>
          </rPr>
          <t>&lt;建築工事&gt;の場合は、
さらに工事種別を選択</t>
        </r>
      </text>
    </comment>
    <comment ref="D13" authorId="1" shapeId="0" xr:uid="{063AF3C3-7EFD-4AD8-9383-A134393EFC67}">
      <text>
        <r>
          <rPr>
            <sz val="9"/>
            <color indexed="81"/>
            <rFont val="MS P ゴシック"/>
            <family val="3"/>
            <charset val="128"/>
          </rPr>
          <t>可動式パーテーション等により病室の整備をした場合、整備した部屋全域の面積を記載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s>
  <commentList>
    <comment ref="B15" authorId="0" shapeId="0" xr:uid="{AA701CAF-D1D5-42F4-9601-FFEB9D15A6E9}">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219B5CF-3BB3-4A70-B010-DC7862E46F86}">
      <text>
        <r>
          <rPr>
            <sz val="9"/>
            <color indexed="81"/>
            <rFont val="ＭＳ Ｐゴシック"/>
            <family val="3"/>
            <charset val="128"/>
          </rPr>
          <t>数値を入力</t>
        </r>
      </text>
    </comment>
    <comment ref="B21" authorId="1" shapeId="0" xr:uid="{B6B22481-B421-4AAF-8186-0E0A6905C571}">
      <text>
        <r>
          <rPr>
            <sz val="9"/>
            <color indexed="81"/>
            <rFont val="MS P ゴシック"/>
            <family val="3"/>
            <charset val="128"/>
          </rPr>
          <t>記載不要</t>
        </r>
      </text>
    </comment>
    <comment ref="C31" authorId="0" shapeId="0" xr:uid="{D5E66460-473F-4D9D-9B1A-82C7B2D48474}">
      <text>
        <r>
          <rPr>
            <sz val="9"/>
            <color indexed="81"/>
            <rFont val="ＭＳ Ｐゴシック"/>
            <family val="3"/>
            <charset val="128"/>
          </rPr>
          <t>上段：補助対象部分を再掲で記載</t>
        </r>
      </text>
    </comment>
    <comment ref="C32" authorId="0" shapeId="0" xr:uid="{B7F69789-F610-40AF-93C8-767E66790695}">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依田　奈弓</author>
  </authors>
  <commentList>
    <comment ref="B15" authorId="0" shapeId="0" xr:uid="{CFB6F2F8-27D5-40DC-856F-6F2A75E969F4}">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1D8150A-DA84-411B-8A3B-CC2744038FF4}">
      <text>
        <r>
          <rPr>
            <sz val="9"/>
            <color indexed="81"/>
            <rFont val="ＭＳ Ｐゴシック"/>
            <family val="3"/>
            <charset val="128"/>
          </rPr>
          <t>数値を入力</t>
        </r>
      </text>
    </comment>
    <comment ref="B21" authorId="1" shapeId="0" xr:uid="{F9E70C44-FF12-4789-BCA7-F1B2A43E8F77}">
      <text>
        <r>
          <rPr>
            <sz val="9"/>
            <color indexed="81"/>
            <rFont val="MS P ゴシック"/>
            <family val="3"/>
            <charset val="128"/>
          </rPr>
          <t>記載不要</t>
        </r>
      </text>
    </comment>
    <comment ref="C31" authorId="0" shapeId="0" xr:uid="{A186F2CC-76D6-42FF-8AD7-215D204DAF50}">
      <text>
        <r>
          <rPr>
            <sz val="9"/>
            <color indexed="81"/>
            <rFont val="ＭＳ Ｐゴシック"/>
            <family val="3"/>
            <charset val="128"/>
          </rPr>
          <t>上段：補助対象部分を再掲で記載</t>
        </r>
      </text>
    </comment>
    <comment ref="C32" authorId="0" shapeId="0" xr:uid="{3B190D1A-80C3-49A1-859C-35D37F496429}">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<sst xmlns="http://schemas.openxmlformats.org/spreadsheetml/2006/main" count="1324" uniqueCount="458">
  <si>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</si>
  <si>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</si>
  <si>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</si>
  <si>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</si>
  <si>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</si>
  <si>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</si>
  <si>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</si>
  <si>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</si>
  <si>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</si>
  <si>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</si>
  <si>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</si>
  <si>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</si>
  <si>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</si>
  <si>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</si>
  <si>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</si>
  <si>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</si>
  <si>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</si>
  <si>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</si>
  <si>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</si>
  <si>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</si>
  <si>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</si>
  <si>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</si>
  <si>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</si>
  <si>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</si>
  <si>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</si>
  <si>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</si>
  <si>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</si>
  <si>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</si>
  <si>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</si>
  <si>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</si>
  <si>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</si>
  <si>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</si>
  <si>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</si>
  <si>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</si>
  <si>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</si>
  <si>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</si>
  <si>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</si>
  <si>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</si>
  <si>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</si>
  <si>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</si>
  <si>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</si>
  <si>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</si>
  <si>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</si>
  <si>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</si>
  <si>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</si>
  <si>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</si>
  <si>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</si>
  <si>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</si>
  <si>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</si>
  <si>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</si>
  <si>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</si>
  <si>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</si>
  <si>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</si>
  <si>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</si>
  <si>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</si>
  <si>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</si>
  <si>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</si>
  <si>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</si>
  <si>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</si>
  <si>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</si>
  <si>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</si>
  <si>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</si>
  <si>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</si>
  <si>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</si>
  <si>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</si>
  <si>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</si>
  <si>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</si>
  <si>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</si>
  <si>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</si>
  <si>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</si>
  <si>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</si>
  <si>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</si>
  <si>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</si>
  <si>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</si>
  <si>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</si>
  <si>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</si>
  <si>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</si>
  <si>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</si>
  <si>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</si>
  <si>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</si>
  <si>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</si>
  <si>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</si>
  <si>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</si>
  <si>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</si>
  <si>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</si>
  <si>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</si>
  <si>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</si>
  <si>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</si>
  <si>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</si>
  <si>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</si>
  <si>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</si>
  <si>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</si>
  <si>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</si>
  <si>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</si>
  <si>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</si>
  <si>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</si>
  <si>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</si>
  <si>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</si>
  <si>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</si>
  <si>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</si>
  <si>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</si>
  <si>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</si>
  <si>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</si>
  <si>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</si>
  <si>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</si>
  <si>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</si>
  <si>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</si>
  <si>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</si>
  <si>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</si>
  <si>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</si>
  <si>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</si>
  <si>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</si>
  <si>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</si>
  <si>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</si>
  <si>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</si>
  <si>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</si>
  <si>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</si>
  <si>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</si>
  <si>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</si>
  <si>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</si>
  <si>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</si>
  <si>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</si>
  <si>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</si>
  <si>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</si>
  <si>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</si>
  <si>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</si>
  <si>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</si>
  <si>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</si>
  <si>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</si>
  <si>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</si>
  <si>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</si>
  <si>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</si>
  <si>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</si>
  <si>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</si>
  <si>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</si>
  <si>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</si>
  <si>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</si>
  <si>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</si>
  <si>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</si>
  <si>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</si>
  <si>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</si>
  <si>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</si>
  <si>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</si>
  <si>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</si>
  <si>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</si>
  <si>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</si>
  <si>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</si>
  <si>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</si>
  <si>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</si>
  <si>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</si>
  <si>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</si>
  <si>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</si>
  <si>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</si>
  <si>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</si>
  <si>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</si>
  <si>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</si>
  <si>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</si>
  <si>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</si>
  <si>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</si>
  <si>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</si>
  <si>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</si>
  <si>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</si>
  <si>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</si>
  <si>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</si>
  <si>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</si>
  <si>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</si>
  <si>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</si>
  <si>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</si>
  <si>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</si>
  <si>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</si>
  <si>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</si>
  <si>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</si>
  <si>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</si>
  <si>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</si>
  <si>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</si>
  <si>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</si>
  <si>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</si>
  <si>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</si>
  <si>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</si>
  <si>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</si>
  <si>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</si>
  <si>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</si>
  <si>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</si>
  <si>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</si>
  <si>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</si>
  <si>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</si>
  <si>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</si>
  <si>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</si>
  <si>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</si>
  <si>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</si>
  <si>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</si>
  <si>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</si>
  <si>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</si>
  <si>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</si>
  <si>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</si>
  <si>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</si>
  <si>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</si>
  <si>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</si>
  <si>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</si>
  <si>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</si>
  <si>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</si>
  <si>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</si>
  <si>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</si>
  <si>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</si>
  <si>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</si>
  <si>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</si>
  <si>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</si>
  <si>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</si>
  <si>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</si>
  <si>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</si>
  <si>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</si>
  <si>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</si>
  <si>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</si>
  <si>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</si>
  <si>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</si>
  <si>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</si>
  <si>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</si>
  <si>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</si>
  <si>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</si>
  <si>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</si>
  <si>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</si>
  <si>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</si>
  <si>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</si>
  <si>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</si>
  <si>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</si>
  <si>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</si>
  <si>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</si>
  <si>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</si>
  <si>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</si>
  <si>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</si>
  <si>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</si>
  <si>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</si>
  <si>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</si>
  <si>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</si>
  <si>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</si>
  <si>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</si>
  <si>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</si>
  <si>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</si>
  <si>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</si>
  <si>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</si>
  <si>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</si>
  <si>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</si>
  <si>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</si>
  <si>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</si>
  <si>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</si>
  <si>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</si>
  <si>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</si>
  <si>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</si>
  <si>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</si>
  <si>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</si>
  <si>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</si>
  <si>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</si>
  <si>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</si>
  <si>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</si>
  <si>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</si>
  <si>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</si>
  <si>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</si>
  <si>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</si>
  <si>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</si>
  <si>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</si>
  <si>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</si>
  <si>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</si>
  <si>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</si>
  <si>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</si>
  <si>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</si>
  <si>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</si>
  <si>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</si>
  <si>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</si>
  <si>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</si>
  <si>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</si>
  <si>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</si>
  <si>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</si>
  <si>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</si>
  <si>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</si>
  <si>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</si>
  <si>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</si>
  <si>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</si>
  <si>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</si>
  <si>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</si>
  <si>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</si>
  <si>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</si>
  <si>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</si>
  <si>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</si>
  <si>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</si>
  <si>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</si>
  <si>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</si>
  <si>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</si>
  <si>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</si>
  <si>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</si>
  <si>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</si>
  <si>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</si>
  <si>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</si>
  <si>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</si>
  <si>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</si>
  <si>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</si>
  <si>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</si>
  <si>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</si>
  <si>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</si>
  <si>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</si>
  <si>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</si>
  <si>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</si>
  <si>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</si>
  <si>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</si>
  <si>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</si>
  <si>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</si>
  <si>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</si>
  <si>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</si>
  <si>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</si>
  <si>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</si>
  <si>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</si>
  <si>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</si>
  <si>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</si>
  <si>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</si>
  <si>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</si>
  <si>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</si>
  <si>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</si>
  <si>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</si>
  <si>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</si>
  <si>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</si>
  <si>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</si>
  <si>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</si>
  <si>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</si>
  <si>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</si>
  <si>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</si>
  <si>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</si>
  <si>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</si>
  <si>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</si>
  <si>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</si>
  <si>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</si>
  <si>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</si>
  <si>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</si>
  <si>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</si>
  <si>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</si>
  <si>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</si>
  <si>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</si>
  <si>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</si>
  <si>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</si>
  <si>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</si>
  <si>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</si>
  <si>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</si>
  <si>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</si>
  <si>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</si>
  <si>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</si>
  <si>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</si>
  <si>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</si>
  <si>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</si>
  <si>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</si>
  <si>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</si>
  <si>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</si>
  <si>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</si>
  <si>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</si>
  <si>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</si>
  <si>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</si>
  <si>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</si>
  <si>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</si>
  <si>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</si>
  <si>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</si>
  <si>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</si>
  <si>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</si>
  <si>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</si>
  <si>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</si>
  <si>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</si>
  <si>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</si>
  <si>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</si>
  <si>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</si>
  <si>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</si>
  <si>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</si>
  <si>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</si>
  <si>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</si>
  <si>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</si>
  <si>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</si>
  <si>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</si>
  <si>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</si>
  <si>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</si>
  <si>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</si>
  <si>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</si>
  <si>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</si>
  <si>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</si>
  <si>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</si>
  <si>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</si>
  <si>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</si>
  <si>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</si>
  <si>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</si>
  <si>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</si>
  <si>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</si>
  <si>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</si>
  <si>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</si>
  <si>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</si>
  <si>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</si>
  <si>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</si>
  <si>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</si>
  <si>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</si>
  <si>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</si>
  <si>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</si>
  <si>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</si>
  <si>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</si>
  <si>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</si>
  <si>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</si>
  <si>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</si>
  <si>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</si>
  <si>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</si>
  <si>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</si>
  <si>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</si>
  <si>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</si>
  <si>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</si>
  <si>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</si>
  <si>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</si>
  <si>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</si>
  <si>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</si>
  <si>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</si>
  <si>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</si>
  <si>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</si>
  <si>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</si>
  <si>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</si>
  <si>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</si>
  <si>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</si>
  <si>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</si>
  <si>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</si>
  <si>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</si>
  <si>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</si>
  <si>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</si>
  <si>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</si>
  <si>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</si>
  <si>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</si>
  <si>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</si>
  <si>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</si>
  <si>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</si>
  <si>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</si>
  <si>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</si>
  <si>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</si>
  <si>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</si>
  <si>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</si>
  <si>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</si>
  <si>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</si>
  <si>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</si>
  <si>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無</t>
  </si>
  <si>
    <t>○○病院</t>
    <rPh sb="2" eb="4">
      <t>ビョウイン</t>
    </rPh>
    <phoneticPr fontId="4"/>
  </si>
  <si>
    <t>　（新築）</t>
  </si>
  <si>
    <t>基礎工事</t>
    <rPh sb="0" eb="2">
      <t>キソ</t>
    </rPh>
    <rPh sb="2" eb="4">
      <t>コウジ</t>
    </rPh>
    <phoneticPr fontId="4"/>
  </si>
  <si>
    <t>&lt;建築工事&gt;</t>
  </si>
  <si>
    <t>△△会</t>
    <rPh sb="2" eb="3">
      <t>カイ</t>
    </rPh>
    <phoneticPr fontId="4"/>
  </si>
  <si>
    <t>長野県長野市××</t>
    <rPh sb="0" eb="3">
      <t>ナガノケン</t>
    </rPh>
    <rPh sb="3" eb="6">
      <t>ナガノシ</t>
    </rPh>
    <phoneticPr fontId="4"/>
  </si>
  <si>
    <t>改築</t>
  </si>
  <si>
    <t>新築</t>
  </si>
  <si>
    <t xml:space="preserve"> ～ </t>
  </si>
  <si>
    <t>竣工</t>
  </si>
  <si>
    <t xml:space="preserve">   令和７年 度</t>
    <rPh sb="3" eb="5">
      <t>レイワ</t>
    </rPh>
    <phoneticPr fontId="4"/>
  </si>
  <si>
    <t>(４)(１)が「有」の場合の確保病床数</t>
    <rPh sb="8" eb="9">
      <t>アリ</t>
    </rPh>
    <rPh sb="11" eb="13">
      <t>バアイ</t>
    </rPh>
    <rPh sb="14" eb="16">
      <t>カクホ</t>
    </rPh>
    <rPh sb="16" eb="18">
      <t>ビョウショウ</t>
    </rPh>
    <rPh sb="18" eb="19">
      <t>スウ</t>
    </rPh>
    <phoneticPr fontId="4"/>
  </si>
  <si>
    <t>流行初期</t>
    <rPh sb="0" eb="2">
      <t>リュウコウ</t>
    </rPh>
    <rPh sb="2" eb="4">
      <t>ショキ</t>
    </rPh>
    <phoneticPr fontId="4"/>
  </si>
  <si>
    <t>流行初期以降</t>
    <rPh sb="0" eb="2">
      <t>リュウコウ</t>
    </rPh>
    <rPh sb="2" eb="4">
      <t>ショキ</t>
    </rPh>
    <rPh sb="4" eb="6">
      <t>イコウ</t>
    </rPh>
    <phoneticPr fontId="4"/>
  </si>
  <si>
    <t>（２）（１）が「無」の場合の協定締結予定時期</t>
    <rPh sb="8" eb="9">
      <t>ム</t>
    </rPh>
    <rPh sb="11" eb="13">
      <t>バアイ</t>
    </rPh>
    <rPh sb="14" eb="16">
      <t>キョウテイ</t>
    </rPh>
    <rPh sb="16" eb="18">
      <t>テイケツ</t>
    </rPh>
    <rPh sb="18" eb="20">
      <t>ヨテイ</t>
    </rPh>
    <rPh sb="20" eb="22">
      <t>ジキ</t>
    </rPh>
    <phoneticPr fontId="4"/>
  </si>
  <si>
    <t>可</t>
  </si>
  <si>
    <t>(５)(１)が「有」の場合の内容見直しの可否</t>
    <rPh sb="8" eb="9">
      <t>アリ</t>
    </rPh>
    <rPh sb="11" eb="13">
      <t>バアイ</t>
    </rPh>
    <rPh sb="14" eb="16">
      <t>ナイヨウ</t>
    </rPh>
    <rPh sb="16" eb="18">
      <t>ミナオ</t>
    </rPh>
    <rPh sb="20" eb="22">
      <t>カヒ</t>
    </rPh>
    <phoneticPr fontId="4"/>
  </si>
  <si>
    <t>例）流行初期以降の病床数４床⇒８床</t>
    <rPh sb="0" eb="1">
      <t>レイ</t>
    </rPh>
    <rPh sb="2" eb="4">
      <t>リュウコウ</t>
    </rPh>
    <rPh sb="4" eb="6">
      <t>ショキ</t>
    </rPh>
    <rPh sb="6" eb="8">
      <t>イコウ</t>
    </rPh>
    <rPh sb="9" eb="11">
      <t>ビョウショウ</t>
    </rPh>
    <rPh sb="11" eb="12">
      <t>スウ</t>
    </rPh>
    <rPh sb="13" eb="14">
      <t>ショウ</t>
    </rPh>
    <rPh sb="16" eb="17">
      <t>ショウ</t>
    </rPh>
    <phoneticPr fontId="4"/>
  </si>
  <si>
    <t>(６)(５）が「可」の場合の見直しの内容</t>
    <rPh sb="8" eb="9">
      <t>カ</t>
    </rPh>
    <rPh sb="11" eb="13">
      <t>バアイ</t>
    </rPh>
    <rPh sb="14" eb="15">
      <t>ナオ</t>
    </rPh>
    <rPh sb="18" eb="20">
      <t>ナイヨウ</t>
    </rPh>
    <phoneticPr fontId="4"/>
  </si>
  <si>
    <t>流行初期以降の病床数４床⇒８床</t>
    <phoneticPr fontId="4"/>
  </si>
  <si>
    <t>医療措置協定において、流行初期に病床を２床確保する予定だが、現状の施設では感染症患者専用のトイレがない病室があるため、病室内にトイレを整備する。</t>
    <rPh sb="0" eb="2">
      <t>イリョウ</t>
    </rPh>
    <rPh sb="2" eb="4">
      <t>ソチ</t>
    </rPh>
    <rPh sb="4" eb="6">
      <t>キョウテイ</t>
    </rPh>
    <rPh sb="11" eb="13">
      <t>リュウコウ</t>
    </rPh>
    <rPh sb="13" eb="15">
      <t>ショキ</t>
    </rPh>
    <rPh sb="16" eb="18">
      <t>ビョウショウ</t>
    </rPh>
    <rPh sb="20" eb="21">
      <t>ショウ</t>
    </rPh>
    <rPh sb="21" eb="23">
      <t>カクホ</t>
    </rPh>
    <rPh sb="25" eb="27">
      <t>ヨテイ</t>
    </rPh>
    <rPh sb="30" eb="32">
      <t>ゲンジョウ</t>
    </rPh>
    <rPh sb="33" eb="35">
      <t>シセツ</t>
    </rPh>
    <rPh sb="37" eb="40">
      <t>カンセンショウ</t>
    </rPh>
    <rPh sb="40" eb="42">
      <t>カンジャ</t>
    </rPh>
    <rPh sb="42" eb="44">
      <t>センヨウ</t>
    </rPh>
    <rPh sb="51" eb="53">
      <t>ビョウシツ</t>
    </rPh>
    <rPh sb="59" eb="61">
      <t>ビョウシツ</t>
    </rPh>
    <rPh sb="61" eb="62">
      <t>ナイ</t>
    </rPh>
    <rPh sb="67" eb="69">
      <t>セイビ</t>
    </rPh>
    <phoneticPr fontId="4"/>
  </si>
  <si>
    <t>・の医療措置協定において、病床を５床確保する予定だが、現状の施設では感染症患者の動線が分かれていないため、病棟内に新たな扉を設置する。
・国が推奨する個人防護具２か月分を保管するスペースが現段階で確保できないため、新たに敷地内に個人防護具保管庫を新設する。</t>
    <rPh sb="2" eb="4">
      <t>イリョウ</t>
    </rPh>
    <rPh sb="4" eb="6">
      <t>ソチ</t>
    </rPh>
    <rPh sb="6" eb="8">
      <t>キョウテイ</t>
    </rPh>
    <rPh sb="13" eb="15">
      <t>ビョウショウ</t>
    </rPh>
    <rPh sb="17" eb="18">
      <t>ショウ</t>
    </rPh>
    <rPh sb="18" eb="20">
      <t>カクホ</t>
    </rPh>
    <rPh sb="22" eb="24">
      <t>ヨテイ</t>
    </rPh>
    <rPh sb="27" eb="29">
      <t>ゲンジョウ</t>
    </rPh>
    <rPh sb="30" eb="32">
      <t>シセツ</t>
    </rPh>
    <rPh sb="34" eb="37">
      <t>カンセンショウ</t>
    </rPh>
    <rPh sb="37" eb="39">
      <t>カンジャ</t>
    </rPh>
    <rPh sb="40" eb="42">
      <t>ドウセン</t>
    </rPh>
    <rPh sb="43" eb="44">
      <t>ワ</t>
    </rPh>
    <rPh sb="53" eb="56">
      <t>ビョウトウナイ</t>
    </rPh>
    <rPh sb="57" eb="58">
      <t>アラ</t>
    </rPh>
    <rPh sb="60" eb="61">
      <t>トビラ</t>
    </rPh>
    <rPh sb="62" eb="64">
      <t>セッチ</t>
    </rPh>
    <rPh sb="69" eb="70">
      <t>クニ</t>
    </rPh>
    <rPh sb="71" eb="73">
      <t>スイショウ</t>
    </rPh>
    <rPh sb="75" eb="77">
      <t>コジン</t>
    </rPh>
    <rPh sb="77" eb="79">
      <t>ボウゴ</t>
    </rPh>
    <rPh sb="79" eb="80">
      <t>グ</t>
    </rPh>
    <rPh sb="82" eb="84">
      <t>ゲツブン</t>
    </rPh>
    <rPh sb="85" eb="87">
      <t>ホカン</t>
    </rPh>
    <rPh sb="94" eb="97">
      <t>ゲンダンカイ</t>
    </rPh>
    <rPh sb="98" eb="100">
      <t>カクホ</t>
    </rPh>
    <rPh sb="107" eb="108">
      <t>アラ</t>
    </rPh>
    <rPh sb="110" eb="112">
      <t>シキチ</t>
    </rPh>
    <rPh sb="112" eb="113">
      <t>ナイ</t>
    </rPh>
    <rPh sb="114" eb="116">
      <t>コジン</t>
    </rPh>
    <rPh sb="116" eb="118">
      <t>ボウゴ</t>
    </rPh>
    <rPh sb="118" eb="119">
      <t>グ</t>
    </rPh>
    <rPh sb="119" eb="122">
      <t>ホカンコ</t>
    </rPh>
    <rPh sb="123" eb="125">
      <t>シンセツ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</si>
</sst>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quot;床&quot;"/>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sz val="9"/>
      <color indexed="81"/>
      <name val="MS P ゴシック"/>
      <family val="3"/>
      <charset val="128"/>
    </font>
    <font>
      <b/>
      <u/>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1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619">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1" fontId="22" fillId="5" borderId="13" xfId="0" applyNumberFormat="1" applyFont="1" applyFill="1" applyBorder="1" applyAlignment="1">
      <alignment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47" fillId="0" borderId="0" xfId="0" applyFont="1"/>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9" fontId="12" fillId="0" borderId="0" xfId="0" applyNumberFormat="1" applyFont="1" applyAlignment="1">
      <alignment vertical="center" shrinkToFit="1"/>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22" fillId="0" borderId="0" xfId="0" applyFont="1" applyBorder="1" applyAlignmen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8" fillId="0" borderId="99" xfId="0" applyFont="1" applyBorder="1" applyAlignment="1">
      <alignment horizontal="center" vertical="center" wrapText="1"/>
    </xf>
    <xf numFmtId="0" fontId="8" fillId="0" borderId="67" xfId="0" applyFont="1" applyBorder="1" applyAlignment="1">
      <alignment horizontal="center" vertical="center" wrapText="1"/>
    </xf>
    <xf numFmtId="187" fontId="8" fillId="5" borderId="41" xfId="0" applyNumberFormat="1" applyFont="1" applyFill="1" applyBorder="1" applyAlignment="1">
      <alignment horizontal="left" vertical="center" wrapText="1"/>
    </xf>
    <xf numFmtId="0" fontId="8" fillId="5" borderId="100" xfId="0" applyFont="1" applyFill="1" applyBorder="1" applyAlignment="1">
      <alignment vertical="center" wrapText="1"/>
    </xf>
    <xf numFmtId="0" fontId="46" fillId="5" borderId="101" xfId="0" applyFont="1" applyFill="1" applyBorder="1" applyAlignment="1">
      <alignment vertical="center" wrapText="1"/>
    </xf>
    <xf numFmtId="178" fontId="8" fillId="5" borderId="14" xfId="0" applyNumberFormat="1" applyFont="1" applyFill="1" applyBorder="1" applyAlignment="1">
      <alignment horizontal="right" vertical="center" shrinkToFit="1"/>
    </xf>
    <xf numFmtId="3" fontId="8" fillId="0" borderId="0" xfId="0" applyNumberFormat="1" applyFont="1" applyBorder="1" applyAlignment="1">
      <alignment horizontal="right" vertical="center" shrinkToFit="1"/>
    </xf>
    <xf numFmtId="188" fontId="8" fillId="5" borderId="14" xfId="0" applyNumberFormat="1" applyFont="1" applyFill="1" applyBorder="1" applyAlignment="1">
      <alignment horizontal="right" vertical="center" shrinkToFit="1"/>
    </xf>
    <xf numFmtId="186" fontId="8" fillId="5" borderId="14" xfId="0" applyNumberFormat="1" applyFont="1" applyFill="1" applyBorder="1" applyAlignment="1">
      <alignment horizontal="right" vertical="center" shrinkToFit="1"/>
    </xf>
    <xf numFmtId="188" fontId="8" fillId="0" borderId="0" xfId="0" applyNumberFormat="1" applyFont="1" applyBorder="1" applyAlignment="1">
      <alignment horizontal="right" vertical="center" shrinkToFit="1"/>
    </xf>
    <xf numFmtId="189" fontId="8" fillId="5" borderId="100" xfId="0" applyNumberFormat="1" applyFont="1" applyFill="1" applyBorder="1" applyAlignment="1">
      <alignment horizontal="right" vertical="center" shrinkToFit="1"/>
    </xf>
    <xf numFmtId="0" fontId="8" fillId="5" borderId="102" xfId="0" applyFont="1" applyFill="1" applyBorder="1" applyAlignment="1">
      <alignment vertical="center" wrapText="1"/>
    </xf>
    <xf numFmtId="189" fontId="8" fillId="5" borderId="102" xfId="0" applyNumberFormat="1" applyFont="1" applyFill="1" applyBorder="1" applyAlignment="1">
      <alignment horizontal="right" vertical="center" shrinkToFit="1"/>
    </xf>
    <xf numFmtId="0" fontId="8" fillId="5" borderId="101" xfId="0" applyFont="1" applyFill="1" applyBorder="1" applyAlignment="1">
      <alignment vertical="center" wrapText="1"/>
    </xf>
    <xf numFmtId="40" fontId="8" fillId="5" borderId="101" xfId="1" applyNumberFormat="1" applyFont="1" applyFill="1" applyBorder="1" applyAlignment="1">
      <alignment horizontal="right" vertical="center" shrinkToFit="1"/>
    </xf>
    <xf numFmtId="189" fontId="8" fillId="0" borderId="0" xfId="0" applyNumberFormat="1" applyFont="1" applyBorder="1" applyAlignment="1">
      <alignment horizontal="right" vertical="center" shrinkToFit="1"/>
    </xf>
    <xf numFmtId="188" fontId="8" fillId="5" borderId="36" xfId="0" applyNumberFormat="1" applyFont="1" applyFill="1" applyBorder="1" applyAlignment="1">
      <alignment horizontal="right" vertical="center" shrinkToFit="1"/>
    </xf>
    <xf numFmtId="188" fontId="8" fillId="5" borderId="102" xfId="0" applyNumberFormat="1" applyFont="1" applyFill="1" applyBorder="1" applyAlignment="1">
      <alignment horizontal="right" vertical="center" shrinkToFit="1"/>
    </xf>
    <xf numFmtId="188" fontId="8" fillId="5" borderId="101" xfId="0" applyNumberFormat="1" applyFont="1" applyFill="1" applyBorder="1" applyAlignment="1">
      <alignment horizontal="right" vertical="center" shrinkToFit="1"/>
    </xf>
    <xf numFmtId="189" fontId="8" fillId="5" borderId="101" xfId="0" applyNumberFormat="1" applyFont="1" applyFill="1" applyBorder="1" applyAlignment="1">
      <alignment horizontal="right" vertical="center" shrinkToFit="1"/>
    </xf>
    <xf numFmtId="188" fontId="12" fillId="0" borderId="0" xfId="0" applyNumberFormat="1" applyFont="1" applyBorder="1" applyAlignment="1">
      <alignment vertical="center" shrinkToFit="1"/>
    </xf>
    <xf numFmtId="188" fontId="8" fillId="5" borderId="100" xfId="0" applyNumberFormat="1" applyFont="1" applyFill="1" applyBorder="1" applyAlignment="1">
      <alignment horizontal="right" vertical="center" shrinkToFit="1"/>
    </xf>
    <xf numFmtId="188" fontId="8" fillId="0" borderId="6" xfId="0" applyNumberFormat="1" applyFont="1" applyFill="1" applyBorder="1" applyAlignment="1">
      <alignment vertical="center" shrinkToFit="1"/>
    </xf>
    <xf numFmtId="188" fontId="8" fillId="0" borderId="8" xfId="0" applyNumberFormat="1" applyFont="1" applyFill="1" applyBorder="1" applyAlignment="1">
      <alignment vertical="center" shrinkToFit="1"/>
    </xf>
    <xf numFmtId="188" fontId="8" fillId="0" borderId="25" xfId="0" applyNumberFormat="1" applyFont="1" applyBorder="1" applyAlignment="1">
      <alignment vertical="center" shrinkToFit="1"/>
    </xf>
    <xf numFmtId="188" fontId="12" fillId="5" borderId="100" xfId="0" applyNumberFormat="1" applyFont="1" applyFill="1" applyBorder="1" applyAlignment="1">
      <alignment vertical="center" shrinkToFit="1"/>
    </xf>
    <xf numFmtId="188" fontId="12" fillId="5" borderId="102" xfId="0" applyNumberFormat="1" applyFont="1" applyFill="1" applyBorder="1" applyAlignment="1">
      <alignment vertical="center" shrinkToFit="1"/>
    </xf>
    <xf numFmtId="188" fontId="12" fillId="5" borderId="101" xfId="0" applyNumberFormat="1" applyFont="1" applyFill="1" applyBorder="1" applyAlignment="1">
      <alignment vertical="center" shrinkToFit="1"/>
    </xf>
    <xf numFmtId="188" fontId="8" fillId="0" borderId="64" xfId="0" applyNumberFormat="1" applyFont="1" applyBorder="1" applyAlignment="1">
      <alignment vertical="center" shrinkToFit="1"/>
    </xf>
    <xf numFmtId="188" fontId="8" fillId="5" borderId="102" xfId="0" applyNumberFormat="1" applyFont="1" applyFill="1" applyBorder="1" applyAlignment="1">
      <alignment vertical="center" shrinkToFit="1"/>
    </xf>
    <xf numFmtId="188" fontId="8" fillId="5" borderId="103" xfId="0" applyNumberFormat="1" applyFont="1" applyFill="1" applyBorder="1" applyAlignment="1">
      <alignment vertical="center" shrinkToFit="1"/>
    </xf>
    <xf numFmtId="188" fontId="8" fillId="5" borderId="104" xfId="0" applyNumberFormat="1" applyFont="1" applyFill="1" applyBorder="1" applyAlignment="1">
      <alignment vertical="center" shrinkToFit="1"/>
    </xf>
    <xf numFmtId="0" fontId="8" fillId="0" borderId="20" xfId="0" applyFont="1" applyBorder="1" applyAlignment="1">
      <alignment horizontal="center" vertical="center" wrapText="1"/>
    </xf>
    <xf numFmtId="0" fontId="8" fillId="0" borderId="35" xfId="0" applyFont="1" applyBorder="1" applyAlignment="1">
      <alignment horizontal="center" vertical="center" wrapText="1"/>
    </xf>
    <xf numFmtId="188" fontId="8" fillId="0" borderId="3" xfId="0" applyNumberFormat="1" applyFont="1" applyBorder="1" applyAlignment="1">
      <alignment vertical="center" shrinkToFit="1"/>
    </xf>
    <xf numFmtId="188" fontId="8" fillId="0" borderId="0" xfId="0" applyNumberFormat="1" applyFont="1" applyBorder="1" applyAlignment="1">
      <alignment vertical="center" shrinkToFit="1"/>
    </xf>
    <xf numFmtId="188" fontId="8" fillId="0" borderId="10" xfId="0" applyNumberFormat="1" applyFont="1" applyBorder="1" applyAlignment="1">
      <alignment vertical="center" shrinkToFit="1"/>
    </xf>
    <xf numFmtId="188" fontId="8" fillId="5" borderId="100" xfId="0" applyNumberFormat="1" applyFont="1" applyFill="1" applyBorder="1" applyAlignment="1">
      <alignment vertical="center" shrinkToFit="1"/>
    </xf>
    <xf numFmtId="188" fontId="8" fillId="5" borderId="101" xfId="0" applyNumberFormat="1" applyFont="1" applyFill="1" applyBorder="1" applyAlignment="1">
      <alignment vertical="center" shrinkToFit="1"/>
    </xf>
    <xf numFmtId="188" fontId="8" fillId="0" borderId="9" xfId="0" applyNumberFormat="1" applyFont="1" applyBorder="1" applyAlignment="1">
      <alignment vertical="center" shrinkToFit="1"/>
    </xf>
    <xf numFmtId="188" fontId="8" fillId="0" borderId="12" xfId="0" applyNumberFormat="1" applyFont="1" applyBorder="1" applyAlignment="1">
      <alignment vertical="center" shrinkToFit="1"/>
    </xf>
    <xf numFmtId="188" fontId="8" fillId="0" borderId="5" xfId="0" applyNumberFormat="1" applyFont="1" applyBorder="1" applyAlignment="1">
      <alignment vertical="center" shrinkToFit="1"/>
    </xf>
    <xf numFmtId="188" fontId="14" fillId="5" borderId="100" xfId="0" applyNumberFormat="1" applyFont="1" applyFill="1" applyBorder="1" applyAlignment="1">
      <alignment vertical="center" shrinkToFit="1"/>
    </xf>
    <xf numFmtId="188" fontId="8" fillId="0" borderId="65" xfId="0" applyNumberFormat="1" applyFont="1" applyBorder="1" applyAlignment="1">
      <alignment vertical="center" shrinkToFit="1"/>
    </xf>
    <xf numFmtId="188" fontId="8" fillId="0" borderId="22" xfId="0" applyNumberFormat="1" applyFont="1" applyBorder="1" applyAlignment="1">
      <alignment vertical="center" shrinkToFit="1"/>
    </xf>
    <xf numFmtId="188" fontId="8" fillId="0" borderId="68" xfId="0" applyNumberFormat="1" applyFont="1" applyBorder="1" applyAlignment="1">
      <alignment vertical="center" shrinkToFit="1"/>
    </xf>
    <xf numFmtId="188" fontId="8" fillId="0" borderId="67" xfId="0" applyNumberFormat="1" applyFont="1" applyBorder="1" applyAlignment="1">
      <alignment vertical="center" shrinkToFit="1"/>
    </xf>
    <xf numFmtId="188" fontId="12" fillId="0" borderId="6" xfId="0" applyNumberFormat="1" applyFont="1" applyFill="1" applyBorder="1" applyAlignment="1">
      <alignment vertical="center" shrinkToFit="1"/>
    </xf>
    <xf numFmtId="188" fontId="12" fillId="0" borderId="8" xfId="0" applyNumberFormat="1" applyFont="1" applyFill="1" applyBorder="1" applyAlignment="1">
      <alignment vertical="center" shrinkToFit="1"/>
    </xf>
    <xf numFmtId="178" fontId="46" fillId="5" borderId="14" xfId="0" applyNumberFormat="1" applyFont="1" applyFill="1" applyBorder="1" applyAlignment="1">
      <alignment horizontal="right" vertical="center" shrinkToFit="1"/>
    </xf>
    <xf numFmtId="188" fontId="46" fillId="5" borderId="14" xfId="0" applyNumberFormat="1" applyFont="1" applyFill="1" applyBorder="1" applyAlignment="1">
      <alignment horizontal="right" vertical="center" shrinkToFit="1"/>
    </xf>
    <xf numFmtId="186" fontId="46" fillId="5" borderId="14" xfId="0" applyNumberFormat="1" applyFont="1" applyFill="1" applyBorder="1" applyAlignment="1">
      <alignment horizontal="right" vertical="center" shrinkToFit="1"/>
    </xf>
    <xf numFmtId="0" fontId="46" fillId="5" borderId="14" xfId="0" applyFont="1" applyFill="1" applyBorder="1" applyAlignment="1">
      <alignment vertical="center" wrapText="1"/>
    </xf>
    <xf numFmtId="57" fontId="51" fillId="5" borderId="63" xfId="0" applyNumberFormat="1" applyFont="1" applyFill="1" applyBorder="1" applyAlignment="1">
      <alignment horizontal="center" vertical="center" shrinkToFit="1"/>
    </xf>
    <xf numFmtId="57" fontId="51" fillId="5" borderId="64" xfId="0" applyNumberFormat="1" applyFont="1" applyFill="1" applyBorder="1" applyAlignment="1">
      <alignment horizontal="center" vertical="center" shrinkToFit="1"/>
    </xf>
    <xf numFmtId="181" fontId="51" fillId="5" borderId="13" xfId="0" applyNumberFormat="1" applyFont="1" applyFill="1" applyBorder="1" applyAlignment="1">
      <alignment vertical="center"/>
    </xf>
    <xf numFmtId="182" fontId="51" fillId="5" borderId="96" xfId="0" applyNumberFormat="1" applyFont="1" applyFill="1" applyBorder="1" applyAlignment="1">
      <alignment vertical="center"/>
    </xf>
    <xf numFmtId="181" fontId="51" fillId="5" borderId="6" xfId="0" applyNumberFormat="1" applyFont="1" applyFill="1" applyBorder="1" applyAlignment="1">
      <alignment vertical="center"/>
    </xf>
    <xf numFmtId="0" fontId="51" fillId="5" borderId="1" xfId="0" applyFont="1" applyFill="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185" fontId="51" fillId="5" borderId="63" xfId="0" applyNumberFormat="1" applyFont="1" applyFill="1" applyBorder="1" applyAlignment="1">
      <alignment horizontal="center" vertical="center" shrinkToFit="1"/>
    </xf>
    <xf numFmtId="0" fontId="22" fillId="0" borderId="13" xfId="0" applyFont="1" applyFill="1" applyBorder="1" applyAlignment="1">
      <alignment horizontal="center" vertical="center"/>
    </xf>
    <xf numFmtId="183" fontId="22" fillId="0" borderId="13" xfId="0" applyNumberFormat="1" applyFont="1" applyFill="1" applyBorder="1" applyAlignment="1">
      <alignment horizontal="center" vertical="center"/>
    </xf>
    <xf numFmtId="181" fontId="22" fillId="0" borderId="13" xfId="0" applyNumberFormat="1" applyFont="1" applyFill="1" applyBorder="1" applyAlignment="1">
      <alignment vertical="center"/>
    </xf>
    <xf numFmtId="184" fontId="22" fillId="0" borderId="13" xfId="0" applyNumberFormat="1" applyFont="1" applyFill="1" applyBorder="1" applyAlignment="1">
      <alignment vertical="center"/>
    </xf>
    <xf numFmtId="0" fontId="22" fillId="0" borderId="13" xfId="0" applyFont="1" applyFill="1" applyBorder="1" applyAlignment="1">
      <alignment horizontal="right" vertical="center"/>
    </xf>
    <xf numFmtId="0" fontId="22" fillId="0" borderId="13" xfId="0" applyFont="1" applyFill="1" applyBorder="1" applyAlignment="1">
      <alignment horizontal="center" vertical="center" shrinkToFit="1"/>
    </xf>
    <xf numFmtId="189" fontId="46" fillId="5" borderId="100" xfId="0" applyNumberFormat="1" applyFont="1" applyFill="1" applyBorder="1" applyAlignment="1">
      <alignment horizontal="right" vertical="center" shrinkToFit="1"/>
    </xf>
    <xf numFmtId="188" fontId="46" fillId="5" borderId="36" xfId="0" applyNumberFormat="1" applyFont="1" applyFill="1" applyBorder="1" applyAlignment="1">
      <alignment horizontal="right" vertical="center" shrinkToFi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right" vertical="center" wrapText="1"/>
    </xf>
    <xf numFmtId="0" fontId="8" fillId="0" borderId="1" xfId="0" applyFont="1" applyBorder="1" applyAlignment="1">
      <alignment horizontal="right" vertical="center" wrapText="1"/>
    </xf>
    <xf numFmtId="0" fontId="8" fillId="0" borderId="4" xfId="0" applyFont="1" applyBorder="1" applyAlignment="1">
      <alignment horizontal="right" vertical="center" wrapText="1"/>
    </xf>
    <xf numFmtId="178" fontId="8" fillId="0" borderId="5" xfId="0" applyNumberFormat="1" applyFont="1" applyBorder="1" applyAlignment="1">
      <alignment horizontal="right" vertical="center" shrinkToFit="1"/>
    </xf>
    <xf numFmtId="177" fontId="8" fillId="0" borderId="7" xfId="0" applyNumberFormat="1" applyFont="1" applyBorder="1" applyAlignment="1">
      <alignment horizontal="right" vertical="center" shrinkToFit="1"/>
    </xf>
    <xf numFmtId="186" fontId="8" fillId="0" borderId="0" xfId="0" applyNumberFormat="1" applyFont="1" applyAlignment="1">
      <alignment horizontal="right" vertical="center" shrinkToFit="1"/>
    </xf>
    <xf numFmtId="188" fontId="8" fillId="0" borderId="7" xfId="0" applyNumberFormat="1" applyFont="1" applyBorder="1" applyAlignment="1">
      <alignment horizontal="right" vertical="center" shrinkToFit="1"/>
    </xf>
    <xf numFmtId="188" fontId="8" fillId="0" borderId="5" xfId="0" applyNumberFormat="1" applyFont="1" applyBorder="1" applyAlignment="1">
      <alignment horizontal="right" vertical="center" shrinkToFit="1"/>
    </xf>
    <xf numFmtId="188" fontId="8" fillId="0" borderId="0" xfId="0" applyNumberFormat="1" applyFont="1" applyAlignment="1">
      <alignment horizontal="right" vertical="center" shrinkToFit="1"/>
    </xf>
    <xf numFmtId="186" fontId="12" fillId="0" borderId="0" xfId="0" applyNumberFormat="1" applyFont="1" applyAlignment="1">
      <alignment vertical="center" shrinkToFit="1"/>
    </xf>
    <xf numFmtId="188" fontId="12" fillId="0" borderId="5" xfId="0" applyNumberFormat="1" applyFont="1" applyBorder="1" applyAlignment="1">
      <alignment vertical="center" shrinkToFit="1"/>
    </xf>
    <xf numFmtId="188" fontId="12" fillId="0" borderId="8" xfId="0" applyNumberFormat="1" applyFont="1" applyBorder="1" applyAlignment="1">
      <alignment vertical="center" shrinkToFit="1"/>
    </xf>
    <xf numFmtId="188" fontId="8" fillId="0" borderId="11" xfId="0" applyNumberFormat="1" applyFont="1" applyBorder="1" applyAlignment="1">
      <alignment horizontal="right" vertical="center" shrinkToFit="1"/>
    </xf>
    <xf numFmtId="188" fontId="8" fillId="0" borderId="0" xfId="0" applyNumberFormat="1" applyFont="1" applyAlignment="1">
      <alignment vertical="center" shrinkToFit="1"/>
    </xf>
    <xf numFmtId="188" fontId="8" fillId="0" borderId="2" xfId="0" applyNumberFormat="1" applyFont="1" applyBorder="1" applyAlignment="1">
      <alignment vertical="center" shrinkToFit="1"/>
    </xf>
    <xf numFmtId="188" fontId="8" fillId="0" borderId="4" xfId="0" applyNumberFormat="1" applyFont="1" applyBorder="1" applyAlignment="1">
      <alignment vertical="center" shrinkToFit="1"/>
    </xf>
    <xf numFmtId="188" fontId="8" fillId="0" borderId="7" xfId="0" applyNumberFormat="1" applyFont="1" applyBorder="1" applyAlignment="1">
      <alignment vertical="center" shrinkToFit="1"/>
    </xf>
    <xf numFmtId="188" fontId="8" fillId="0" borderId="11" xfId="0" applyNumberFormat="1" applyFont="1" applyBorder="1" applyAlignment="1">
      <alignment vertical="center" shrinkToFit="1"/>
    </xf>
    <xf numFmtId="188" fontId="12" fillId="0" borderId="10" xfId="0" applyNumberFormat="1" applyFont="1" applyBorder="1" applyAlignment="1">
      <alignment vertical="center" shrinkToFit="1"/>
    </xf>
    <xf numFmtId="188" fontId="46" fillId="5" borderId="100" xfId="0" applyNumberFormat="1" applyFont="1" applyFill="1" applyBorder="1" applyAlignment="1">
      <alignment vertical="center" shrinkToFit="1"/>
    </xf>
    <xf numFmtId="0" fontId="22" fillId="0" borderId="5" xfId="0" applyFont="1" applyBorder="1" applyAlignment="1">
      <alignment vertical="center"/>
    </xf>
    <xf numFmtId="0" fontId="22" fillId="0" borderId="0" xfId="0" applyFont="1" applyBorder="1" applyAlignment="1">
      <alignment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2" fillId="0" borderId="43"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5" borderId="43" xfId="0" applyFont="1" applyFill="1" applyBorder="1" applyAlignment="1">
      <alignment horizontal="right" vertical="center" wrapText="1"/>
    </xf>
    <xf numFmtId="0" fontId="12" fillId="5" borderId="40" xfId="0" applyFont="1" applyFill="1" applyBorder="1" applyAlignment="1">
      <alignment horizontal="right" vertical="center" wrapText="1"/>
    </xf>
    <xf numFmtId="0" fontId="8" fillId="0" borderId="63" xfId="0" applyFont="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105" xfId="0" applyNumberFormat="1" applyFont="1" applyBorder="1" applyAlignment="1">
      <alignment vertical="center" shrinkToFit="1"/>
    </xf>
    <xf numFmtId="188" fontId="8" fillId="0" borderId="108"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106" xfId="0" applyNumberFormat="1" applyFont="1" applyBorder="1" applyAlignment="1">
      <alignment vertical="center" shrinkToFit="1"/>
    </xf>
    <xf numFmtId="188" fontId="8" fillId="0" borderId="107" xfId="0" applyNumberFormat="1" applyFont="1" applyBorder="1" applyAlignment="1">
      <alignment vertical="center" shrinkToFit="1"/>
    </xf>
    <xf numFmtId="188" fontId="8" fillId="0" borderId="109" xfId="0" applyNumberFormat="1" applyFont="1" applyBorder="1" applyAlignment="1">
      <alignment vertical="center" shrinkToFit="1"/>
    </xf>
    <xf numFmtId="188" fontId="8" fillId="0" borderId="45" xfId="0" applyNumberFormat="1" applyFont="1" applyBorder="1" applyAlignment="1">
      <alignment vertical="center" shrinkToFit="1"/>
    </xf>
    <xf numFmtId="188" fontId="8" fillId="0" borderId="107" xfId="0" applyNumberFormat="1" applyFont="1" applyFill="1" applyBorder="1" applyAlignment="1">
      <alignment vertical="center" shrinkToFit="1"/>
    </xf>
    <xf numFmtId="188" fontId="8" fillId="0" borderId="109" xfId="0" applyNumberFormat="1" applyFont="1" applyFill="1" applyBorder="1" applyAlignment="1">
      <alignment vertical="center" shrinkToFit="1"/>
    </xf>
    <xf numFmtId="188" fontId="8" fillId="0" borderId="105" xfId="0" applyNumberFormat="1" applyFont="1" applyFill="1" applyBorder="1" applyAlignment="1">
      <alignment vertical="center" shrinkToFit="1"/>
    </xf>
    <xf numFmtId="188" fontId="8" fillId="0" borderId="108" xfId="0" applyNumberFormat="1" applyFont="1" applyFill="1" applyBorder="1" applyAlignment="1">
      <alignment vertical="center" shrinkToFit="1"/>
    </xf>
    <xf numFmtId="0" fontId="18" fillId="0" borderId="13" xfId="0" applyFont="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5" borderId="13" xfId="0" applyFont="1" applyFill="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Fill="1" applyBorder="1" applyAlignment="1">
      <alignment horizontal="center" vertical="center"/>
    </xf>
    <xf numFmtId="0" fontId="18" fillId="0" borderId="63" xfId="0" applyFont="1" applyFill="1" applyBorder="1" applyAlignment="1">
      <alignment horizontal="center" vertical="center"/>
    </xf>
    <xf numFmtId="191" fontId="22" fillId="5" borderId="13" xfId="0" applyNumberFormat="1" applyFont="1" applyFill="1" applyBorder="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18" fillId="0" borderId="1" xfId="0" applyFont="1" applyBorder="1" applyAlignment="1">
      <alignment horizontal="left" vertical="center"/>
    </xf>
    <xf numFmtId="0" fontId="22" fillId="7" borderId="1"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64" xfId="0" applyFont="1" applyFill="1" applyBorder="1" applyAlignment="1">
      <alignment horizontal="center"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0" borderId="5" xfId="0" applyFont="1" applyBorder="1" applyAlignment="1">
      <alignment vertical="center"/>
    </xf>
    <xf numFmtId="0" fontId="22" fillId="0" borderId="0" xfId="0" applyFont="1" applyBorder="1" applyAlignment="1">
      <alignment vertical="center"/>
    </xf>
    <xf numFmtId="0" fontId="46" fillId="5" borderId="43" xfId="0" applyFont="1" applyFill="1" applyBorder="1" applyAlignment="1">
      <alignment horizontal="right" vertical="center" wrapText="1"/>
    </xf>
    <xf numFmtId="0" fontId="46" fillId="5" borderId="40" xfId="0" applyFont="1" applyFill="1" applyBorder="1" applyAlignment="1">
      <alignment horizontal="right" vertical="center" wrapTex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51" fillId="5" borderId="13" xfId="0" applyFont="1" applyFill="1" applyBorder="1" applyAlignment="1">
      <alignment horizontal="center" vertical="center"/>
    </xf>
    <xf numFmtId="190" fontId="51" fillId="5" borderId="12" xfId="0" applyNumberFormat="1" applyFont="1" applyFill="1" applyBorder="1" applyAlignment="1">
      <alignment horizontal="center" vertical="center"/>
    </xf>
    <xf numFmtId="190" fontId="51" fillId="5" borderId="63" xfId="0" applyNumberFormat="1" applyFont="1" applyFill="1" applyBorder="1" applyAlignment="1">
      <alignment horizontal="center" vertical="center"/>
    </xf>
    <xf numFmtId="190" fontId="51" fillId="5" borderId="64" xfId="0" applyNumberFormat="1" applyFont="1" applyFill="1" applyBorder="1" applyAlignment="1">
      <alignment horizontal="center" vertical="center"/>
    </xf>
    <xf numFmtId="191" fontId="51" fillId="5" borderId="13" xfId="0" applyNumberFormat="1" applyFont="1" applyFill="1" applyBorder="1" applyAlignment="1">
      <alignment horizontal="center" vertical="center"/>
    </xf>
    <xf numFmtId="0" fontId="51" fillId="7" borderId="13" xfId="0" applyFont="1" applyFill="1" applyBorder="1" applyAlignment="1">
      <alignment horizontal="center" vertical="center"/>
    </xf>
    <xf numFmtId="0" fontId="51" fillId="5" borderId="2" xfId="0" applyFont="1" applyFill="1" applyBorder="1" applyAlignment="1">
      <alignment vertical="center" wrapText="1"/>
    </xf>
    <xf numFmtId="0" fontId="51" fillId="5" borderId="3" xfId="0" applyFont="1" applyFill="1" applyBorder="1" applyAlignment="1">
      <alignment vertical="center" wrapText="1"/>
    </xf>
    <xf numFmtId="0" fontId="51" fillId="5" borderId="4" xfId="0" applyFont="1" applyFill="1" applyBorder="1" applyAlignment="1">
      <alignment vertical="center" wrapText="1"/>
    </xf>
    <xf numFmtId="0" fontId="51" fillId="5" borderId="5" xfId="0" applyFont="1" applyFill="1" applyBorder="1" applyAlignment="1">
      <alignment vertical="center" wrapText="1"/>
    </xf>
    <xf numFmtId="0" fontId="51" fillId="5" borderId="0" xfId="0" applyFont="1" applyFill="1" applyAlignment="1">
      <alignment vertical="center" wrapText="1"/>
    </xf>
    <xf numFmtId="0" fontId="51" fillId="5" borderId="7" xfId="0" applyFont="1" applyFill="1" applyBorder="1" applyAlignment="1">
      <alignment vertical="center" wrapText="1"/>
    </xf>
    <xf numFmtId="0" fontId="51" fillId="5" borderId="9" xfId="0" applyFont="1" applyFill="1" applyBorder="1" applyAlignment="1">
      <alignment vertical="center" wrapText="1"/>
    </xf>
    <xf numFmtId="0" fontId="51" fillId="5" borderId="10" xfId="0" applyFont="1" applyFill="1" applyBorder="1" applyAlignment="1">
      <alignment vertical="center" wrapText="1"/>
    </xf>
    <xf numFmtId="0" fontId="51"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51" fillId="5" borderId="13" xfId="0" applyFont="1" applyFill="1" applyBorder="1" applyAlignment="1">
      <alignment vertical="center" shrinkToFit="1"/>
    </xf>
    <xf numFmtId="181" fontId="51" fillId="5" borderId="12" xfId="0" applyNumberFormat="1" applyFont="1" applyFill="1" applyBorder="1" applyAlignment="1">
      <alignment horizontal="center" vertical="center"/>
    </xf>
    <xf numFmtId="181" fontId="51" fillId="5" borderId="64" xfId="0" applyNumberFormat="1" applyFont="1" applyFill="1" applyBorder="1" applyAlignment="1">
      <alignment horizontal="center" vertical="center"/>
    </xf>
    <xf numFmtId="182" fontId="51" fillId="5" borderId="93" xfId="0" applyNumberFormat="1" applyFont="1" applyFill="1" applyBorder="1" applyAlignment="1">
      <alignment horizontal="center" vertical="center"/>
    </xf>
    <xf numFmtId="182" fontId="51" fillId="5" borderId="97" xfId="0" applyNumberFormat="1" applyFont="1" applyFill="1" applyBorder="1" applyAlignment="1">
      <alignment horizontal="center" vertical="center"/>
    </xf>
    <xf numFmtId="181" fontId="51" fillId="5" borderId="98" xfId="0" applyNumberFormat="1" applyFont="1" applyFill="1" applyBorder="1" applyAlignment="1">
      <alignment horizontal="center" vertical="center"/>
    </xf>
    <xf numFmtId="181" fontId="51" fillId="5" borderId="94" xfId="0" applyNumberFormat="1"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521368</xdr:colOff>
      <xdr:row>0</xdr:row>
      <xdr:rowOff>140368</xdr:rowOff>
    </xdr:from>
    <xdr:to>
      <xdr:col>11</xdr:col>
      <xdr:colOff>471236</xdr:colOff>
      <xdr:row>3</xdr:row>
      <xdr:rowOff>20052</xdr:rowOff>
    </xdr:to>
    <xdr:sp macro="" textlink="">
      <xdr:nvSpPr>
        <xdr:cNvPr id="3" name="テキスト ボックス 2">
          <a:extLst>
            <a:ext uri="{FF2B5EF4-FFF2-40B4-BE49-F238E27FC236}">
              <a16:creationId xmlns:a16="http://schemas.microsoft.com/office/drawing/2014/main" id="{254DCD8D-83C5-4953-9A09-3C14BBE6B8EB}"/>
            </a:ext>
          </a:extLst>
        </xdr:cNvPr>
        <xdr:cNvSpPr txBox="1"/>
      </xdr:nvSpPr>
      <xdr:spPr>
        <a:xfrm>
          <a:off x="5785184" y="140368"/>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14DC77D6-AAD5-4AAF-A50C-AA4756F91618}"/>
            </a:ext>
          </a:extLst>
        </xdr:cNvPr>
        <xdr:cNvSpPr/>
      </xdr:nvSpPr>
      <xdr:spPr>
        <a:xfrm>
          <a:off x="7647191" y="1953260"/>
          <a:ext cx="222998" cy="1048766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501316</xdr:colOff>
      <xdr:row>0</xdr:row>
      <xdr:rowOff>150395</xdr:rowOff>
    </xdr:from>
    <xdr:to>
      <xdr:col>11</xdr:col>
      <xdr:colOff>451184</xdr:colOff>
      <xdr:row>3</xdr:row>
      <xdr:rowOff>30079</xdr:rowOff>
    </xdr:to>
    <xdr:sp macro="" textlink="">
      <xdr:nvSpPr>
        <xdr:cNvPr id="5" name="テキスト ボックス 4">
          <a:extLst>
            <a:ext uri="{FF2B5EF4-FFF2-40B4-BE49-F238E27FC236}">
              <a16:creationId xmlns:a16="http://schemas.microsoft.com/office/drawing/2014/main" id="{53A01E42-EAE1-42D0-9574-E37FEF486D2A}"/>
            </a:ext>
          </a:extLst>
        </xdr:cNvPr>
        <xdr:cNvSpPr txBox="1"/>
      </xdr:nvSpPr>
      <xdr:spPr>
        <a:xfrm>
          <a:off x="5765132" y="150395"/>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529167</xdr:colOff>
      <xdr:row>28</xdr:row>
      <xdr:rowOff>296334</xdr:rowOff>
    </xdr:from>
    <xdr:to>
      <xdr:col>16</xdr:col>
      <xdr:colOff>67734</xdr:colOff>
      <xdr:row>32</xdr:row>
      <xdr:rowOff>141817</xdr:rowOff>
    </xdr:to>
    <xdr:cxnSp macro="">
      <xdr:nvCxnSpPr>
        <xdr:cNvPr id="3" name="直線コネクタ 2">
          <a:extLst>
            <a:ext uri="{FF2B5EF4-FFF2-40B4-BE49-F238E27FC236}">
              <a16:creationId xmlns:a16="http://schemas.microsoft.com/office/drawing/2014/main" id="{63B400E7-CEF5-4E6F-903F-3C2C54A9784D}"/>
            </a:ext>
          </a:extLst>
        </xdr:cNvPr>
        <xdr:cNvCxnSpPr/>
      </xdr:nvCxnSpPr>
      <xdr:spPr>
        <a:xfrm>
          <a:off x="10244667" y="5196417"/>
          <a:ext cx="91440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19</xdr:row>
      <xdr:rowOff>21167</xdr:rowOff>
    </xdr:from>
    <xdr:to>
      <xdr:col>11</xdr:col>
      <xdr:colOff>17357</xdr:colOff>
      <xdr:row>22</xdr:row>
      <xdr:rowOff>234739</xdr:rowOff>
    </xdr:to>
    <xdr:cxnSp macro="">
      <xdr:nvCxnSpPr>
        <xdr:cNvPr id="5" name="直線コネクタ 4">
          <a:extLst>
            <a:ext uri="{FF2B5EF4-FFF2-40B4-BE49-F238E27FC236}">
              <a16:creationId xmlns:a16="http://schemas.microsoft.com/office/drawing/2014/main" id="{7BEA4942-53C6-4EE1-ABEF-2DC0D7FF95C5}"/>
            </a:ext>
          </a:extLst>
        </xdr:cNvPr>
        <xdr:cNvCxnSpPr/>
      </xdr:nvCxnSpPr>
      <xdr:spPr>
        <a:xfrm>
          <a:off x="1460500" y="3397250"/>
          <a:ext cx="6208607" cy="7533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317500</xdr:colOff>
      <xdr:row>1</xdr:row>
      <xdr:rowOff>21167</xdr:rowOff>
    </xdr:from>
    <xdr:to>
      <xdr:col>10</xdr:col>
      <xdr:colOff>588210</xdr:colOff>
      <xdr:row>4</xdr:row>
      <xdr:rowOff>63501</xdr:rowOff>
    </xdr:to>
    <xdr:sp macro="" textlink="">
      <xdr:nvSpPr>
        <xdr:cNvPr id="4" name="テキスト ボックス 3">
          <a:extLst>
            <a:ext uri="{FF2B5EF4-FFF2-40B4-BE49-F238E27FC236}">
              <a16:creationId xmlns:a16="http://schemas.microsoft.com/office/drawing/2014/main" id="{9A8E98A3-4671-418E-AA80-A35478E6AAFD}"/>
            </a:ext>
          </a:extLst>
        </xdr:cNvPr>
        <xdr:cNvSpPr txBox="1"/>
      </xdr:nvSpPr>
      <xdr:spPr>
        <a:xfrm>
          <a:off x="5746750" y="169334"/>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12488</xdr:colOff>
      <xdr:row>19</xdr:row>
      <xdr:rowOff>17357</xdr:rowOff>
    </xdr:from>
    <xdr:to>
      <xdr:col>10</xdr:col>
      <xdr:colOff>656167</xdr:colOff>
      <xdr:row>22</xdr:row>
      <xdr:rowOff>211667</xdr:rowOff>
    </xdr:to>
    <xdr:cxnSp macro="">
      <xdr:nvCxnSpPr>
        <xdr:cNvPr id="2" name="直線コネクタ 1">
          <a:extLst>
            <a:ext uri="{FF2B5EF4-FFF2-40B4-BE49-F238E27FC236}">
              <a16:creationId xmlns:a16="http://schemas.microsoft.com/office/drawing/2014/main" id="{2FD15652-32EC-4DB7-A765-C03D4B1D0D67}"/>
            </a:ext>
          </a:extLst>
        </xdr:cNvPr>
        <xdr:cNvCxnSpPr/>
      </xdr:nvCxnSpPr>
      <xdr:spPr>
        <a:xfrm>
          <a:off x="1472988" y="3393440"/>
          <a:ext cx="6147012" cy="734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190500</xdr:colOff>
      <xdr:row>1</xdr:row>
      <xdr:rowOff>42333</xdr:rowOff>
    </xdr:from>
    <xdr:to>
      <xdr:col>10</xdr:col>
      <xdr:colOff>461210</xdr:colOff>
      <xdr:row>4</xdr:row>
      <xdr:rowOff>84667</xdr:rowOff>
    </xdr:to>
    <xdr:sp macro="" textlink="">
      <xdr:nvSpPr>
        <xdr:cNvPr id="3" name="テキスト ボックス 2">
          <a:extLst>
            <a:ext uri="{FF2B5EF4-FFF2-40B4-BE49-F238E27FC236}">
              <a16:creationId xmlns:a16="http://schemas.microsoft.com/office/drawing/2014/main" id="{9E7DBF35-DAB8-4244-9F36-C95584E5A0B6}"/>
            </a:ext>
          </a:extLst>
        </xdr:cNvPr>
        <xdr:cNvSpPr txBox="1"/>
      </xdr:nvSpPr>
      <xdr:spPr>
        <a:xfrm>
          <a:off x="5619750" y="190500"/>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69400F5D-B3DA-4180-9B74-C8349F7D651C}"/>
            </a:ext>
          </a:extLst>
        </xdr:cNvPr>
        <xdr:cNvSpPr/>
      </xdr:nvSpPr>
      <xdr:spPr>
        <a:xfrm>
          <a:off x="7647191" y="1953260"/>
          <a:ext cx="222998" cy="1048766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591552</xdr:colOff>
      <xdr:row>0</xdr:row>
      <xdr:rowOff>130342</xdr:rowOff>
    </xdr:from>
    <xdr:to>
      <xdr:col>11</xdr:col>
      <xdr:colOff>541420</xdr:colOff>
      <xdr:row>3</xdr:row>
      <xdr:rowOff>10026</xdr:rowOff>
    </xdr:to>
    <xdr:sp macro="" textlink="">
      <xdr:nvSpPr>
        <xdr:cNvPr id="3" name="テキスト ボックス 2">
          <a:extLst>
            <a:ext uri="{FF2B5EF4-FFF2-40B4-BE49-F238E27FC236}">
              <a16:creationId xmlns:a16="http://schemas.microsoft.com/office/drawing/2014/main" id="{80C47F5F-83F1-4D09-B2A5-F2BDF1BCBED3}"/>
            </a:ext>
          </a:extLst>
        </xdr:cNvPr>
        <xdr:cNvSpPr txBox="1"/>
      </xdr:nvSpPr>
      <xdr:spPr>
        <a:xfrm>
          <a:off x="5855368" y="130342"/>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9C5DE9BD-FBF4-498A-ACC6-9CD05AB94DE1}"/>
            </a:ext>
          </a:extLst>
        </xdr:cNvPr>
        <xdr:cNvSpPr/>
      </xdr:nvSpPr>
      <xdr:spPr>
        <a:xfrm>
          <a:off x="7647191" y="1953260"/>
          <a:ext cx="222998" cy="1048766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511342</xdr:colOff>
      <xdr:row>0</xdr:row>
      <xdr:rowOff>180474</xdr:rowOff>
    </xdr:from>
    <xdr:to>
      <xdr:col>11</xdr:col>
      <xdr:colOff>461210</xdr:colOff>
      <xdr:row>3</xdr:row>
      <xdr:rowOff>60158</xdr:rowOff>
    </xdr:to>
    <xdr:sp macro="" textlink="">
      <xdr:nvSpPr>
        <xdr:cNvPr id="3" name="テキスト ボックス 2">
          <a:extLst>
            <a:ext uri="{FF2B5EF4-FFF2-40B4-BE49-F238E27FC236}">
              <a16:creationId xmlns:a16="http://schemas.microsoft.com/office/drawing/2014/main" id="{E800C954-A7BB-446C-B867-F54CB8AC80F3}"/>
            </a:ext>
          </a:extLst>
        </xdr:cNvPr>
        <xdr:cNvSpPr txBox="1"/>
      </xdr:nvSpPr>
      <xdr:spPr>
        <a:xfrm>
          <a:off x="5775158" y="180474"/>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529167</xdr:colOff>
      <xdr:row>28</xdr:row>
      <xdr:rowOff>296334</xdr:rowOff>
    </xdr:from>
    <xdr:to>
      <xdr:col>16</xdr:col>
      <xdr:colOff>67734</xdr:colOff>
      <xdr:row>32</xdr:row>
      <xdr:rowOff>141817</xdr:rowOff>
    </xdr:to>
    <xdr:cxnSp macro="">
      <xdr:nvCxnSpPr>
        <xdr:cNvPr id="2" name="直線コネクタ 1">
          <a:extLst>
            <a:ext uri="{FF2B5EF4-FFF2-40B4-BE49-F238E27FC236}">
              <a16:creationId xmlns:a16="http://schemas.microsoft.com/office/drawing/2014/main" id="{58F78275-C9C1-43DA-A51B-53752921CC17}"/>
            </a:ext>
          </a:extLst>
        </xdr:cNvPr>
        <xdr:cNvCxnSpPr/>
      </xdr:nvCxnSpPr>
      <xdr:spPr>
        <a:xfrm>
          <a:off x="10214187" y="5209329"/>
          <a:ext cx="910167" cy="9122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19</xdr:row>
      <xdr:rowOff>21167</xdr:rowOff>
    </xdr:from>
    <xdr:to>
      <xdr:col>11</xdr:col>
      <xdr:colOff>17357</xdr:colOff>
      <xdr:row>22</xdr:row>
      <xdr:rowOff>234739</xdr:rowOff>
    </xdr:to>
    <xdr:cxnSp macro="">
      <xdr:nvCxnSpPr>
        <xdr:cNvPr id="3" name="直線コネクタ 2">
          <a:extLst>
            <a:ext uri="{FF2B5EF4-FFF2-40B4-BE49-F238E27FC236}">
              <a16:creationId xmlns:a16="http://schemas.microsoft.com/office/drawing/2014/main" id="{FA55A501-23AE-4D14-82CC-EC75A30F56A5}"/>
            </a:ext>
          </a:extLst>
        </xdr:cNvPr>
        <xdr:cNvCxnSpPr/>
      </xdr:nvCxnSpPr>
      <xdr:spPr>
        <a:xfrm>
          <a:off x="1457325" y="3398732"/>
          <a:ext cx="6193367" cy="7622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296333</xdr:colOff>
      <xdr:row>1</xdr:row>
      <xdr:rowOff>31750</xdr:rowOff>
    </xdr:from>
    <xdr:to>
      <xdr:col>10</xdr:col>
      <xdr:colOff>567043</xdr:colOff>
      <xdr:row>4</xdr:row>
      <xdr:rowOff>74084</xdr:rowOff>
    </xdr:to>
    <xdr:sp macro="" textlink="">
      <xdr:nvSpPr>
        <xdr:cNvPr id="4" name="テキスト ボックス 3">
          <a:extLst>
            <a:ext uri="{FF2B5EF4-FFF2-40B4-BE49-F238E27FC236}">
              <a16:creationId xmlns:a16="http://schemas.microsoft.com/office/drawing/2014/main" id="{2611812C-F251-4E42-A902-F083B90CBD2F}"/>
            </a:ext>
          </a:extLst>
        </xdr:cNvPr>
        <xdr:cNvSpPr txBox="1"/>
      </xdr:nvSpPr>
      <xdr:spPr>
        <a:xfrm>
          <a:off x="5725583" y="179917"/>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12488</xdr:colOff>
      <xdr:row>19</xdr:row>
      <xdr:rowOff>17357</xdr:rowOff>
    </xdr:from>
    <xdr:to>
      <xdr:col>10</xdr:col>
      <xdr:colOff>656167</xdr:colOff>
      <xdr:row>22</xdr:row>
      <xdr:rowOff>211667</xdr:rowOff>
    </xdr:to>
    <xdr:cxnSp macro="">
      <xdr:nvCxnSpPr>
        <xdr:cNvPr id="2" name="直線コネクタ 1">
          <a:extLst>
            <a:ext uri="{FF2B5EF4-FFF2-40B4-BE49-F238E27FC236}">
              <a16:creationId xmlns:a16="http://schemas.microsoft.com/office/drawing/2014/main" id="{F92A21F2-FA37-4472-B01A-F6053AFA7735}"/>
            </a:ext>
          </a:extLst>
        </xdr:cNvPr>
        <xdr:cNvCxnSpPr/>
      </xdr:nvCxnSpPr>
      <xdr:spPr>
        <a:xfrm>
          <a:off x="1473623" y="3402542"/>
          <a:ext cx="6128174" cy="7296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296334</xdr:colOff>
      <xdr:row>1</xdr:row>
      <xdr:rowOff>10583</xdr:rowOff>
    </xdr:from>
    <xdr:to>
      <xdr:col>10</xdr:col>
      <xdr:colOff>567044</xdr:colOff>
      <xdr:row>4</xdr:row>
      <xdr:rowOff>52917</xdr:rowOff>
    </xdr:to>
    <xdr:sp macro="" textlink="">
      <xdr:nvSpPr>
        <xdr:cNvPr id="3" name="テキスト ボックス 2">
          <a:extLst>
            <a:ext uri="{FF2B5EF4-FFF2-40B4-BE49-F238E27FC236}">
              <a16:creationId xmlns:a16="http://schemas.microsoft.com/office/drawing/2014/main" id="{90EAD294-ED8F-4BC2-9280-A542572E472A}"/>
            </a:ext>
          </a:extLst>
        </xdr:cNvPr>
        <xdr:cNvSpPr txBox="1"/>
      </xdr:nvSpPr>
      <xdr:spPr>
        <a:xfrm>
          <a:off x="5725584" y="158750"/>
          <a:ext cx="2556710" cy="571500"/>
        </a:xfrm>
        <a:prstGeom prst="rect">
          <a:avLst/>
        </a:prstGeom>
        <a:solidFill>
          <a:schemeClr val="accent6">
            <a:lumMod val="40000"/>
            <a:lumOff val="60000"/>
          </a:schemeClr>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色付きセル部分のみに数値等を入力してください。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Normal="100" zoomScaleSheetLayoutView="100" workbookViewId="0">
      <selection activeCell="D2" sqref="D2:H3"/>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1" ht="19.5" customHeight="1">
      <c r="A1" s="115" t="s">
        <v>37</v>
      </c>
    </row>
    <row r="2" spans="1:21" ht="17.25" customHeight="1">
      <c r="A2" s="115"/>
      <c r="B2" s="115"/>
      <c r="C2" s="115"/>
      <c r="D2" s="365" t="s">
        <v>401</v>
      </c>
      <c r="E2" s="365"/>
      <c r="F2" s="365"/>
      <c r="G2" s="365"/>
      <c r="H2" s="365"/>
      <c r="I2" s="115"/>
      <c r="J2" s="115"/>
      <c r="K2" s="115"/>
      <c r="L2" s="115"/>
      <c r="M2" s="195"/>
      <c r="N2" s="195"/>
      <c r="O2" s="195"/>
      <c r="P2" s="195"/>
      <c r="Q2" s="195"/>
      <c r="R2" s="195"/>
      <c r="S2" s="195"/>
      <c r="T2" s="195"/>
      <c r="U2" s="195"/>
    </row>
    <row r="3" spans="1:21" ht="16.5">
      <c r="A3" s="115"/>
      <c r="B3" s="115"/>
      <c r="C3" s="115"/>
      <c r="D3" s="365"/>
      <c r="E3" s="365"/>
      <c r="F3" s="365"/>
      <c r="G3" s="365"/>
      <c r="H3" s="365"/>
      <c r="I3" s="115"/>
      <c r="J3" s="115"/>
      <c r="K3" s="115"/>
      <c r="L3" s="115"/>
      <c r="M3" s="195"/>
      <c r="N3" s="195"/>
      <c r="O3" s="195"/>
      <c r="P3" s="195"/>
      <c r="Q3" s="195"/>
      <c r="R3" s="195"/>
      <c r="S3" s="195"/>
      <c r="T3" s="195"/>
      <c r="U3" s="195"/>
    </row>
    <row r="4" spans="1:21" ht="13.5" thickBot="1">
      <c r="A4" s="5" t="s">
        <v>18</v>
      </c>
    </row>
    <row r="5" spans="1:21" s="7" customFormat="1" ht="19.5" customHeight="1" thickBot="1">
      <c r="A5" s="319" t="s">
        <v>19</v>
      </c>
      <c r="B5" s="320"/>
      <c r="C5" s="196"/>
      <c r="D5" s="6" t="s">
        <v>47</v>
      </c>
      <c r="E5" s="333" t="s">
        <v>429</v>
      </c>
      <c r="F5" s="334"/>
      <c r="G5" s="334"/>
      <c r="H5" s="334"/>
      <c r="I5" s="334"/>
      <c r="J5" s="334"/>
      <c r="K5" s="335"/>
    </row>
    <row r="6" spans="1:21" s="7" customFormat="1" ht="12.5" thickBot="1">
      <c r="A6" s="3"/>
    </row>
    <row r="7" spans="1:21" s="7" customFormat="1" ht="18" customHeight="1" thickBot="1">
      <c r="A7" s="321" t="s">
        <v>38</v>
      </c>
      <c r="B7" s="324" t="s">
        <v>39</v>
      </c>
      <c r="C7" s="325"/>
      <c r="D7" s="321" t="s">
        <v>400</v>
      </c>
      <c r="E7" s="324"/>
      <c r="F7" s="325"/>
      <c r="G7" s="330" t="s">
        <v>20</v>
      </c>
      <c r="H7" s="331"/>
      <c r="I7" s="331"/>
      <c r="J7" s="331"/>
      <c r="K7" s="331"/>
      <c r="L7" s="332"/>
      <c r="M7" s="321" t="s">
        <v>20</v>
      </c>
      <c r="N7" s="324"/>
      <c r="O7" s="324"/>
      <c r="P7" s="324"/>
      <c r="Q7" s="324"/>
      <c r="R7" s="324"/>
      <c r="S7" s="324"/>
      <c r="T7" s="324"/>
      <c r="U7" s="325"/>
    </row>
    <row r="8" spans="1:21" s="7" customFormat="1" ht="18" customHeight="1" thickBot="1">
      <c r="A8" s="322"/>
      <c r="B8" s="326"/>
      <c r="C8" s="327"/>
      <c r="D8" s="322" t="s">
        <v>40</v>
      </c>
      <c r="E8" s="326" t="s">
        <v>41</v>
      </c>
      <c r="F8" s="327" t="s">
        <v>42</v>
      </c>
      <c r="G8" s="336" t="s">
        <v>446</v>
      </c>
      <c r="H8" s="337"/>
      <c r="I8" s="226" t="str">
        <f>IF(I28="","",ROUND(I28/F28*100,0))</f>
        <v/>
      </c>
      <c r="J8" s="338" t="s">
        <v>408</v>
      </c>
      <c r="K8" s="338"/>
      <c r="L8" s="133" t="str">
        <f>IF(I8="","",IF(I8=100,"",100-I8))</f>
        <v/>
      </c>
      <c r="M8" s="366" t="s">
        <v>338</v>
      </c>
      <c r="N8" s="367"/>
      <c r="O8" s="133" t="str">
        <f>IF(O28="","",ROUND(O28/L28*100,0))</f>
        <v/>
      </c>
      <c r="P8" s="366" t="s">
        <v>338</v>
      </c>
      <c r="Q8" s="367"/>
      <c r="R8" s="133" t="str">
        <f>IF(R28="","",ROUND(R28/O28*100,0))</f>
        <v/>
      </c>
      <c r="S8" s="368" t="s">
        <v>338</v>
      </c>
      <c r="T8" s="367"/>
      <c r="U8" s="134" t="str">
        <f>IF(O8="","",IF(O8=100,"",100-O8))</f>
        <v/>
      </c>
    </row>
    <row r="9" spans="1:21" s="7" customFormat="1" ht="18" customHeight="1" thickBot="1">
      <c r="A9" s="323"/>
      <c r="B9" s="328"/>
      <c r="C9" s="329"/>
      <c r="D9" s="323"/>
      <c r="E9" s="328"/>
      <c r="F9" s="329"/>
      <c r="G9" s="224" t="s">
        <v>40</v>
      </c>
      <c r="H9" s="225" t="s">
        <v>41</v>
      </c>
      <c r="I9" s="225" t="s">
        <v>42</v>
      </c>
      <c r="J9" s="294" t="s">
        <v>40</v>
      </c>
      <c r="K9" s="295" t="s">
        <v>41</v>
      </c>
      <c r="L9" s="296" t="s">
        <v>42</v>
      </c>
      <c r="M9" s="191" t="s">
        <v>40</v>
      </c>
      <c r="N9" s="192" t="s">
        <v>41</v>
      </c>
      <c r="O9" s="192" t="s">
        <v>42</v>
      </c>
      <c r="P9" s="191" t="s">
        <v>40</v>
      </c>
      <c r="Q9" s="192" t="s">
        <v>41</v>
      </c>
      <c r="R9" s="192" t="s">
        <v>42</v>
      </c>
      <c r="S9" s="192" t="s">
        <v>40</v>
      </c>
      <c r="T9" s="192" t="s">
        <v>41</v>
      </c>
      <c r="U9" s="193" t="s">
        <v>42</v>
      </c>
    </row>
    <row r="10" spans="1:21" s="7" customFormat="1" ht="18" customHeight="1">
      <c r="A10" s="339" t="s">
        <v>43</v>
      </c>
      <c r="B10" s="341" t="s">
        <v>45</v>
      </c>
      <c r="C10" s="8"/>
      <c r="D10" s="9" t="s">
        <v>21</v>
      </c>
      <c r="E10" s="10" t="s">
        <v>23</v>
      </c>
      <c r="F10" s="11" t="s">
        <v>25</v>
      </c>
      <c r="G10" s="9" t="s">
        <v>26</v>
      </c>
      <c r="H10" s="10" t="s">
        <v>23</v>
      </c>
      <c r="I10" s="10" t="s">
        <v>27</v>
      </c>
      <c r="J10" s="297" t="s">
        <v>21</v>
      </c>
      <c r="K10" s="298" t="s">
        <v>23</v>
      </c>
      <c r="L10" s="299" t="s">
        <v>27</v>
      </c>
      <c r="M10" s="9" t="s">
        <v>26</v>
      </c>
      <c r="N10" s="10" t="s">
        <v>23</v>
      </c>
      <c r="O10" s="10" t="s">
        <v>27</v>
      </c>
      <c r="P10" s="9" t="s">
        <v>26</v>
      </c>
      <c r="Q10" s="10" t="s">
        <v>23</v>
      </c>
      <c r="R10" s="10" t="s">
        <v>27</v>
      </c>
      <c r="S10" s="10" t="s">
        <v>21</v>
      </c>
      <c r="T10" s="10" t="s">
        <v>23</v>
      </c>
      <c r="U10" s="11" t="s">
        <v>27</v>
      </c>
    </row>
    <row r="11" spans="1:21" s="7" customFormat="1" ht="18" customHeight="1" thickBot="1">
      <c r="A11" s="340"/>
      <c r="B11" s="342"/>
      <c r="C11" s="194" t="s">
        <v>50</v>
      </c>
      <c r="D11" s="128"/>
      <c r="E11" s="129" t="str">
        <f>IF(D11="","",F11/D11)</f>
        <v/>
      </c>
      <c r="F11" s="130"/>
      <c r="G11" s="128"/>
      <c r="H11" s="129" t="str">
        <f>IF(G11="","",I11/G11)</f>
        <v/>
      </c>
      <c r="I11" s="131"/>
      <c r="J11" s="300"/>
      <c r="K11" s="129" t="str">
        <f>IF(J11="","",L11/J11)</f>
        <v/>
      </c>
      <c r="L11" s="301"/>
      <c r="M11" s="128"/>
      <c r="N11" s="129" t="str">
        <f>IF(M11="","",O11/M11)</f>
        <v/>
      </c>
      <c r="O11" s="131"/>
      <c r="P11" s="128"/>
      <c r="Q11" s="129" t="str">
        <f>IF(P11="","",R11/P11)</f>
        <v/>
      </c>
      <c r="R11" s="131"/>
      <c r="S11" s="129"/>
      <c r="T11" s="129" t="str">
        <f>IF(S11="","",U11/S11)</f>
        <v/>
      </c>
      <c r="U11" s="132"/>
    </row>
    <row r="12" spans="1:21" s="7" customFormat="1" ht="18" customHeight="1" thickBot="1">
      <c r="A12" s="340"/>
      <c r="B12" s="343"/>
      <c r="C12" s="227" t="s">
        <v>406</v>
      </c>
      <c r="D12" s="128"/>
      <c r="E12" s="129" t="str">
        <f>IF(D12="","",F12/D12)</f>
        <v/>
      </c>
      <c r="F12" s="130"/>
      <c r="G12" s="128"/>
      <c r="H12" s="129" t="str">
        <f>IF(G12="","",I12/G12)</f>
        <v/>
      </c>
      <c r="I12" s="131"/>
      <c r="J12" s="300"/>
      <c r="K12" s="129" t="str">
        <f t="shared" ref="K12:K47" si="0">IF(J12="","",L12/J12)</f>
        <v/>
      </c>
      <c r="L12" s="301"/>
      <c r="M12" s="128"/>
      <c r="N12" s="129" t="str">
        <f>IF(M12="","",O12/M12)</f>
        <v/>
      </c>
      <c r="O12" s="131"/>
      <c r="P12" s="128"/>
      <c r="Q12" s="129" t="str">
        <f>IF(P12="","",R12/P12)</f>
        <v/>
      </c>
      <c r="R12" s="131"/>
      <c r="S12" s="129"/>
      <c r="T12" s="129" t="str">
        <f t="shared" ref="T12:T47" si="1">IF(S12="","",U12/S12)</f>
        <v/>
      </c>
      <c r="U12" s="132"/>
    </row>
    <row r="13" spans="1:21" s="7" customFormat="1" ht="18" customHeight="1" thickBot="1">
      <c r="A13" s="340"/>
      <c r="B13" s="343"/>
      <c r="C13" s="228"/>
      <c r="D13" s="229"/>
      <c r="E13" s="230" t="str">
        <f>IF(D13="","",F13/D13)</f>
        <v/>
      </c>
      <c r="F13" s="231"/>
      <c r="G13" s="232"/>
      <c r="H13" s="233" t="str">
        <f>IF(G13="","",I13/G13)</f>
        <v/>
      </c>
      <c r="I13" s="231"/>
      <c r="J13" s="302"/>
      <c r="K13" s="153" t="str">
        <f t="shared" si="0"/>
        <v/>
      </c>
      <c r="L13" s="303"/>
      <c r="M13" s="155"/>
      <c r="N13" s="153" t="str">
        <f>IF(M13="","",O13/M13)</f>
        <v/>
      </c>
      <c r="O13" s="156"/>
      <c r="P13" s="155"/>
      <c r="Q13" s="153" t="str">
        <f>IF(P13="","",R13/P13)</f>
        <v/>
      </c>
      <c r="R13" s="156"/>
      <c r="S13" s="156"/>
      <c r="T13" s="153" t="str">
        <f t="shared" si="1"/>
        <v/>
      </c>
      <c r="U13" s="154"/>
    </row>
    <row r="14" spans="1:21" s="7" customFormat="1" ht="18" customHeight="1" thickBot="1">
      <c r="A14" s="340"/>
      <c r="B14" s="342"/>
      <c r="C14" s="194" t="s">
        <v>52</v>
      </c>
      <c r="D14" s="157"/>
      <c r="E14" s="153" t="str">
        <f t="shared" ref="E14:E47" si="2">IF(D14="","",F14/D14)</f>
        <v/>
      </c>
      <c r="F14" s="158"/>
      <c r="G14" s="157"/>
      <c r="H14" s="153" t="str">
        <f>IF(G14="","",I14/G14)</f>
        <v/>
      </c>
      <c r="I14" s="159"/>
      <c r="J14" s="304"/>
      <c r="K14" s="153" t="str">
        <f t="shared" si="0"/>
        <v/>
      </c>
      <c r="L14" s="303"/>
      <c r="M14" s="157"/>
      <c r="N14" s="153" t="str">
        <f>IF(M14="","",O14/M14)</f>
        <v/>
      </c>
      <c r="O14" s="159"/>
      <c r="P14" s="157"/>
      <c r="Q14" s="153" t="str">
        <f>IF(P14="","",R14/P14)</f>
        <v/>
      </c>
      <c r="R14" s="159"/>
      <c r="S14" s="153"/>
      <c r="T14" s="153" t="str">
        <f t="shared" si="1"/>
        <v/>
      </c>
      <c r="U14" s="158"/>
    </row>
    <row r="15" spans="1:21" s="7" customFormat="1" ht="18" customHeight="1">
      <c r="A15" s="340"/>
      <c r="B15" s="343"/>
      <c r="C15" s="227"/>
      <c r="D15" s="234"/>
      <c r="E15" s="198" t="str">
        <f t="shared" si="2"/>
        <v/>
      </c>
      <c r="F15" s="240"/>
      <c r="G15" s="234"/>
      <c r="H15" s="239" t="str">
        <f t="shared" ref="H15:H47" si="3">IF(G15="","",I15/G15)</f>
        <v/>
      </c>
      <c r="I15" s="249"/>
      <c r="J15" s="305"/>
      <c r="K15" s="153" t="str">
        <f t="shared" si="0"/>
        <v/>
      </c>
      <c r="L15" s="303"/>
      <c r="M15" s="155"/>
      <c r="N15" s="153" t="str">
        <f t="shared" ref="N15:N47" si="4">IF(M15="","",O15/M15)</f>
        <v/>
      </c>
      <c r="O15" s="160"/>
      <c r="P15" s="155"/>
      <c r="Q15" s="153" t="str">
        <f t="shared" ref="Q15:Q47" si="5">IF(P15="","",R15/P15)</f>
        <v/>
      </c>
      <c r="R15" s="160"/>
      <c r="S15" s="156"/>
      <c r="T15" s="153" t="str">
        <f t="shared" si="1"/>
        <v/>
      </c>
      <c r="U15" s="154"/>
    </row>
    <row r="16" spans="1:21" s="7" customFormat="1" ht="18" customHeight="1">
      <c r="A16" s="340"/>
      <c r="B16" s="343"/>
      <c r="C16" s="235"/>
      <c r="D16" s="236"/>
      <c r="E16" s="239" t="str">
        <f t="shared" si="2"/>
        <v/>
      </c>
      <c r="F16" s="241"/>
      <c r="G16" s="236"/>
      <c r="H16" s="239" t="str">
        <f t="shared" si="3"/>
        <v/>
      </c>
      <c r="I16" s="250"/>
      <c r="J16" s="305"/>
      <c r="K16" s="153" t="str">
        <f t="shared" si="0"/>
        <v/>
      </c>
      <c r="L16" s="303"/>
      <c r="M16" s="155"/>
      <c r="N16" s="153" t="str">
        <f t="shared" si="4"/>
        <v/>
      </c>
      <c r="O16" s="160"/>
      <c r="P16" s="155"/>
      <c r="Q16" s="153" t="str">
        <f t="shared" si="5"/>
        <v/>
      </c>
      <c r="R16" s="160"/>
      <c r="S16" s="156"/>
      <c r="T16" s="153" t="str">
        <f t="shared" si="1"/>
        <v/>
      </c>
      <c r="U16" s="154"/>
    </row>
    <row r="17" spans="1:24" s="7" customFormat="1" ht="18" customHeight="1" thickBot="1">
      <c r="A17" s="340"/>
      <c r="B17" s="343"/>
      <c r="C17" s="237"/>
      <c r="D17" s="238"/>
      <c r="E17" s="239" t="str">
        <f t="shared" si="2"/>
        <v/>
      </c>
      <c r="F17" s="242"/>
      <c r="G17" s="243"/>
      <c r="H17" s="239" t="str">
        <f t="shared" si="3"/>
        <v/>
      </c>
      <c r="I17" s="251"/>
      <c r="J17" s="306"/>
      <c r="K17" s="159"/>
      <c r="L17" s="303"/>
      <c r="M17" s="155"/>
      <c r="N17" s="153" t="str">
        <f t="shared" si="4"/>
        <v/>
      </c>
      <c r="O17" s="160"/>
      <c r="P17" s="155"/>
      <c r="Q17" s="153" t="str">
        <f t="shared" si="5"/>
        <v/>
      </c>
      <c r="R17" s="160"/>
      <c r="S17" s="160"/>
      <c r="T17" s="159" t="str">
        <f t="shared" si="1"/>
        <v/>
      </c>
      <c r="U17" s="154"/>
    </row>
    <row r="18" spans="1:24" s="7" customFormat="1" ht="18" customHeight="1" thickBot="1">
      <c r="A18" s="340"/>
      <c r="B18" s="342"/>
      <c r="C18" s="194" t="s">
        <v>51</v>
      </c>
      <c r="D18" s="157"/>
      <c r="E18" s="153" t="str">
        <f t="shared" si="2"/>
        <v/>
      </c>
      <c r="F18" s="158"/>
      <c r="G18" s="157"/>
      <c r="H18" s="159" t="str">
        <f t="shared" si="3"/>
        <v/>
      </c>
      <c r="I18" s="159"/>
      <c r="J18" s="307"/>
      <c r="K18" s="159" t="str">
        <f t="shared" si="0"/>
        <v/>
      </c>
      <c r="L18" s="303"/>
      <c r="M18" s="157"/>
      <c r="N18" s="159" t="str">
        <f t="shared" si="4"/>
        <v/>
      </c>
      <c r="O18" s="159"/>
      <c r="P18" s="157"/>
      <c r="Q18" s="159" t="str">
        <f t="shared" si="5"/>
        <v/>
      </c>
      <c r="R18" s="159"/>
      <c r="S18" s="159"/>
      <c r="T18" s="159" t="str">
        <f t="shared" si="1"/>
        <v/>
      </c>
      <c r="U18" s="158"/>
    </row>
    <row r="19" spans="1:24" s="7" customFormat="1" ht="18" customHeight="1" thickBot="1">
      <c r="A19" s="340"/>
      <c r="B19" s="342"/>
      <c r="C19" s="227" t="s">
        <v>406</v>
      </c>
      <c r="D19" s="157"/>
      <c r="E19" s="153" t="str">
        <f t="shared" si="2"/>
        <v/>
      </c>
      <c r="F19" s="158"/>
      <c r="G19" s="161"/>
      <c r="H19" s="159" t="str">
        <f t="shared" si="3"/>
        <v/>
      </c>
      <c r="I19" s="159"/>
      <c r="J19" s="307"/>
      <c r="K19" s="159" t="str">
        <f t="shared" si="0"/>
        <v/>
      </c>
      <c r="L19" s="303"/>
      <c r="M19" s="161"/>
      <c r="N19" s="159" t="str">
        <f t="shared" si="4"/>
        <v/>
      </c>
      <c r="O19" s="159"/>
      <c r="P19" s="161"/>
      <c r="Q19" s="159" t="str">
        <f t="shared" si="5"/>
        <v/>
      </c>
      <c r="R19" s="159"/>
      <c r="S19" s="159"/>
      <c r="T19" s="159" t="str">
        <f t="shared" si="1"/>
        <v/>
      </c>
      <c r="U19" s="158"/>
    </row>
    <row r="20" spans="1:24" s="7" customFormat="1" ht="18" customHeight="1" thickBot="1">
      <c r="A20" s="340"/>
      <c r="B20" s="342"/>
      <c r="C20" s="228"/>
      <c r="D20" s="273"/>
      <c r="E20" s="230" t="str">
        <f>IF(D20="","",F20/D20)</f>
        <v/>
      </c>
      <c r="F20" s="274"/>
      <c r="G20" s="275"/>
      <c r="H20" s="233" t="str">
        <f>IF(G20="","",I20/G20)</f>
        <v/>
      </c>
      <c r="I20" s="274"/>
      <c r="J20" s="244"/>
      <c r="K20" s="159" t="str">
        <f t="shared" si="0"/>
        <v/>
      </c>
      <c r="L20" s="303"/>
      <c r="M20" s="161"/>
      <c r="N20" s="159" t="str">
        <f t="shared" si="4"/>
        <v/>
      </c>
      <c r="O20" s="159"/>
      <c r="P20" s="161"/>
      <c r="Q20" s="159" t="str">
        <f t="shared" si="5"/>
        <v/>
      </c>
      <c r="R20" s="159"/>
      <c r="S20" s="159"/>
      <c r="T20" s="159" t="str">
        <f t="shared" si="1"/>
        <v/>
      </c>
      <c r="U20" s="158"/>
    </row>
    <row r="21" spans="1:24" s="7" customFormat="1" ht="18" customHeight="1" thickBot="1">
      <c r="A21" s="340"/>
      <c r="B21" s="342"/>
      <c r="C21" s="194" t="s">
        <v>52</v>
      </c>
      <c r="D21" s="157"/>
      <c r="E21" s="153" t="str">
        <f t="shared" si="2"/>
        <v/>
      </c>
      <c r="F21" s="158"/>
      <c r="G21" s="161"/>
      <c r="H21" s="159" t="str">
        <f t="shared" si="3"/>
        <v/>
      </c>
      <c r="I21" s="159"/>
      <c r="J21" s="307"/>
      <c r="K21" s="159" t="str">
        <f t="shared" si="0"/>
        <v/>
      </c>
      <c r="L21" s="303"/>
      <c r="M21" s="161"/>
      <c r="N21" s="159" t="str">
        <f t="shared" si="4"/>
        <v/>
      </c>
      <c r="O21" s="159"/>
      <c r="P21" s="161"/>
      <c r="Q21" s="159" t="str">
        <f t="shared" si="5"/>
        <v/>
      </c>
      <c r="R21" s="159"/>
      <c r="S21" s="159"/>
      <c r="T21" s="159" t="str">
        <f t="shared" si="1"/>
        <v/>
      </c>
      <c r="U21" s="158"/>
    </row>
    <row r="22" spans="1:24" s="7" customFormat="1" ht="18" customHeight="1">
      <c r="A22" s="340"/>
      <c r="B22" s="343"/>
      <c r="C22" s="227"/>
      <c r="D22" s="245"/>
      <c r="E22" s="233" t="str">
        <f t="shared" si="2"/>
        <v/>
      </c>
      <c r="F22" s="245"/>
      <c r="G22" s="249"/>
      <c r="H22" s="244" t="str">
        <f t="shared" si="3"/>
        <v/>
      </c>
      <c r="I22" s="249"/>
      <c r="J22" s="244"/>
      <c r="K22" s="159" t="str">
        <f t="shared" si="0"/>
        <v/>
      </c>
      <c r="L22" s="303"/>
      <c r="M22" s="162"/>
      <c r="N22" s="159" t="str">
        <f t="shared" si="4"/>
        <v/>
      </c>
      <c r="O22" s="160"/>
      <c r="P22" s="162"/>
      <c r="Q22" s="159" t="str">
        <f t="shared" si="5"/>
        <v/>
      </c>
      <c r="R22" s="160"/>
      <c r="S22" s="160"/>
      <c r="T22" s="159" t="str">
        <f t="shared" si="1"/>
        <v/>
      </c>
      <c r="U22" s="154"/>
    </row>
    <row r="23" spans="1:24" s="7" customFormat="1" ht="18" customHeight="1">
      <c r="A23" s="340"/>
      <c r="B23" s="343"/>
      <c r="C23" s="235"/>
      <c r="D23" s="241"/>
      <c r="E23" s="233" t="str">
        <f t="shared" si="2"/>
        <v/>
      </c>
      <c r="F23" s="241"/>
      <c r="G23" s="250"/>
      <c r="H23" s="244" t="str">
        <f t="shared" si="3"/>
        <v/>
      </c>
      <c r="I23" s="250"/>
      <c r="J23" s="244"/>
      <c r="K23" s="159" t="str">
        <f t="shared" si="0"/>
        <v/>
      </c>
      <c r="L23" s="303"/>
      <c r="M23" s="162"/>
      <c r="N23" s="159" t="str">
        <f t="shared" si="4"/>
        <v/>
      </c>
      <c r="O23" s="160"/>
      <c r="P23" s="162"/>
      <c r="Q23" s="159" t="str">
        <f t="shared" si="5"/>
        <v/>
      </c>
      <c r="R23" s="160"/>
      <c r="S23" s="160"/>
      <c r="T23" s="159" t="str">
        <f t="shared" si="1"/>
        <v/>
      </c>
      <c r="U23" s="154"/>
    </row>
    <row r="24" spans="1:24" s="7" customFormat="1" ht="18" customHeight="1">
      <c r="A24" s="340"/>
      <c r="B24" s="343"/>
      <c r="C24" s="235"/>
      <c r="D24" s="241"/>
      <c r="E24" s="233" t="str">
        <f t="shared" si="2"/>
        <v/>
      </c>
      <c r="F24" s="250"/>
      <c r="G24" s="250"/>
      <c r="H24" s="244" t="str">
        <f t="shared" si="3"/>
        <v/>
      </c>
      <c r="I24" s="250"/>
      <c r="J24" s="244"/>
      <c r="K24" s="159" t="str">
        <f t="shared" si="0"/>
        <v/>
      </c>
      <c r="L24" s="303"/>
      <c r="M24" s="162"/>
      <c r="N24" s="159" t="str">
        <f t="shared" si="4"/>
        <v/>
      </c>
      <c r="O24" s="160"/>
      <c r="P24" s="162"/>
      <c r="Q24" s="159" t="str">
        <f t="shared" si="5"/>
        <v/>
      </c>
      <c r="R24" s="160"/>
      <c r="S24" s="160"/>
      <c r="T24" s="159" t="str">
        <f t="shared" si="1"/>
        <v/>
      </c>
      <c r="U24" s="154"/>
    </row>
    <row r="25" spans="1:24" s="7" customFormat="1" ht="18" customHeight="1">
      <c r="A25" s="340"/>
      <c r="B25" s="343"/>
      <c r="C25" s="235"/>
      <c r="D25" s="241"/>
      <c r="E25" s="233" t="str">
        <f t="shared" si="2"/>
        <v/>
      </c>
      <c r="F25" s="250"/>
      <c r="G25" s="250"/>
      <c r="H25" s="244" t="str">
        <f t="shared" si="3"/>
        <v/>
      </c>
      <c r="I25" s="250"/>
      <c r="J25" s="244"/>
      <c r="K25" s="159" t="str">
        <f t="shared" si="0"/>
        <v/>
      </c>
      <c r="L25" s="303"/>
      <c r="M25" s="162"/>
      <c r="N25" s="159" t="str">
        <f t="shared" si="4"/>
        <v/>
      </c>
      <c r="O25" s="160"/>
      <c r="P25" s="162"/>
      <c r="Q25" s="159" t="str">
        <f t="shared" si="5"/>
        <v/>
      </c>
      <c r="R25" s="160"/>
      <c r="S25" s="160"/>
      <c r="T25" s="159" t="str">
        <f t="shared" si="1"/>
        <v/>
      </c>
      <c r="U25" s="154"/>
    </row>
    <row r="26" spans="1:24" s="7" customFormat="1" ht="18" customHeight="1">
      <c r="A26" s="340"/>
      <c r="B26" s="343"/>
      <c r="C26" s="235"/>
      <c r="D26" s="241"/>
      <c r="E26" s="233" t="str">
        <f t="shared" si="2"/>
        <v/>
      </c>
      <c r="F26" s="250"/>
      <c r="G26" s="250"/>
      <c r="H26" s="244" t="str">
        <f t="shared" si="3"/>
        <v/>
      </c>
      <c r="I26" s="250"/>
      <c r="J26" s="244"/>
      <c r="K26" s="159" t="str">
        <f t="shared" si="0"/>
        <v/>
      </c>
      <c r="L26" s="303"/>
      <c r="M26" s="162"/>
      <c r="N26" s="159" t="str">
        <f t="shared" si="4"/>
        <v/>
      </c>
      <c r="O26" s="160"/>
      <c r="P26" s="162"/>
      <c r="Q26" s="159" t="str">
        <f t="shared" si="5"/>
        <v/>
      </c>
      <c r="R26" s="160"/>
      <c r="S26" s="160"/>
      <c r="T26" s="159" t="str">
        <f t="shared" si="1"/>
        <v/>
      </c>
      <c r="U26" s="154"/>
    </row>
    <row r="27" spans="1:24" s="7" customFormat="1" ht="18" customHeight="1" thickBot="1">
      <c r="A27" s="340"/>
      <c r="B27" s="343"/>
      <c r="C27" s="237"/>
      <c r="D27" s="242"/>
      <c r="E27" s="244" t="str">
        <f t="shared" si="2"/>
        <v/>
      </c>
      <c r="F27" s="251"/>
      <c r="G27" s="251"/>
      <c r="H27" s="244" t="str">
        <f t="shared" si="3"/>
        <v/>
      </c>
      <c r="I27" s="251"/>
      <c r="J27" s="315"/>
      <c r="K27" s="308" t="str">
        <f t="shared" si="0"/>
        <v/>
      </c>
      <c r="L27" s="309"/>
      <c r="M27" s="162"/>
      <c r="N27" s="159" t="str">
        <f t="shared" si="4"/>
        <v/>
      </c>
      <c r="O27" s="160"/>
      <c r="P27" s="162"/>
      <c r="Q27" s="159" t="str">
        <f t="shared" si="5"/>
        <v/>
      </c>
      <c r="R27" s="160"/>
      <c r="S27" s="160"/>
      <c r="T27" s="159" t="str">
        <f t="shared" si="1"/>
        <v/>
      </c>
      <c r="U27" s="154"/>
    </row>
    <row r="28" spans="1:24" s="7" customFormat="1" ht="18" customHeight="1" thickBot="1">
      <c r="A28" s="340"/>
      <c r="B28" s="342"/>
      <c r="C28" s="256" t="s">
        <v>56</v>
      </c>
      <c r="D28" s="266"/>
      <c r="E28" s="252" t="str">
        <f t="shared" si="2"/>
        <v/>
      </c>
      <c r="F28" s="182" t="str">
        <f>IF(SUM(F12:F27)=0,"",SUM(F12:F27))</f>
        <v/>
      </c>
      <c r="G28" s="261"/>
      <c r="H28" s="252" t="str">
        <f t="shared" si="3"/>
        <v/>
      </c>
      <c r="I28" s="265" t="str">
        <f>IF(SUM(I12:I27)=0,"",SUM(I12:I27))</f>
        <v/>
      </c>
      <c r="J28" s="264"/>
      <c r="K28" s="163" t="str">
        <f t="shared" si="0"/>
        <v/>
      </c>
      <c r="L28" s="252" t="str">
        <f>IF(SUM(L12:L27)=0,"",SUM(L12:L27))</f>
        <v/>
      </c>
      <c r="M28" s="165"/>
      <c r="N28" s="163" t="str">
        <f t="shared" si="4"/>
        <v/>
      </c>
      <c r="O28" s="163" t="str">
        <f>IF(SUM(O12:O27)=0,"",SUM(O12:O27))</f>
        <v/>
      </c>
      <c r="P28" s="165"/>
      <c r="Q28" s="163" t="str">
        <f t="shared" si="5"/>
        <v/>
      </c>
      <c r="R28" s="163" t="str">
        <f>IF(SUM(R12:R27)=0,"",SUM(R12:R27))</f>
        <v/>
      </c>
      <c r="S28" s="166"/>
      <c r="T28" s="163" t="str">
        <f t="shared" si="1"/>
        <v/>
      </c>
      <c r="U28" s="164" t="str">
        <f>IF(SUM(U12:U27)=0,"",SUM(U12:U27))</f>
        <v/>
      </c>
    </row>
    <row r="29" spans="1:24" s="7" customFormat="1" ht="18" customHeight="1">
      <c r="A29" s="340"/>
      <c r="B29" s="343" t="s">
        <v>46</v>
      </c>
      <c r="C29" s="227"/>
      <c r="D29" s="261"/>
      <c r="E29" s="258" t="str">
        <f t="shared" si="2"/>
        <v/>
      </c>
      <c r="F29" s="261"/>
      <c r="G29" s="261"/>
      <c r="H29" s="258" t="str">
        <f t="shared" si="3"/>
        <v/>
      </c>
      <c r="I29" s="261"/>
      <c r="J29" s="310"/>
      <c r="K29" s="172" t="str">
        <f t="shared" si="0"/>
        <v/>
      </c>
      <c r="L29" s="310"/>
      <c r="M29" s="167"/>
      <c r="N29" s="168" t="str">
        <f t="shared" si="4"/>
        <v/>
      </c>
      <c r="O29" s="170"/>
      <c r="P29" s="167"/>
      <c r="Q29" s="168" t="str">
        <f t="shared" si="5"/>
        <v/>
      </c>
      <c r="R29" s="170"/>
      <c r="S29" s="170"/>
      <c r="T29" s="168" t="str">
        <f t="shared" si="1"/>
        <v/>
      </c>
      <c r="U29" s="169"/>
    </row>
    <row r="30" spans="1:24" s="7" customFormat="1" ht="18" customHeight="1">
      <c r="A30" s="340"/>
      <c r="B30" s="343"/>
      <c r="C30" s="235"/>
      <c r="D30" s="253"/>
      <c r="E30" s="259" t="str">
        <f t="shared" si="2"/>
        <v/>
      </c>
      <c r="F30" s="253"/>
      <c r="G30" s="253"/>
      <c r="H30" s="259" t="str">
        <f t="shared" si="3"/>
        <v/>
      </c>
      <c r="I30" s="253"/>
      <c r="J30" s="310"/>
      <c r="K30" s="172" t="str">
        <f t="shared" si="0"/>
        <v/>
      </c>
      <c r="L30" s="310"/>
      <c r="M30" s="171"/>
      <c r="N30" s="172" t="str">
        <f t="shared" si="4"/>
        <v/>
      </c>
      <c r="O30" s="174"/>
      <c r="P30" s="171"/>
      <c r="Q30" s="172" t="str">
        <f t="shared" si="5"/>
        <v/>
      </c>
      <c r="R30" s="174"/>
      <c r="S30" s="174"/>
      <c r="T30" s="172" t="str">
        <f t="shared" si="1"/>
        <v/>
      </c>
      <c r="U30" s="173"/>
    </row>
    <row r="31" spans="1:24" s="7" customFormat="1" ht="18" customHeight="1">
      <c r="A31" s="340"/>
      <c r="B31" s="343"/>
      <c r="C31" s="235"/>
      <c r="D31" s="253"/>
      <c r="E31" s="259" t="str">
        <f t="shared" si="2"/>
        <v/>
      </c>
      <c r="F31" s="253"/>
      <c r="G31" s="253"/>
      <c r="H31" s="259" t="str">
        <f t="shared" si="3"/>
        <v/>
      </c>
      <c r="I31" s="253"/>
      <c r="J31" s="310"/>
      <c r="K31" s="172" t="str">
        <f t="shared" si="0"/>
        <v/>
      </c>
      <c r="L31" s="310"/>
      <c r="M31" s="171"/>
      <c r="N31" s="172" t="str">
        <f t="shared" si="4"/>
        <v/>
      </c>
      <c r="O31" s="174"/>
      <c r="P31" s="171"/>
      <c r="Q31" s="172" t="str">
        <f t="shared" si="5"/>
        <v/>
      </c>
      <c r="R31" s="174"/>
      <c r="S31" s="174"/>
      <c r="T31" s="172" t="str">
        <f t="shared" si="1"/>
        <v/>
      </c>
      <c r="U31" s="173"/>
    </row>
    <row r="32" spans="1:24" s="7" customFormat="1" ht="18" customHeight="1">
      <c r="A32" s="340"/>
      <c r="B32" s="343"/>
      <c r="C32" s="235"/>
      <c r="D32" s="253"/>
      <c r="E32" s="259" t="str">
        <f t="shared" si="2"/>
        <v/>
      </c>
      <c r="F32" s="253"/>
      <c r="G32" s="253"/>
      <c r="H32" s="259" t="str">
        <f t="shared" si="3"/>
        <v/>
      </c>
      <c r="I32" s="253"/>
      <c r="J32" s="310"/>
      <c r="K32" s="172" t="str">
        <f t="shared" si="0"/>
        <v/>
      </c>
      <c r="L32" s="310"/>
      <c r="M32" s="171"/>
      <c r="N32" s="172" t="str">
        <f t="shared" si="4"/>
        <v/>
      </c>
      <c r="O32" s="174"/>
      <c r="P32" s="171"/>
      <c r="Q32" s="172" t="str">
        <f t="shared" si="5"/>
        <v/>
      </c>
      <c r="R32" s="174"/>
      <c r="S32" s="174"/>
      <c r="T32" s="172" t="str">
        <f t="shared" si="1"/>
        <v/>
      </c>
      <c r="U32" s="173"/>
      <c r="V32" s="344" t="s">
        <v>85</v>
      </c>
      <c r="W32" s="345"/>
      <c r="X32" s="345"/>
    </row>
    <row r="33" spans="1:24" s="7" customFormat="1" ht="18" customHeight="1" thickBot="1">
      <c r="A33" s="340"/>
      <c r="B33" s="343"/>
      <c r="C33" s="237"/>
      <c r="D33" s="262"/>
      <c r="E33" s="260" t="str">
        <f t="shared" si="2"/>
        <v/>
      </c>
      <c r="F33" s="262"/>
      <c r="G33" s="262"/>
      <c r="H33" s="260" t="str">
        <f t="shared" si="3"/>
        <v/>
      </c>
      <c r="I33" s="262"/>
      <c r="J33" s="310"/>
      <c r="K33" s="172" t="str">
        <f t="shared" si="0"/>
        <v/>
      </c>
      <c r="L33" s="310"/>
      <c r="M33" s="175"/>
      <c r="N33" s="176" t="str">
        <f t="shared" si="4"/>
        <v/>
      </c>
      <c r="O33" s="178"/>
      <c r="P33" s="175"/>
      <c r="Q33" s="176" t="str">
        <f t="shared" si="5"/>
        <v/>
      </c>
      <c r="R33" s="178"/>
      <c r="S33" s="178"/>
      <c r="T33" s="176" t="str">
        <f t="shared" si="1"/>
        <v/>
      </c>
      <c r="U33" s="177"/>
      <c r="V33" s="344"/>
      <c r="W33" s="345"/>
      <c r="X33" s="345"/>
    </row>
    <row r="34" spans="1:24" s="7" customFormat="1" ht="18" customHeight="1">
      <c r="A34" s="340"/>
      <c r="B34" s="342"/>
      <c r="C34" s="257" t="s">
        <v>56</v>
      </c>
      <c r="D34" s="254"/>
      <c r="E34" s="252" t="str">
        <f t="shared" si="2"/>
        <v/>
      </c>
      <c r="F34" s="248" t="str">
        <f>IF(SUM(F29:F33)=0,"",(SUM(F29:F33)))</f>
        <v/>
      </c>
      <c r="G34" s="254"/>
      <c r="H34" s="252" t="str">
        <f t="shared" si="3"/>
        <v/>
      </c>
      <c r="I34" s="263" t="str">
        <f>IF(SUM(I29:I33)=0,"",(SUM(I29:I33)))</f>
        <v/>
      </c>
      <c r="J34" s="264"/>
      <c r="K34" s="163" t="str">
        <f t="shared" si="0"/>
        <v/>
      </c>
      <c r="L34" s="252" t="str">
        <f>IF(SUM(L29:L33)=0,"",(SUM(L29:L33)))</f>
        <v/>
      </c>
      <c r="M34" s="165"/>
      <c r="N34" s="163" t="str">
        <f t="shared" si="4"/>
        <v/>
      </c>
      <c r="O34" s="163" t="str">
        <f>IF(SUM(O29:O33)=0,"",(SUM(O29:O33)))</f>
        <v/>
      </c>
      <c r="P34" s="165"/>
      <c r="Q34" s="163" t="str">
        <f t="shared" si="5"/>
        <v/>
      </c>
      <c r="R34" s="163" t="str">
        <f>IF(SUM(R29:R33)=0,"",(SUM(R29:R33)))</f>
        <v/>
      </c>
      <c r="S34" s="166"/>
      <c r="T34" s="163" t="str">
        <f t="shared" si="1"/>
        <v/>
      </c>
      <c r="U34" s="164" t="str">
        <f>IF(SUM(U29:U33)=0,"",(SUM(U29:U33)))</f>
        <v/>
      </c>
    </row>
    <row r="35" spans="1:24" s="7" customFormat="1" ht="18" customHeight="1" thickBot="1">
      <c r="A35" s="340"/>
      <c r="B35" s="326" t="s">
        <v>54</v>
      </c>
      <c r="C35" s="327"/>
      <c r="D35" s="255"/>
      <c r="E35" s="252" t="str">
        <f t="shared" si="2"/>
        <v/>
      </c>
      <c r="F35" s="164" t="str">
        <f>IF(F28="","",IF(F34="",F28,F28+F34))</f>
        <v/>
      </c>
      <c r="G35" s="255"/>
      <c r="H35" s="252" t="str">
        <f t="shared" si="3"/>
        <v/>
      </c>
      <c r="I35" s="264" t="str">
        <f>IF(I28="","",IF(I34="",I28,I28+I34))</f>
        <v/>
      </c>
      <c r="J35" s="163"/>
      <c r="K35" s="172" t="str">
        <f t="shared" si="0"/>
        <v/>
      </c>
      <c r="L35" s="310" t="str">
        <f>IF(L28="","",IF(L34="",L28,L28+L34))</f>
        <v/>
      </c>
      <c r="M35" s="165"/>
      <c r="N35" s="163" t="str">
        <f t="shared" si="4"/>
        <v/>
      </c>
      <c r="O35" s="163" t="str">
        <f>IF(O28="","",IF(O34="",O28,O28+O34))</f>
        <v/>
      </c>
      <c r="P35" s="165"/>
      <c r="Q35" s="163" t="str">
        <f t="shared" si="5"/>
        <v/>
      </c>
      <c r="R35" s="163" t="str">
        <f>IF(R28="","",IF(R34="",R28,R28+R34))</f>
        <v/>
      </c>
      <c r="S35" s="166"/>
      <c r="T35" s="163" t="str">
        <f t="shared" si="1"/>
        <v/>
      </c>
      <c r="U35" s="164" t="str">
        <f>IF(U28="","",IF(U34="",U28,U28+U34))</f>
        <v/>
      </c>
    </row>
    <row r="36" spans="1:24" s="7" customFormat="1" ht="18" customHeight="1">
      <c r="A36" s="340" t="s">
        <v>44</v>
      </c>
      <c r="B36" s="347" t="str">
        <f>C12</f>
        <v>&lt;改修工事&gt;</v>
      </c>
      <c r="C36" s="348"/>
      <c r="D36" s="181"/>
      <c r="E36" s="168" t="str">
        <f t="shared" si="2"/>
        <v/>
      </c>
      <c r="F36" s="180"/>
      <c r="G36" s="181"/>
      <c r="H36" s="168" t="str">
        <f t="shared" si="3"/>
        <v/>
      </c>
      <c r="I36" s="168"/>
      <c r="J36" s="311"/>
      <c r="K36" s="168" t="str">
        <f t="shared" si="0"/>
        <v/>
      </c>
      <c r="L36" s="312"/>
      <c r="M36" s="179"/>
      <c r="N36" s="168" t="str">
        <f t="shared" si="4"/>
        <v/>
      </c>
      <c r="O36" s="168"/>
      <c r="P36" s="179"/>
      <c r="Q36" s="168" t="str">
        <f t="shared" si="5"/>
        <v/>
      </c>
      <c r="R36" s="168"/>
      <c r="S36" s="168"/>
      <c r="T36" s="168" t="str">
        <f t="shared" si="1"/>
        <v/>
      </c>
      <c r="U36" s="180"/>
    </row>
    <row r="37" spans="1:24" s="7" customFormat="1" ht="18" customHeight="1" thickBot="1">
      <c r="A37" s="340"/>
      <c r="B37" s="347">
        <f>C20</f>
        <v>0</v>
      </c>
      <c r="C37" s="348"/>
      <c r="D37" s="181"/>
      <c r="E37" s="172" t="str">
        <f t="shared" si="2"/>
        <v/>
      </c>
      <c r="F37" s="182"/>
      <c r="G37" s="181"/>
      <c r="H37" s="172" t="str">
        <f t="shared" si="3"/>
        <v/>
      </c>
      <c r="I37" s="172"/>
      <c r="J37" s="265"/>
      <c r="K37" s="172" t="str">
        <f t="shared" si="0"/>
        <v/>
      </c>
      <c r="L37" s="313"/>
      <c r="M37" s="181"/>
      <c r="N37" s="172" t="str">
        <f t="shared" si="4"/>
        <v/>
      </c>
      <c r="O37" s="172"/>
      <c r="P37" s="181"/>
      <c r="Q37" s="172" t="str">
        <f t="shared" si="5"/>
        <v/>
      </c>
      <c r="R37" s="172"/>
      <c r="S37" s="172"/>
      <c r="T37" s="172" t="str">
        <f t="shared" si="1"/>
        <v/>
      </c>
      <c r="U37" s="182"/>
    </row>
    <row r="38" spans="1:24" s="7" customFormat="1" ht="18" customHeight="1">
      <c r="A38" s="340"/>
      <c r="B38" s="12" t="s">
        <v>49</v>
      </c>
      <c r="C38" s="227"/>
      <c r="D38" s="261"/>
      <c r="E38" s="259" t="str">
        <f t="shared" si="2"/>
        <v/>
      </c>
      <c r="F38" s="261"/>
      <c r="G38" s="261"/>
      <c r="H38" s="259" t="str">
        <f t="shared" si="3"/>
        <v/>
      </c>
      <c r="I38" s="261"/>
      <c r="J38" s="310"/>
      <c r="K38" s="172" t="str">
        <f t="shared" si="0"/>
        <v/>
      </c>
      <c r="L38" s="313"/>
      <c r="M38" s="171"/>
      <c r="N38" s="172" t="str">
        <f t="shared" si="4"/>
        <v/>
      </c>
      <c r="O38" s="174"/>
      <c r="P38" s="171"/>
      <c r="Q38" s="172" t="str">
        <f t="shared" si="5"/>
        <v/>
      </c>
      <c r="R38" s="174"/>
      <c r="S38" s="174"/>
      <c r="T38" s="172" t="str">
        <f t="shared" si="1"/>
        <v/>
      </c>
      <c r="U38" s="173"/>
    </row>
    <row r="39" spans="1:24" s="7" customFormat="1" ht="18" customHeight="1">
      <c r="A39" s="340"/>
      <c r="B39" s="12" t="s">
        <v>49</v>
      </c>
      <c r="C39" s="235"/>
      <c r="D39" s="253"/>
      <c r="E39" s="259" t="str">
        <f t="shared" si="2"/>
        <v/>
      </c>
      <c r="F39" s="253"/>
      <c r="G39" s="253"/>
      <c r="H39" s="259" t="str">
        <f t="shared" si="3"/>
        <v/>
      </c>
      <c r="I39" s="253"/>
      <c r="J39" s="310"/>
      <c r="K39" s="172" t="str">
        <f t="shared" si="0"/>
        <v/>
      </c>
      <c r="L39" s="313"/>
      <c r="M39" s="171"/>
      <c r="N39" s="172" t="str">
        <f t="shared" si="4"/>
        <v/>
      </c>
      <c r="O39" s="174"/>
      <c r="P39" s="171"/>
      <c r="Q39" s="172" t="str">
        <f t="shared" si="5"/>
        <v/>
      </c>
      <c r="R39" s="174"/>
      <c r="S39" s="174"/>
      <c r="T39" s="172" t="str">
        <f t="shared" si="1"/>
        <v/>
      </c>
      <c r="U39" s="173"/>
    </row>
    <row r="40" spans="1:24" s="7" customFormat="1" ht="18" customHeight="1" thickBot="1">
      <c r="A40" s="340"/>
      <c r="B40" s="13" t="s">
        <v>48</v>
      </c>
      <c r="C40" s="237"/>
      <c r="D40" s="262"/>
      <c r="E40" s="259" t="str">
        <f t="shared" si="2"/>
        <v/>
      </c>
      <c r="F40" s="262"/>
      <c r="G40" s="262"/>
      <c r="H40" s="259" t="str">
        <f t="shared" si="3"/>
        <v/>
      </c>
      <c r="I40" s="262"/>
      <c r="J40" s="310"/>
      <c r="K40" s="172" t="str">
        <f t="shared" si="0"/>
        <v/>
      </c>
      <c r="L40" s="313"/>
      <c r="M40" s="171"/>
      <c r="N40" s="172" t="str">
        <f t="shared" si="4"/>
        <v/>
      </c>
      <c r="O40" s="174"/>
      <c r="P40" s="171"/>
      <c r="Q40" s="172" t="str">
        <f t="shared" si="5"/>
        <v/>
      </c>
      <c r="R40" s="174"/>
      <c r="S40" s="174"/>
      <c r="T40" s="172" t="str">
        <f t="shared" si="1"/>
        <v/>
      </c>
      <c r="U40" s="173"/>
    </row>
    <row r="41" spans="1:24" s="7" customFormat="1" ht="18" customHeight="1">
      <c r="A41" s="340"/>
      <c r="B41" s="347" t="s">
        <v>53</v>
      </c>
      <c r="C41" s="348"/>
      <c r="D41" s="181"/>
      <c r="E41" s="172" t="str">
        <f t="shared" si="2"/>
        <v/>
      </c>
      <c r="F41" s="182"/>
      <c r="G41" s="181"/>
      <c r="H41" s="172" t="str">
        <f t="shared" si="3"/>
        <v/>
      </c>
      <c r="I41" s="172"/>
      <c r="J41" s="265"/>
      <c r="K41" s="172" t="str">
        <f t="shared" si="0"/>
        <v/>
      </c>
      <c r="L41" s="313"/>
      <c r="M41" s="181"/>
      <c r="N41" s="172" t="str">
        <f t="shared" si="4"/>
        <v/>
      </c>
      <c r="O41" s="172"/>
      <c r="P41" s="181"/>
      <c r="Q41" s="172" t="str">
        <f t="shared" si="5"/>
        <v/>
      </c>
      <c r="R41" s="172"/>
      <c r="S41" s="172"/>
      <c r="T41" s="172" t="str">
        <f t="shared" si="1"/>
        <v/>
      </c>
      <c r="U41" s="182"/>
    </row>
    <row r="42" spans="1:24" s="7" customFormat="1" ht="18" customHeight="1" thickBot="1">
      <c r="A42" s="340"/>
      <c r="B42" s="347">
        <f>C20</f>
        <v>0</v>
      </c>
      <c r="C42" s="348"/>
      <c r="D42" s="181"/>
      <c r="E42" s="172" t="str">
        <f t="shared" si="2"/>
        <v/>
      </c>
      <c r="F42" s="182"/>
      <c r="G42" s="181"/>
      <c r="H42" s="172" t="str">
        <f t="shared" si="3"/>
        <v/>
      </c>
      <c r="I42" s="172"/>
      <c r="J42" s="265"/>
      <c r="K42" s="172" t="str">
        <f t="shared" si="0"/>
        <v/>
      </c>
      <c r="L42" s="313"/>
      <c r="M42" s="181"/>
      <c r="N42" s="172" t="str">
        <f t="shared" si="4"/>
        <v/>
      </c>
      <c r="O42" s="172"/>
      <c r="P42" s="181"/>
      <c r="Q42" s="172" t="str">
        <f t="shared" si="5"/>
        <v/>
      </c>
      <c r="R42" s="172"/>
      <c r="S42" s="172"/>
      <c r="T42" s="172" t="str">
        <f t="shared" si="1"/>
        <v/>
      </c>
      <c r="U42" s="182"/>
    </row>
    <row r="43" spans="1:24" s="7" customFormat="1" ht="18" customHeight="1">
      <c r="A43" s="340"/>
      <c r="B43" s="13" t="s">
        <v>48</v>
      </c>
      <c r="C43" s="227"/>
      <c r="D43" s="261"/>
      <c r="E43" s="259" t="str">
        <f t="shared" si="2"/>
        <v/>
      </c>
      <c r="F43" s="261"/>
      <c r="G43" s="261"/>
      <c r="H43" s="259" t="str">
        <f t="shared" si="3"/>
        <v/>
      </c>
      <c r="I43" s="261"/>
      <c r="J43" s="310"/>
      <c r="K43" s="172" t="str">
        <f t="shared" si="0"/>
        <v/>
      </c>
      <c r="L43" s="313"/>
      <c r="M43" s="171"/>
      <c r="N43" s="172" t="str">
        <f t="shared" si="4"/>
        <v/>
      </c>
      <c r="O43" s="174"/>
      <c r="P43" s="171"/>
      <c r="Q43" s="172" t="str">
        <f t="shared" si="5"/>
        <v/>
      </c>
      <c r="R43" s="174"/>
      <c r="S43" s="174"/>
      <c r="T43" s="172" t="str">
        <f t="shared" si="1"/>
        <v/>
      </c>
      <c r="U43" s="173"/>
    </row>
    <row r="44" spans="1:24" s="7" customFormat="1" ht="18" customHeight="1">
      <c r="A44" s="340"/>
      <c r="B44" s="12" t="s">
        <v>48</v>
      </c>
      <c r="C44" s="235"/>
      <c r="D44" s="253"/>
      <c r="E44" s="259" t="str">
        <f t="shared" si="2"/>
        <v/>
      </c>
      <c r="F44" s="253"/>
      <c r="G44" s="253"/>
      <c r="H44" s="259" t="str">
        <f t="shared" si="3"/>
        <v/>
      </c>
      <c r="I44" s="253"/>
      <c r="J44" s="310"/>
      <c r="K44" s="172" t="str">
        <f t="shared" si="0"/>
        <v/>
      </c>
      <c r="L44" s="313"/>
      <c r="M44" s="171"/>
      <c r="N44" s="172" t="str">
        <f t="shared" si="4"/>
        <v/>
      </c>
      <c r="O44" s="174"/>
      <c r="P44" s="171"/>
      <c r="Q44" s="172" t="str">
        <f t="shared" si="5"/>
        <v/>
      </c>
      <c r="R44" s="174"/>
      <c r="S44" s="174"/>
      <c r="T44" s="172" t="str">
        <f t="shared" si="1"/>
        <v/>
      </c>
      <c r="U44" s="173"/>
    </row>
    <row r="45" spans="1:24" s="7" customFormat="1" ht="18" customHeight="1" thickBot="1">
      <c r="A45" s="340"/>
      <c r="B45" s="14" t="s">
        <v>49</v>
      </c>
      <c r="C45" s="237"/>
      <c r="D45" s="262"/>
      <c r="E45" s="260" t="str">
        <f t="shared" si="2"/>
        <v/>
      </c>
      <c r="F45" s="262"/>
      <c r="G45" s="262"/>
      <c r="H45" s="260" t="str">
        <f t="shared" si="3"/>
        <v/>
      </c>
      <c r="I45" s="262"/>
      <c r="J45" s="260"/>
      <c r="K45" s="176" t="str">
        <f t="shared" si="0"/>
        <v/>
      </c>
      <c r="L45" s="314"/>
      <c r="M45" s="175"/>
      <c r="N45" s="176" t="str">
        <f t="shared" si="4"/>
        <v/>
      </c>
      <c r="O45" s="178"/>
      <c r="P45" s="175"/>
      <c r="Q45" s="176" t="str">
        <f t="shared" si="5"/>
        <v/>
      </c>
      <c r="R45" s="178"/>
      <c r="S45" s="178"/>
      <c r="T45" s="176" t="str">
        <f t="shared" si="1"/>
        <v/>
      </c>
      <c r="U45" s="177"/>
    </row>
    <row r="46" spans="1:24" s="7" customFormat="1" ht="18" customHeight="1">
      <c r="A46" s="346"/>
      <c r="B46" s="349" t="s">
        <v>57</v>
      </c>
      <c r="C46" s="350"/>
      <c r="D46" s="254"/>
      <c r="E46" s="252" t="str">
        <f t="shared" si="2"/>
        <v/>
      </c>
      <c r="F46" s="248" t="str">
        <f>IF(SUM(F36:F45)=0,"",(SUM(F36:F45)))</f>
        <v/>
      </c>
      <c r="G46" s="254"/>
      <c r="H46" s="252" t="str">
        <f t="shared" si="3"/>
        <v/>
      </c>
      <c r="I46" s="263" t="str">
        <f>IF(SUM(I36:I45)=0,"",(SUM(I36:I45)))</f>
        <v/>
      </c>
      <c r="J46" s="163"/>
      <c r="K46" s="172" t="str">
        <f t="shared" si="0"/>
        <v/>
      </c>
      <c r="L46" s="310" t="str">
        <f>IF(SUM(L36:L45)=0,"",(SUM(L36:L45)))</f>
        <v/>
      </c>
      <c r="M46" s="165"/>
      <c r="N46" s="163" t="str">
        <f t="shared" si="4"/>
        <v/>
      </c>
      <c r="O46" s="163" t="str">
        <f>IF(SUM(O36:O45)=0,"",(SUM(O36:O45)))</f>
        <v/>
      </c>
      <c r="P46" s="165"/>
      <c r="Q46" s="163" t="str">
        <f t="shared" si="5"/>
        <v/>
      </c>
      <c r="R46" s="163" t="str">
        <f>IF(SUM(R36:R45)=0,"",(SUM(R36:R45)))</f>
        <v/>
      </c>
      <c r="S46" s="166"/>
      <c r="T46" s="163" t="str">
        <f t="shared" si="1"/>
        <v/>
      </c>
      <c r="U46" s="164" t="str">
        <f>IF(SUM(U36:U45)=0,"",(SUM(U36:U45)))</f>
        <v/>
      </c>
    </row>
    <row r="47" spans="1:24" s="7" customFormat="1" ht="18" customHeight="1" thickBot="1">
      <c r="A47" s="323" t="s">
        <v>58</v>
      </c>
      <c r="B47" s="328"/>
      <c r="C47" s="329"/>
      <c r="D47" s="255"/>
      <c r="E47" s="267" t="str">
        <f t="shared" si="2"/>
        <v/>
      </c>
      <c r="F47" s="185" t="str">
        <f>IF(F35="","",IF(F46="",F35,F35+F46))</f>
        <v/>
      </c>
      <c r="G47" s="255"/>
      <c r="H47" s="267" t="str">
        <f t="shared" si="3"/>
        <v/>
      </c>
      <c r="I47" s="268" t="str">
        <f>IF(I35="","",IF(I46="",I35,I35+I46))</f>
        <v/>
      </c>
      <c r="J47" s="268"/>
      <c r="K47" s="184" t="str">
        <f t="shared" si="0"/>
        <v/>
      </c>
      <c r="L47" s="267" t="str">
        <f>IF(L35="","",IF(L46="",L35,L35+L46))</f>
        <v/>
      </c>
      <c r="M47" s="183"/>
      <c r="N47" s="184" t="str">
        <f t="shared" si="4"/>
        <v/>
      </c>
      <c r="O47" s="184" t="str">
        <f>IF(O35="","",IF(O46="",O35,O35+O46))</f>
        <v/>
      </c>
      <c r="P47" s="183"/>
      <c r="Q47" s="184" t="str">
        <f t="shared" si="5"/>
        <v/>
      </c>
      <c r="R47" s="184" t="str">
        <f>IF(R35="","",IF(R46="",R35,R35+R46))</f>
        <v/>
      </c>
      <c r="S47" s="186"/>
      <c r="T47" s="184" t="str">
        <f t="shared" si="1"/>
        <v/>
      </c>
      <c r="U47" s="185" t="str">
        <f>IF(U35="","",IF(U46="",U35,U35+U46))</f>
        <v/>
      </c>
    </row>
    <row r="48" spans="1:24" s="7" customFormat="1" ht="18" customHeight="1">
      <c r="A48" s="339" t="s">
        <v>28</v>
      </c>
      <c r="B48" s="354" t="s">
        <v>29</v>
      </c>
      <c r="C48" s="355"/>
      <c r="D48" s="356" t="s">
        <v>24</v>
      </c>
      <c r="E48" s="358" t="s">
        <v>24</v>
      </c>
      <c r="F48" s="246" t="str">
        <f>IF(F35="","",F35*1/3)</f>
        <v/>
      </c>
      <c r="G48" s="373"/>
      <c r="H48" s="375"/>
      <c r="I48" s="246" t="str">
        <f>IF(I35="","",I35*1/3)</f>
        <v/>
      </c>
      <c r="J48" s="373"/>
      <c r="K48" s="375" t="s">
        <v>24</v>
      </c>
      <c r="L48" s="246" t="str">
        <f>IF(L35="","",L35*1/3)</f>
        <v/>
      </c>
      <c r="M48" s="369"/>
      <c r="N48" s="362"/>
      <c r="O48" s="188"/>
      <c r="P48" s="372"/>
      <c r="Q48" s="362"/>
      <c r="R48" s="188"/>
      <c r="S48" s="362"/>
      <c r="T48" s="362" t="s">
        <v>24</v>
      </c>
      <c r="U48" s="187" t="s">
        <v>24</v>
      </c>
    </row>
    <row r="49" spans="1:21" s="7" customFormat="1" ht="18" customHeight="1">
      <c r="A49" s="340"/>
      <c r="B49" s="351" t="s">
        <v>339</v>
      </c>
      <c r="C49" s="352"/>
      <c r="D49" s="356"/>
      <c r="E49" s="358"/>
      <c r="F49" s="246" t="str">
        <f>IF(F35="","",F35*1/3)</f>
        <v/>
      </c>
      <c r="G49" s="373"/>
      <c r="H49" s="375"/>
      <c r="I49" s="246" t="str">
        <f>IF(I35="","",I35*1/3)</f>
        <v/>
      </c>
      <c r="J49" s="373"/>
      <c r="K49" s="375"/>
      <c r="L49" s="246" t="str">
        <f>IF(L35="","",L35*1/3)</f>
        <v/>
      </c>
      <c r="M49" s="370"/>
      <c r="N49" s="363"/>
      <c r="O49" s="174"/>
      <c r="P49" s="356"/>
      <c r="Q49" s="363"/>
      <c r="R49" s="174"/>
      <c r="S49" s="363"/>
      <c r="T49" s="363"/>
      <c r="U49" s="173" t="s">
        <v>24</v>
      </c>
    </row>
    <row r="50" spans="1:21" s="7" customFormat="1" ht="18" customHeight="1">
      <c r="A50" s="340"/>
      <c r="B50" s="351" t="s">
        <v>30</v>
      </c>
      <c r="C50" s="352"/>
      <c r="D50" s="356"/>
      <c r="E50" s="358"/>
      <c r="F50" s="246" t="s">
        <v>24</v>
      </c>
      <c r="G50" s="373"/>
      <c r="H50" s="375"/>
      <c r="I50" s="246" t="s">
        <v>24</v>
      </c>
      <c r="J50" s="373"/>
      <c r="K50" s="375"/>
      <c r="L50" s="246" t="s">
        <v>24</v>
      </c>
      <c r="M50" s="370"/>
      <c r="N50" s="363"/>
      <c r="O50" s="174"/>
      <c r="P50" s="356"/>
      <c r="Q50" s="363"/>
      <c r="R50" s="174"/>
      <c r="S50" s="363"/>
      <c r="T50" s="363"/>
      <c r="U50" s="173" t="s">
        <v>24</v>
      </c>
    </row>
    <row r="51" spans="1:21" s="7" customFormat="1" ht="18" customHeight="1">
      <c r="A51" s="340"/>
      <c r="B51" s="351" t="s">
        <v>31</v>
      </c>
      <c r="C51" s="352"/>
      <c r="D51" s="356"/>
      <c r="E51" s="358"/>
      <c r="F51" s="246" t="s">
        <v>34</v>
      </c>
      <c r="G51" s="373"/>
      <c r="H51" s="375"/>
      <c r="I51" s="246" t="s">
        <v>34</v>
      </c>
      <c r="J51" s="373"/>
      <c r="K51" s="375"/>
      <c r="L51" s="246" t="s">
        <v>34</v>
      </c>
      <c r="M51" s="370"/>
      <c r="N51" s="363"/>
      <c r="O51" s="174"/>
      <c r="P51" s="356"/>
      <c r="Q51" s="363"/>
      <c r="R51" s="174"/>
      <c r="S51" s="363"/>
      <c r="T51" s="363"/>
      <c r="U51" s="173" t="s">
        <v>24</v>
      </c>
    </row>
    <row r="52" spans="1:21" s="7" customFormat="1" ht="18" customHeight="1">
      <c r="A52" s="340"/>
      <c r="B52" s="351" t="s">
        <v>106</v>
      </c>
      <c r="C52" s="352"/>
      <c r="D52" s="356"/>
      <c r="E52" s="358"/>
      <c r="F52" s="271"/>
      <c r="G52" s="373"/>
      <c r="H52" s="375"/>
      <c r="I52" s="246"/>
      <c r="J52" s="373"/>
      <c r="K52" s="375"/>
      <c r="L52" s="246"/>
      <c r="M52" s="370"/>
      <c r="N52" s="363"/>
      <c r="O52" s="174"/>
      <c r="P52" s="356"/>
      <c r="Q52" s="363"/>
      <c r="R52" s="174"/>
      <c r="S52" s="363"/>
      <c r="T52" s="363"/>
      <c r="U52" s="173" t="s">
        <v>24</v>
      </c>
    </row>
    <row r="53" spans="1:21" s="7" customFormat="1" ht="18" customHeight="1">
      <c r="A53" s="340"/>
      <c r="B53" s="351" t="s">
        <v>32</v>
      </c>
      <c r="C53" s="352"/>
      <c r="D53" s="356"/>
      <c r="E53" s="358"/>
      <c r="F53" s="271"/>
      <c r="G53" s="373"/>
      <c r="H53" s="375"/>
      <c r="I53" s="246"/>
      <c r="J53" s="373"/>
      <c r="K53" s="375"/>
      <c r="L53" s="246"/>
      <c r="M53" s="370"/>
      <c r="N53" s="363"/>
      <c r="O53" s="174"/>
      <c r="P53" s="356"/>
      <c r="Q53" s="363"/>
      <c r="R53" s="174"/>
      <c r="S53" s="363"/>
      <c r="T53" s="363"/>
      <c r="U53" s="173" t="s">
        <v>24</v>
      </c>
    </row>
    <row r="54" spans="1:21" s="7" customFormat="1" ht="18" customHeight="1">
      <c r="A54" s="340"/>
      <c r="B54" s="351" t="s">
        <v>33</v>
      </c>
      <c r="C54" s="352"/>
      <c r="D54" s="357"/>
      <c r="E54" s="359"/>
      <c r="F54" s="272" t="str">
        <f>IF(F35="","",F35*1/3)</f>
        <v/>
      </c>
      <c r="G54" s="374"/>
      <c r="H54" s="376"/>
      <c r="I54" s="247" t="str">
        <f>IF(I35="","",I35*1/3)</f>
        <v/>
      </c>
      <c r="J54" s="374"/>
      <c r="K54" s="376"/>
      <c r="L54" s="247" t="str">
        <f>IF(L35="","",L35*1/3)</f>
        <v/>
      </c>
      <c r="M54" s="371"/>
      <c r="N54" s="364"/>
      <c r="O54" s="178"/>
      <c r="P54" s="357"/>
      <c r="Q54" s="364"/>
      <c r="R54" s="178"/>
      <c r="S54" s="364"/>
      <c r="T54" s="364"/>
      <c r="U54" s="173" t="s">
        <v>24</v>
      </c>
    </row>
    <row r="55" spans="1:21" s="7" customFormat="1" ht="18" customHeight="1" thickBot="1">
      <c r="A55" s="353"/>
      <c r="B55" s="360" t="s">
        <v>55</v>
      </c>
      <c r="C55" s="361"/>
      <c r="D55" s="189" t="s">
        <v>22</v>
      </c>
      <c r="E55" s="190" t="s">
        <v>22</v>
      </c>
      <c r="F55" s="269" t="str">
        <f>IF(SUM(F48:F54)=0,"",SUM(F48:F54))</f>
        <v/>
      </c>
      <c r="G55" s="189" t="s">
        <v>35</v>
      </c>
      <c r="H55" s="190" t="s">
        <v>35</v>
      </c>
      <c r="I55" s="270" t="str">
        <f>IF(SUM(I48:I54)=0,"",SUM(I48:I54))</f>
        <v/>
      </c>
      <c r="J55" s="190" t="s">
        <v>35</v>
      </c>
      <c r="K55" s="190" t="s">
        <v>35</v>
      </c>
      <c r="L55" s="269" t="str">
        <f>IF(SUM(L48:L54)=0,"",SUM(L48:L54))</f>
        <v/>
      </c>
      <c r="M55" s="189" t="s">
        <v>35</v>
      </c>
      <c r="N55" s="190" t="s">
        <v>35</v>
      </c>
      <c r="O55" s="184" t="str">
        <f>IF(SUM(O48:O54)=0,"",SUM(O48:O54))</f>
        <v/>
      </c>
      <c r="P55" s="189" t="s">
        <v>35</v>
      </c>
      <c r="Q55" s="190" t="s">
        <v>35</v>
      </c>
      <c r="R55" s="184" t="str">
        <f>IF(SUM(R48:R54)=0,"",SUM(R48:R54))</f>
        <v/>
      </c>
      <c r="S55" s="190" t="s">
        <v>35</v>
      </c>
      <c r="T55" s="190" t="s">
        <v>35</v>
      </c>
      <c r="U55" s="185" t="str">
        <f>IF(SUM(U48:U54)=0,"",SUM(U48:U54))</f>
        <v/>
      </c>
    </row>
    <row r="56" spans="1:21">
      <c r="F56" s="135" t="str">
        <f>IF(F47=F55,"","↑【確認】「事業財源」の合計と「合計（総事業費）」が不一致")</f>
        <v/>
      </c>
    </row>
    <row r="57" spans="1:21">
      <c r="F57" s="135"/>
    </row>
    <row r="58" spans="1:21">
      <c r="A58" s="15" t="s">
        <v>36</v>
      </c>
    </row>
    <row r="59" spans="1:21">
      <c r="A59" s="15"/>
    </row>
    <row r="60" spans="1:21">
      <c r="A60" s="16" t="s">
        <v>93</v>
      </c>
      <c r="B60" s="136" t="s">
        <v>100</v>
      </c>
      <c r="C60" s="136"/>
      <c r="D60" s="136"/>
      <c r="E60" s="136"/>
      <c r="F60" s="136"/>
      <c r="G60" s="136"/>
      <c r="H60" s="136"/>
      <c r="I60" s="136"/>
      <c r="J60" s="136"/>
      <c r="K60" s="136"/>
      <c r="L60" s="136"/>
    </row>
    <row r="61" spans="1:21">
      <c r="A61" s="16"/>
      <c r="B61" s="136" t="s">
        <v>402</v>
      </c>
      <c r="C61" s="136"/>
      <c r="D61" s="136"/>
      <c r="E61" s="136"/>
      <c r="F61" s="136"/>
      <c r="G61" s="136"/>
      <c r="H61" s="136"/>
      <c r="I61" s="136"/>
      <c r="J61" s="136"/>
      <c r="K61" s="136"/>
      <c r="L61" s="136"/>
    </row>
    <row r="62" spans="1:21">
      <c r="A62" s="16" t="s">
        <v>94</v>
      </c>
      <c r="B62" s="136" t="s">
        <v>101</v>
      </c>
      <c r="C62" s="136"/>
      <c r="D62" s="136"/>
      <c r="E62" s="136"/>
      <c r="F62" s="136"/>
      <c r="G62" s="136"/>
      <c r="H62" s="136"/>
      <c r="I62" s="136"/>
      <c r="J62" s="136"/>
      <c r="K62" s="136"/>
      <c r="L62" s="136"/>
    </row>
    <row r="63" spans="1:21">
      <c r="A63" s="16"/>
      <c r="B63" s="136" t="s">
        <v>82</v>
      </c>
      <c r="C63" s="136"/>
      <c r="D63" s="136"/>
      <c r="E63" s="136"/>
      <c r="F63" s="136"/>
      <c r="G63" s="136"/>
      <c r="H63" s="136"/>
      <c r="I63" s="136"/>
      <c r="J63" s="136"/>
      <c r="K63" s="136"/>
      <c r="L63" s="136"/>
    </row>
    <row r="64" spans="1:21">
      <c r="A64" s="16" t="s">
        <v>83</v>
      </c>
      <c r="B64" s="136" t="s">
        <v>340</v>
      </c>
      <c r="C64" s="136"/>
      <c r="D64" s="136"/>
      <c r="E64" s="136"/>
      <c r="F64" s="136"/>
      <c r="G64" s="136"/>
      <c r="H64" s="136"/>
      <c r="I64" s="136"/>
      <c r="J64" s="136"/>
      <c r="K64" s="136"/>
      <c r="L64" s="136"/>
    </row>
    <row r="65" spans="1:12">
      <c r="A65" s="16" t="s">
        <v>95</v>
      </c>
      <c r="B65" s="136" t="s">
        <v>102</v>
      </c>
      <c r="C65" s="136"/>
      <c r="D65" s="136"/>
      <c r="E65" s="136"/>
      <c r="F65" s="136"/>
      <c r="G65" s="136"/>
      <c r="H65" s="136"/>
      <c r="I65" s="136"/>
      <c r="J65" s="136"/>
      <c r="K65" s="136"/>
      <c r="L65" s="136"/>
    </row>
    <row r="66" spans="1:12">
      <c r="A66" s="16"/>
      <c r="B66" s="136" t="s">
        <v>403</v>
      </c>
      <c r="C66" s="136"/>
      <c r="D66" s="136"/>
      <c r="E66" s="136"/>
      <c r="F66" s="136"/>
      <c r="G66" s="136"/>
      <c r="H66" s="136"/>
      <c r="I66" s="136"/>
      <c r="J66" s="136"/>
      <c r="K66" s="136"/>
      <c r="L66" s="136"/>
    </row>
    <row r="67" spans="1:12">
      <c r="A67" s="16"/>
      <c r="B67" s="136" t="s">
        <v>404</v>
      </c>
      <c r="C67" s="136"/>
      <c r="D67" s="136"/>
      <c r="E67" s="136"/>
      <c r="F67" s="136"/>
      <c r="G67" s="136"/>
      <c r="H67" s="136"/>
      <c r="I67" s="136"/>
      <c r="J67" s="136"/>
      <c r="K67" s="136"/>
      <c r="L67" s="136"/>
    </row>
    <row r="68" spans="1:12">
      <c r="A68" s="16"/>
      <c r="B68" s="136"/>
      <c r="C68" s="136"/>
      <c r="D68" s="136"/>
      <c r="E68" s="136"/>
      <c r="F68" s="136"/>
      <c r="G68" s="136"/>
      <c r="H68" s="136"/>
      <c r="I68" s="136"/>
      <c r="J68" s="136"/>
      <c r="K68" s="136"/>
      <c r="L68" s="136"/>
    </row>
    <row r="69" spans="1:12">
      <c r="A69" s="16" t="s">
        <v>96</v>
      </c>
      <c r="B69" s="136" t="s">
        <v>405</v>
      </c>
      <c r="C69" s="136"/>
      <c r="D69" s="136"/>
      <c r="E69" s="136"/>
      <c r="F69" s="136"/>
      <c r="G69" s="136"/>
      <c r="H69" s="136"/>
      <c r="I69" s="136"/>
      <c r="J69" s="136"/>
      <c r="K69" s="136"/>
      <c r="L69" s="136"/>
    </row>
    <row r="70" spans="1:12">
      <c r="A70" s="16"/>
      <c r="B70" s="136"/>
      <c r="C70" s="136"/>
      <c r="D70" s="136"/>
      <c r="E70" s="136"/>
      <c r="F70" s="136"/>
      <c r="G70" s="136"/>
      <c r="H70" s="136"/>
      <c r="I70" s="136"/>
      <c r="J70" s="136"/>
      <c r="K70" s="136"/>
      <c r="L70" s="136"/>
    </row>
    <row r="71" spans="1:12">
      <c r="A71" s="16" t="s">
        <v>97</v>
      </c>
      <c r="B71" s="136" t="s">
        <v>86</v>
      </c>
      <c r="C71" s="136"/>
      <c r="D71" s="136"/>
      <c r="E71" s="136"/>
      <c r="F71" s="136"/>
      <c r="G71" s="136"/>
      <c r="H71" s="136"/>
      <c r="I71" s="136"/>
      <c r="J71" s="136"/>
      <c r="K71" s="136"/>
      <c r="L71" s="136"/>
    </row>
    <row r="72" spans="1:12">
      <c r="A72" s="16" t="s">
        <v>87</v>
      </c>
      <c r="B72" s="136" t="s">
        <v>88</v>
      </c>
      <c r="C72" s="136"/>
      <c r="D72" s="136"/>
      <c r="E72" s="136"/>
      <c r="F72" s="136"/>
      <c r="G72" s="136"/>
      <c r="H72" s="136"/>
      <c r="I72" s="136"/>
      <c r="J72" s="136"/>
      <c r="K72" s="136"/>
      <c r="L72" s="136"/>
    </row>
    <row r="73" spans="1:12">
      <c r="A73" s="16" t="s">
        <v>87</v>
      </c>
      <c r="B73" s="136" t="s">
        <v>103</v>
      </c>
      <c r="C73" s="136"/>
      <c r="D73" s="136"/>
      <c r="E73" s="136"/>
      <c r="F73" s="136"/>
      <c r="G73" s="136"/>
      <c r="H73" s="136"/>
      <c r="I73" s="136"/>
      <c r="J73" s="136"/>
      <c r="K73" s="136"/>
      <c r="L73" s="136"/>
    </row>
    <row r="74" spans="1:12">
      <c r="A74" s="16" t="s">
        <v>89</v>
      </c>
      <c r="B74" s="137" t="s">
        <v>341</v>
      </c>
      <c r="C74" s="137"/>
      <c r="D74" s="136"/>
      <c r="E74" s="136"/>
      <c r="F74" s="136"/>
      <c r="G74" s="136"/>
      <c r="H74" s="136"/>
      <c r="I74" s="136"/>
      <c r="J74" s="136"/>
      <c r="K74" s="136"/>
      <c r="L74" s="136"/>
    </row>
    <row r="75" spans="1:12">
      <c r="A75" s="16" t="s">
        <v>90</v>
      </c>
      <c r="B75" s="137" t="s">
        <v>104</v>
      </c>
      <c r="C75" s="137"/>
      <c r="D75" s="136"/>
      <c r="E75" s="136"/>
      <c r="F75" s="136"/>
      <c r="G75" s="136"/>
      <c r="H75" s="136"/>
      <c r="I75" s="136"/>
      <c r="J75" s="136"/>
      <c r="K75" s="136"/>
      <c r="L75" s="136"/>
    </row>
    <row r="76" spans="1:12">
      <c r="A76" s="16" t="s">
        <v>87</v>
      </c>
      <c r="B76" s="137" t="s">
        <v>105</v>
      </c>
      <c r="C76" s="137"/>
      <c r="D76" s="136"/>
      <c r="E76" s="136"/>
      <c r="F76" s="136"/>
      <c r="G76" s="136"/>
      <c r="H76" s="136"/>
      <c r="I76" s="136"/>
      <c r="J76" s="136"/>
      <c r="K76" s="136"/>
      <c r="L76" s="136"/>
    </row>
    <row r="77" spans="1:12">
      <c r="A77" s="16" t="s">
        <v>87</v>
      </c>
      <c r="B77" s="137" t="s">
        <v>342</v>
      </c>
      <c r="C77" s="137"/>
      <c r="D77" s="136"/>
      <c r="E77" s="136"/>
      <c r="F77" s="136"/>
      <c r="G77" s="136"/>
      <c r="H77" s="136"/>
      <c r="I77" s="136"/>
      <c r="J77" s="136"/>
      <c r="K77" s="136"/>
      <c r="L77" s="136"/>
    </row>
    <row r="78" spans="1:12">
      <c r="A78" s="16" t="s">
        <v>98</v>
      </c>
      <c r="B78" s="136" t="s">
        <v>91</v>
      </c>
      <c r="C78" s="136"/>
      <c r="D78" s="136"/>
      <c r="E78" s="136"/>
      <c r="F78" s="136"/>
      <c r="G78" s="136"/>
      <c r="H78" s="136"/>
      <c r="I78" s="136"/>
      <c r="J78" s="136"/>
      <c r="K78" s="136"/>
      <c r="L78" s="136"/>
    </row>
    <row r="79" spans="1:12">
      <c r="A79" s="16" t="s">
        <v>99</v>
      </c>
      <c r="B79" s="136" t="s">
        <v>92</v>
      </c>
      <c r="C79" s="136"/>
      <c r="D79" s="136"/>
      <c r="E79" s="136"/>
      <c r="F79" s="136"/>
      <c r="G79" s="136"/>
      <c r="H79" s="136"/>
      <c r="I79" s="136"/>
      <c r="J79" s="136"/>
      <c r="K79" s="136"/>
      <c r="L79" s="136"/>
    </row>
    <row r="80" spans="1:12">
      <c r="A80" s="17"/>
      <c r="B80" s="136" t="s">
        <v>84</v>
      </c>
      <c r="C80" s="136"/>
      <c r="D80" s="136"/>
      <c r="E80" s="136"/>
      <c r="F80" s="136"/>
      <c r="G80" s="136"/>
      <c r="H80" s="136"/>
      <c r="I80" s="136"/>
      <c r="J80" s="136"/>
      <c r="K80" s="136"/>
      <c r="L80" s="13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2">
    <dataValidation type="list" showInputMessage="1" showErrorMessage="1" sqref="C12 C19" xr:uid="{00000000-0002-0000-0100-000001000000}">
      <formula1>" &lt;建築工事&gt;, &lt;改修工事&gt;"</formula1>
    </dataValidation>
    <dataValidation type="list" allowBlank="1" showInputMessage="1" showErrorMessage="1" sqref="C13 C20"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7C21-01A6-4CAB-90D1-15B494D70FF1}">
  <dimension ref="A1:K52"/>
  <sheetViews>
    <sheetView view="pageBreakPreview" zoomScale="90" zoomScaleNormal="100" zoomScaleSheetLayoutView="90" workbookViewId="0">
      <selection activeCell="A37" sqref="A37:K40"/>
    </sheetView>
  </sheetViews>
  <sheetFormatPr defaultColWidth="9" defaultRowHeight="12"/>
  <cols>
    <col min="1" max="1" width="11.1796875" style="205" customWidth="1"/>
    <col min="2" max="18" width="10" style="205" customWidth="1"/>
    <col min="19" max="16384" width="9" style="205"/>
  </cols>
  <sheetData>
    <row r="1" spans="1:11">
      <c r="A1" s="205" t="s">
        <v>421</v>
      </c>
    </row>
    <row r="2" spans="1:11" ht="18" customHeight="1">
      <c r="A2" s="420" t="s">
        <v>238</v>
      </c>
      <c r="B2" s="420"/>
      <c r="C2" s="420"/>
      <c r="D2" s="420"/>
      <c r="E2" s="420"/>
      <c r="F2" s="420"/>
      <c r="G2" s="420"/>
      <c r="H2" s="420"/>
      <c r="I2" s="420"/>
      <c r="J2" s="420"/>
      <c r="K2" s="420"/>
    </row>
    <row r="5" spans="1:11" ht="18.75" customHeight="1">
      <c r="A5" s="223" t="s">
        <v>59</v>
      </c>
      <c r="B5" s="426" t="s">
        <v>431</v>
      </c>
      <c r="C5" s="427"/>
      <c r="D5" s="427"/>
      <c r="E5" s="427"/>
      <c r="F5" s="427"/>
      <c r="G5" s="428"/>
    </row>
    <row r="6" spans="1:11" ht="12" customHeight="1">
      <c r="A6" s="203"/>
      <c r="B6" s="95"/>
      <c r="C6" s="95"/>
      <c r="D6" s="95"/>
      <c r="E6" s="95"/>
      <c r="F6" s="95"/>
    </row>
    <row r="8" spans="1:11">
      <c r="A8" s="421" t="s">
        <v>234</v>
      </c>
      <c r="B8" s="421"/>
      <c r="C8" s="421"/>
      <c r="D8" s="421" t="s">
        <v>263</v>
      </c>
      <c r="E8" s="421"/>
      <c r="F8" s="421"/>
      <c r="G8" s="421" t="s">
        <v>235</v>
      </c>
      <c r="H8" s="421"/>
      <c r="I8" s="421"/>
      <c r="J8" s="421"/>
      <c r="K8" s="421"/>
    </row>
    <row r="9" spans="1:11" ht="18.75" customHeight="1">
      <c r="A9" s="612" t="s">
        <v>440</v>
      </c>
      <c r="B9" s="612"/>
      <c r="C9" s="612"/>
      <c r="D9" s="612" t="s">
        <v>436</v>
      </c>
      <c r="E9" s="612"/>
      <c r="F9" s="612"/>
      <c r="G9" s="612" t="s">
        <v>441</v>
      </c>
      <c r="H9" s="612"/>
      <c r="I9" s="612"/>
      <c r="J9" s="612"/>
      <c r="K9" s="612"/>
    </row>
    <row r="10" spans="1:11" ht="12" customHeight="1">
      <c r="A10" s="206"/>
      <c r="B10" s="206"/>
      <c r="C10" s="206"/>
      <c r="D10" s="206"/>
      <c r="E10" s="206"/>
      <c r="F10" s="206"/>
      <c r="G10" s="206"/>
      <c r="H10" s="206"/>
      <c r="I10" s="206"/>
      <c r="J10" s="206"/>
      <c r="K10" s="206"/>
    </row>
    <row r="11" spans="1:11" ht="12" customHeight="1">
      <c r="A11" s="206"/>
      <c r="B11" s="206"/>
      <c r="C11" s="206"/>
      <c r="D11" s="206"/>
      <c r="E11" s="206"/>
      <c r="F11" s="206"/>
      <c r="G11" s="206"/>
      <c r="H11" s="206"/>
      <c r="I11" s="206"/>
      <c r="J11" s="206"/>
      <c r="K11" s="206"/>
    </row>
    <row r="12" spans="1:11">
      <c r="A12" s="205" t="s">
        <v>264</v>
      </c>
    </row>
    <row r="13" spans="1:11" ht="3.75" customHeight="1"/>
    <row r="14" spans="1:11">
      <c r="A14" s="423" t="s">
        <v>236</v>
      </c>
      <c r="B14" s="425" t="s">
        <v>239</v>
      </c>
      <c r="C14" s="425"/>
      <c r="D14" s="425"/>
      <c r="E14" s="425"/>
      <c r="F14" s="425"/>
      <c r="G14" s="425" t="s">
        <v>240</v>
      </c>
      <c r="H14" s="425"/>
      <c r="I14" s="425"/>
      <c r="J14" s="425"/>
      <c r="K14" s="425"/>
    </row>
    <row r="15" spans="1:11" ht="18.75" customHeight="1">
      <c r="A15" s="424"/>
      <c r="B15" s="220" t="s">
        <v>327</v>
      </c>
      <c r="C15" s="277">
        <v>45960</v>
      </c>
      <c r="D15" s="221" t="s">
        <v>329</v>
      </c>
      <c r="E15" s="221" t="s">
        <v>330</v>
      </c>
      <c r="F15" s="278">
        <v>46112</v>
      </c>
      <c r="G15" s="220" t="s">
        <v>327</v>
      </c>
      <c r="H15" s="277">
        <v>45960</v>
      </c>
      <c r="I15" s="221" t="s">
        <v>329</v>
      </c>
      <c r="J15" s="221" t="s">
        <v>330</v>
      </c>
      <c r="K15" s="278">
        <v>46112</v>
      </c>
    </row>
    <row r="16" spans="1:11" ht="18.75" customHeight="1">
      <c r="A16" s="223" t="s">
        <v>253</v>
      </c>
      <c r="B16" s="594" t="s">
        <v>443</v>
      </c>
      <c r="C16" s="594"/>
      <c r="D16" s="594"/>
      <c r="E16" s="594"/>
      <c r="F16" s="594"/>
      <c r="G16" s="417"/>
      <c r="H16" s="418"/>
      <c r="I16" s="418"/>
      <c r="J16" s="418"/>
      <c r="K16" s="419"/>
    </row>
    <row r="17" spans="1:11" ht="18.75" customHeight="1">
      <c r="A17" s="222" t="s">
        <v>281</v>
      </c>
      <c r="B17" s="116" t="s">
        <v>331</v>
      </c>
      <c r="C17" s="126"/>
      <c r="D17" s="117" t="s">
        <v>332</v>
      </c>
      <c r="E17" s="127"/>
      <c r="F17" s="119" t="s">
        <v>333</v>
      </c>
      <c r="G17" s="127"/>
      <c r="H17" s="118" t="s">
        <v>334</v>
      </c>
      <c r="I17" s="285">
        <v>4</v>
      </c>
      <c r="J17" s="118" t="s">
        <v>335</v>
      </c>
      <c r="K17" s="197">
        <f>C17+E17+G17+I17</f>
        <v>4</v>
      </c>
    </row>
    <row r="18" spans="1:11">
      <c r="A18" s="429" t="s">
        <v>243</v>
      </c>
      <c r="B18" s="425" t="s">
        <v>241</v>
      </c>
      <c r="C18" s="425"/>
      <c r="D18" s="425"/>
      <c r="E18" s="425"/>
      <c r="F18" s="425"/>
      <c r="G18" s="425" t="s">
        <v>242</v>
      </c>
      <c r="H18" s="425"/>
      <c r="I18" s="425"/>
      <c r="J18" s="425"/>
      <c r="K18" s="425"/>
    </row>
    <row r="19" spans="1:11" ht="18.75" customHeight="1">
      <c r="A19" s="424"/>
      <c r="B19" s="594" t="s">
        <v>65</v>
      </c>
      <c r="C19" s="594"/>
      <c r="D19" s="594"/>
      <c r="E19" s="594"/>
      <c r="F19" s="594"/>
      <c r="G19" s="594" t="s">
        <v>65</v>
      </c>
      <c r="H19" s="594"/>
      <c r="I19" s="594"/>
      <c r="J19" s="594"/>
      <c r="K19" s="594"/>
    </row>
    <row r="20" spans="1:11" ht="12" customHeight="1">
      <c r="A20" s="431" t="s">
        <v>244</v>
      </c>
      <c r="B20" s="223" t="s">
        <v>245</v>
      </c>
      <c r="C20" s="421" t="s">
        <v>246</v>
      </c>
      <c r="D20" s="421"/>
      <c r="E20" s="421"/>
      <c r="F20" s="421"/>
      <c r="G20" s="421"/>
      <c r="H20" s="421"/>
      <c r="I20" s="421"/>
      <c r="J20" s="421"/>
      <c r="K20" s="421"/>
    </row>
    <row r="21" spans="1:11">
      <c r="A21" s="431"/>
      <c r="B21" s="432" t="s">
        <v>435</v>
      </c>
      <c r="C21" s="286" t="s">
        <v>247</v>
      </c>
      <c r="D21" s="286" t="s">
        <v>248</v>
      </c>
      <c r="E21" s="286" t="s">
        <v>249</v>
      </c>
      <c r="F21" s="433" t="s">
        <v>242</v>
      </c>
      <c r="G21" s="434"/>
      <c r="H21" s="432" t="s">
        <v>250</v>
      </c>
      <c r="I21" s="432"/>
      <c r="J21" s="432"/>
      <c r="K21" s="432"/>
    </row>
    <row r="22" spans="1:11" ht="18.75" customHeight="1">
      <c r="A22" s="431"/>
      <c r="B22" s="432"/>
      <c r="C22" s="287"/>
      <c r="D22" s="288"/>
      <c r="E22" s="289"/>
      <c r="F22" s="430"/>
      <c r="G22" s="430"/>
      <c r="H22" s="290" t="s">
        <v>251</v>
      </c>
      <c r="I22" s="291"/>
      <c r="J22" s="290" t="s">
        <v>252</v>
      </c>
      <c r="K22" s="286"/>
    </row>
    <row r="23" spans="1:11" ht="18.75" customHeight="1">
      <c r="A23" s="431"/>
      <c r="B23" s="432"/>
      <c r="C23" s="287"/>
      <c r="D23" s="288"/>
      <c r="E23" s="289"/>
      <c r="F23" s="430"/>
      <c r="G23" s="430"/>
      <c r="H23" s="290" t="s">
        <v>251</v>
      </c>
      <c r="I23" s="291"/>
      <c r="J23" s="290" t="s">
        <v>252</v>
      </c>
      <c r="K23" s="286"/>
    </row>
    <row r="26" spans="1:11">
      <c r="A26" s="205" t="s">
        <v>265</v>
      </c>
    </row>
    <row r="27" spans="1:11" ht="3.75" customHeight="1"/>
    <row r="28" spans="1:11" ht="19.5" customHeight="1">
      <c r="A28" s="437" t="s">
        <v>38</v>
      </c>
      <c r="B28" s="438"/>
      <c r="C28" s="402" t="s">
        <v>418</v>
      </c>
      <c r="D28" s="445"/>
      <c r="E28" s="447" t="s">
        <v>425</v>
      </c>
      <c r="F28" s="448"/>
      <c r="G28" s="402" t="s">
        <v>419</v>
      </c>
      <c r="H28" s="445"/>
      <c r="I28" s="402" t="s">
        <v>420</v>
      </c>
      <c r="J28" s="445"/>
      <c r="K28" s="391" t="s">
        <v>237</v>
      </c>
    </row>
    <row r="29" spans="1:11" ht="24" customHeight="1">
      <c r="A29" s="439"/>
      <c r="B29" s="440"/>
      <c r="C29" s="403"/>
      <c r="D29" s="446"/>
      <c r="E29" s="449"/>
      <c r="F29" s="450"/>
      <c r="G29" s="403"/>
      <c r="H29" s="446"/>
      <c r="I29" s="403"/>
      <c r="J29" s="446"/>
      <c r="K29" s="392"/>
    </row>
    <row r="30" spans="1:11" ht="30" customHeight="1">
      <c r="A30" s="407" t="s">
        <v>336</v>
      </c>
      <c r="B30" s="408"/>
      <c r="C30" s="613">
        <v>26</v>
      </c>
      <c r="D30" s="614"/>
      <c r="E30" s="409"/>
      <c r="F30" s="410"/>
      <c r="G30" s="613">
        <v>0</v>
      </c>
      <c r="H30" s="614"/>
      <c r="I30" s="409"/>
      <c r="J30" s="410"/>
      <c r="K30" s="96">
        <f>IF(SUM(C30+E30+G30+I30)=0,"",SUM(C30+E30+G30+I30))</f>
        <v>26</v>
      </c>
    </row>
    <row r="31" spans="1:11" ht="15" customHeight="1">
      <c r="A31" s="435" t="s">
        <v>337</v>
      </c>
      <c r="B31" s="436"/>
      <c r="C31" s="615">
        <v>26</v>
      </c>
      <c r="D31" s="616"/>
      <c r="E31" s="441"/>
      <c r="F31" s="442"/>
      <c r="G31" s="615">
        <v>19.87</v>
      </c>
      <c r="H31" s="616"/>
      <c r="I31" s="441"/>
      <c r="J31" s="442"/>
      <c r="K31" s="97">
        <f t="shared" ref="K31:K32" si="0">IF(SUM(C31+E31+G31+I31)=0,"",SUM(C31+E31+G31+I31))</f>
        <v>45.870000000000005</v>
      </c>
    </row>
    <row r="32" spans="1:11" ht="15" customHeight="1">
      <c r="A32" s="435"/>
      <c r="B32" s="436"/>
      <c r="C32" s="617">
        <v>26</v>
      </c>
      <c r="D32" s="618"/>
      <c r="E32" s="443"/>
      <c r="F32" s="444"/>
      <c r="G32" s="617">
        <v>19.87</v>
      </c>
      <c r="H32" s="618"/>
      <c r="I32" s="443"/>
      <c r="J32" s="444"/>
      <c r="K32" s="98">
        <f t="shared" si="0"/>
        <v>45.870000000000005</v>
      </c>
    </row>
    <row r="33" spans="1:11" ht="12" customHeight="1">
      <c r="A33" s="451" t="s">
        <v>426</v>
      </c>
      <c r="B33" s="451"/>
      <c r="C33" s="451"/>
      <c r="D33" s="451"/>
      <c r="E33" s="451"/>
      <c r="F33" s="451"/>
      <c r="G33" s="451"/>
      <c r="H33" s="451"/>
      <c r="I33" s="451"/>
      <c r="J33" s="451"/>
      <c r="K33" s="451"/>
    </row>
    <row r="35" spans="1:11">
      <c r="A35" s="205" t="s">
        <v>266</v>
      </c>
    </row>
    <row r="36" spans="1:11" ht="3.75" customHeight="1"/>
    <row r="37" spans="1:11" ht="18.75" customHeight="1">
      <c r="A37" s="600" t="s">
        <v>457</v>
      </c>
      <c r="B37" s="601"/>
      <c r="C37" s="601"/>
      <c r="D37" s="601"/>
      <c r="E37" s="601"/>
      <c r="F37" s="601"/>
      <c r="G37" s="601"/>
      <c r="H37" s="601"/>
      <c r="I37" s="601"/>
      <c r="J37" s="601"/>
      <c r="K37" s="602"/>
    </row>
    <row r="38" spans="1:11" ht="18.75" customHeight="1">
      <c r="A38" s="603"/>
      <c r="B38" s="604"/>
      <c r="C38" s="604"/>
      <c r="D38" s="604"/>
      <c r="E38" s="604"/>
      <c r="F38" s="604"/>
      <c r="G38" s="604"/>
      <c r="H38" s="604"/>
      <c r="I38" s="604"/>
      <c r="J38" s="604"/>
      <c r="K38" s="605"/>
    </row>
    <row r="39" spans="1:11" ht="18.75" customHeight="1">
      <c r="A39" s="603"/>
      <c r="B39" s="604"/>
      <c r="C39" s="604"/>
      <c r="D39" s="604"/>
      <c r="E39" s="604"/>
      <c r="F39" s="604"/>
      <c r="G39" s="604"/>
      <c r="H39" s="604"/>
      <c r="I39" s="604"/>
      <c r="J39" s="604"/>
      <c r="K39" s="605"/>
    </row>
    <row r="40" spans="1:11" ht="18.75" customHeight="1">
      <c r="A40" s="606"/>
      <c r="B40" s="607"/>
      <c r="C40" s="607"/>
      <c r="D40" s="607"/>
      <c r="E40" s="607"/>
      <c r="F40" s="607"/>
      <c r="G40" s="607"/>
      <c r="H40" s="607"/>
      <c r="I40" s="607"/>
      <c r="J40" s="607"/>
      <c r="K40" s="608"/>
    </row>
    <row r="43" spans="1:11">
      <c r="A43" s="205" t="s">
        <v>282</v>
      </c>
    </row>
    <row r="44" spans="1:11" ht="3.75" customHeight="1"/>
    <row r="45" spans="1:11" ht="18.75" customHeight="1">
      <c r="A45" s="210" t="s">
        <v>422</v>
      </c>
      <c r="B45" s="209"/>
      <c r="C45" s="209"/>
    </row>
    <row r="46" spans="1:11" ht="72" customHeight="1">
      <c r="A46" s="609" t="s">
        <v>423</v>
      </c>
      <c r="B46" s="610"/>
      <c r="C46" s="611"/>
      <c r="D46" s="282" t="s">
        <v>414</v>
      </c>
      <c r="E46" s="283"/>
      <c r="F46" s="283"/>
      <c r="G46" s="283"/>
      <c r="H46" s="219"/>
      <c r="I46" s="219"/>
    </row>
    <row r="47" spans="1:11" ht="18.75" customHeight="1">
      <c r="A47" s="414" t="s">
        <v>413</v>
      </c>
      <c r="B47" s="415"/>
      <c r="C47" s="416"/>
      <c r="D47" s="595" t="s">
        <v>384</v>
      </c>
      <c r="E47" s="596"/>
      <c r="F47" s="596"/>
      <c r="G47" s="597"/>
      <c r="H47" s="452"/>
      <c r="I47" s="453"/>
    </row>
    <row r="48" spans="1:11" ht="21" customHeight="1">
      <c r="A48" s="421" t="s">
        <v>417</v>
      </c>
      <c r="B48" s="421"/>
      <c r="C48" s="421"/>
      <c r="D48" s="594" t="s">
        <v>424</v>
      </c>
      <c r="E48" s="594"/>
      <c r="F48" s="284"/>
      <c r="G48" s="284"/>
    </row>
    <row r="49" spans="1:8" ht="21" customHeight="1">
      <c r="A49" s="382" t="s">
        <v>447</v>
      </c>
      <c r="B49" s="383"/>
      <c r="C49" s="384"/>
      <c r="D49" s="388" t="s">
        <v>448</v>
      </c>
      <c r="E49" s="389"/>
      <c r="F49" s="598">
        <v>2</v>
      </c>
      <c r="G49" s="598"/>
    </row>
    <row r="50" spans="1:8" ht="21" customHeight="1">
      <c r="A50" s="385"/>
      <c r="B50" s="386"/>
      <c r="C50" s="387"/>
      <c r="D50" s="388" t="s">
        <v>449</v>
      </c>
      <c r="E50" s="389"/>
      <c r="F50" s="598">
        <v>4</v>
      </c>
      <c r="G50" s="598"/>
    </row>
    <row r="51" spans="1:8" ht="21" customHeight="1">
      <c r="A51" s="377" t="s">
        <v>452</v>
      </c>
      <c r="B51" s="377"/>
      <c r="C51" s="377"/>
      <c r="D51" s="594" t="s">
        <v>451</v>
      </c>
      <c r="E51" s="594"/>
      <c r="F51" s="594"/>
      <c r="G51" s="594"/>
    </row>
    <row r="52" spans="1:8" ht="21" customHeight="1">
      <c r="A52" s="377" t="s">
        <v>454</v>
      </c>
      <c r="B52" s="377"/>
      <c r="C52" s="377"/>
      <c r="D52" s="595" t="s">
        <v>455</v>
      </c>
      <c r="E52" s="596"/>
      <c r="F52" s="596"/>
      <c r="G52" s="597"/>
      <c r="H52" s="205" t="s">
        <v>453</v>
      </c>
    </row>
  </sheetData>
  <mergeCells count="62">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 ref="A51:C51"/>
    <mergeCell ref="D51:G51"/>
    <mergeCell ref="A52:C52"/>
    <mergeCell ref="D52:G52"/>
    <mergeCell ref="A49:C50"/>
    <mergeCell ref="D49:E49"/>
    <mergeCell ref="F49:G49"/>
    <mergeCell ref="D50:E50"/>
    <mergeCell ref="F50:G50"/>
  </mergeCells>
  <phoneticPr fontId="4"/>
  <dataValidations count="7">
    <dataValidation type="list" allowBlank="1" showInputMessage="1" showErrorMessage="1" sqref="D48:E48" xr:uid="{15114A73-E5E2-4FA3-8FF9-F73EB5A6A036}">
      <formula1>"病床確保,発熱外来,自宅療養者等医療"</formula1>
    </dataValidation>
    <dataValidation type="list" allowBlank="1" showInputMessage="1" showErrorMessage="1" sqref="G16:K16" xr:uid="{5DA33613-8D7A-4079-96D6-4BCE52BF8C0C}">
      <formula1>"新築,移転新築,増築,改築"</formula1>
    </dataValidation>
    <dataValidation type="list" allowBlank="1" showInputMessage="1" showErrorMessage="1" sqref="K22:K23" xr:uid="{209AE4F5-B018-4755-8024-6F3F22906B97}">
      <formula1>"転用,譲渡,交換,貸付,取壊し"</formula1>
    </dataValidation>
    <dataValidation type="list" allowBlank="1" showInputMessage="1" showErrorMessage="1" sqref="I22:I23" xr:uid="{495F224A-458C-4AC0-B85A-015B4CB6DA7F}">
      <formula1>"有（承認済）,有（申請済）,有（申請予定）,無"</formula1>
    </dataValidation>
    <dataValidation type="list" allowBlank="1" showInputMessage="1" showErrorMessage="1" sqref="B21:B23" xr:uid="{529A9F2E-FCF5-4FF5-AC9F-EA4015745240}">
      <formula1>"有,無"</formula1>
    </dataValidation>
    <dataValidation type="list" allowBlank="1" showInputMessage="1" showErrorMessage="1" sqref="B16:F16" xr:uid="{D152D1F5-8616-457B-8FE7-AC2CCAF38E0B}">
      <formula1>"新築,移転新築,増築,改修,改築"</formula1>
    </dataValidation>
    <dataValidation type="list" allowBlank="1" showInputMessage="1" showErrorMessage="1" sqref="D51:G51" xr:uid="{DFFF1C23-2384-40D4-B81C-9B9AA361A3D7}">
      <formula1>"可,不可"</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E7396D2-78A8-4014-8157-2A8CA74509F1}">
          <x14:formula1>
            <xm:f>'管理用（このシートは削除しないでください）'!$F$3:$F$9</xm:f>
          </x14:formula1>
          <xm:sqref>B19:K19</xm:sqref>
        </x14:dataValidation>
        <x14:dataValidation type="list" allowBlank="1" showInputMessage="1" showErrorMessage="1" xr:uid="{53C1FCBE-61B8-4A5E-96F0-C57889552A32}">
          <x14:formula1>
            <xm:f>'管理用（このシートは削除しないでください）'!$T$11:$T$12</xm:f>
          </x14:formula1>
          <xm:sqref>D46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
  <cols>
    <col min="1" max="1" width="9" style="1"/>
    <col min="2" max="2" width="53.81640625" style="1" customWidth="1"/>
    <col min="3" max="3" width="10.90625" style="1" customWidth="1"/>
    <col min="4" max="4" width="35.08984375" style="2" customWidth="1"/>
    <col min="5" max="5" width="9" style="2"/>
    <col min="6" max="6" width="40" style="2" customWidth="1"/>
    <col min="7" max="7" width="12.453125" style="2" customWidth="1"/>
    <col min="8" max="8" width="56" style="2" customWidth="1"/>
    <col min="9" max="11" width="12.453125" style="2" customWidth="1"/>
    <col min="12" max="16384" width="9" style="1"/>
  </cols>
  <sheetData>
    <row r="1" spans="2:22">
      <c r="B1" s="101" t="s">
        <v>59</v>
      </c>
      <c r="D1" s="102" t="s">
        <v>60</v>
      </c>
      <c r="F1" s="102" t="s">
        <v>61</v>
      </c>
      <c r="H1" s="143" t="s">
        <v>343</v>
      </c>
      <c r="I1" s="144"/>
      <c r="J1" s="144"/>
      <c r="K1" s="144"/>
      <c r="L1" s="144"/>
      <c r="M1" s="144"/>
      <c r="N1" s="144"/>
      <c r="O1" s="144"/>
      <c r="P1" s="144"/>
      <c r="Q1" s="144"/>
      <c r="R1" s="144"/>
      <c r="S1" s="144"/>
      <c r="T1" s="144"/>
      <c r="U1" s="144"/>
      <c r="V1" s="144"/>
    </row>
    <row r="2" spans="2:22">
      <c r="H2" s="144"/>
      <c r="I2" s="144"/>
      <c r="J2" s="144"/>
      <c r="K2" s="144"/>
      <c r="L2" s="144"/>
      <c r="M2" s="144"/>
      <c r="N2" s="144"/>
      <c r="O2" s="144"/>
      <c r="P2" s="144"/>
      <c r="Q2" s="144"/>
      <c r="R2" s="144"/>
      <c r="S2" s="144"/>
      <c r="T2" s="144"/>
      <c r="U2" s="144"/>
      <c r="V2" s="144"/>
    </row>
    <row r="3" spans="2:22" ht="91">
      <c r="B3" s="1" t="s">
        <v>62</v>
      </c>
      <c r="D3" s="2" t="s">
        <v>276</v>
      </c>
      <c r="F3" s="2" t="s">
        <v>63</v>
      </c>
      <c r="H3" s="150" t="s">
        <v>357</v>
      </c>
      <c r="I3" s="150" t="s">
        <v>358</v>
      </c>
      <c r="J3" s="150" t="s">
        <v>359</v>
      </c>
      <c r="K3" s="150" t="s">
        <v>360</v>
      </c>
      <c r="L3" s="150" t="s">
        <v>361</v>
      </c>
      <c r="M3" s="150" t="s">
        <v>362</v>
      </c>
      <c r="N3" s="150" t="s">
        <v>363</v>
      </c>
      <c r="O3" s="150" t="s">
        <v>364</v>
      </c>
      <c r="P3" s="150" t="s">
        <v>365</v>
      </c>
      <c r="Q3" s="150" t="s">
        <v>366</v>
      </c>
      <c r="R3" s="150" t="s">
        <v>367</v>
      </c>
      <c r="S3" s="150" t="s">
        <v>368</v>
      </c>
      <c r="T3" s="213" t="s">
        <v>428</v>
      </c>
      <c r="U3" s="213" t="s">
        <v>427</v>
      </c>
      <c r="V3" s="150" t="s">
        <v>369</v>
      </c>
    </row>
    <row r="4" spans="2:22">
      <c r="B4" s="1" t="s">
        <v>64</v>
      </c>
      <c r="D4" s="2" t="s">
        <v>277</v>
      </c>
      <c r="F4" s="2" t="s">
        <v>65</v>
      </c>
      <c r="H4" s="144" t="s">
        <v>344</v>
      </c>
      <c r="I4" s="144" t="s">
        <v>344</v>
      </c>
      <c r="J4" s="144" t="s">
        <v>349</v>
      </c>
      <c r="K4" s="144" t="s">
        <v>354</v>
      </c>
      <c r="L4" s="144" t="s">
        <v>354</v>
      </c>
      <c r="M4" s="144" t="s">
        <v>352</v>
      </c>
      <c r="N4" s="144" t="s">
        <v>354</v>
      </c>
      <c r="O4" s="144" t="s">
        <v>354</v>
      </c>
      <c r="P4" s="144" t="s">
        <v>352</v>
      </c>
      <c r="Q4" s="144" t="s">
        <v>352</v>
      </c>
      <c r="R4" s="144" t="s">
        <v>354</v>
      </c>
      <c r="S4" s="144" t="s">
        <v>355</v>
      </c>
      <c r="T4" s="144"/>
      <c r="U4" s="144"/>
      <c r="V4" s="144" t="s">
        <v>354</v>
      </c>
    </row>
    <row r="5" spans="2:22">
      <c r="B5" s="1" t="s">
        <v>66</v>
      </c>
      <c r="D5" s="2" t="s">
        <v>278</v>
      </c>
      <c r="F5" s="2" t="s">
        <v>67</v>
      </c>
      <c r="H5" s="144" t="s">
        <v>345</v>
      </c>
      <c r="I5" s="144" t="s">
        <v>345</v>
      </c>
      <c r="J5" s="144" t="s">
        <v>350</v>
      </c>
      <c r="K5" s="144"/>
      <c r="L5" s="144"/>
      <c r="M5" s="144" t="s">
        <v>345</v>
      </c>
      <c r="N5" s="144"/>
      <c r="O5" s="144"/>
      <c r="P5" s="144" t="s">
        <v>353</v>
      </c>
      <c r="Q5" s="144" t="s">
        <v>353</v>
      </c>
      <c r="R5" s="144"/>
      <c r="S5" s="144" t="s">
        <v>356</v>
      </c>
      <c r="T5" s="144"/>
      <c r="U5" s="144"/>
      <c r="V5" s="144"/>
    </row>
    <row r="6" spans="2:22">
      <c r="B6" s="1" t="s">
        <v>68</v>
      </c>
      <c r="D6" s="2" t="s">
        <v>279</v>
      </c>
      <c r="F6" s="2" t="s">
        <v>69</v>
      </c>
      <c r="H6" s="144" t="s">
        <v>347</v>
      </c>
      <c r="I6" s="144" t="s">
        <v>347</v>
      </c>
      <c r="J6" s="144" t="s">
        <v>351</v>
      </c>
      <c r="K6" s="144"/>
      <c r="L6" s="144"/>
      <c r="M6" s="144"/>
      <c r="N6" s="144"/>
      <c r="O6" s="144"/>
      <c r="P6" s="144"/>
      <c r="Q6" s="144"/>
      <c r="R6" s="144"/>
      <c r="S6" s="144"/>
      <c r="T6" s="144"/>
      <c r="U6" s="144"/>
      <c r="V6" s="144"/>
    </row>
    <row r="7" spans="2:22">
      <c r="B7" s="1" t="s">
        <v>70</v>
      </c>
      <c r="D7" s="2" t="s">
        <v>280</v>
      </c>
      <c r="F7" s="2" t="s">
        <v>71</v>
      </c>
      <c r="H7" s="144" t="s">
        <v>346</v>
      </c>
      <c r="I7" s="144" t="s">
        <v>346</v>
      </c>
      <c r="J7" s="144"/>
      <c r="K7" s="144"/>
      <c r="L7" s="144"/>
      <c r="M7" s="144"/>
      <c r="N7" s="144"/>
      <c r="O7" s="144"/>
      <c r="P7" s="144"/>
      <c r="Q7" s="144"/>
      <c r="R7" s="144"/>
      <c r="S7" s="144"/>
      <c r="T7" s="144"/>
      <c r="U7" s="144"/>
      <c r="V7" s="144"/>
    </row>
    <row r="8" spans="2:22">
      <c r="B8" s="1" t="s">
        <v>72</v>
      </c>
      <c r="F8" s="2" t="s">
        <v>73</v>
      </c>
      <c r="H8" s="144" t="s">
        <v>348</v>
      </c>
      <c r="I8" s="144"/>
      <c r="J8" s="144"/>
      <c r="K8" s="144"/>
      <c r="L8" s="144"/>
      <c r="M8" s="144"/>
      <c r="N8" s="144"/>
      <c r="O8" s="144"/>
      <c r="P8" s="144"/>
      <c r="Q8" s="144"/>
      <c r="R8" s="144"/>
      <c r="S8" s="144"/>
      <c r="T8" s="144"/>
      <c r="U8" s="144"/>
      <c r="V8" s="144"/>
    </row>
    <row r="9" spans="2:22">
      <c r="B9" s="1" t="s">
        <v>74</v>
      </c>
      <c r="F9" s="2" t="s">
        <v>75</v>
      </c>
      <c r="H9" s="1"/>
      <c r="I9" s="1"/>
      <c r="J9" s="1"/>
      <c r="K9" s="1"/>
    </row>
    <row r="10" spans="2:22">
      <c r="B10" s="1" t="s">
        <v>76</v>
      </c>
      <c r="F10" s="2" t="s">
        <v>326</v>
      </c>
      <c r="H10" s="1"/>
      <c r="I10" s="1"/>
      <c r="J10" s="1"/>
      <c r="K10" s="1"/>
    </row>
    <row r="11" spans="2:22">
      <c r="B11" s="1" t="s">
        <v>77</v>
      </c>
      <c r="H11" s="1"/>
      <c r="I11" s="1"/>
      <c r="J11" s="1"/>
      <c r="K11" s="1"/>
      <c r="T11" s="1" t="s">
        <v>414</v>
      </c>
    </row>
    <row r="12" spans="2:22">
      <c r="B12" s="1" t="s">
        <v>78</v>
      </c>
      <c r="H12" s="1"/>
      <c r="I12" s="1"/>
      <c r="J12" s="1"/>
      <c r="K12" s="1"/>
      <c r="T12" s="1" t="s">
        <v>415</v>
      </c>
    </row>
    <row r="13" spans="2:22">
      <c r="B13" s="1" t="s">
        <v>79</v>
      </c>
      <c r="H13" s="138"/>
      <c r="I13" s="140"/>
      <c r="J13" s="141"/>
      <c r="K13" s="141"/>
      <c r="L13" s="141"/>
      <c r="M13" s="141"/>
    </row>
    <row r="14" spans="2:22">
      <c r="B14" s="1" t="s">
        <v>80</v>
      </c>
      <c r="H14" s="138"/>
      <c r="I14" s="142"/>
      <c r="J14" s="139"/>
      <c r="K14" s="139"/>
      <c r="L14" s="139"/>
      <c r="M14" s="139"/>
    </row>
    <row r="15" spans="2:22">
      <c r="B15" s="211" t="s">
        <v>409</v>
      </c>
      <c r="H15" s="138"/>
      <c r="I15" s="142"/>
      <c r="J15" s="139"/>
      <c r="K15" s="139"/>
      <c r="L15" s="139"/>
      <c r="M15" s="139"/>
    </row>
    <row r="16" spans="2:22">
      <c r="B16" s="211" t="s">
        <v>81</v>
      </c>
      <c r="H16" s="138"/>
      <c r="I16" s="142"/>
      <c r="J16" s="139"/>
      <c r="K16" s="139"/>
      <c r="L16" s="139"/>
      <c r="M16" s="139"/>
    </row>
    <row r="17" spans="2:13">
      <c r="B17" s="211" t="s">
        <v>429</v>
      </c>
      <c r="H17" s="138"/>
      <c r="I17" s="142"/>
      <c r="J17" s="139"/>
      <c r="K17" s="139"/>
      <c r="L17" s="139"/>
      <c r="M17" s="139"/>
    </row>
    <row r="18" spans="2:13">
      <c r="B18" s="211" t="s">
        <v>432</v>
      </c>
      <c r="H18" s="138"/>
      <c r="I18" s="142"/>
      <c r="J18" s="139"/>
      <c r="K18" s="139"/>
      <c r="L18" s="139"/>
      <c r="M18" s="139"/>
    </row>
    <row r="19" spans="2:13">
      <c r="B19" s="211"/>
      <c r="H19" s="138"/>
      <c r="I19" s="142"/>
      <c r="J19" s="139"/>
      <c r="K19" s="139"/>
      <c r="L19" s="139"/>
      <c r="M19" s="139"/>
    </row>
    <row r="20" spans="2:13">
      <c r="H20" s="138"/>
      <c r="I20" s="142"/>
      <c r="J20" s="139"/>
      <c r="K20" s="139"/>
      <c r="L20" s="139"/>
      <c r="M20" s="139"/>
    </row>
    <row r="21" spans="2:13">
      <c r="H21" s="138"/>
      <c r="I21" s="142"/>
      <c r="J21" s="139"/>
      <c r="K21" s="139"/>
      <c r="L21" s="139"/>
      <c r="M21" s="139"/>
    </row>
    <row r="22" spans="2:13">
      <c r="B22" s="101" t="s">
        <v>254</v>
      </c>
      <c r="D22" s="102" t="s">
        <v>283</v>
      </c>
      <c r="H22" s="143" t="s">
        <v>370</v>
      </c>
      <c r="I22" s="144"/>
      <c r="J22" s="144"/>
      <c r="K22" s="144"/>
      <c r="L22" s="144"/>
      <c r="M22" s="144"/>
    </row>
    <row r="23" spans="2:13">
      <c r="H23" s="144"/>
      <c r="I23" s="144"/>
      <c r="J23" s="144"/>
      <c r="K23" s="144"/>
      <c r="L23" s="144"/>
      <c r="M23" s="144"/>
    </row>
    <row r="24" spans="2:13" ht="38">
      <c r="B24" s="1" t="s">
        <v>412</v>
      </c>
      <c r="C24" s="1" t="s">
        <v>256</v>
      </c>
      <c r="D24" s="2" t="s">
        <v>284</v>
      </c>
      <c r="H24" s="145"/>
      <c r="I24" s="146" t="s">
        <v>371</v>
      </c>
      <c r="J24" s="147" t="s">
        <v>372</v>
      </c>
      <c r="K24" s="147" t="s">
        <v>373</v>
      </c>
      <c r="L24" s="147" t="s">
        <v>374</v>
      </c>
      <c r="M24" s="147" t="s">
        <v>375</v>
      </c>
    </row>
    <row r="25" spans="2:13">
      <c r="B25" s="1" t="s">
        <v>274</v>
      </c>
      <c r="C25" s="1" t="s">
        <v>260</v>
      </c>
      <c r="D25" s="2" t="s">
        <v>285</v>
      </c>
      <c r="H25" s="145" t="s">
        <v>376</v>
      </c>
      <c r="I25" s="148" t="s">
        <v>377</v>
      </c>
      <c r="J25" s="149">
        <v>0.5</v>
      </c>
      <c r="K25" s="149" t="s">
        <v>378</v>
      </c>
      <c r="L25" s="149">
        <v>0.5</v>
      </c>
      <c r="M25" s="149">
        <v>1</v>
      </c>
    </row>
    <row r="26" spans="2:13">
      <c r="B26" s="1" t="s">
        <v>275</v>
      </c>
      <c r="C26" s="1" t="s">
        <v>261</v>
      </c>
      <c r="D26" s="2" t="s">
        <v>286</v>
      </c>
      <c r="H26" s="145" t="s">
        <v>379</v>
      </c>
      <c r="I26" s="148" t="s">
        <v>377</v>
      </c>
      <c r="J26" s="149">
        <v>0.75</v>
      </c>
      <c r="K26" s="149" t="s">
        <v>380</v>
      </c>
      <c r="L26" s="149">
        <v>0.5</v>
      </c>
      <c r="M26" s="149">
        <v>0.66666666666666663</v>
      </c>
    </row>
    <row r="27" spans="2:13">
      <c r="B27" s="1" t="s">
        <v>267</v>
      </c>
      <c r="C27" s="1" t="s">
        <v>268</v>
      </c>
      <c r="D27" s="2" t="s">
        <v>287</v>
      </c>
      <c r="H27" s="145" t="s">
        <v>381</v>
      </c>
      <c r="I27" s="148" t="s">
        <v>377</v>
      </c>
      <c r="J27" s="149">
        <v>0.33333333333333331</v>
      </c>
      <c r="K27" s="149" t="s">
        <v>380</v>
      </c>
      <c r="L27" s="149">
        <v>0.33333333333333331</v>
      </c>
      <c r="M27" s="149">
        <v>1</v>
      </c>
    </row>
    <row r="28" spans="2:13">
      <c r="B28" s="1" t="s">
        <v>411</v>
      </c>
      <c r="C28" s="1" t="s">
        <v>255</v>
      </c>
      <c r="D28" s="2" t="s">
        <v>288</v>
      </c>
      <c r="H28" s="145" t="s">
        <v>382</v>
      </c>
      <c r="I28" s="148" t="s">
        <v>383</v>
      </c>
      <c r="J28" s="149" t="s">
        <v>384</v>
      </c>
      <c r="K28" s="149" t="s">
        <v>380</v>
      </c>
      <c r="L28" s="149">
        <v>0.5</v>
      </c>
      <c r="M28" s="149">
        <v>0.5</v>
      </c>
    </row>
    <row r="29" spans="2:13">
      <c r="B29" s="1" t="s">
        <v>269</v>
      </c>
      <c r="C29" s="1" t="s">
        <v>257</v>
      </c>
      <c r="D29" s="2" t="s">
        <v>289</v>
      </c>
      <c r="H29" s="145" t="s">
        <v>385</v>
      </c>
      <c r="I29" s="148" t="s">
        <v>383</v>
      </c>
      <c r="J29" s="149" t="s">
        <v>384</v>
      </c>
      <c r="K29" s="149" t="s">
        <v>380</v>
      </c>
      <c r="L29" s="149">
        <v>0.5</v>
      </c>
      <c r="M29" s="149">
        <v>0.5</v>
      </c>
    </row>
    <row r="30" spans="2:13">
      <c r="B30" s="1" t="s">
        <v>270</v>
      </c>
      <c r="C30" s="1" t="s">
        <v>258</v>
      </c>
      <c r="D30" s="2" t="s">
        <v>290</v>
      </c>
      <c r="H30" s="145" t="s">
        <v>386</v>
      </c>
      <c r="I30" s="148" t="s">
        <v>387</v>
      </c>
      <c r="J30" s="149" t="s">
        <v>384</v>
      </c>
      <c r="K30" s="149" t="s">
        <v>380</v>
      </c>
      <c r="L30" s="149">
        <v>0.5</v>
      </c>
      <c r="M30" s="149">
        <v>0.5</v>
      </c>
    </row>
    <row r="31" spans="2:13">
      <c r="B31" s="1" t="s">
        <v>271</v>
      </c>
      <c r="C31" s="1" t="s">
        <v>259</v>
      </c>
      <c r="D31" s="2" t="s">
        <v>291</v>
      </c>
      <c r="H31" s="145" t="s">
        <v>388</v>
      </c>
      <c r="I31" s="148" t="s">
        <v>389</v>
      </c>
      <c r="J31" s="149">
        <v>0.66666666666666663</v>
      </c>
      <c r="K31" s="149" t="s">
        <v>380</v>
      </c>
      <c r="L31" s="149">
        <v>0.33333333333333331</v>
      </c>
      <c r="M31" s="149">
        <v>0.5</v>
      </c>
    </row>
    <row r="32" spans="2:13">
      <c r="B32" s="1" t="s">
        <v>272</v>
      </c>
      <c r="C32" s="1" t="s">
        <v>262</v>
      </c>
      <c r="D32" s="2" t="s">
        <v>292</v>
      </c>
      <c r="H32" s="145" t="s">
        <v>390</v>
      </c>
      <c r="I32" s="148" t="s">
        <v>391</v>
      </c>
      <c r="J32" s="149">
        <v>0.66666666666666663</v>
      </c>
      <c r="K32" s="149" t="s">
        <v>380</v>
      </c>
      <c r="L32" s="149">
        <v>0.33333333333333331</v>
      </c>
      <c r="M32" s="149">
        <v>0.5</v>
      </c>
    </row>
    <row r="33" spans="1:13">
      <c r="B33" s="1" t="s">
        <v>273</v>
      </c>
      <c r="D33" s="2" t="s">
        <v>293</v>
      </c>
      <c r="H33" s="145" t="s">
        <v>392</v>
      </c>
      <c r="I33" s="148" t="s">
        <v>377</v>
      </c>
      <c r="J33" s="149">
        <v>0.5</v>
      </c>
      <c r="K33" s="149" t="s">
        <v>380</v>
      </c>
      <c r="L33" s="149">
        <v>0.5</v>
      </c>
      <c r="M33" s="149">
        <v>1</v>
      </c>
    </row>
    <row r="34" spans="1:13">
      <c r="D34" s="2" t="s">
        <v>294</v>
      </c>
      <c r="H34" s="145" t="s">
        <v>393</v>
      </c>
      <c r="I34" s="148" t="s">
        <v>377</v>
      </c>
      <c r="J34" s="149">
        <v>0.5</v>
      </c>
      <c r="K34" s="149" t="s">
        <v>380</v>
      </c>
      <c r="L34" s="149">
        <v>0.5</v>
      </c>
      <c r="M34" s="149">
        <v>1</v>
      </c>
    </row>
    <row r="35" spans="1:13">
      <c r="D35" s="2" t="s">
        <v>295</v>
      </c>
      <c r="H35" s="145" t="s">
        <v>394</v>
      </c>
      <c r="I35" s="148" t="s">
        <v>377</v>
      </c>
      <c r="J35" s="149">
        <v>0.5</v>
      </c>
      <c r="K35" s="149" t="s">
        <v>380</v>
      </c>
      <c r="L35" s="149">
        <v>0.5</v>
      </c>
      <c r="M35" s="149">
        <v>1</v>
      </c>
    </row>
    <row r="36" spans="1:13">
      <c r="D36" s="2" t="s">
        <v>296</v>
      </c>
      <c r="H36" s="145" t="s">
        <v>395</v>
      </c>
      <c r="I36" s="148" t="s">
        <v>396</v>
      </c>
      <c r="J36" s="149" t="s">
        <v>397</v>
      </c>
      <c r="K36" s="149" t="s">
        <v>398</v>
      </c>
      <c r="L36" s="149" t="s">
        <v>397</v>
      </c>
      <c r="M36" s="149">
        <v>1</v>
      </c>
    </row>
    <row r="37" spans="1:13">
      <c r="D37" s="2" t="s">
        <v>297</v>
      </c>
      <c r="H37" s="145" t="s">
        <v>410</v>
      </c>
      <c r="I37" s="148" t="s">
        <v>377</v>
      </c>
      <c r="J37" s="149">
        <v>0.5</v>
      </c>
      <c r="K37" s="149" t="s">
        <v>380</v>
      </c>
      <c r="L37" s="149">
        <v>0.5</v>
      </c>
      <c r="M37" s="149">
        <v>1</v>
      </c>
    </row>
    <row r="38" spans="1:13">
      <c r="D38" s="2" t="s">
        <v>298</v>
      </c>
      <c r="H38" s="212" t="s">
        <v>433</v>
      </c>
      <c r="I38" s="148" t="s">
        <v>387</v>
      </c>
      <c r="J38" s="149">
        <v>0.66666666666666663</v>
      </c>
      <c r="K38" s="149" t="s">
        <v>380</v>
      </c>
      <c r="L38" s="149">
        <v>0.33333333333333331</v>
      </c>
      <c r="M38" s="149">
        <v>0.5</v>
      </c>
    </row>
    <row r="39" spans="1:13">
      <c r="D39" s="2" t="s">
        <v>299</v>
      </c>
      <c r="H39" s="212" t="s">
        <v>434</v>
      </c>
      <c r="I39" s="148" t="s">
        <v>387</v>
      </c>
      <c r="J39" s="149" t="s">
        <v>384</v>
      </c>
      <c r="K39" s="149" t="s">
        <v>380</v>
      </c>
      <c r="L39" s="149">
        <v>0.5</v>
      </c>
      <c r="M39" s="149">
        <v>0.5</v>
      </c>
    </row>
    <row r="40" spans="1:13">
      <c r="D40" s="2" t="s">
        <v>300</v>
      </c>
      <c r="H40" s="145" t="s">
        <v>399</v>
      </c>
      <c r="I40" s="148" t="s">
        <v>377</v>
      </c>
      <c r="J40" s="149">
        <v>0.33333333333333331</v>
      </c>
      <c r="K40" s="149" t="s">
        <v>380</v>
      </c>
      <c r="L40" s="149">
        <v>0.33333333333333331</v>
      </c>
      <c r="M40" s="149">
        <v>1</v>
      </c>
    </row>
    <row r="41" spans="1:13">
      <c r="D41" s="2" t="s">
        <v>301</v>
      </c>
      <c r="H41" s="1"/>
      <c r="I41" s="1"/>
      <c r="J41" s="1"/>
      <c r="K41" s="1"/>
    </row>
    <row r="42" spans="1:13">
      <c r="D42" s="2" t="s">
        <v>302</v>
      </c>
      <c r="H42" s="1"/>
      <c r="I42" s="1"/>
      <c r="J42" s="1"/>
      <c r="K42" s="1"/>
    </row>
    <row r="43" spans="1:13">
      <c r="D43" s="2" t="s">
        <v>303</v>
      </c>
      <c r="H43" s="1"/>
      <c r="I43" s="1"/>
      <c r="J43" s="1"/>
      <c r="K43" s="1"/>
    </row>
    <row r="44" spans="1:13">
      <c r="D44" s="2" t="s">
        <v>304</v>
      </c>
      <c r="H44" s="1"/>
      <c r="I44" s="1"/>
      <c r="J44" s="1"/>
      <c r="K44" s="1"/>
    </row>
    <row r="45" spans="1:13">
      <c r="D45" s="2" t="s">
        <v>305</v>
      </c>
      <c r="H45" s="1"/>
      <c r="I45" s="1"/>
      <c r="J45" s="1"/>
      <c r="K45" s="1"/>
    </row>
    <row r="46" spans="1:13">
      <c r="H46" s="1"/>
      <c r="I46" s="1"/>
      <c r="J46" s="1"/>
      <c r="K46" s="1"/>
    </row>
    <row r="47" spans="1:13">
      <c r="A47" s="1">
        <v>9</v>
      </c>
      <c r="B47" s="101" t="s">
        <v>306</v>
      </c>
      <c r="H47" s="1"/>
      <c r="I47" s="1"/>
      <c r="J47" s="1"/>
      <c r="K47" s="1"/>
    </row>
    <row r="48" spans="1:13">
      <c r="H48" s="1"/>
      <c r="I48" s="1"/>
      <c r="J48" s="1"/>
      <c r="K48" s="1"/>
    </row>
    <row r="49" spans="1:11" ht="39">
      <c r="B49" s="103" t="s">
        <v>311</v>
      </c>
      <c r="H49" s="1"/>
      <c r="I49" s="1"/>
      <c r="J49" s="1"/>
      <c r="K49" s="1"/>
    </row>
    <row r="50" spans="1:11" ht="26">
      <c r="B50" s="103" t="s">
        <v>312</v>
      </c>
      <c r="H50" s="1"/>
      <c r="I50" s="1"/>
      <c r="J50" s="1"/>
      <c r="K50" s="1"/>
    </row>
    <row r="51" spans="1:11">
      <c r="B51" s="103" t="s">
        <v>307</v>
      </c>
      <c r="H51" s="1"/>
      <c r="I51" s="1"/>
      <c r="J51" s="1"/>
      <c r="K51" s="1"/>
    </row>
    <row r="52" spans="1:11">
      <c r="B52" s="103" t="s">
        <v>308</v>
      </c>
      <c r="H52" s="1"/>
      <c r="I52" s="1"/>
      <c r="J52" s="1"/>
      <c r="K52" s="1"/>
    </row>
    <row r="53" spans="1:11">
      <c r="B53" s="103" t="s">
        <v>309</v>
      </c>
      <c r="H53" s="1"/>
      <c r="I53" s="1"/>
      <c r="J53" s="1"/>
      <c r="K53" s="1"/>
    </row>
    <row r="54" spans="1:11">
      <c r="B54" s="103" t="s">
        <v>310</v>
      </c>
      <c r="H54" s="1"/>
      <c r="I54" s="1"/>
      <c r="J54" s="1"/>
      <c r="K54" s="1"/>
    </row>
    <row r="55" spans="1:11">
      <c r="B55" s="103"/>
      <c r="H55" s="1"/>
      <c r="I55" s="1"/>
      <c r="J55" s="1"/>
      <c r="K55" s="1"/>
    </row>
    <row r="56" spans="1:11">
      <c r="B56" s="103"/>
      <c r="H56" s="1"/>
      <c r="I56" s="1"/>
      <c r="J56" s="1"/>
      <c r="K56" s="1"/>
    </row>
    <row r="57" spans="1:11">
      <c r="H57" s="1"/>
      <c r="I57" s="1"/>
      <c r="J57" s="1"/>
      <c r="K57" s="1"/>
    </row>
    <row r="58" spans="1:11">
      <c r="A58" s="1">
        <v>12</v>
      </c>
      <c r="B58" s="101" t="s">
        <v>319</v>
      </c>
      <c r="H58" s="1"/>
      <c r="I58" s="1"/>
      <c r="J58" s="1"/>
      <c r="K58" s="1"/>
    </row>
    <row r="59" spans="1:11">
      <c r="B59" s="1" t="s">
        <v>320</v>
      </c>
      <c r="H59" s="1"/>
      <c r="I59" s="1"/>
      <c r="J59" s="1"/>
      <c r="K59" s="1"/>
    </row>
    <row r="60" spans="1:11">
      <c r="B60" s="1" t="s">
        <v>321</v>
      </c>
      <c r="H60" s="1"/>
      <c r="I60" s="1"/>
      <c r="J60" s="1"/>
      <c r="K60" s="1"/>
    </row>
    <row r="61" spans="1:11">
      <c r="B61" s="1" t="s">
        <v>322</v>
      </c>
      <c r="H61" s="1"/>
      <c r="I61" s="1"/>
      <c r="J61" s="1"/>
      <c r="K61" s="1"/>
    </row>
    <row r="62" spans="1:11">
      <c r="H62" s="1"/>
      <c r="I62" s="1"/>
      <c r="J62" s="1"/>
      <c r="K62" s="1"/>
    </row>
    <row r="63" spans="1:11">
      <c r="B63" s="1" t="s">
        <v>323</v>
      </c>
      <c r="H63" s="1"/>
      <c r="I63" s="1"/>
      <c r="J63" s="1"/>
      <c r="K63" s="1"/>
    </row>
    <row r="64" spans="1:11">
      <c r="B64" s="1" t="s">
        <v>325</v>
      </c>
      <c r="C64" s="112">
        <v>378000</v>
      </c>
      <c r="H64" s="1"/>
      <c r="I64" s="1"/>
      <c r="J64" s="1"/>
      <c r="K64" s="1"/>
    </row>
    <row r="65" spans="2:11">
      <c r="B65" s="1" t="s">
        <v>324</v>
      </c>
      <c r="C65" s="112">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4DD16-A9EB-44F5-A150-CD27B2A69636}">
  <sheetPr>
    <pageSetUpPr fitToPage="1"/>
  </sheetPr>
  <dimension ref="A1:X81"/>
  <sheetViews>
    <sheetView view="pageBreakPreview" zoomScale="95" zoomScaleNormal="100" zoomScaleSheetLayoutView="95" workbookViewId="0">
      <selection activeCell="G9" sqref="G9"/>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1" ht="19.5" customHeight="1">
      <c r="A1" s="115" t="s">
        <v>37</v>
      </c>
    </row>
    <row r="2" spans="1:21" ht="17.25" customHeight="1">
      <c r="A2" s="115"/>
      <c r="B2" s="115"/>
      <c r="C2" s="115"/>
      <c r="D2" s="365" t="s">
        <v>401</v>
      </c>
      <c r="E2" s="365"/>
      <c r="F2" s="365"/>
      <c r="G2" s="365"/>
      <c r="H2" s="365"/>
      <c r="I2" s="115"/>
      <c r="J2" s="115"/>
      <c r="K2" s="115"/>
      <c r="L2" s="115"/>
      <c r="M2" s="218"/>
      <c r="N2" s="218"/>
      <c r="O2" s="218"/>
      <c r="P2" s="218"/>
      <c r="Q2" s="218"/>
      <c r="R2" s="218"/>
      <c r="S2" s="218"/>
      <c r="T2" s="218"/>
      <c r="U2" s="218"/>
    </row>
    <row r="3" spans="1:21" ht="16.5">
      <c r="A3" s="115"/>
      <c r="B3" s="115"/>
      <c r="C3" s="115"/>
      <c r="D3" s="365"/>
      <c r="E3" s="365"/>
      <c r="F3" s="365"/>
      <c r="G3" s="365"/>
      <c r="H3" s="365"/>
      <c r="I3" s="115"/>
      <c r="J3" s="115"/>
      <c r="K3" s="115"/>
      <c r="L3" s="115"/>
      <c r="M3" s="218"/>
      <c r="N3" s="218"/>
      <c r="O3" s="218"/>
      <c r="P3" s="218"/>
      <c r="Q3" s="218"/>
      <c r="R3" s="218"/>
      <c r="S3" s="218"/>
      <c r="T3" s="218"/>
      <c r="U3" s="218"/>
    </row>
    <row r="4" spans="1:21" ht="13.5" thickBot="1">
      <c r="A4" s="5" t="s">
        <v>18</v>
      </c>
    </row>
    <row r="5" spans="1:21" s="7" customFormat="1" ht="19.5" customHeight="1" thickBot="1">
      <c r="A5" s="319" t="s">
        <v>19</v>
      </c>
      <c r="B5" s="320"/>
      <c r="C5" s="196"/>
      <c r="D5" s="6" t="s">
        <v>47</v>
      </c>
      <c r="E5" s="333" t="s">
        <v>432</v>
      </c>
      <c r="F5" s="334"/>
      <c r="G5" s="334"/>
      <c r="H5" s="334"/>
      <c r="I5" s="334"/>
      <c r="J5" s="334"/>
      <c r="K5" s="335"/>
    </row>
    <row r="6" spans="1:21" s="7" customFormat="1" ht="12.5" thickBot="1">
      <c r="A6" s="3"/>
    </row>
    <row r="7" spans="1:21" s="7" customFormat="1" ht="18" customHeight="1" thickBot="1">
      <c r="A7" s="321" t="s">
        <v>38</v>
      </c>
      <c r="B7" s="324" t="s">
        <v>39</v>
      </c>
      <c r="C7" s="325"/>
      <c r="D7" s="321" t="s">
        <v>400</v>
      </c>
      <c r="E7" s="324"/>
      <c r="F7" s="325"/>
      <c r="G7" s="330" t="s">
        <v>20</v>
      </c>
      <c r="H7" s="331"/>
      <c r="I7" s="331"/>
      <c r="J7" s="331"/>
      <c r="K7" s="331"/>
      <c r="L7" s="332"/>
      <c r="M7" s="321" t="s">
        <v>20</v>
      </c>
      <c r="N7" s="324"/>
      <c r="O7" s="324"/>
      <c r="P7" s="324"/>
      <c r="Q7" s="324"/>
      <c r="R7" s="324"/>
      <c r="S7" s="324"/>
      <c r="T7" s="324"/>
      <c r="U7" s="325"/>
    </row>
    <row r="8" spans="1:21" s="7" customFormat="1" ht="18" customHeight="1" thickBot="1">
      <c r="A8" s="322"/>
      <c r="B8" s="326"/>
      <c r="C8" s="327"/>
      <c r="D8" s="322" t="s">
        <v>40</v>
      </c>
      <c r="E8" s="326" t="s">
        <v>41</v>
      </c>
      <c r="F8" s="327" t="s">
        <v>42</v>
      </c>
      <c r="G8" s="336" t="s">
        <v>446</v>
      </c>
      <c r="H8" s="337"/>
      <c r="I8" s="226" t="str">
        <f>IF(I28="","",ROUND(I28/F28*100,0))</f>
        <v/>
      </c>
      <c r="J8" s="338" t="s">
        <v>408</v>
      </c>
      <c r="K8" s="338"/>
      <c r="L8" s="133" t="str">
        <f>IF(I8="","",IF(I8=100,"",100-I8))</f>
        <v/>
      </c>
      <c r="M8" s="366" t="s">
        <v>338</v>
      </c>
      <c r="N8" s="367"/>
      <c r="O8" s="133" t="str">
        <f>IF(O28="","",ROUND(O28/L28*100,0))</f>
        <v/>
      </c>
      <c r="P8" s="366" t="s">
        <v>338</v>
      </c>
      <c r="Q8" s="367"/>
      <c r="R8" s="133" t="str">
        <f>IF(R28="","",ROUND(R28/O28*100,0))</f>
        <v/>
      </c>
      <c r="S8" s="368" t="s">
        <v>338</v>
      </c>
      <c r="T8" s="367"/>
      <c r="U8" s="134" t="str">
        <f>IF(O8="","",IF(O8=100,"",100-O8))</f>
        <v/>
      </c>
    </row>
    <row r="9" spans="1:21" s="7" customFormat="1" ht="18" customHeight="1" thickBot="1">
      <c r="A9" s="323"/>
      <c r="B9" s="328"/>
      <c r="C9" s="329"/>
      <c r="D9" s="323"/>
      <c r="E9" s="328"/>
      <c r="F9" s="329"/>
      <c r="G9" s="224" t="s">
        <v>40</v>
      </c>
      <c r="H9" s="225" t="s">
        <v>41</v>
      </c>
      <c r="I9" s="225" t="s">
        <v>42</v>
      </c>
      <c r="J9" s="294" t="s">
        <v>40</v>
      </c>
      <c r="K9" s="295" t="s">
        <v>41</v>
      </c>
      <c r="L9" s="296" t="s">
        <v>42</v>
      </c>
      <c r="M9" s="214" t="s">
        <v>40</v>
      </c>
      <c r="N9" s="215" t="s">
        <v>41</v>
      </c>
      <c r="O9" s="215" t="s">
        <v>42</v>
      </c>
      <c r="P9" s="214" t="s">
        <v>40</v>
      </c>
      <c r="Q9" s="215" t="s">
        <v>41</v>
      </c>
      <c r="R9" s="215" t="s">
        <v>42</v>
      </c>
      <c r="S9" s="215" t="s">
        <v>40</v>
      </c>
      <c r="T9" s="215" t="s">
        <v>41</v>
      </c>
      <c r="U9" s="216" t="s">
        <v>42</v>
      </c>
    </row>
    <row r="10" spans="1:21" s="7" customFormat="1" ht="18" customHeight="1">
      <c r="A10" s="339" t="s">
        <v>43</v>
      </c>
      <c r="B10" s="341" t="s">
        <v>45</v>
      </c>
      <c r="C10" s="8"/>
      <c r="D10" s="9" t="s">
        <v>21</v>
      </c>
      <c r="E10" s="10" t="s">
        <v>23</v>
      </c>
      <c r="F10" s="11" t="s">
        <v>25</v>
      </c>
      <c r="G10" s="9" t="s">
        <v>26</v>
      </c>
      <c r="H10" s="10" t="s">
        <v>23</v>
      </c>
      <c r="I10" s="10" t="s">
        <v>27</v>
      </c>
      <c r="J10" s="297" t="s">
        <v>21</v>
      </c>
      <c r="K10" s="298" t="s">
        <v>23</v>
      </c>
      <c r="L10" s="299" t="s">
        <v>27</v>
      </c>
      <c r="M10" s="9" t="s">
        <v>26</v>
      </c>
      <c r="N10" s="10" t="s">
        <v>23</v>
      </c>
      <c r="O10" s="10" t="s">
        <v>27</v>
      </c>
      <c r="P10" s="9" t="s">
        <v>26</v>
      </c>
      <c r="Q10" s="10" t="s">
        <v>23</v>
      </c>
      <c r="R10" s="10" t="s">
        <v>27</v>
      </c>
      <c r="S10" s="10" t="s">
        <v>21</v>
      </c>
      <c r="T10" s="10" t="s">
        <v>23</v>
      </c>
      <c r="U10" s="11" t="s">
        <v>27</v>
      </c>
    </row>
    <row r="11" spans="1:21" s="7" customFormat="1" ht="18" customHeight="1" thickBot="1">
      <c r="A11" s="340"/>
      <c r="B11" s="342"/>
      <c r="C11" s="217" t="s">
        <v>50</v>
      </c>
      <c r="D11" s="128"/>
      <c r="E11" s="129" t="str">
        <f>IF(D11="","",F11/D11)</f>
        <v/>
      </c>
      <c r="F11" s="130"/>
      <c r="G11" s="128"/>
      <c r="H11" s="129" t="str">
        <f>IF(G11="","",I11/G11)</f>
        <v/>
      </c>
      <c r="I11" s="131"/>
      <c r="J11" s="300"/>
      <c r="K11" s="129" t="str">
        <f>IF(J11="","",L11/J11)</f>
        <v/>
      </c>
      <c r="L11" s="301"/>
      <c r="M11" s="128"/>
      <c r="N11" s="129" t="str">
        <f>IF(M11="","",O11/M11)</f>
        <v/>
      </c>
      <c r="O11" s="131"/>
      <c r="P11" s="128"/>
      <c r="Q11" s="129" t="str">
        <f>IF(P11="","",R11/P11)</f>
        <v/>
      </c>
      <c r="R11" s="131"/>
      <c r="S11" s="129"/>
      <c r="T11" s="129" t="str">
        <f>IF(S11="","",U11/S11)</f>
        <v/>
      </c>
      <c r="U11" s="132"/>
    </row>
    <row r="12" spans="1:21" s="7" customFormat="1" ht="18" customHeight="1" thickBot="1">
      <c r="A12" s="340"/>
      <c r="B12" s="343"/>
      <c r="C12" s="227" t="s">
        <v>406</v>
      </c>
      <c r="D12" s="128"/>
      <c r="E12" s="129" t="str">
        <f>IF(D12="","",F12/D12)</f>
        <v/>
      </c>
      <c r="F12" s="130"/>
      <c r="G12" s="128"/>
      <c r="H12" s="129" t="str">
        <f>IF(G12="","",I12/G12)</f>
        <v/>
      </c>
      <c r="I12" s="131"/>
      <c r="J12" s="300"/>
      <c r="K12" s="129" t="str">
        <f t="shared" ref="K12:K47" si="0">IF(J12="","",L12/J12)</f>
        <v/>
      </c>
      <c r="L12" s="301"/>
      <c r="M12" s="128"/>
      <c r="N12" s="129" t="str">
        <f>IF(M12="","",O12/M12)</f>
        <v/>
      </c>
      <c r="O12" s="131"/>
      <c r="P12" s="128"/>
      <c r="Q12" s="129" t="str">
        <f>IF(P12="","",R12/P12)</f>
        <v/>
      </c>
      <c r="R12" s="131"/>
      <c r="S12" s="129"/>
      <c r="T12" s="129" t="str">
        <f t="shared" ref="T12:T47" si="1">IF(S12="","",U12/S12)</f>
        <v/>
      </c>
      <c r="U12" s="132"/>
    </row>
    <row r="13" spans="1:21" s="7" customFormat="1" ht="18" customHeight="1" thickBot="1">
      <c r="A13" s="340"/>
      <c r="B13" s="343"/>
      <c r="C13" s="228"/>
      <c r="D13" s="229"/>
      <c r="E13" s="230" t="str">
        <f>IF(D13="","",F13/D13)</f>
        <v/>
      </c>
      <c r="F13" s="231"/>
      <c r="G13" s="232"/>
      <c r="H13" s="233" t="str">
        <f>IF(G13="","",I13/G13)</f>
        <v/>
      </c>
      <c r="I13" s="231"/>
      <c r="J13" s="302"/>
      <c r="K13" s="153" t="str">
        <f t="shared" si="0"/>
        <v/>
      </c>
      <c r="L13" s="303"/>
      <c r="M13" s="155"/>
      <c r="N13" s="153" t="str">
        <f>IF(M13="","",O13/M13)</f>
        <v/>
      </c>
      <c r="O13" s="156"/>
      <c r="P13" s="155"/>
      <c r="Q13" s="153" t="str">
        <f>IF(P13="","",R13/P13)</f>
        <v/>
      </c>
      <c r="R13" s="156"/>
      <c r="S13" s="156"/>
      <c r="T13" s="153" t="str">
        <f t="shared" si="1"/>
        <v/>
      </c>
      <c r="U13" s="154"/>
    </row>
    <row r="14" spans="1:21" s="7" customFormat="1" ht="18" customHeight="1" thickBot="1">
      <c r="A14" s="340"/>
      <c r="B14" s="342"/>
      <c r="C14" s="217" t="s">
        <v>52</v>
      </c>
      <c r="D14" s="157"/>
      <c r="E14" s="153" t="str">
        <f t="shared" ref="E14:E47" si="2">IF(D14="","",F14/D14)</f>
        <v/>
      </c>
      <c r="F14" s="158"/>
      <c r="G14" s="157"/>
      <c r="H14" s="153" t="str">
        <f>IF(G14="","",I14/G14)</f>
        <v/>
      </c>
      <c r="I14" s="159"/>
      <c r="J14" s="304"/>
      <c r="K14" s="153" t="str">
        <f t="shared" si="0"/>
        <v/>
      </c>
      <c r="L14" s="303"/>
      <c r="M14" s="157"/>
      <c r="N14" s="153" t="str">
        <f>IF(M14="","",O14/M14)</f>
        <v/>
      </c>
      <c r="O14" s="159"/>
      <c r="P14" s="157"/>
      <c r="Q14" s="153" t="str">
        <f>IF(P14="","",R14/P14)</f>
        <v/>
      </c>
      <c r="R14" s="159"/>
      <c r="S14" s="153"/>
      <c r="T14" s="153" t="str">
        <f t="shared" si="1"/>
        <v/>
      </c>
      <c r="U14" s="158"/>
    </row>
    <row r="15" spans="1:21" s="7" customFormat="1" ht="18" customHeight="1">
      <c r="A15" s="340"/>
      <c r="B15" s="343"/>
      <c r="C15" s="227"/>
      <c r="D15" s="234"/>
      <c r="E15" s="198" t="str">
        <f t="shared" si="2"/>
        <v/>
      </c>
      <c r="F15" s="240"/>
      <c r="G15" s="234"/>
      <c r="H15" s="239" t="str">
        <f t="shared" ref="H15:H47" si="3">IF(G15="","",I15/G15)</f>
        <v/>
      </c>
      <c r="I15" s="249"/>
      <c r="J15" s="305"/>
      <c r="K15" s="153" t="str">
        <f t="shared" si="0"/>
        <v/>
      </c>
      <c r="L15" s="303"/>
      <c r="M15" s="155"/>
      <c r="N15" s="153" t="str">
        <f t="shared" ref="N15:N47" si="4">IF(M15="","",O15/M15)</f>
        <v/>
      </c>
      <c r="O15" s="160"/>
      <c r="P15" s="155"/>
      <c r="Q15" s="153" t="str">
        <f t="shared" ref="Q15:Q47" si="5">IF(P15="","",R15/P15)</f>
        <v/>
      </c>
      <c r="R15" s="160"/>
      <c r="S15" s="156"/>
      <c r="T15" s="153" t="str">
        <f t="shared" si="1"/>
        <v/>
      </c>
      <c r="U15" s="154"/>
    </row>
    <row r="16" spans="1:21" s="7" customFormat="1" ht="18" customHeight="1">
      <c r="A16" s="340"/>
      <c r="B16" s="343"/>
      <c r="C16" s="235"/>
      <c r="D16" s="236"/>
      <c r="E16" s="239" t="str">
        <f t="shared" si="2"/>
        <v/>
      </c>
      <c r="F16" s="241"/>
      <c r="G16" s="236"/>
      <c r="H16" s="239" t="str">
        <f t="shared" si="3"/>
        <v/>
      </c>
      <c r="I16" s="250"/>
      <c r="J16" s="305"/>
      <c r="K16" s="153" t="str">
        <f t="shared" si="0"/>
        <v/>
      </c>
      <c r="L16" s="303"/>
      <c r="M16" s="155"/>
      <c r="N16" s="153" t="str">
        <f t="shared" si="4"/>
        <v/>
      </c>
      <c r="O16" s="160"/>
      <c r="P16" s="155"/>
      <c r="Q16" s="153" t="str">
        <f t="shared" si="5"/>
        <v/>
      </c>
      <c r="R16" s="160"/>
      <c r="S16" s="156"/>
      <c r="T16" s="153" t="str">
        <f t="shared" si="1"/>
        <v/>
      </c>
      <c r="U16" s="154"/>
    </row>
    <row r="17" spans="1:24" s="7" customFormat="1" ht="18" customHeight="1" thickBot="1">
      <c r="A17" s="340"/>
      <c r="B17" s="343"/>
      <c r="C17" s="237"/>
      <c r="D17" s="238"/>
      <c r="E17" s="239" t="str">
        <f t="shared" si="2"/>
        <v/>
      </c>
      <c r="F17" s="242"/>
      <c r="G17" s="243"/>
      <c r="H17" s="239" t="str">
        <f t="shared" si="3"/>
        <v/>
      </c>
      <c r="I17" s="251"/>
      <c r="J17" s="306"/>
      <c r="K17" s="159"/>
      <c r="L17" s="303"/>
      <c r="M17" s="155"/>
      <c r="N17" s="153" t="str">
        <f t="shared" si="4"/>
        <v/>
      </c>
      <c r="O17" s="160"/>
      <c r="P17" s="155"/>
      <c r="Q17" s="153" t="str">
        <f t="shared" si="5"/>
        <v/>
      </c>
      <c r="R17" s="160"/>
      <c r="S17" s="160"/>
      <c r="T17" s="159" t="str">
        <f t="shared" si="1"/>
        <v/>
      </c>
      <c r="U17" s="154"/>
    </row>
    <row r="18" spans="1:24" s="7" customFormat="1" ht="18" customHeight="1" thickBot="1">
      <c r="A18" s="340"/>
      <c r="B18" s="342"/>
      <c r="C18" s="217" t="s">
        <v>51</v>
      </c>
      <c r="D18" s="157"/>
      <c r="E18" s="153" t="str">
        <f t="shared" si="2"/>
        <v/>
      </c>
      <c r="F18" s="158"/>
      <c r="G18" s="157"/>
      <c r="H18" s="159" t="str">
        <f t="shared" si="3"/>
        <v/>
      </c>
      <c r="I18" s="159"/>
      <c r="J18" s="307"/>
      <c r="K18" s="159" t="str">
        <f t="shared" si="0"/>
        <v/>
      </c>
      <c r="L18" s="303"/>
      <c r="M18" s="157"/>
      <c r="N18" s="159" t="str">
        <f t="shared" si="4"/>
        <v/>
      </c>
      <c r="O18" s="159"/>
      <c r="P18" s="157"/>
      <c r="Q18" s="159" t="str">
        <f t="shared" si="5"/>
        <v/>
      </c>
      <c r="R18" s="159"/>
      <c r="S18" s="159"/>
      <c r="T18" s="159" t="str">
        <f t="shared" si="1"/>
        <v/>
      </c>
      <c r="U18" s="158"/>
    </row>
    <row r="19" spans="1:24" s="7" customFormat="1" ht="18" customHeight="1" thickBot="1">
      <c r="A19" s="340"/>
      <c r="B19" s="342"/>
      <c r="C19" s="227" t="s">
        <v>406</v>
      </c>
      <c r="D19" s="157"/>
      <c r="E19" s="153" t="str">
        <f t="shared" si="2"/>
        <v/>
      </c>
      <c r="F19" s="158"/>
      <c r="G19" s="161"/>
      <c r="H19" s="159" t="str">
        <f t="shared" si="3"/>
        <v/>
      </c>
      <c r="I19" s="159"/>
      <c r="J19" s="307"/>
      <c r="K19" s="159" t="str">
        <f t="shared" si="0"/>
        <v/>
      </c>
      <c r="L19" s="303"/>
      <c r="M19" s="161"/>
      <c r="N19" s="159" t="str">
        <f t="shared" si="4"/>
        <v/>
      </c>
      <c r="O19" s="159"/>
      <c r="P19" s="161"/>
      <c r="Q19" s="159" t="str">
        <f t="shared" si="5"/>
        <v/>
      </c>
      <c r="R19" s="159"/>
      <c r="S19" s="159"/>
      <c r="T19" s="159" t="str">
        <f t="shared" si="1"/>
        <v/>
      </c>
      <c r="U19" s="158"/>
    </row>
    <row r="20" spans="1:24" s="7" customFormat="1" ht="18" customHeight="1" thickBot="1">
      <c r="A20" s="340"/>
      <c r="B20" s="342"/>
      <c r="C20" s="228"/>
      <c r="D20" s="273"/>
      <c r="E20" s="230" t="str">
        <f>IF(D20="","",F20/D20)</f>
        <v/>
      </c>
      <c r="F20" s="274"/>
      <c r="G20" s="275"/>
      <c r="H20" s="233" t="str">
        <f>IF(G20="","",I20/G20)</f>
        <v/>
      </c>
      <c r="I20" s="274"/>
      <c r="J20" s="244"/>
      <c r="K20" s="159" t="str">
        <f t="shared" si="0"/>
        <v/>
      </c>
      <c r="L20" s="303"/>
      <c r="M20" s="161"/>
      <c r="N20" s="159" t="str">
        <f t="shared" si="4"/>
        <v/>
      </c>
      <c r="O20" s="159"/>
      <c r="P20" s="161"/>
      <c r="Q20" s="159" t="str">
        <f t="shared" si="5"/>
        <v/>
      </c>
      <c r="R20" s="159"/>
      <c r="S20" s="159"/>
      <c r="T20" s="159" t="str">
        <f t="shared" si="1"/>
        <v/>
      </c>
      <c r="U20" s="158"/>
    </row>
    <row r="21" spans="1:24" s="7" customFormat="1" ht="18" customHeight="1" thickBot="1">
      <c r="A21" s="340"/>
      <c r="B21" s="342"/>
      <c r="C21" s="217" t="s">
        <v>52</v>
      </c>
      <c r="D21" s="157"/>
      <c r="E21" s="153" t="str">
        <f t="shared" si="2"/>
        <v/>
      </c>
      <c r="F21" s="158"/>
      <c r="G21" s="161"/>
      <c r="H21" s="159" t="str">
        <f t="shared" si="3"/>
        <v/>
      </c>
      <c r="I21" s="159"/>
      <c r="J21" s="307"/>
      <c r="K21" s="159" t="str">
        <f t="shared" si="0"/>
        <v/>
      </c>
      <c r="L21" s="303"/>
      <c r="M21" s="161"/>
      <c r="N21" s="159" t="str">
        <f t="shared" si="4"/>
        <v/>
      </c>
      <c r="O21" s="159"/>
      <c r="P21" s="161"/>
      <c r="Q21" s="159" t="str">
        <f t="shared" si="5"/>
        <v/>
      </c>
      <c r="R21" s="159"/>
      <c r="S21" s="159"/>
      <c r="T21" s="159" t="str">
        <f t="shared" si="1"/>
        <v/>
      </c>
      <c r="U21" s="158"/>
    </row>
    <row r="22" spans="1:24" s="7" customFormat="1" ht="18" customHeight="1">
      <c r="A22" s="340"/>
      <c r="B22" s="343"/>
      <c r="C22" s="227"/>
      <c r="D22" s="245"/>
      <c r="E22" s="233" t="str">
        <f t="shared" si="2"/>
        <v/>
      </c>
      <c r="F22" s="245"/>
      <c r="G22" s="249"/>
      <c r="H22" s="244" t="str">
        <f t="shared" si="3"/>
        <v/>
      </c>
      <c r="I22" s="249"/>
      <c r="J22" s="244"/>
      <c r="K22" s="159" t="str">
        <f t="shared" si="0"/>
        <v/>
      </c>
      <c r="L22" s="303"/>
      <c r="M22" s="162"/>
      <c r="N22" s="159" t="str">
        <f t="shared" si="4"/>
        <v/>
      </c>
      <c r="O22" s="160"/>
      <c r="P22" s="162"/>
      <c r="Q22" s="159" t="str">
        <f t="shared" si="5"/>
        <v/>
      </c>
      <c r="R22" s="160"/>
      <c r="S22" s="160"/>
      <c r="T22" s="159" t="str">
        <f t="shared" si="1"/>
        <v/>
      </c>
      <c r="U22" s="154"/>
    </row>
    <row r="23" spans="1:24" s="7" customFormat="1" ht="18" customHeight="1">
      <c r="A23" s="340"/>
      <c r="B23" s="343"/>
      <c r="C23" s="235"/>
      <c r="D23" s="241"/>
      <c r="E23" s="233" t="str">
        <f t="shared" si="2"/>
        <v/>
      </c>
      <c r="F23" s="241"/>
      <c r="G23" s="250"/>
      <c r="H23" s="244" t="str">
        <f t="shared" si="3"/>
        <v/>
      </c>
      <c r="I23" s="250"/>
      <c r="J23" s="244"/>
      <c r="K23" s="159" t="str">
        <f t="shared" si="0"/>
        <v/>
      </c>
      <c r="L23" s="303"/>
      <c r="M23" s="162"/>
      <c r="N23" s="159" t="str">
        <f t="shared" si="4"/>
        <v/>
      </c>
      <c r="O23" s="160"/>
      <c r="P23" s="162"/>
      <c r="Q23" s="159" t="str">
        <f t="shared" si="5"/>
        <v/>
      </c>
      <c r="R23" s="160"/>
      <c r="S23" s="160"/>
      <c r="T23" s="159" t="str">
        <f t="shared" si="1"/>
        <v/>
      </c>
      <c r="U23" s="154"/>
    </row>
    <row r="24" spans="1:24" s="7" customFormat="1" ht="18" customHeight="1">
      <c r="A24" s="340"/>
      <c r="B24" s="343"/>
      <c r="C24" s="235"/>
      <c r="D24" s="241"/>
      <c r="E24" s="233" t="str">
        <f t="shared" si="2"/>
        <v/>
      </c>
      <c r="F24" s="250"/>
      <c r="G24" s="250"/>
      <c r="H24" s="244" t="str">
        <f t="shared" si="3"/>
        <v/>
      </c>
      <c r="I24" s="250"/>
      <c r="J24" s="244"/>
      <c r="K24" s="159" t="str">
        <f t="shared" si="0"/>
        <v/>
      </c>
      <c r="L24" s="303"/>
      <c r="M24" s="162"/>
      <c r="N24" s="159" t="str">
        <f t="shared" si="4"/>
        <v/>
      </c>
      <c r="O24" s="160"/>
      <c r="P24" s="162"/>
      <c r="Q24" s="159" t="str">
        <f t="shared" si="5"/>
        <v/>
      </c>
      <c r="R24" s="160"/>
      <c r="S24" s="160"/>
      <c r="T24" s="159" t="str">
        <f t="shared" si="1"/>
        <v/>
      </c>
      <c r="U24" s="154"/>
    </row>
    <row r="25" spans="1:24" s="7" customFormat="1" ht="18" customHeight="1">
      <c r="A25" s="340"/>
      <c r="B25" s="343"/>
      <c r="C25" s="235"/>
      <c r="D25" s="241"/>
      <c r="E25" s="233" t="str">
        <f t="shared" si="2"/>
        <v/>
      </c>
      <c r="F25" s="250"/>
      <c r="G25" s="250"/>
      <c r="H25" s="244" t="str">
        <f t="shared" si="3"/>
        <v/>
      </c>
      <c r="I25" s="250"/>
      <c r="J25" s="244"/>
      <c r="K25" s="159" t="str">
        <f t="shared" si="0"/>
        <v/>
      </c>
      <c r="L25" s="303"/>
      <c r="M25" s="162"/>
      <c r="N25" s="159" t="str">
        <f t="shared" si="4"/>
        <v/>
      </c>
      <c r="O25" s="160"/>
      <c r="P25" s="162"/>
      <c r="Q25" s="159" t="str">
        <f t="shared" si="5"/>
        <v/>
      </c>
      <c r="R25" s="160"/>
      <c r="S25" s="160"/>
      <c r="T25" s="159" t="str">
        <f t="shared" si="1"/>
        <v/>
      </c>
      <c r="U25" s="154"/>
    </row>
    <row r="26" spans="1:24" s="7" customFormat="1" ht="18" customHeight="1">
      <c r="A26" s="340"/>
      <c r="B26" s="343"/>
      <c r="C26" s="235"/>
      <c r="D26" s="241"/>
      <c r="E26" s="233" t="str">
        <f t="shared" si="2"/>
        <v/>
      </c>
      <c r="F26" s="250"/>
      <c r="G26" s="250"/>
      <c r="H26" s="244" t="str">
        <f t="shared" si="3"/>
        <v/>
      </c>
      <c r="I26" s="250"/>
      <c r="J26" s="244"/>
      <c r="K26" s="159" t="str">
        <f t="shared" si="0"/>
        <v/>
      </c>
      <c r="L26" s="303"/>
      <c r="M26" s="162"/>
      <c r="N26" s="159" t="str">
        <f t="shared" si="4"/>
        <v/>
      </c>
      <c r="O26" s="160"/>
      <c r="P26" s="162"/>
      <c r="Q26" s="159" t="str">
        <f t="shared" si="5"/>
        <v/>
      </c>
      <c r="R26" s="160"/>
      <c r="S26" s="160"/>
      <c r="T26" s="159" t="str">
        <f t="shared" si="1"/>
        <v/>
      </c>
      <c r="U26" s="154"/>
    </row>
    <row r="27" spans="1:24" s="7" customFormat="1" ht="18" customHeight="1" thickBot="1">
      <c r="A27" s="340"/>
      <c r="B27" s="343"/>
      <c r="C27" s="237"/>
      <c r="D27" s="242"/>
      <c r="E27" s="244" t="str">
        <f t="shared" si="2"/>
        <v/>
      </c>
      <c r="F27" s="251"/>
      <c r="G27" s="251"/>
      <c r="H27" s="244" t="str">
        <f t="shared" si="3"/>
        <v/>
      </c>
      <c r="I27" s="251"/>
      <c r="J27" s="315"/>
      <c r="K27" s="308" t="str">
        <f t="shared" si="0"/>
        <v/>
      </c>
      <c r="L27" s="309"/>
      <c r="M27" s="162"/>
      <c r="N27" s="159" t="str">
        <f t="shared" si="4"/>
        <v/>
      </c>
      <c r="O27" s="160"/>
      <c r="P27" s="162"/>
      <c r="Q27" s="159" t="str">
        <f t="shared" si="5"/>
        <v/>
      </c>
      <c r="R27" s="160"/>
      <c r="S27" s="160"/>
      <c r="T27" s="159" t="str">
        <f t="shared" si="1"/>
        <v/>
      </c>
      <c r="U27" s="154"/>
    </row>
    <row r="28" spans="1:24" s="7" customFormat="1" ht="18" customHeight="1" thickBot="1">
      <c r="A28" s="340"/>
      <c r="B28" s="342"/>
      <c r="C28" s="256" t="s">
        <v>56</v>
      </c>
      <c r="D28" s="266"/>
      <c r="E28" s="252" t="str">
        <f t="shared" si="2"/>
        <v/>
      </c>
      <c r="F28" s="182" t="str">
        <f>IF(SUM(F12:F27)=0,"",SUM(F12:F27))</f>
        <v/>
      </c>
      <c r="G28" s="261"/>
      <c r="H28" s="252" t="str">
        <f t="shared" si="3"/>
        <v/>
      </c>
      <c r="I28" s="265" t="str">
        <f>IF(SUM(I12:I27)=0,"",SUM(I12:I27))</f>
        <v/>
      </c>
      <c r="J28" s="264"/>
      <c r="K28" s="163" t="str">
        <f t="shared" si="0"/>
        <v/>
      </c>
      <c r="L28" s="252" t="str">
        <f>IF(SUM(L12:L27)=0,"",SUM(L12:L27))</f>
        <v/>
      </c>
      <c r="M28" s="165"/>
      <c r="N28" s="163" t="str">
        <f t="shared" si="4"/>
        <v/>
      </c>
      <c r="O28" s="163" t="str">
        <f>IF(SUM(O12:O27)=0,"",SUM(O12:O27))</f>
        <v/>
      </c>
      <c r="P28" s="165"/>
      <c r="Q28" s="163" t="str">
        <f t="shared" si="5"/>
        <v/>
      </c>
      <c r="R28" s="163" t="str">
        <f>IF(SUM(R12:R27)=0,"",SUM(R12:R27))</f>
        <v/>
      </c>
      <c r="S28" s="166"/>
      <c r="T28" s="163" t="str">
        <f t="shared" si="1"/>
        <v/>
      </c>
      <c r="U28" s="164" t="str">
        <f>IF(SUM(U12:U27)=0,"",SUM(U12:U27))</f>
        <v/>
      </c>
    </row>
    <row r="29" spans="1:24" s="7" customFormat="1" ht="18" customHeight="1">
      <c r="A29" s="340"/>
      <c r="B29" s="343" t="s">
        <v>46</v>
      </c>
      <c r="C29" s="227"/>
      <c r="D29" s="261"/>
      <c r="E29" s="258" t="str">
        <f t="shared" si="2"/>
        <v/>
      </c>
      <c r="F29" s="261"/>
      <c r="G29" s="261"/>
      <c r="H29" s="258" t="str">
        <f t="shared" si="3"/>
        <v/>
      </c>
      <c r="I29" s="261"/>
      <c r="J29" s="310"/>
      <c r="K29" s="172" t="str">
        <f t="shared" si="0"/>
        <v/>
      </c>
      <c r="L29" s="310"/>
      <c r="M29" s="167"/>
      <c r="N29" s="168" t="str">
        <f t="shared" si="4"/>
        <v/>
      </c>
      <c r="O29" s="170"/>
      <c r="P29" s="167"/>
      <c r="Q29" s="168" t="str">
        <f t="shared" si="5"/>
        <v/>
      </c>
      <c r="R29" s="170"/>
      <c r="S29" s="170"/>
      <c r="T29" s="168" t="str">
        <f t="shared" si="1"/>
        <v/>
      </c>
      <c r="U29" s="169"/>
    </row>
    <row r="30" spans="1:24" s="7" customFormat="1" ht="18" customHeight="1">
      <c r="A30" s="340"/>
      <c r="B30" s="343"/>
      <c r="C30" s="235"/>
      <c r="D30" s="253"/>
      <c r="E30" s="259" t="str">
        <f t="shared" si="2"/>
        <v/>
      </c>
      <c r="F30" s="253"/>
      <c r="G30" s="253"/>
      <c r="H30" s="259" t="str">
        <f t="shared" si="3"/>
        <v/>
      </c>
      <c r="I30" s="253"/>
      <c r="J30" s="310"/>
      <c r="K30" s="172" t="str">
        <f t="shared" si="0"/>
        <v/>
      </c>
      <c r="L30" s="310"/>
      <c r="M30" s="171"/>
      <c r="N30" s="172" t="str">
        <f t="shared" si="4"/>
        <v/>
      </c>
      <c r="O30" s="174"/>
      <c r="P30" s="171"/>
      <c r="Q30" s="172" t="str">
        <f t="shared" si="5"/>
        <v/>
      </c>
      <c r="R30" s="174"/>
      <c r="S30" s="174"/>
      <c r="T30" s="172" t="str">
        <f t="shared" si="1"/>
        <v/>
      </c>
      <c r="U30" s="173"/>
    </row>
    <row r="31" spans="1:24" s="7" customFormat="1" ht="18" customHeight="1">
      <c r="A31" s="340"/>
      <c r="B31" s="343"/>
      <c r="C31" s="235"/>
      <c r="D31" s="253"/>
      <c r="E31" s="259" t="str">
        <f t="shared" si="2"/>
        <v/>
      </c>
      <c r="F31" s="253"/>
      <c r="G31" s="253"/>
      <c r="H31" s="259" t="str">
        <f t="shared" si="3"/>
        <v/>
      </c>
      <c r="I31" s="253"/>
      <c r="J31" s="310"/>
      <c r="K31" s="172" t="str">
        <f t="shared" si="0"/>
        <v/>
      </c>
      <c r="L31" s="310"/>
      <c r="M31" s="171"/>
      <c r="N31" s="172" t="str">
        <f t="shared" si="4"/>
        <v/>
      </c>
      <c r="O31" s="174"/>
      <c r="P31" s="171"/>
      <c r="Q31" s="172" t="str">
        <f t="shared" si="5"/>
        <v/>
      </c>
      <c r="R31" s="174"/>
      <c r="S31" s="174"/>
      <c r="T31" s="172" t="str">
        <f t="shared" si="1"/>
        <v/>
      </c>
      <c r="U31" s="173"/>
    </row>
    <row r="32" spans="1:24" s="7" customFormat="1" ht="18" customHeight="1">
      <c r="A32" s="340"/>
      <c r="B32" s="343"/>
      <c r="C32" s="235"/>
      <c r="D32" s="253"/>
      <c r="E32" s="259" t="str">
        <f t="shared" si="2"/>
        <v/>
      </c>
      <c r="F32" s="253"/>
      <c r="G32" s="253"/>
      <c r="H32" s="259" t="str">
        <f t="shared" si="3"/>
        <v/>
      </c>
      <c r="I32" s="253"/>
      <c r="J32" s="310"/>
      <c r="K32" s="172" t="str">
        <f t="shared" si="0"/>
        <v/>
      </c>
      <c r="L32" s="310"/>
      <c r="M32" s="171"/>
      <c r="N32" s="172" t="str">
        <f t="shared" si="4"/>
        <v/>
      </c>
      <c r="O32" s="174"/>
      <c r="P32" s="171"/>
      <c r="Q32" s="172" t="str">
        <f t="shared" si="5"/>
        <v/>
      </c>
      <c r="R32" s="174"/>
      <c r="S32" s="174"/>
      <c r="T32" s="172" t="str">
        <f t="shared" si="1"/>
        <v/>
      </c>
      <c r="U32" s="173"/>
      <c r="V32" s="344" t="s">
        <v>85</v>
      </c>
      <c r="W32" s="345"/>
      <c r="X32" s="345"/>
    </row>
    <row r="33" spans="1:24" s="7" customFormat="1" ht="18" customHeight="1" thickBot="1">
      <c r="A33" s="340"/>
      <c r="B33" s="343"/>
      <c r="C33" s="237"/>
      <c r="D33" s="262"/>
      <c r="E33" s="260" t="str">
        <f t="shared" si="2"/>
        <v/>
      </c>
      <c r="F33" s="262"/>
      <c r="G33" s="262"/>
      <c r="H33" s="260" t="str">
        <f t="shared" si="3"/>
        <v/>
      </c>
      <c r="I33" s="262"/>
      <c r="J33" s="310"/>
      <c r="K33" s="172" t="str">
        <f t="shared" si="0"/>
        <v/>
      </c>
      <c r="L33" s="310"/>
      <c r="M33" s="175"/>
      <c r="N33" s="176" t="str">
        <f t="shared" si="4"/>
        <v/>
      </c>
      <c r="O33" s="178"/>
      <c r="P33" s="175"/>
      <c r="Q33" s="176" t="str">
        <f t="shared" si="5"/>
        <v/>
      </c>
      <c r="R33" s="178"/>
      <c r="S33" s="178"/>
      <c r="T33" s="176" t="str">
        <f t="shared" si="1"/>
        <v/>
      </c>
      <c r="U33" s="177"/>
      <c r="V33" s="344"/>
      <c r="W33" s="345"/>
      <c r="X33" s="345"/>
    </row>
    <row r="34" spans="1:24" s="7" customFormat="1" ht="18" customHeight="1">
      <c r="A34" s="340"/>
      <c r="B34" s="342"/>
      <c r="C34" s="257" t="s">
        <v>56</v>
      </c>
      <c r="D34" s="254"/>
      <c r="E34" s="252" t="str">
        <f t="shared" si="2"/>
        <v/>
      </c>
      <c r="F34" s="248" t="str">
        <f>IF(SUM(F29:F33)=0,"",(SUM(F29:F33)))</f>
        <v/>
      </c>
      <c r="G34" s="254"/>
      <c r="H34" s="252" t="str">
        <f t="shared" si="3"/>
        <v/>
      </c>
      <c r="I34" s="263" t="str">
        <f>IF(SUM(I29:I33)=0,"",(SUM(I29:I33)))</f>
        <v/>
      </c>
      <c r="J34" s="264"/>
      <c r="K34" s="163" t="str">
        <f t="shared" si="0"/>
        <v/>
      </c>
      <c r="L34" s="252" t="str">
        <f>IF(SUM(L29:L33)=0,"",(SUM(L29:L33)))</f>
        <v/>
      </c>
      <c r="M34" s="165"/>
      <c r="N34" s="163" t="str">
        <f t="shared" si="4"/>
        <v/>
      </c>
      <c r="O34" s="163" t="str">
        <f>IF(SUM(O29:O33)=0,"",(SUM(O29:O33)))</f>
        <v/>
      </c>
      <c r="P34" s="165"/>
      <c r="Q34" s="163" t="str">
        <f t="shared" si="5"/>
        <v/>
      </c>
      <c r="R34" s="163" t="str">
        <f>IF(SUM(R29:R33)=0,"",(SUM(R29:R33)))</f>
        <v/>
      </c>
      <c r="S34" s="166"/>
      <c r="T34" s="163" t="str">
        <f t="shared" si="1"/>
        <v/>
      </c>
      <c r="U34" s="164" t="str">
        <f>IF(SUM(U29:U33)=0,"",(SUM(U29:U33)))</f>
        <v/>
      </c>
    </row>
    <row r="35" spans="1:24" s="7" customFormat="1" ht="18" customHeight="1" thickBot="1">
      <c r="A35" s="340"/>
      <c r="B35" s="326" t="s">
        <v>54</v>
      </c>
      <c r="C35" s="327"/>
      <c r="D35" s="255"/>
      <c r="E35" s="252" t="str">
        <f t="shared" si="2"/>
        <v/>
      </c>
      <c r="F35" s="164" t="str">
        <f>IF(F28="","",IF(F34="",F28,F28+F34))</f>
        <v/>
      </c>
      <c r="G35" s="255"/>
      <c r="H35" s="252" t="str">
        <f t="shared" si="3"/>
        <v/>
      </c>
      <c r="I35" s="264" t="str">
        <f>IF(I28="","",IF(I34="",I28,I28+I34))</f>
        <v/>
      </c>
      <c r="J35" s="163"/>
      <c r="K35" s="172" t="str">
        <f t="shared" si="0"/>
        <v/>
      </c>
      <c r="L35" s="310" t="str">
        <f>IF(L28="","",IF(L34="",L28,L28+L34))</f>
        <v/>
      </c>
      <c r="M35" s="165"/>
      <c r="N35" s="163" t="str">
        <f t="shared" si="4"/>
        <v/>
      </c>
      <c r="O35" s="163" t="str">
        <f>IF(O28="","",IF(O34="",O28,O28+O34))</f>
        <v/>
      </c>
      <c r="P35" s="165"/>
      <c r="Q35" s="163" t="str">
        <f t="shared" si="5"/>
        <v/>
      </c>
      <c r="R35" s="163" t="str">
        <f>IF(R28="","",IF(R34="",R28,R28+R34))</f>
        <v/>
      </c>
      <c r="S35" s="166"/>
      <c r="T35" s="163" t="str">
        <f t="shared" si="1"/>
        <v/>
      </c>
      <c r="U35" s="164" t="str">
        <f>IF(U28="","",IF(U34="",U28,U28+U34))</f>
        <v/>
      </c>
    </row>
    <row r="36" spans="1:24" s="7" customFormat="1" ht="18" customHeight="1">
      <c r="A36" s="340" t="s">
        <v>44</v>
      </c>
      <c r="B36" s="347" t="str">
        <f>C12</f>
        <v>&lt;改修工事&gt;</v>
      </c>
      <c r="C36" s="348"/>
      <c r="D36" s="181"/>
      <c r="E36" s="168" t="str">
        <f t="shared" si="2"/>
        <v/>
      </c>
      <c r="F36" s="180"/>
      <c r="G36" s="181"/>
      <c r="H36" s="168" t="str">
        <f t="shared" si="3"/>
        <v/>
      </c>
      <c r="I36" s="168"/>
      <c r="J36" s="311"/>
      <c r="K36" s="168" t="str">
        <f t="shared" si="0"/>
        <v/>
      </c>
      <c r="L36" s="312"/>
      <c r="M36" s="179"/>
      <c r="N36" s="168" t="str">
        <f t="shared" si="4"/>
        <v/>
      </c>
      <c r="O36" s="168"/>
      <c r="P36" s="179"/>
      <c r="Q36" s="168" t="str">
        <f t="shared" si="5"/>
        <v/>
      </c>
      <c r="R36" s="168"/>
      <c r="S36" s="168"/>
      <c r="T36" s="168" t="str">
        <f t="shared" si="1"/>
        <v/>
      </c>
      <c r="U36" s="180"/>
    </row>
    <row r="37" spans="1:24" s="7" customFormat="1" ht="18" customHeight="1" thickBot="1">
      <c r="A37" s="340"/>
      <c r="B37" s="347">
        <f>C20</f>
        <v>0</v>
      </c>
      <c r="C37" s="348"/>
      <c r="D37" s="181"/>
      <c r="E37" s="172" t="str">
        <f t="shared" si="2"/>
        <v/>
      </c>
      <c r="F37" s="182"/>
      <c r="G37" s="181"/>
      <c r="H37" s="172" t="str">
        <f t="shared" si="3"/>
        <v/>
      </c>
      <c r="I37" s="172"/>
      <c r="J37" s="265"/>
      <c r="K37" s="172" t="str">
        <f t="shared" si="0"/>
        <v/>
      </c>
      <c r="L37" s="313"/>
      <c r="M37" s="181"/>
      <c r="N37" s="172" t="str">
        <f t="shared" si="4"/>
        <v/>
      </c>
      <c r="O37" s="172"/>
      <c r="P37" s="181"/>
      <c r="Q37" s="172" t="str">
        <f t="shared" si="5"/>
        <v/>
      </c>
      <c r="R37" s="172"/>
      <c r="S37" s="172"/>
      <c r="T37" s="172" t="str">
        <f t="shared" si="1"/>
        <v/>
      </c>
      <c r="U37" s="182"/>
    </row>
    <row r="38" spans="1:24" s="7" customFormat="1" ht="18" customHeight="1">
      <c r="A38" s="340"/>
      <c r="B38" s="12" t="s">
        <v>49</v>
      </c>
      <c r="C38" s="227"/>
      <c r="D38" s="261"/>
      <c r="E38" s="259" t="str">
        <f t="shared" si="2"/>
        <v/>
      </c>
      <c r="F38" s="261"/>
      <c r="G38" s="261"/>
      <c r="H38" s="259" t="str">
        <f t="shared" si="3"/>
        <v/>
      </c>
      <c r="I38" s="261"/>
      <c r="J38" s="310"/>
      <c r="K38" s="172" t="str">
        <f t="shared" si="0"/>
        <v/>
      </c>
      <c r="L38" s="313"/>
      <c r="M38" s="171"/>
      <c r="N38" s="172" t="str">
        <f t="shared" si="4"/>
        <v/>
      </c>
      <c r="O38" s="174"/>
      <c r="P38" s="171"/>
      <c r="Q38" s="172" t="str">
        <f t="shared" si="5"/>
        <v/>
      </c>
      <c r="R38" s="174"/>
      <c r="S38" s="174"/>
      <c r="T38" s="172" t="str">
        <f t="shared" si="1"/>
        <v/>
      </c>
      <c r="U38" s="173"/>
    </row>
    <row r="39" spans="1:24" s="7" customFormat="1" ht="18" customHeight="1">
      <c r="A39" s="340"/>
      <c r="B39" s="12" t="s">
        <v>49</v>
      </c>
      <c r="C39" s="235"/>
      <c r="D39" s="253"/>
      <c r="E39" s="259" t="str">
        <f t="shared" si="2"/>
        <v/>
      </c>
      <c r="F39" s="253"/>
      <c r="G39" s="253"/>
      <c r="H39" s="259" t="str">
        <f t="shared" si="3"/>
        <v/>
      </c>
      <c r="I39" s="253"/>
      <c r="J39" s="310"/>
      <c r="K39" s="172" t="str">
        <f t="shared" si="0"/>
        <v/>
      </c>
      <c r="L39" s="313"/>
      <c r="M39" s="171"/>
      <c r="N39" s="172" t="str">
        <f t="shared" si="4"/>
        <v/>
      </c>
      <c r="O39" s="174"/>
      <c r="P39" s="171"/>
      <c r="Q39" s="172" t="str">
        <f t="shared" si="5"/>
        <v/>
      </c>
      <c r="R39" s="174"/>
      <c r="S39" s="174"/>
      <c r="T39" s="172" t="str">
        <f t="shared" si="1"/>
        <v/>
      </c>
      <c r="U39" s="173"/>
    </row>
    <row r="40" spans="1:24" s="7" customFormat="1" ht="18" customHeight="1" thickBot="1">
      <c r="A40" s="340"/>
      <c r="B40" s="13" t="s">
        <v>48</v>
      </c>
      <c r="C40" s="237"/>
      <c r="D40" s="262"/>
      <c r="E40" s="259" t="str">
        <f t="shared" si="2"/>
        <v/>
      </c>
      <c r="F40" s="262"/>
      <c r="G40" s="262"/>
      <c r="H40" s="259" t="str">
        <f t="shared" si="3"/>
        <v/>
      </c>
      <c r="I40" s="262"/>
      <c r="J40" s="310"/>
      <c r="K40" s="172" t="str">
        <f t="shared" si="0"/>
        <v/>
      </c>
      <c r="L40" s="313"/>
      <c r="M40" s="171"/>
      <c r="N40" s="172" t="str">
        <f t="shared" si="4"/>
        <v/>
      </c>
      <c r="O40" s="174"/>
      <c r="P40" s="171"/>
      <c r="Q40" s="172" t="str">
        <f t="shared" si="5"/>
        <v/>
      </c>
      <c r="R40" s="174"/>
      <c r="S40" s="174"/>
      <c r="T40" s="172" t="str">
        <f t="shared" si="1"/>
        <v/>
      </c>
      <c r="U40" s="173"/>
    </row>
    <row r="41" spans="1:24" s="7" customFormat="1" ht="18" customHeight="1">
      <c r="A41" s="340"/>
      <c r="B41" s="347" t="s">
        <v>53</v>
      </c>
      <c r="C41" s="348"/>
      <c r="D41" s="181"/>
      <c r="E41" s="172" t="str">
        <f t="shared" si="2"/>
        <v/>
      </c>
      <c r="F41" s="182"/>
      <c r="G41" s="181"/>
      <c r="H41" s="172" t="str">
        <f t="shared" si="3"/>
        <v/>
      </c>
      <c r="I41" s="172"/>
      <c r="J41" s="265"/>
      <c r="K41" s="172" t="str">
        <f t="shared" si="0"/>
        <v/>
      </c>
      <c r="L41" s="313"/>
      <c r="M41" s="181"/>
      <c r="N41" s="172" t="str">
        <f t="shared" si="4"/>
        <v/>
      </c>
      <c r="O41" s="172"/>
      <c r="P41" s="181"/>
      <c r="Q41" s="172" t="str">
        <f t="shared" si="5"/>
        <v/>
      </c>
      <c r="R41" s="172"/>
      <c r="S41" s="172"/>
      <c r="T41" s="172" t="str">
        <f t="shared" si="1"/>
        <v/>
      </c>
      <c r="U41" s="182"/>
    </row>
    <row r="42" spans="1:24" s="7" customFormat="1" ht="18" customHeight="1" thickBot="1">
      <c r="A42" s="340"/>
      <c r="B42" s="347">
        <f>C20</f>
        <v>0</v>
      </c>
      <c r="C42" s="348"/>
      <c r="D42" s="181"/>
      <c r="E42" s="172" t="str">
        <f t="shared" si="2"/>
        <v/>
      </c>
      <c r="F42" s="182"/>
      <c r="G42" s="181"/>
      <c r="H42" s="172" t="str">
        <f t="shared" si="3"/>
        <v/>
      </c>
      <c r="I42" s="172"/>
      <c r="J42" s="265"/>
      <c r="K42" s="172" t="str">
        <f t="shared" si="0"/>
        <v/>
      </c>
      <c r="L42" s="313"/>
      <c r="M42" s="181"/>
      <c r="N42" s="172" t="str">
        <f t="shared" si="4"/>
        <v/>
      </c>
      <c r="O42" s="172"/>
      <c r="P42" s="181"/>
      <c r="Q42" s="172" t="str">
        <f t="shared" si="5"/>
        <v/>
      </c>
      <c r="R42" s="172"/>
      <c r="S42" s="172"/>
      <c r="T42" s="172" t="str">
        <f t="shared" si="1"/>
        <v/>
      </c>
      <c r="U42" s="182"/>
    </row>
    <row r="43" spans="1:24" s="7" customFormat="1" ht="18" customHeight="1">
      <c r="A43" s="340"/>
      <c r="B43" s="13" t="s">
        <v>48</v>
      </c>
      <c r="C43" s="227"/>
      <c r="D43" s="261"/>
      <c r="E43" s="259" t="str">
        <f t="shared" si="2"/>
        <v/>
      </c>
      <c r="F43" s="261"/>
      <c r="G43" s="261"/>
      <c r="H43" s="259" t="str">
        <f t="shared" si="3"/>
        <v/>
      </c>
      <c r="I43" s="261"/>
      <c r="J43" s="310"/>
      <c r="K43" s="172" t="str">
        <f t="shared" si="0"/>
        <v/>
      </c>
      <c r="L43" s="313"/>
      <c r="M43" s="171"/>
      <c r="N43" s="172" t="str">
        <f t="shared" si="4"/>
        <v/>
      </c>
      <c r="O43" s="174"/>
      <c r="P43" s="171"/>
      <c r="Q43" s="172" t="str">
        <f t="shared" si="5"/>
        <v/>
      </c>
      <c r="R43" s="174"/>
      <c r="S43" s="174"/>
      <c r="T43" s="172" t="str">
        <f t="shared" si="1"/>
        <v/>
      </c>
      <c r="U43" s="173"/>
    </row>
    <row r="44" spans="1:24" s="7" customFormat="1" ht="18" customHeight="1">
      <c r="A44" s="340"/>
      <c r="B44" s="12" t="s">
        <v>48</v>
      </c>
      <c r="C44" s="235"/>
      <c r="D44" s="253"/>
      <c r="E44" s="259" t="str">
        <f t="shared" si="2"/>
        <v/>
      </c>
      <c r="F44" s="253"/>
      <c r="G44" s="253"/>
      <c r="H44" s="259" t="str">
        <f t="shared" si="3"/>
        <v/>
      </c>
      <c r="I44" s="253"/>
      <c r="J44" s="310"/>
      <c r="K44" s="172" t="str">
        <f t="shared" si="0"/>
        <v/>
      </c>
      <c r="L44" s="313"/>
      <c r="M44" s="171"/>
      <c r="N44" s="172" t="str">
        <f t="shared" si="4"/>
        <v/>
      </c>
      <c r="O44" s="174"/>
      <c r="P44" s="171"/>
      <c r="Q44" s="172" t="str">
        <f t="shared" si="5"/>
        <v/>
      </c>
      <c r="R44" s="174"/>
      <c r="S44" s="174"/>
      <c r="T44" s="172" t="str">
        <f t="shared" si="1"/>
        <v/>
      </c>
      <c r="U44" s="173"/>
    </row>
    <row r="45" spans="1:24" s="7" customFormat="1" ht="18" customHeight="1" thickBot="1">
      <c r="A45" s="340"/>
      <c r="B45" s="14" t="s">
        <v>49</v>
      </c>
      <c r="C45" s="237"/>
      <c r="D45" s="262"/>
      <c r="E45" s="260" t="str">
        <f t="shared" si="2"/>
        <v/>
      </c>
      <c r="F45" s="262"/>
      <c r="G45" s="262"/>
      <c r="H45" s="260" t="str">
        <f t="shared" si="3"/>
        <v/>
      </c>
      <c r="I45" s="262"/>
      <c r="J45" s="260"/>
      <c r="K45" s="176" t="str">
        <f t="shared" si="0"/>
        <v/>
      </c>
      <c r="L45" s="314"/>
      <c r="M45" s="175"/>
      <c r="N45" s="176" t="str">
        <f t="shared" si="4"/>
        <v/>
      </c>
      <c r="O45" s="178"/>
      <c r="P45" s="175"/>
      <c r="Q45" s="176" t="str">
        <f t="shared" si="5"/>
        <v/>
      </c>
      <c r="R45" s="178"/>
      <c r="S45" s="178"/>
      <c r="T45" s="176" t="str">
        <f t="shared" si="1"/>
        <v/>
      </c>
      <c r="U45" s="177"/>
    </row>
    <row r="46" spans="1:24" s="7" customFormat="1" ht="18" customHeight="1">
      <c r="A46" s="346"/>
      <c r="B46" s="349" t="s">
        <v>57</v>
      </c>
      <c r="C46" s="350"/>
      <c r="D46" s="254"/>
      <c r="E46" s="252" t="str">
        <f t="shared" si="2"/>
        <v/>
      </c>
      <c r="F46" s="248" t="str">
        <f>IF(SUM(F36:F45)=0,"",(SUM(F36:F45)))</f>
        <v/>
      </c>
      <c r="G46" s="254"/>
      <c r="H46" s="252" t="str">
        <f t="shared" si="3"/>
        <v/>
      </c>
      <c r="I46" s="263" t="str">
        <f>IF(SUM(I36:I45)=0,"",(SUM(I36:I45)))</f>
        <v/>
      </c>
      <c r="J46" s="163"/>
      <c r="K46" s="172" t="str">
        <f t="shared" si="0"/>
        <v/>
      </c>
      <c r="L46" s="310" t="str">
        <f>IF(SUM(L36:L45)=0,"",(SUM(L36:L45)))</f>
        <v/>
      </c>
      <c r="M46" s="165"/>
      <c r="N46" s="163" t="str">
        <f t="shared" si="4"/>
        <v/>
      </c>
      <c r="O46" s="163" t="str">
        <f>IF(SUM(O36:O45)=0,"",(SUM(O36:O45)))</f>
        <v/>
      </c>
      <c r="P46" s="165"/>
      <c r="Q46" s="163" t="str">
        <f t="shared" si="5"/>
        <v/>
      </c>
      <c r="R46" s="163" t="str">
        <f>IF(SUM(R36:R45)=0,"",(SUM(R36:R45)))</f>
        <v/>
      </c>
      <c r="S46" s="166"/>
      <c r="T46" s="163" t="str">
        <f t="shared" si="1"/>
        <v/>
      </c>
      <c r="U46" s="164" t="str">
        <f>IF(SUM(U36:U45)=0,"",(SUM(U36:U45)))</f>
        <v/>
      </c>
    </row>
    <row r="47" spans="1:24" s="7" customFormat="1" ht="18" customHeight="1" thickBot="1">
      <c r="A47" s="323" t="s">
        <v>58</v>
      </c>
      <c r="B47" s="328"/>
      <c r="C47" s="329"/>
      <c r="D47" s="255"/>
      <c r="E47" s="267" t="str">
        <f t="shared" si="2"/>
        <v/>
      </c>
      <c r="F47" s="185" t="str">
        <f>IF(F35="","",IF(F46="",F35,F35+F46))</f>
        <v/>
      </c>
      <c r="G47" s="255"/>
      <c r="H47" s="267" t="str">
        <f t="shared" si="3"/>
        <v/>
      </c>
      <c r="I47" s="268" t="str">
        <f>IF(I35="","",IF(I46="",I35,I35+I46))</f>
        <v/>
      </c>
      <c r="J47" s="268"/>
      <c r="K47" s="184" t="str">
        <f t="shared" si="0"/>
        <v/>
      </c>
      <c r="L47" s="267" t="str">
        <f>IF(L35="","",IF(L46="",L35,L35+L46))</f>
        <v/>
      </c>
      <c r="M47" s="183"/>
      <c r="N47" s="184" t="str">
        <f t="shared" si="4"/>
        <v/>
      </c>
      <c r="O47" s="184" t="str">
        <f>IF(O35="","",IF(O46="",O35,O35+O46))</f>
        <v/>
      </c>
      <c r="P47" s="183"/>
      <c r="Q47" s="184" t="str">
        <f t="shared" si="5"/>
        <v/>
      </c>
      <c r="R47" s="184" t="str">
        <f>IF(R35="","",IF(R46="",R35,R35+R46))</f>
        <v/>
      </c>
      <c r="S47" s="186"/>
      <c r="T47" s="184" t="str">
        <f t="shared" si="1"/>
        <v/>
      </c>
      <c r="U47" s="185" t="str">
        <f>IF(U35="","",IF(U46="",U35,U35+U46))</f>
        <v/>
      </c>
    </row>
    <row r="48" spans="1:24" s="7" customFormat="1" ht="18" customHeight="1">
      <c r="A48" s="339" t="s">
        <v>28</v>
      </c>
      <c r="B48" s="354" t="s">
        <v>29</v>
      </c>
      <c r="C48" s="355"/>
      <c r="D48" s="356" t="s">
        <v>24</v>
      </c>
      <c r="E48" s="358" t="s">
        <v>24</v>
      </c>
      <c r="F48" s="246" t="str">
        <f>IF(F35="","",F35*0.5)</f>
        <v/>
      </c>
      <c r="G48" s="373"/>
      <c r="H48" s="375"/>
      <c r="I48" s="246" t="str">
        <f>IF(I35="","",I35*0.5)</f>
        <v/>
      </c>
      <c r="J48" s="373"/>
      <c r="K48" s="375" t="s">
        <v>24</v>
      </c>
      <c r="L48" s="246" t="str">
        <f>IF(L35="","",L35*0.5)</f>
        <v/>
      </c>
      <c r="M48" s="369"/>
      <c r="N48" s="362"/>
      <c r="O48" s="188"/>
      <c r="P48" s="372"/>
      <c r="Q48" s="362"/>
      <c r="R48" s="188"/>
      <c r="S48" s="362"/>
      <c r="T48" s="362" t="s">
        <v>24</v>
      </c>
      <c r="U48" s="187" t="s">
        <v>24</v>
      </c>
    </row>
    <row r="49" spans="1:21" s="7" customFormat="1" ht="18" customHeight="1">
      <c r="A49" s="340"/>
      <c r="B49" s="351" t="s">
        <v>339</v>
      </c>
      <c r="C49" s="352"/>
      <c r="D49" s="356"/>
      <c r="E49" s="358"/>
      <c r="F49" s="246" t="str">
        <f>IF(F35="","",F35*0.5)</f>
        <v/>
      </c>
      <c r="G49" s="373"/>
      <c r="H49" s="375"/>
      <c r="I49" s="246" t="str">
        <f>IF(I35="","",I35*0.5)</f>
        <v/>
      </c>
      <c r="J49" s="373"/>
      <c r="K49" s="375"/>
      <c r="L49" s="246" t="str">
        <f>IF(L35="","",L35*0.5)</f>
        <v/>
      </c>
      <c r="M49" s="370"/>
      <c r="N49" s="363"/>
      <c r="O49" s="174"/>
      <c r="P49" s="356"/>
      <c r="Q49" s="363"/>
      <c r="R49" s="174"/>
      <c r="S49" s="363"/>
      <c r="T49" s="363"/>
      <c r="U49" s="173" t="s">
        <v>24</v>
      </c>
    </row>
    <row r="50" spans="1:21" s="7" customFormat="1" ht="18" customHeight="1">
      <c r="A50" s="340"/>
      <c r="B50" s="351" t="s">
        <v>30</v>
      </c>
      <c r="C50" s="352"/>
      <c r="D50" s="356"/>
      <c r="E50" s="358"/>
      <c r="F50" s="246" t="s">
        <v>24</v>
      </c>
      <c r="G50" s="373"/>
      <c r="H50" s="375"/>
      <c r="I50" s="246"/>
      <c r="J50" s="373"/>
      <c r="K50" s="375"/>
      <c r="L50" s="246" t="s">
        <v>24</v>
      </c>
      <c r="M50" s="370"/>
      <c r="N50" s="363"/>
      <c r="O50" s="174"/>
      <c r="P50" s="356"/>
      <c r="Q50" s="363"/>
      <c r="R50" s="174"/>
      <c r="S50" s="363"/>
      <c r="T50" s="363"/>
      <c r="U50" s="173" t="s">
        <v>24</v>
      </c>
    </row>
    <row r="51" spans="1:21" s="7" customFormat="1" ht="18" customHeight="1">
      <c r="A51" s="340"/>
      <c r="B51" s="351" t="s">
        <v>31</v>
      </c>
      <c r="C51" s="352"/>
      <c r="D51" s="356"/>
      <c r="E51" s="358"/>
      <c r="F51" s="246" t="s">
        <v>34</v>
      </c>
      <c r="G51" s="373"/>
      <c r="H51" s="375"/>
      <c r="I51" s="246"/>
      <c r="J51" s="373"/>
      <c r="K51" s="375"/>
      <c r="L51" s="246" t="s">
        <v>24</v>
      </c>
      <c r="M51" s="370"/>
      <c r="N51" s="363"/>
      <c r="O51" s="174"/>
      <c r="P51" s="356"/>
      <c r="Q51" s="363"/>
      <c r="R51" s="174"/>
      <c r="S51" s="363"/>
      <c r="T51" s="363"/>
      <c r="U51" s="173" t="s">
        <v>24</v>
      </c>
    </row>
    <row r="52" spans="1:21" s="7" customFormat="1" ht="18" customHeight="1">
      <c r="A52" s="340"/>
      <c r="B52" s="351" t="s">
        <v>106</v>
      </c>
      <c r="C52" s="352"/>
      <c r="D52" s="356"/>
      <c r="E52" s="358"/>
      <c r="F52" s="271"/>
      <c r="G52" s="373"/>
      <c r="H52" s="375"/>
      <c r="I52" s="246"/>
      <c r="J52" s="373"/>
      <c r="K52" s="375"/>
      <c r="L52" s="246" t="s">
        <v>24</v>
      </c>
      <c r="M52" s="370"/>
      <c r="N52" s="363"/>
      <c r="O52" s="174"/>
      <c r="P52" s="356"/>
      <c r="Q52" s="363"/>
      <c r="R52" s="174"/>
      <c r="S52" s="363"/>
      <c r="T52" s="363"/>
      <c r="U52" s="173" t="s">
        <v>24</v>
      </c>
    </row>
    <row r="53" spans="1:21" s="7" customFormat="1" ht="18" customHeight="1">
      <c r="A53" s="340"/>
      <c r="B53" s="351" t="s">
        <v>32</v>
      </c>
      <c r="C53" s="352"/>
      <c r="D53" s="356"/>
      <c r="E53" s="358"/>
      <c r="F53" s="271"/>
      <c r="G53" s="373"/>
      <c r="H53" s="375"/>
      <c r="I53" s="246"/>
      <c r="J53" s="373"/>
      <c r="K53" s="375"/>
      <c r="L53" s="246" t="s">
        <v>24</v>
      </c>
      <c r="M53" s="370"/>
      <c r="N53" s="363"/>
      <c r="O53" s="174"/>
      <c r="P53" s="356"/>
      <c r="Q53" s="363"/>
      <c r="R53" s="174"/>
      <c r="S53" s="363"/>
      <c r="T53" s="363"/>
      <c r="U53" s="173" t="s">
        <v>24</v>
      </c>
    </row>
    <row r="54" spans="1:21" s="7" customFormat="1" ht="18" customHeight="1">
      <c r="A54" s="340"/>
      <c r="B54" s="351" t="s">
        <v>33</v>
      </c>
      <c r="C54" s="352"/>
      <c r="D54" s="357"/>
      <c r="E54" s="359"/>
      <c r="F54" s="272"/>
      <c r="G54" s="374"/>
      <c r="H54" s="376"/>
      <c r="I54" s="247"/>
      <c r="J54" s="374"/>
      <c r="K54" s="376"/>
      <c r="L54" s="247"/>
      <c r="M54" s="371"/>
      <c r="N54" s="364"/>
      <c r="O54" s="178"/>
      <c r="P54" s="357"/>
      <c r="Q54" s="364"/>
      <c r="R54" s="178"/>
      <c r="S54" s="364"/>
      <c r="T54" s="364"/>
      <c r="U54" s="173" t="s">
        <v>24</v>
      </c>
    </row>
    <row r="55" spans="1:21" s="7" customFormat="1" ht="18" customHeight="1" thickBot="1">
      <c r="A55" s="353"/>
      <c r="B55" s="360" t="s">
        <v>55</v>
      </c>
      <c r="C55" s="361"/>
      <c r="D55" s="189" t="s">
        <v>22</v>
      </c>
      <c r="E55" s="190" t="s">
        <v>22</v>
      </c>
      <c r="F55" s="269" t="str">
        <f>IF(SUM(F48:F54)=0,"",SUM(F48:F54))</f>
        <v/>
      </c>
      <c r="G55" s="189" t="s">
        <v>35</v>
      </c>
      <c r="H55" s="190" t="s">
        <v>35</v>
      </c>
      <c r="I55" s="270" t="str">
        <f>IF(SUM(I48:I54)=0,"",SUM(I48:I54))</f>
        <v/>
      </c>
      <c r="J55" s="190" t="s">
        <v>35</v>
      </c>
      <c r="K55" s="190" t="s">
        <v>35</v>
      </c>
      <c r="L55" s="269" t="str">
        <f>IF(SUM(L48:L54)=0,"",SUM(L48:L54))</f>
        <v/>
      </c>
      <c r="M55" s="189" t="s">
        <v>35</v>
      </c>
      <c r="N55" s="190" t="s">
        <v>35</v>
      </c>
      <c r="O55" s="184" t="str">
        <f>IF(SUM(O48:O54)=0,"",SUM(O48:O54))</f>
        <v/>
      </c>
      <c r="P55" s="189" t="s">
        <v>35</v>
      </c>
      <c r="Q55" s="190" t="s">
        <v>35</v>
      </c>
      <c r="R55" s="184" t="str">
        <f>IF(SUM(R48:R54)=0,"",SUM(R48:R54))</f>
        <v/>
      </c>
      <c r="S55" s="190" t="s">
        <v>35</v>
      </c>
      <c r="T55" s="190" t="s">
        <v>35</v>
      </c>
      <c r="U55" s="185" t="str">
        <f>IF(SUM(U48:U54)=0,"",SUM(U48:U54))</f>
        <v/>
      </c>
    </row>
    <row r="56" spans="1:21">
      <c r="F56" s="135" t="str">
        <f>IF(F47=F55,"","↑【確認】「事業財源」の合計と「合計（総事業費）」が不一致")</f>
        <v/>
      </c>
    </row>
    <row r="57" spans="1:21">
      <c r="F57" s="135"/>
    </row>
    <row r="58" spans="1:21">
      <c r="A58" s="15" t="s">
        <v>36</v>
      </c>
    </row>
    <row r="59" spans="1:21">
      <c r="A59" s="15"/>
    </row>
    <row r="60" spans="1:21">
      <c r="A60" s="16" t="s">
        <v>93</v>
      </c>
      <c r="B60" s="136" t="s">
        <v>100</v>
      </c>
      <c r="C60" s="136"/>
      <c r="D60" s="136"/>
      <c r="E60" s="136"/>
      <c r="F60" s="136"/>
      <c r="G60" s="136"/>
      <c r="H60" s="136"/>
      <c r="I60" s="136"/>
      <c r="J60" s="136"/>
      <c r="K60" s="136"/>
      <c r="L60" s="136"/>
    </row>
    <row r="61" spans="1:21">
      <c r="A61" s="16"/>
      <c r="B61" s="136" t="s">
        <v>402</v>
      </c>
      <c r="C61" s="136"/>
      <c r="D61" s="136"/>
      <c r="E61" s="136"/>
      <c r="F61" s="136"/>
      <c r="G61" s="136"/>
      <c r="H61" s="136"/>
      <c r="I61" s="136"/>
      <c r="J61" s="136"/>
      <c r="K61" s="136"/>
      <c r="L61" s="136"/>
    </row>
    <row r="62" spans="1:21">
      <c r="A62" s="16" t="s">
        <v>94</v>
      </c>
      <c r="B62" s="136" t="s">
        <v>101</v>
      </c>
      <c r="C62" s="136"/>
      <c r="D62" s="136"/>
      <c r="E62" s="136"/>
      <c r="F62" s="136"/>
      <c r="G62" s="136"/>
      <c r="H62" s="136"/>
      <c r="I62" s="136"/>
      <c r="J62" s="136"/>
      <c r="K62" s="136"/>
      <c r="L62" s="136"/>
    </row>
    <row r="63" spans="1:21">
      <c r="A63" s="16"/>
      <c r="B63" s="136" t="s">
        <v>82</v>
      </c>
      <c r="C63" s="136"/>
      <c r="D63" s="136"/>
      <c r="E63" s="136"/>
      <c r="F63" s="136"/>
      <c r="G63" s="136"/>
      <c r="H63" s="136"/>
      <c r="I63" s="136"/>
      <c r="J63" s="136"/>
      <c r="K63" s="136"/>
      <c r="L63" s="136"/>
    </row>
    <row r="64" spans="1:21">
      <c r="A64" s="16" t="s">
        <v>83</v>
      </c>
      <c r="B64" s="136" t="s">
        <v>340</v>
      </c>
      <c r="C64" s="136"/>
      <c r="D64" s="136"/>
      <c r="E64" s="136"/>
      <c r="F64" s="136"/>
      <c r="G64" s="136"/>
      <c r="H64" s="136"/>
      <c r="I64" s="136"/>
      <c r="J64" s="136"/>
      <c r="K64" s="136"/>
      <c r="L64" s="136"/>
    </row>
    <row r="65" spans="1:12">
      <c r="A65" s="16" t="s">
        <v>95</v>
      </c>
      <c r="B65" s="136" t="s">
        <v>102</v>
      </c>
      <c r="C65" s="136"/>
      <c r="D65" s="136"/>
      <c r="E65" s="136"/>
      <c r="F65" s="136"/>
      <c r="G65" s="136"/>
      <c r="H65" s="136"/>
      <c r="I65" s="136"/>
      <c r="J65" s="136"/>
      <c r="K65" s="136"/>
      <c r="L65" s="136"/>
    </row>
    <row r="66" spans="1:12">
      <c r="A66" s="16"/>
      <c r="B66" s="136" t="s">
        <v>403</v>
      </c>
      <c r="C66" s="136"/>
      <c r="D66" s="136"/>
      <c r="E66" s="136"/>
      <c r="F66" s="136"/>
      <c r="G66" s="136"/>
      <c r="H66" s="136"/>
      <c r="I66" s="136"/>
      <c r="J66" s="136"/>
      <c r="K66" s="136"/>
      <c r="L66" s="136"/>
    </row>
    <row r="67" spans="1:12">
      <c r="A67" s="16"/>
      <c r="B67" s="136" t="s">
        <v>404</v>
      </c>
      <c r="C67" s="136"/>
      <c r="D67" s="136"/>
      <c r="E67" s="136"/>
      <c r="F67" s="136"/>
      <c r="G67" s="136"/>
      <c r="H67" s="136"/>
      <c r="I67" s="136"/>
      <c r="J67" s="136"/>
      <c r="K67" s="136"/>
      <c r="L67" s="136"/>
    </row>
    <row r="68" spans="1:12">
      <c r="A68" s="16"/>
      <c r="B68" s="136"/>
      <c r="C68" s="136"/>
      <c r="D68" s="136"/>
      <c r="E68" s="136"/>
      <c r="F68" s="136"/>
      <c r="G68" s="136"/>
      <c r="H68" s="136"/>
      <c r="I68" s="136"/>
      <c r="J68" s="136"/>
      <c r="K68" s="136"/>
      <c r="L68" s="136"/>
    </row>
    <row r="69" spans="1:12">
      <c r="A69" s="16" t="s">
        <v>96</v>
      </c>
      <c r="B69" s="136" t="s">
        <v>405</v>
      </c>
      <c r="C69" s="136"/>
      <c r="D69" s="136"/>
      <c r="E69" s="136"/>
      <c r="F69" s="136"/>
      <c r="G69" s="136"/>
      <c r="H69" s="136"/>
      <c r="I69" s="136"/>
      <c r="J69" s="136"/>
      <c r="K69" s="136"/>
      <c r="L69" s="136"/>
    </row>
    <row r="70" spans="1:12">
      <c r="A70" s="16"/>
      <c r="B70" s="136"/>
      <c r="C70" s="136"/>
      <c r="D70" s="136"/>
      <c r="E70" s="136"/>
      <c r="F70" s="136"/>
      <c r="G70" s="136"/>
      <c r="H70" s="136"/>
      <c r="I70" s="136"/>
      <c r="J70" s="136"/>
      <c r="K70" s="136"/>
      <c r="L70" s="136"/>
    </row>
    <row r="71" spans="1:12">
      <c r="A71" s="16" t="s">
        <v>97</v>
      </c>
      <c r="B71" s="136" t="s">
        <v>86</v>
      </c>
      <c r="C71" s="136"/>
      <c r="D71" s="136"/>
      <c r="E71" s="136"/>
      <c r="F71" s="136"/>
      <c r="G71" s="136"/>
      <c r="H71" s="136"/>
      <c r="I71" s="136"/>
      <c r="J71" s="136"/>
      <c r="K71" s="136"/>
      <c r="L71" s="136"/>
    </row>
    <row r="72" spans="1:12">
      <c r="A72" s="16" t="s">
        <v>87</v>
      </c>
      <c r="B72" s="136" t="s">
        <v>88</v>
      </c>
      <c r="C72" s="136"/>
      <c r="D72" s="136"/>
      <c r="E72" s="136"/>
      <c r="F72" s="136"/>
      <c r="G72" s="136"/>
      <c r="H72" s="136"/>
      <c r="I72" s="136"/>
      <c r="J72" s="136"/>
      <c r="K72" s="136"/>
      <c r="L72" s="136"/>
    </row>
    <row r="73" spans="1:12">
      <c r="A73" s="16" t="s">
        <v>87</v>
      </c>
      <c r="B73" s="136" t="s">
        <v>103</v>
      </c>
      <c r="C73" s="136"/>
      <c r="D73" s="136"/>
      <c r="E73" s="136"/>
      <c r="F73" s="136"/>
      <c r="G73" s="136"/>
      <c r="H73" s="136"/>
      <c r="I73" s="136"/>
      <c r="J73" s="136"/>
      <c r="K73" s="136"/>
      <c r="L73" s="136"/>
    </row>
    <row r="74" spans="1:12">
      <c r="A74" s="16" t="s">
        <v>89</v>
      </c>
      <c r="B74" s="137" t="s">
        <v>341</v>
      </c>
      <c r="C74" s="137"/>
      <c r="D74" s="136"/>
      <c r="E74" s="136"/>
      <c r="F74" s="136"/>
      <c r="G74" s="136"/>
      <c r="H74" s="136"/>
      <c r="I74" s="136"/>
      <c r="J74" s="136"/>
      <c r="K74" s="136"/>
      <c r="L74" s="136"/>
    </row>
    <row r="75" spans="1:12">
      <c r="A75" s="16" t="s">
        <v>90</v>
      </c>
      <c r="B75" s="137" t="s">
        <v>104</v>
      </c>
      <c r="C75" s="137"/>
      <c r="D75" s="136"/>
      <c r="E75" s="136"/>
      <c r="F75" s="136"/>
      <c r="G75" s="136"/>
      <c r="H75" s="136"/>
      <c r="I75" s="136"/>
      <c r="J75" s="136"/>
      <c r="K75" s="136"/>
      <c r="L75" s="136"/>
    </row>
    <row r="76" spans="1:12">
      <c r="A76" s="16" t="s">
        <v>87</v>
      </c>
      <c r="B76" s="137" t="s">
        <v>105</v>
      </c>
      <c r="C76" s="137"/>
      <c r="D76" s="136"/>
      <c r="E76" s="136"/>
      <c r="F76" s="136"/>
      <c r="G76" s="136"/>
      <c r="H76" s="136"/>
      <c r="I76" s="136"/>
      <c r="J76" s="136"/>
      <c r="K76" s="136"/>
      <c r="L76" s="136"/>
    </row>
    <row r="77" spans="1:12">
      <c r="A77" s="16" t="s">
        <v>87</v>
      </c>
      <c r="B77" s="137" t="s">
        <v>342</v>
      </c>
      <c r="C77" s="137"/>
      <c r="D77" s="136"/>
      <c r="E77" s="136"/>
      <c r="F77" s="136"/>
      <c r="G77" s="136"/>
      <c r="H77" s="136"/>
      <c r="I77" s="136"/>
      <c r="J77" s="136"/>
      <c r="K77" s="136"/>
      <c r="L77" s="136"/>
    </row>
    <row r="78" spans="1:12">
      <c r="A78" s="16" t="s">
        <v>98</v>
      </c>
      <c r="B78" s="136" t="s">
        <v>91</v>
      </c>
      <c r="C78" s="136"/>
      <c r="D78" s="136"/>
      <c r="E78" s="136"/>
      <c r="F78" s="136"/>
      <c r="G78" s="136"/>
      <c r="H78" s="136"/>
      <c r="I78" s="136"/>
      <c r="J78" s="136"/>
      <c r="K78" s="136"/>
      <c r="L78" s="136"/>
    </row>
    <row r="79" spans="1:12">
      <c r="A79" s="16" t="s">
        <v>99</v>
      </c>
      <c r="B79" s="136" t="s">
        <v>92</v>
      </c>
      <c r="C79" s="136"/>
      <c r="D79" s="136"/>
      <c r="E79" s="136"/>
      <c r="F79" s="136"/>
      <c r="G79" s="136"/>
      <c r="H79" s="136"/>
      <c r="I79" s="136"/>
      <c r="J79" s="136"/>
      <c r="K79" s="136"/>
      <c r="L79" s="136"/>
    </row>
    <row r="80" spans="1:12">
      <c r="A80" s="17"/>
      <c r="B80" s="136" t="s">
        <v>84</v>
      </c>
      <c r="C80" s="136"/>
      <c r="D80" s="136"/>
      <c r="E80" s="136"/>
      <c r="F80" s="136"/>
      <c r="G80" s="136"/>
      <c r="H80" s="136"/>
      <c r="I80" s="136"/>
      <c r="J80" s="136"/>
      <c r="K80" s="136"/>
      <c r="L80" s="13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2">
    <dataValidation type="list" allowBlank="1" showInputMessage="1" showErrorMessage="1" sqref="C13 C20" xr:uid="{7D98CD25-9420-43E4-B4DA-FA662383A859}">
      <formula1>"　（新築）,（移転新築）,　（増築）,　（改築）"</formula1>
    </dataValidation>
    <dataValidation type="list" showInputMessage="1" showErrorMessage="1" sqref="C12 C19" xr:uid="{D02255B1-399C-4835-9C56-A17AA0415D63}">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C9851F9-06E5-4153-83BB-A92518D1926B}">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view="pageBreakPreview" zoomScale="90" zoomScaleNormal="100" zoomScaleSheetLayoutView="90" workbookViewId="0">
      <selection activeCell="O50" sqref="O50"/>
    </sheetView>
  </sheetViews>
  <sheetFormatPr defaultColWidth="9" defaultRowHeight="12"/>
  <cols>
    <col min="1" max="1" width="11.1796875" style="91" customWidth="1"/>
    <col min="2" max="18" width="10" style="91" customWidth="1"/>
    <col min="19" max="16384" width="9" style="91"/>
  </cols>
  <sheetData>
    <row r="1" spans="1:11">
      <c r="A1" s="91" t="s">
        <v>421</v>
      </c>
    </row>
    <row r="2" spans="1:11" ht="18" customHeight="1">
      <c r="A2" s="420" t="s">
        <v>238</v>
      </c>
      <c r="B2" s="420"/>
      <c r="C2" s="420"/>
      <c r="D2" s="420"/>
      <c r="E2" s="420"/>
      <c r="F2" s="420"/>
      <c r="G2" s="420"/>
      <c r="H2" s="420"/>
      <c r="I2" s="420"/>
      <c r="J2" s="420"/>
      <c r="K2" s="420"/>
    </row>
    <row r="5" spans="1:11" ht="18.75" customHeight="1">
      <c r="A5" s="92" t="s">
        <v>59</v>
      </c>
      <c r="B5" s="426" t="s">
        <v>430</v>
      </c>
      <c r="C5" s="427"/>
      <c r="D5" s="427"/>
      <c r="E5" s="427"/>
      <c r="F5" s="427"/>
      <c r="G5" s="428"/>
    </row>
    <row r="6" spans="1:11" ht="12" customHeight="1">
      <c r="A6" s="94"/>
      <c r="B6" s="95"/>
      <c r="C6" s="95"/>
      <c r="D6" s="95"/>
      <c r="E6" s="95"/>
      <c r="F6" s="95"/>
    </row>
    <row r="8" spans="1:11">
      <c r="A8" s="421" t="s">
        <v>234</v>
      </c>
      <c r="B8" s="421"/>
      <c r="C8" s="421"/>
      <c r="D8" s="421" t="s">
        <v>263</v>
      </c>
      <c r="E8" s="421"/>
      <c r="F8" s="421"/>
      <c r="G8" s="421" t="s">
        <v>235</v>
      </c>
      <c r="H8" s="421"/>
      <c r="I8" s="421"/>
      <c r="J8" s="421"/>
      <c r="K8" s="421"/>
    </row>
    <row r="9" spans="1:11" ht="18.75" customHeight="1">
      <c r="A9" s="422"/>
      <c r="B9" s="422"/>
      <c r="C9" s="422"/>
      <c r="D9" s="422"/>
      <c r="E9" s="422"/>
      <c r="F9" s="422"/>
      <c r="G9" s="422"/>
      <c r="H9" s="422"/>
      <c r="I9" s="422"/>
      <c r="J9" s="422"/>
      <c r="K9" s="422"/>
    </row>
    <row r="10" spans="1:11" ht="12" customHeight="1">
      <c r="A10" s="93"/>
      <c r="B10" s="93"/>
      <c r="C10" s="93"/>
      <c r="D10" s="93"/>
      <c r="E10" s="93"/>
      <c r="F10" s="93"/>
      <c r="G10" s="93"/>
      <c r="H10" s="93"/>
      <c r="I10" s="93"/>
      <c r="J10" s="93"/>
      <c r="K10" s="93"/>
    </row>
    <row r="11" spans="1:11" ht="12" customHeight="1">
      <c r="A11" s="93"/>
      <c r="B11" s="93"/>
      <c r="C11" s="93"/>
      <c r="D11" s="93"/>
      <c r="E11" s="93"/>
      <c r="F11" s="93"/>
      <c r="G11" s="93"/>
      <c r="H11" s="93"/>
      <c r="I11" s="93"/>
      <c r="J11" s="93"/>
      <c r="K11" s="93"/>
    </row>
    <row r="12" spans="1:11">
      <c r="A12" s="91" t="s">
        <v>264</v>
      </c>
    </row>
    <row r="13" spans="1:11" ht="3.75" customHeight="1"/>
    <row r="14" spans="1:11">
      <c r="A14" s="423" t="s">
        <v>236</v>
      </c>
      <c r="B14" s="425" t="s">
        <v>239</v>
      </c>
      <c r="C14" s="425"/>
      <c r="D14" s="425"/>
      <c r="E14" s="425"/>
      <c r="F14" s="425"/>
      <c r="G14" s="425" t="s">
        <v>240</v>
      </c>
      <c r="H14" s="425"/>
      <c r="I14" s="425"/>
      <c r="J14" s="425"/>
      <c r="K14" s="425"/>
    </row>
    <row r="15" spans="1:11" ht="18.75" customHeight="1">
      <c r="A15" s="424"/>
      <c r="B15" s="113" t="s">
        <v>327</v>
      </c>
      <c r="C15" s="121" t="s">
        <v>328</v>
      </c>
      <c r="D15" s="114" t="s">
        <v>329</v>
      </c>
      <c r="E15" s="114" t="s">
        <v>330</v>
      </c>
      <c r="F15" s="122" t="s">
        <v>328</v>
      </c>
      <c r="G15" s="113" t="s">
        <v>327</v>
      </c>
      <c r="H15" s="121" t="s">
        <v>328</v>
      </c>
      <c r="I15" s="114" t="s">
        <v>329</v>
      </c>
      <c r="J15" s="114" t="s">
        <v>330</v>
      </c>
      <c r="K15" s="122" t="s">
        <v>328</v>
      </c>
    </row>
    <row r="16" spans="1:11" ht="18.75" customHeight="1">
      <c r="A16" s="92" t="s">
        <v>253</v>
      </c>
      <c r="B16" s="381"/>
      <c r="C16" s="381"/>
      <c r="D16" s="381"/>
      <c r="E16" s="381"/>
      <c r="F16" s="381"/>
      <c r="G16" s="417"/>
      <c r="H16" s="418"/>
      <c r="I16" s="418"/>
      <c r="J16" s="418"/>
      <c r="K16" s="419"/>
    </row>
    <row r="17" spans="1:11" ht="18.75" customHeight="1">
      <c r="A17" s="120" t="s">
        <v>281</v>
      </c>
      <c r="B17" s="116" t="s">
        <v>331</v>
      </c>
      <c r="C17" s="126"/>
      <c r="D17" s="117" t="s">
        <v>332</v>
      </c>
      <c r="E17" s="127"/>
      <c r="F17" s="119" t="s">
        <v>333</v>
      </c>
      <c r="G17" s="127"/>
      <c r="H17" s="118" t="s">
        <v>334</v>
      </c>
      <c r="I17" s="127"/>
      <c r="J17" s="118" t="s">
        <v>335</v>
      </c>
      <c r="K17" s="197">
        <f>C17+E17+G17+I17</f>
        <v>0</v>
      </c>
    </row>
    <row r="18" spans="1:11">
      <c r="A18" s="429" t="s">
        <v>243</v>
      </c>
      <c r="B18" s="425" t="s">
        <v>241</v>
      </c>
      <c r="C18" s="425"/>
      <c r="D18" s="425"/>
      <c r="E18" s="425"/>
      <c r="F18" s="425"/>
      <c r="G18" s="425" t="s">
        <v>242</v>
      </c>
      <c r="H18" s="425"/>
      <c r="I18" s="425"/>
      <c r="J18" s="425"/>
      <c r="K18" s="425"/>
    </row>
    <row r="19" spans="1:11" ht="18.75" customHeight="1">
      <c r="A19" s="424"/>
      <c r="B19" s="381"/>
      <c r="C19" s="381"/>
      <c r="D19" s="381"/>
      <c r="E19" s="381"/>
      <c r="F19" s="381"/>
      <c r="G19" s="381"/>
      <c r="H19" s="381"/>
      <c r="I19" s="381"/>
      <c r="J19" s="381"/>
      <c r="K19" s="381"/>
    </row>
    <row r="20" spans="1:11" ht="12" customHeight="1">
      <c r="A20" s="431" t="s">
        <v>244</v>
      </c>
      <c r="B20" s="92" t="s">
        <v>245</v>
      </c>
      <c r="C20" s="421" t="s">
        <v>246</v>
      </c>
      <c r="D20" s="421"/>
      <c r="E20" s="421"/>
      <c r="F20" s="421"/>
      <c r="G20" s="421"/>
      <c r="H20" s="421"/>
      <c r="I20" s="421"/>
      <c r="J20" s="421"/>
      <c r="K20" s="421"/>
    </row>
    <row r="21" spans="1:11">
      <c r="A21" s="431"/>
      <c r="B21" s="432" t="s">
        <v>435</v>
      </c>
      <c r="C21" s="286" t="s">
        <v>247</v>
      </c>
      <c r="D21" s="286" t="s">
        <v>248</v>
      </c>
      <c r="E21" s="286" t="s">
        <v>249</v>
      </c>
      <c r="F21" s="433" t="s">
        <v>242</v>
      </c>
      <c r="G21" s="434"/>
      <c r="H21" s="432" t="s">
        <v>250</v>
      </c>
      <c r="I21" s="432"/>
      <c r="J21" s="432"/>
      <c r="K21" s="432"/>
    </row>
    <row r="22" spans="1:11" ht="18.75" customHeight="1">
      <c r="A22" s="431"/>
      <c r="B22" s="432"/>
      <c r="C22" s="287"/>
      <c r="D22" s="288"/>
      <c r="E22" s="289"/>
      <c r="F22" s="430"/>
      <c r="G22" s="430"/>
      <c r="H22" s="290" t="s">
        <v>251</v>
      </c>
      <c r="I22" s="291"/>
      <c r="J22" s="290" t="s">
        <v>252</v>
      </c>
      <c r="K22" s="286"/>
    </row>
    <row r="23" spans="1:11" ht="18.75" customHeight="1">
      <c r="A23" s="431"/>
      <c r="B23" s="432"/>
      <c r="C23" s="287"/>
      <c r="D23" s="288"/>
      <c r="E23" s="289"/>
      <c r="F23" s="430"/>
      <c r="G23" s="430"/>
      <c r="H23" s="290" t="s">
        <v>251</v>
      </c>
      <c r="I23" s="291"/>
      <c r="J23" s="290" t="s">
        <v>252</v>
      </c>
      <c r="K23" s="286"/>
    </row>
    <row r="26" spans="1:11">
      <c r="A26" s="91" t="s">
        <v>265</v>
      </c>
    </row>
    <row r="27" spans="1:11" ht="3.75" customHeight="1"/>
    <row r="28" spans="1:11" s="205" customFormat="1" ht="19.5" customHeight="1">
      <c r="A28" s="437" t="s">
        <v>38</v>
      </c>
      <c r="B28" s="438"/>
      <c r="C28" s="402" t="s">
        <v>314</v>
      </c>
      <c r="D28" s="99"/>
      <c r="E28" s="402" t="s">
        <v>315</v>
      </c>
      <c r="F28" s="100"/>
      <c r="G28" s="402" t="s">
        <v>316</v>
      </c>
      <c r="H28" s="100"/>
      <c r="I28" s="402" t="s">
        <v>317</v>
      </c>
      <c r="J28" s="100"/>
      <c r="K28" s="391" t="s">
        <v>237</v>
      </c>
    </row>
    <row r="29" spans="1:11" s="205" customFormat="1" ht="24" customHeight="1">
      <c r="A29" s="439"/>
      <c r="B29" s="440"/>
      <c r="C29" s="403"/>
      <c r="D29" s="201" t="s">
        <v>313</v>
      </c>
      <c r="E29" s="403"/>
      <c r="F29" s="201" t="s">
        <v>313</v>
      </c>
      <c r="G29" s="403"/>
      <c r="H29" s="201" t="s">
        <v>313</v>
      </c>
      <c r="I29" s="403"/>
      <c r="J29" s="201" t="s">
        <v>313</v>
      </c>
      <c r="K29" s="392"/>
    </row>
    <row r="30" spans="1:11" s="205" customFormat="1" ht="30" customHeight="1">
      <c r="A30" s="407" t="s">
        <v>336</v>
      </c>
      <c r="B30" s="408"/>
      <c r="C30" s="123"/>
      <c r="D30" s="123"/>
      <c r="E30" s="124"/>
      <c r="F30" s="123"/>
      <c r="G30" s="124"/>
      <c r="H30" s="123"/>
      <c r="I30" s="124"/>
      <c r="J30" s="123"/>
      <c r="K30" s="96" t="str">
        <f>IF(SUM(C30+E30+G30+I30)=0,"",SUM(C30+E30+G30+I30))</f>
        <v/>
      </c>
    </row>
    <row r="31" spans="1:11" s="205" customFormat="1" ht="15" customHeight="1">
      <c r="A31" s="435" t="s">
        <v>337</v>
      </c>
      <c r="B31" s="436"/>
      <c r="C31" s="151"/>
      <c r="D31" s="151"/>
      <c r="E31" s="152"/>
      <c r="F31" s="151"/>
      <c r="G31" s="152"/>
      <c r="H31" s="151"/>
      <c r="I31" s="152"/>
      <c r="J31" s="151"/>
      <c r="K31" s="97" t="str">
        <f t="shared" ref="K31:K32" si="0">IF(SUM(C31+E31+G31+I31)=0,"",SUM(C31+E31+G31+I31))</f>
        <v/>
      </c>
    </row>
    <row r="32" spans="1:11" s="205" customFormat="1" ht="15" customHeight="1">
      <c r="A32" s="435"/>
      <c r="B32" s="436"/>
      <c r="C32" s="125"/>
      <c r="D32" s="125"/>
      <c r="E32" s="125"/>
      <c r="F32" s="125"/>
      <c r="G32" s="125"/>
      <c r="H32" s="125"/>
      <c r="I32" s="125"/>
      <c r="J32" s="125"/>
      <c r="K32" s="98" t="str">
        <f t="shared" si="0"/>
        <v/>
      </c>
    </row>
    <row r="33" spans="1:11" s="205" customFormat="1" ht="39" customHeight="1">
      <c r="A33" s="407" t="s">
        <v>416</v>
      </c>
      <c r="B33" s="408"/>
      <c r="C33" s="409"/>
      <c r="D33" s="410"/>
      <c r="E33" s="409"/>
      <c r="F33" s="410"/>
      <c r="G33" s="409"/>
      <c r="H33" s="410"/>
      <c r="I33" s="409"/>
      <c r="J33" s="410"/>
      <c r="K33" s="96" t="str">
        <f>IF(SUM(C33+E33+G33+I33)=0,"",SUM(C33+E33+G33+I33))</f>
        <v/>
      </c>
    </row>
    <row r="34" spans="1:11" ht="12" customHeight="1">
      <c r="A34" s="406" t="s">
        <v>318</v>
      </c>
      <c r="B34" s="406"/>
      <c r="C34" s="406"/>
      <c r="D34" s="406"/>
      <c r="E34" s="406"/>
      <c r="F34" s="406"/>
      <c r="G34" s="406"/>
      <c r="H34" s="406"/>
      <c r="I34" s="406"/>
      <c r="J34" s="406"/>
      <c r="K34" s="406"/>
    </row>
    <row r="36" spans="1:11">
      <c r="A36" s="91" t="s">
        <v>266</v>
      </c>
    </row>
    <row r="37" spans="1:11" ht="3.75" customHeight="1"/>
    <row r="38" spans="1:11" ht="18.75" customHeight="1">
      <c r="A38" s="393"/>
      <c r="B38" s="394"/>
      <c r="C38" s="394"/>
      <c r="D38" s="394"/>
      <c r="E38" s="394"/>
      <c r="F38" s="394"/>
      <c r="G38" s="394"/>
      <c r="H38" s="394"/>
      <c r="I38" s="394"/>
      <c r="J38" s="394"/>
      <c r="K38" s="395"/>
    </row>
    <row r="39" spans="1:11" ht="18.75" customHeight="1">
      <c r="A39" s="396"/>
      <c r="B39" s="397"/>
      <c r="C39" s="397"/>
      <c r="D39" s="397"/>
      <c r="E39" s="397"/>
      <c r="F39" s="397"/>
      <c r="G39" s="397"/>
      <c r="H39" s="397"/>
      <c r="I39" s="397"/>
      <c r="J39" s="397"/>
      <c r="K39" s="398"/>
    </row>
    <row r="40" spans="1:11" ht="18.75" customHeight="1">
      <c r="A40" s="396"/>
      <c r="B40" s="397"/>
      <c r="C40" s="397"/>
      <c r="D40" s="397"/>
      <c r="E40" s="397"/>
      <c r="F40" s="397"/>
      <c r="G40" s="397"/>
      <c r="H40" s="397"/>
      <c r="I40" s="397"/>
      <c r="J40" s="397"/>
      <c r="K40" s="398"/>
    </row>
    <row r="41" spans="1:11" ht="18.75" customHeight="1">
      <c r="A41" s="399"/>
      <c r="B41" s="400"/>
      <c r="C41" s="400"/>
      <c r="D41" s="400"/>
      <c r="E41" s="400"/>
      <c r="F41" s="400"/>
      <c r="G41" s="400"/>
      <c r="H41" s="400"/>
      <c r="I41" s="400"/>
      <c r="J41" s="400"/>
      <c r="K41" s="401"/>
    </row>
    <row r="44" spans="1:11">
      <c r="A44" s="91" t="s">
        <v>282</v>
      </c>
    </row>
    <row r="45" spans="1:11" ht="3.75" customHeight="1"/>
    <row r="46" spans="1:11" ht="18.75" customHeight="1">
      <c r="A46" s="210" t="s">
        <v>422</v>
      </c>
      <c r="B46" s="209"/>
      <c r="C46" s="209"/>
    </row>
    <row r="47" spans="1:11" ht="22.5" customHeight="1">
      <c r="A47" s="411" t="s">
        <v>423</v>
      </c>
      <c r="B47" s="412"/>
      <c r="C47" s="413"/>
      <c r="D47" s="208"/>
      <c r="E47" s="207"/>
      <c r="F47" s="207"/>
      <c r="G47" s="207"/>
      <c r="H47" s="207"/>
      <c r="I47" s="207"/>
    </row>
    <row r="48" spans="1:11" ht="18.75" customHeight="1">
      <c r="A48" s="414" t="s">
        <v>450</v>
      </c>
      <c r="B48" s="415"/>
      <c r="C48" s="416"/>
      <c r="D48" s="378"/>
      <c r="E48" s="379"/>
      <c r="F48" s="379"/>
      <c r="G48" s="380"/>
      <c r="H48" s="317"/>
      <c r="I48" s="318"/>
    </row>
    <row r="49" spans="1:8" ht="21" customHeight="1">
      <c r="A49" s="404" t="s">
        <v>417</v>
      </c>
      <c r="B49" s="404"/>
      <c r="C49" s="404"/>
      <c r="D49" s="405" t="s">
        <v>424</v>
      </c>
      <c r="E49" s="405"/>
    </row>
    <row r="50" spans="1:8" ht="21" customHeight="1">
      <c r="A50" s="382" t="s">
        <v>447</v>
      </c>
      <c r="B50" s="383"/>
      <c r="C50" s="384"/>
      <c r="D50" s="388" t="s">
        <v>448</v>
      </c>
      <c r="E50" s="389"/>
      <c r="F50" s="390"/>
      <c r="G50" s="390"/>
    </row>
    <row r="51" spans="1:8" ht="21" customHeight="1">
      <c r="A51" s="385"/>
      <c r="B51" s="386"/>
      <c r="C51" s="387"/>
      <c r="D51" s="388" t="s">
        <v>449</v>
      </c>
      <c r="E51" s="389"/>
      <c r="F51" s="390"/>
      <c r="G51" s="390"/>
    </row>
    <row r="52" spans="1:8" ht="21" customHeight="1">
      <c r="A52" s="377" t="s">
        <v>452</v>
      </c>
      <c r="B52" s="377"/>
      <c r="C52" s="377"/>
      <c r="D52" s="381"/>
      <c r="E52" s="381"/>
      <c r="F52" s="381"/>
      <c r="G52" s="381"/>
    </row>
    <row r="53" spans="1:8" ht="21" customHeight="1">
      <c r="A53" s="377" t="s">
        <v>454</v>
      </c>
      <c r="B53" s="377"/>
      <c r="C53" s="377"/>
      <c r="D53" s="378"/>
      <c r="E53" s="379"/>
      <c r="F53" s="379"/>
      <c r="G53" s="380"/>
      <c r="H53" s="91" t="s">
        <v>453</v>
      </c>
    </row>
  </sheetData>
  <mergeCells count="54">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E28:E29"/>
    <mergeCell ref="A49:C49"/>
    <mergeCell ref="D49:E49"/>
    <mergeCell ref="A34:K34"/>
    <mergeCell ref="A33:B33"/>
    <mergeCell ref="C33:D33"/>
    <mergeCell ref="E33:F33"/>
    <mergeCell ref="G33:H33"/>
    <mergeCell ref="I33:J33"/>
    <mergeCell ref="D48:G48"/>
    <mergeCell ref="A47:C47"/>
    <mergeCell ref="A48:C48"/>
    <mergeCell ref="G28:G29"/>
    <mergeCell ref="I28:I29"/>
    <mergeCell ref="A53:C53"/>
    <mergeCell ref="D53:G53"/>
    <mergeCell ref="A52:C52"/>
    <mergeCell ref="D52:G52"/>
    <mergeCell ref="A50:C51"/>
    <mergeCell ref="D50:E50"/>
    <mergeCell ref="D51:E51"/>
    <mergeCell ref="F50:G50"/>
    <mergeCell ref="F51:G51"/>
  </mergeCells>
  <phoneticPr fontId="4"/>
  <dataValidations count="6">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 type="list" allowBlank="1" showInputMessage="1" showErrorMessage="1" sqref="D52:G52" xr:uid="{EC8812FE-CDC5-49C2-A837-F4DCD7BF28AB}">
      <formula1>"可,不可"</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51"/>
  <sheetViews>
    <sheetView view="pageBreakPreview" zoomScale="90" zoomScaleNormal="100" zoomScaleSheetLayoutView="90" workbookViewId="0">
      <selection activeCell="A2" sqref="A2:K2"/>
    </sheetView>
  </sheetViews>
  <sheetFormatPr defaultColWidth="9" defaultRowHeight="12"/>
  <cols>
    <col min="1" max="1" width="11.1796875" style="205" customWidth="1"/>
    <col min="2" max="18" width="10" style="205" customWidth="1"/>
    <col min="19" max="16384" width="9" style="205"/>
  </cols>
  <sheetData>
    <row r="1" spans="1:11">
      <c r="A1" s="205" t="s">
        <v>421</v>
      </c>
    </row>
    <row r="2" spans="1:11" ht="18" customHeight="1">
      <c r="A2" s="420" t="s">
        <v>238</v>
      </c>
      <c r="B2" s="420"/>
      <c r="C2" s="420"/>
      <c r="D2" s="420"/>
      <c r="E2" s="420"/>
      <c r="F2" s="420"/>
      <c r="G2" s="420"/>
      <c r="H2" s="420"/>
      <c r="I2" s="420"/>
      <c r="J2" s="420"/>
      <c r="K2" s="420"/>
    </row>
    <row r="5" spans="1:11" ht="18.75" customHeight="1">
      <c r="A5" s="199" t="s">
        <v>59</v>
      </c>
      <c r="B5" s="426" t="s">
        <v>431</v>
      </c>
      <c r="C5" s="427"/>
      <c r="D5" s="427"/>
      <c r="E5" s="427"/>
      <c r="F5" s="427"/>
      <c r="G5" s="428"/>
    </row>
    <row r="6" spans="1:11" ht="12" customHeight="1">
      <c r="A6" s="203"/>
      <c r="B6" s="95"/>
      <c r="C6" s="95"/>
      <c r="D6" s="95"/>
      <c r="E6" s="95"/>
      <c r="F6" s="95"/>
    </row>
    <row r="8" spans="1:11">
      <c r="A8" s="421" t="s">
        <v>234</v>
      </c>
      <c r="B8" s="421"/>
      <c r="C8" s="421"/>
      <c r="D8" s="421" t="s">
        <v>263</v>
      </c>
      <c r="E8" s="421"/>
      <c r="F8" s="421"/>
      <c r="G8" s="421" t="s">
        <v>235</v>
      </c>
      <c r="H8" s="421"/>
      <c r="I8" s="421"/>
      <c r="J8" s="421"/>
      <c r="K8" s="421"/>
    </row>
    <row r="9" spans="1:11" ht="18.75" customHeight="1">
      <c r="A9" s="422"/>
      <c r="B9" s="422"/>
      <c r="C9" s="422"/>
      <c r="D9" s="422"/>
      <c r="E9" s="422"/>
      <c r="F9" s="422"/>
      <c r="G9" s="422"/>
      <c r="H9" s="422"/>
      <c r="I9" s="422"/>
      <c r="J9" s="422"/>
      <c r="K9" s="422"/>
    </row>
    <row r="10" spans="1:11" ht="12" customHeight="1">
      <c r="A10" s="206"/>
      <c r="B10" s="206"/>
      <c r="C10" s="206"/>
      <c r="D10" s="206"/>
      <c r="E10" s="206"/>
      <c r="F10" s="206"/>
      <c r="G10" s="206"/>
      <c r="H10" s="206"/>
      <c r="I10" s="206"/>
      <c r="J10" s="206"/>
      <c r="K10" s="206"/>
    </row>
    <row r="11" spans="1:11" ht="12" customHeight="1">
      <c r="A11" s="206"/>
      <c r="B11" s="206"/>
      <c r="C11" s="206"/>
      <c r="D11" s="206"/>
      <c r="E11" s="206"/>
      <c r="F11" s="206"/>
      <c r="G11" s="206"/>
      <c r="H11" s="206"/>
      <c r="I11" s="206"/>
      <c r="J11" s="206"/>
      <c r="K11" s="206"/>
    </row>
    <row r="12" spans="1:11">
      <c r="A12" s="205" t="s">
        <v>264</v>
      </c>
    </row>
    <row r="13" spans="1:11" ht="3.75" customHeight="1"/>
    <row r="14" spans="1:11">
      <c r="A14" s="423" t="s">
        <v>236</v>
      </c>
      <c r="B14" s="425" t="s">
        <v>239</v>
      </c>
      <c r="C14" s="425"/>
      <c r="D14" s="425"/>
      <c r="E14" s="425"/>
      <c r="F14" s="425"/>
      <c r="G14" s="425" t="s">
        <v>240</v>
      </c>
      <c r="H14" s="425"/>
      <c r="I14" s="425"/>
      <c r="J14" s="425"/>
      <c r="K14" s="425"/>
    </row>
    <row r="15" spans="1:11" ht="18.75" customHeight="1">
      <c r="A15" s="424"/>
      <c r="B15" s="202" t="s">
        <v>327</v>
      </c>
      <c r="C15" s="121" t="s">
        <v>328</v>
      </c>
      <c r="D15" s="204" t="s">
        <v>329</v>
      </c>
      <c r="E15" s="204" t="s">
        <v>330</v>
      </c>
      <c r="F15" s="122" t="s">
        <v>328</v>
      </c>
      <c r="G15" s="202" t="s">
        <v>327</v>
      </c>
      <c r="H15" s="121" t="s">
        <v>328</v>
      </c>
      <c r="I15" s="204" t="s">
        <v>329</v>
      </c>
      <c r="J15" s="204" t="s">
        <v>330</v>
      </c>
      <c r="K15" s="122" t="s">
        <v>328</v>
      </c>
    </row>
    <row r="16" spans="1:11" ht="18.75" customHeight="1">
      <c r="A16" s="199" t="s">
        <v>253</v>
      </c>
      <c r="B16" s="381"/>
      <c r="C16" s="381"/>
      <c r="D16" s="381"/>
      <c r="E16" s="381"/>
      <c r="F16" s="381"/>
      <c r="G16" s="417"/>
      <c r="H16" s="418"/>
      <c r="I16" s="418"/>
      <c r="J16" s="418"/>
      <c r="K16" s="419"/>
    </row>
    <row r="17" spans="1:11" ht="18.75" customHeight="1">
      <c r="A17" s="200" t="s">
        <v>281</v>
      </c>
      <c r="B17" s="116" t="s">
        <v>331</v>
      </c>
      <c r="C17" s="126"/>
      <c r="D17" s="117" t="s">
        <v>332</v>
      </c>
      <c r="E17" s="127"/>
      <c r="F17" s="119" t="s">
        <v>333</v>
      </c>
      <c r="G17" s="127"/>
      <c r="H17" s="118" t="s">
        <v>334</v>
      </c>
      <c r="I17" s="127"/>
      <c r="J17" s="118" t="s">
        <v>335</v>
      </c>
      <c r="K17" s="197">
        <f>C17+E17+G17+I17</f>
        <v>0</v>
      </c>
    </row>
    <row r="18" spans="1:11">
      <c r="A18" s="429" t="s">
        <v>243</v>
      </c>
      <c r="B18" s="425" t="s">
        <v>241</v>
      </c>
      <c r="C18" s="425"/>
      <c r="D18" s="425"/>
      <c r="E18" s="425"/>
      <c r="F18" s="425"/>
      <c r="G18" s="425" t="s">
        <v>242</v>
      </c>
      <c r="H18" s="425"/>
      <c r="I18" s="425"/>
      <c r="J18" s="425"/>
      <c r="K18" s="425"/>
    </row>
    <row r="19" spans="1:11" ht="18.75" customHeight="1">
      <c r="A19" s="424"/>
      <c r="B19" s="381"/>
      <c r="C19" s="381"/>
      <c r="D19" s="381"/>
      <c r="E19" s="381"/>
      <c r="F19" s="381"/>
      <c r="G19" s="381"/>
      <c r="H19" s="381"/>
      <c r="I19" s="381"/>
      <c r="J19" s="381"/>
      <c r="K19" s="381"/>
    </row>
    <row r="20" spans="1:11" ht="12" customHeight="1">
      <c r="A20" s="431" t="s">
        <v>244</v>
      </c>
      <c r="B20" s="199" t="s">
        <v>245</v>
      </c>
      <c r="C20" s="421" t="s">
        <v>246</v>
      </c>
      <c r="D20" s="421"/>
      <c r="E20" s="421"/>
      <c r="F20" s="421"/>
      <c r="G20" s="421"/>
      <c r="H20" s="421"/>
      <c r="I20" s="421"/>
      <c r="J20" s="421"/>
      <c r="K20" s="421"/>
    </row>
    <row r="21" spans="1:11">
      <c r="A21" s="431"/>
      <c r="B21" s="432" t="s">
        <v>435</v>
      </c>
      <c r="C21" s="286" t="s">
        <v>247</v>
      </c>
      <c r="D21" s="286" t="s">
        <v>248</v>
      </c>
      <c r="E21" s="286" t="s">
        <v>249</v>
      </c>
      <c r="F21" s="433" t="s">
        <v>242</v>
      </c>
      <c r="G21" s="434"/>
      <c r="H21" s="432" t="s">
        <v>250</v>
      </c>
      <c r="I21" s="432"/>
      <c r="J21" s="432"/>
      <c r="K21" s="432"/>
    </row>
    <row r="22" spans="1:11" ht="18.75" customHeight="1">
      <c r="A22" s="431"/>
      <c r="B22" s="432"/>
      <c r="C22" s="287"/>
      <c r="D22" s="288"/>
      <c r="E22" s="289"/>
      <c r="F22" s="430"/>
      <c r="G22" s="430"/>
      <c r="H22" s="290" t="s">
        <v>251</v>
      </c>
      <c r="I22" s="291"/>
      <c r="J22" s="290" t="s">
        <v>252</v>
      </c>
      <c r="K22" s="286"/>
    </row>
    <row r="23" spans="1:11" ht="18.75" customHeight="1">
      <c r="A23" s="431"/>
      <c r="B23" s="432"/>
      <c r="C23" s="287"/>
      <c r="D23" s="288"/>
      <c r="E23" s="289"/>
      <c r="F23" s="430"/>
      <c r="G23" s="430"/>
      <c r="H23" s="290" t="s">
        <v>251</v>
      </c>
      <c r="I23" s="291"/>
      <c r="J23" s="290" t="s">
        <v>252</v>
      </c>
      <c r="K23" s="286"/>
    </row>
    <row r="26" spans="1:11">
      <c r="A26" s="205" t="s">
        <v>265</v>
      </c>
    </row>
    <row r="27" spans="1:11" ht="3.75" customHeight="1"/>
    <row r="28" spans="1:11" ht="19.5" customHeight="1">
      <c r="A28" s="437" t="s">
        <v>38</v>
      </c>
      <c r="B28" s="438"/>
      <c r="C28" s="402" t="s">
        <v>418</v>
      </c>
      <c r="D28" s="445"/>
      <c r="E28" s="447" t="s">
        <v>425</v>
      </c>
      <c r="F28" s="448"/>
      <c r="G28" s="402" t="s">
        <v>419</v>
      </c>
      <c r="H28" s="445"/>
      <c r="I28" s="402" t="s">
        <v>420</v>
      </c>
      <c r="J28" s="445"/>
      <c r="K28" s="391" t="s">
        <v>237</v>
      </c>
    </row>
    <row r="29" spans="1:11" ht="24" customHeight="1">
      <c r="A29" s="439"/>
      <c r="B29" s="440"/>
      <c r="C29" s="403"/>
      <c r="D29" s="446"/>
      <c r="E29" s="449"/>
      <c r="F29" s="450"/>
      <c r="G29" s="403"/>
      <c r="H29" s="446"/>
      <c r="I29" s="403"/>
      <c r="J29" s="446"/>
      <c r="K29" s="392"/>
    </row>
    <row r="30" spans="1:11" ht="30" customHeight="1">
      <c r="A30" s="407" t="s">
        <v>336</v>
      </c>
      <c r="B30" s="408"/>
      <c r="C30" s="409"/>
      <c r="D30" s="410"/>
      <c r="E30" s="409"/>
      <c r="F30" s="410"/>
      <c r="G30" s="409"/>
      <c r="H30" s="410"/>
      <c r="I30" s="409"/>
      <c r="J30" s="410"/>
      <c r="K30" s="96" t="str">
        <f>IF(SUM(C30+E30+G30+I30)=0,"",SUM(C30+E30+G30+I30))</f>
        <v/>
      </c>
    </row>
    <row r="31" spans="1:11" ht="15" customHeight="1">
      <c r="A31" s="435" t="s">
        <v>337</v>
      </c>
      <c r="B31" s="436"/>
      <c r="C31" s="441"/>
      <c r="D31" s="442"/>
      <c r="E31" s="441"/>
      <c r="F31" s="442"/>
      <c r="G31" s="441"/>
      <c r="H31" s="442"/>
      <c r="I31" s="441"/>
      <c r="J31" s="442"/>
      <c r="K31" s="97" t="str">
        <f t="shared" ref="K31:K32" si="0">IF(SUM(C31+E31+G31+I31)=0,"",SUM(C31+E31+G31+I31))</f>
        <v/>
      </c>
    </row>
    <row r="32" spans="1:11" ht="15" customHeight="1">
      <c r="A32" s="435"/>
      <c r="B32" s="436"/>
      <c r="C32" s="443"/>
      <c r="D32" s="444"/>
      <c r="E32" s="443"/>
      <c r="F32" s="444"/>
      <c r="G32" s="443"/>
      <c r="H32" s="444"/>
      <c r="I32" s="443"/>
      <c r="J32" s="444"/>
      <c r="K32" s="98" t="str">
        <f t="shared" si="0"/>
        <v/>
      </c>
    </row>
    <row r="33" spans="1:11" ht="12" customHeight="1">
      <c r="A33" s="451" t="s">
        <v>426</v>
      </c>
      <c r="B33" s="451"/>
      <c r="C33" s="451"/>
      <c r="D33" s="451"/>
      <c r="E33" s="451"/>
      <c r="F33" s="451"/>
      <c r="G33" s="451"/>
      <c r="H33" s="451"/>
      <c r="I33" s="451"/>
      <c r="J33" s="451"/>
      <c r="K33" s="451"/>
    </row>
    <row r="35" spans="1:11">
      <c r="A35" s="205" t="s">
        <v>266</v>
      </c>
    </row>
    <row r="36" spans="1:11" ht="3.75" customHeight="1"/>
    <row r="37" spans="1:11" ht="18.75" customHeight="1">
      <c r="A37" s="393"/>
      <c r="B37" s="394"/>
      <c r="C37" s="394"/>
      <c r="D37" s="394"/>
      <c r="E37" s="394"/>
      <c r="F37" s="394"/>
      <c r="G37" s="394"/>
      <c r="H37" s="394"/>
      <c r="I37" s="394"/>
      <c r="J37" s="394"/>
      <c r="K37" s="395"/>
    </row>
    <row r="38" spans="1:11" ht="18.75" customHeight="1">
      <c r="A38" s="396"/>
      <c r="B38" s="397"/>
      <c r="C38" s="397"/>
      <c r="D38" s="397"/>
      <c r="E38" s="397"/>
      <c r="F38" s="397"/>
      <c r="G38" s="397"/>
      <c r="H38" s="397"/>
      <c r="I38" s="397"/>
      <c r="J38" s="397"/>
      <c r="K38" s="398"/>
    </row>
    <row r="39" spans="1:11" ht="18.75" customHeight="1">
      <c r="A39" s="396"/>
      <c r="B39" s="397"/>
      <c r="C39" s="397"/>
      <c r="D39" s="397"/>
      <c r="E39" s="397"/>
      <c r="F39" s="397"/>
      <c r="G39" s="397"/>
      <c r="H39" s="397"/>
      <c r="I39" s="397"/>
      <c r="J39" s="397"/>
      <c r="K39" s="398"/>
    </row>
    <row r="40" spans="1:11" ht="18.75" customHeight="1">
      <c r="A40" s="399"/>
      <c r="B40" s="400"/>
      <c r="C40" s="400"/>
      <c r="D40" s="400"/>
      <c r="E40" s="400"/>
      <c r="F40" s="400"/>
      <c r="G40" s="400"/>
      <c r="H40" s="400"/>
      <c r="I40" s="400"/>
      <c r="J40" s="400"/>
      <c r="K40" s="401"/>
    </row>
    <row r="43" spans="1:11">
      <c r="A43" s="205" t="s">
        <v>282</v>
      </c>
    </row>
    <row r="44" spans="1:11" ht="3.75" customHeight="1"/>
    <row r="45" spans="1:11" ht="20" customHeight="1">
      <c r="A45" s="411" t="s">
        <v>423</v>
      </c>
      <c r="B45" s="412"/>
      <c r="C45" s="413"/>
      <c r="D45" s="208"/>
      <c r="E45" s="318"/>
      <c r="F45" s="318"/>
      <c r="G45" s="318"/>
    </row>
    <row r="46" spans="1:11" ht="20" customHeight="1">
      <c r="A46" s="414" t="s">
        <v>450</v>
      </c>
      <c r="B46" s="415"/>
      <c r="C46" s="416"/>
      <c r="D46" s="378"/>
      <c r="E46" s="379"/>
      <c r="F46" s="379"/>
      <c r="G46" s="380"/>
      <c r="H46" s="207"/>
      <c r="I46" s="207"/>
    </row>
    <row r="47" spans="1:11" ht="21" customHeight="1">
      <c r="A47" s="404" t="s">
        <v>417</v>
      </c>
      <c r="B47" s="404"/>
      <c r="C47" s="404"/>
      <c r="D47" s="405" t="s">
        <v>424</v>
      </c>
      <c r="E47" s="405"/>
      <c r="H47" s="452"/>
      <c r="I47" s="453"/>
    </row>
    <row r="48" spans="1:11" ht="21" customHeight="1">
      <c r="A48" s="382" t="s">
        <v>447</v>
      </c>
      <c r="B48" s="383"/>
      <c r="C48" s="384"/>
      <c r="D48" s="388" t="s">
        <v>448</v>
      </c>
      <c r="E48" s="389"/>
      <c r="F48" s="390"/>
      <c r="G48" s="390"/>
    </row>
    <row r="49" spans="1:8" ht="21" customHeight="1">
      <c r="A49" s="385"/>
      <c r="B49" s="386"/>
      <c r="C49" s="387"/>
      <c r="D49" s="388" t="s">
        <v>449</v>
      </c>
      <c r="E49" s="389"/>
      <c r="F49" s="390"/>
      <c r="G49" s="390"/>
    </row>
    <row r="50" spans="1:8" ht="21" customHeight="1">
      <c r="A50" s="377" t="s">
        <v>452</v>
      </c>
      <c r="B50" s="377"/>
      <c r="C50" s="377"/>
      <c r="D50" s="381"/>
      <c r="E50" s="381"/>
      <c r="F50" s="381"/>
      <c r="G50" s="381"/>
    </row>
    <row r="51" spans="1:8" ht="21" customHeight="1">
      <c r="A51" s="377" t="s">
        <v>454</v>
      </c>
      <c r="B51" s="377"/>
      <c r="C51" s="377"/>
      <c r="D51" s="378"/>
      <c r="E51" s="379"/>
      <c r="F51" s="379"/>
      <c r="G51" s="380"/>
      <c r="H51" s="205" t="s">
        <v>453</v>
      </c>
    </row>
  </sheetData>
  <mergeCells count="62">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H47:I47"/>
    <mergeCell ref="A30:B30"/>
    <mergeCell ref="A31:B32"/>
    <mergeCell ref="C31:D31"/>
    <mergeCell ref="A28:B29"/>
    <mergeCell ref="I28:J29"/>
    <mergeCell ref="C30:D30"/>
    <mergeCell ref="E30:F30"/>
    <mergeCell ref="G30:H30"/>
    <mergeCell ref="I30:J30"/>
    <mergeCell ref="C28:D29"/>
    <mergeCell ref="E28:F29"/>
    <mergeCell ref="G28:H29"/>
    <mergeCell ref="A33:K33"/>
    <mergeCell ref="A37:K40"/>
    <mergeCell ref="K28:K29"/>
    <mergeCell ref="I31:J31"/>
    <mergeCell ref="G31:H31"/>
    <mergeCell ref="C32:D32"/>
    <mergeCell ref="E32:F32"/>
    <mergeCell ref="E31:F31"/>
    <mergeCell ref="G32:H32"/>
    <mergeCell ref="I32:J32"/>
    <mergeCell ref="A50:C50"/>
    <mergeCell ref="D50:G50"/>
    <mergeCell ref="A51:C51"/>
    <mergeCell ref="D51:G51"/>
    <mergeCell ref="A45:C45"/>
    <mergeCell ref="D46:G46"/>
    <mergeCell ref="D47:E47"/>
    <mergeCell ref="A48:C49"/>
    <mergeCell ref="F48:G48"/>
    <mergeCell ref="D49:E49"/>
    <mergeCell ref="F49:G49"/>
    <mergeCell ref="D48:E48"/>
    <mergeCell ref="A46:C46"/>
    <mergeCell ref="A47:C47"/>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BA5E62B3-679D-465E-9809-FE2F288F4FBD}">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50:G50" xr:uid="{D8058117-4FD7-40E7-B50D-0841688516E5}">
      <formula1>"可,不可"</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ED4F6C6-D5B2-4BC6-8169-64C3C018B5F2}">
          <x14:formula1>
            <xm:f>'管理用（このシートは削除しないでください）'!$T$11:$T$12</xm:f>
          </x14:formula1>
          <xm:sqref>D45</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7320-452E-45C8-8C08-C3D33112AD64}">
  <sheetPr>
    <pageSetUpPr fitToPage="1"/>
  </sheetPr>
  <dimension ref="A1:X81"/>
  <sheetViews>
    <sheetView view="pageBreakPreview" zoomScale="95" zoomScaleNormal="100" zoomScaleSheetLayoutView="95" workbookViewId="0">
      <selection activeCell="F48" sqref="F48"/>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1" ht="19.5" customHeight="1">
      <c r="A1" s="115" t="s">
        <v>37</v>
      </c>
    </row>
    <row r="2" spans="1:21" ht="17.25" customHeight="1">
      <c r="A2" s="115"/>
      <c r="B2" s="115"/>
      <c r="C2" s="115"/>
      <c r="D2" s="365" t="s">
        <v>401</v>
      </c>
      <c r="E2" s="365"/>
      <c r="F2" s="365"/>
      <c r="G2" s="365"/>
      <c r="H2" s="365"/>
      <c r="I2" s="115"/>
      <c r="J2" s="115"/>
      <c r="K2" s="115"/>
      <c r="L2" s="115"/>
      <c r="M2" s="218"/>
      <c r="N2" s="218"/>
      <c r="O2" s="218"/>
      <c r="P2" s="218"/>
      <c r="Q2" s="218"/>
      <c r="R2" s="218"/>
      <c r="S2" s="218"/>
      <c r="T2" s="218"/>
      <c r="U2" s="218"/>
    </row>
    <row r="3" spans="1:21" ht="16.5">
      <c r="A3" s="115"/>
      <c r="B3" s="115"/>
      <c r="C3" s="115"/>
      <c r="D3" s="365"/>
      <c r="E3" s="365"/>
      <c r="F3" s="365"/>
      <c r="G3" s="365"/>
      <c r="H3" s="365"/>
      <c r="I3" s="115"/>
      <c r="J3" s="115"/>
      <c r="K3" s="115"/>
      <c r="L3" s="115"/>
      <c r="M3" s="218"/>
      <c r="N3" s="218"/>
      <c r="O3" s="218"/>
      <c r="P3" s="218"/>
      <c r="Q3" s="218"/>
      <c r="R3" s="218"/>
      <c r="S3" s="218"/>
      <c r="T3" s="218"/>
      <c r="U3" s="218"/>
    </row>
    <row r="4" spans="1:21" ht="13.5" thickBot="1">
      <c r="A4" s="5" t="s">
        <v>18</v>
      </c>
    </row>
    <row r="5" spans="1:21" s="7" customFormat="1" ht="19.5" customHeight="1" thickBot="1">
      <c r="A5" s="319" t="s">
        <v>19</v>
      </c>
      <c r="B5" s="320"/>
      <c r="C5" s="276" t="s">
        <v>436</v>
      </c>
      <c r="D5" s="6" t="s">
        <v>47</v>
      </c>
      <c r="E5" s="333" t="s">
        <v>429</v>
      </c>
      <c r="F5" s="334"/>
      <c r="G5" s="334"/>
      <c r="H5" s="334"/>
      <c r="I5" s="334"/>
      <c r="J5" s="334"/>
      <c r="K5" s="335"/>
    </row>
    <row r="6" spans="1:21" s="7" customFormat="1" ht="12.5" thickBot="1">
      <c r="A6" s="3"/>
    </row>
    <row r="7" spans="1:21" s="7" customFormat="1" ht="18" customHeight="1" thickBot="1">
      <c r="A7" s="321" t="s">
        <v>38</v>
      </c>
      <c r="B7" s="324" t="s">
        <v>39</v>
      </c>
      <c r="C7" s="325"/>
      <c r="D7" s="321" t="s">
        <v>400</v>
      </c>
      <c r="E7" s="324"/>
      <c r="F7" s="325"/>
      <c r="G7" s="330" t="s">
        <v>20</v>
      </c>
      <c r="H7" s="331"/>
      <c r="I7" s="331"/>
      <c r="J7" s="331"/>
      <c r="K7" s="331"/>
      <c r="L7" s="332"/>
      <c r="M7" s="321" t="s">
        <v>20</v>
      </c>
      <c r="N7" s="324"/>
      <c r="O7" s="324"/>
      <c r="P7" s="324"/>
      <c r="Q7" s="324"/>
      <c r="R7" s="324"/>
      <c r="S7" s="324"/>
      <c r="T7" s="324"/>
      <c r="U7" s="325"/>
    </row>
    <row r="8" spans="1:21" s="7" customFormat="1" ht="18" customHeight="1" thickBot="1">
      <c r="A8" s="322"/>
      <c r="B8" s="326"/>
      <c r="C8" s="327"/>
      <c r="D8" s="322" t="s">
        <v>40</v>
      </c>
      <c r="E8" s="326" t="s">
        <v>41</v>
      </c>
      <c r="F8" s="327" t="s">
        <v>42</v>
      </c>
      <c r="G8" s="454" t="s">
        <v>446</v>
      </c>
      <c r="H8" s="455"/>
      <c r="I8" s="226">
        <f>IF(I28="","",ROUND(I28/F28*100,0))</f>
        <v>100</v>
      </c>
      <c r="J8" s="338" t="s">
        <v>408</v>
      </c>
      <c r="K8" s="338"/>
      <c r="L8" s="133" t="str">
        <f>IF(I8="","",IF(I8=100,"",100-I8))</f>
        <v/>
      </c>
      <c r="M8" s="366" t="s">
        <v>338</v>
      </c>
      <c r="N8" s="367"/>
      <c r="O8" s="133" t="str">
        <f>IF(O28="","",ROUND(O28/L28*100,0))</f>
        <v/>
      </c>
      <c r="P8" s="366" t="s">
        <v>338</v>
      </c>
      <c r="Q8" s="367"/>
      <c r="R8" s="133" t="str">
        <f>IF(R28="","",ROUND(R28/O28*100,0))</f>
        <v/>
      </c>
      <c r="S8" s="368" t="s">
        <v>338</v>
      </c>
      <c r="T8" s="367"/>
      <c r="U8" s="134" t="str">
        <f>IF(O8="","",IF(O8=100,"",100-O8))</f>
        <v/>
      </c>
    </row>
    <row r="9" spans="1:21" s="7" customFormat="1" ht="18" customHeight="1" thickBot="1">
      <c r="A9" s="323"/>
      <c r="B9" s="328"/>
      <c r="C9" s="329"/>
      <c r="D9" s="323"/>
      <c r="E9" s="328"/>
      <c r="F9" s="329"/>
      <c r="G9" s="224" t="s">
        <v>40</v>
      </c>
      <c r="H9" s="225" t="s">
        <v>41</v>
      </c>
      <c r="I9" s="225" t="s">
        <v>42</v>
      </c>
      <c r="J9" s="294" t="s">
        <v>40</v>
      </c>
      <c r="K9" s="295" t="s">
        <v>41</v>
      </c>
      <c r="L9" s="296" t="s">
        <v>42</v>
      </c>
      <c r="M9" s="214" t="s">
        <v>40</v>
      </c>
      <c r="N9" s="215" t="s">
        <v>41</v>
      </c>
      <c r="O9" s="215" t="s">
        <v>42</v>
      </c>
      <c r="P9" s="214" t="s">
        <v>40</v>
      </c>
      <c r="Q9" s="215" t="s">
        <v>41</v>
      </c>
      <c r="R9" s="215" t="s">
        <v>42</v>
      </c>
      <c r="S9" s="215" t="s">
        <v>40</v>
      </c>
      <c r="T9" s="215" t="s">
        <v>41</v>
      </c>
      <c r="U9" s="216" t="s">
        <v>42</v>
      </c>
    </row>
    <row r="10" spans="1:21" s="7" customFormat="1" ht="18" customHeight="1">
      <c r="A10" s="339" t="s">
        <v>43</v>
      </c>
      <c r="B10" s="341" t="s">
        <v>45</v>
      </c>
      <c r="C10" s="8"/>
      <c r="D10" s="9" t="s">
        <v>21</v>
      </c>
      <c r="E10" s="10" t="s">
        <v>23</v>
      </c>
      <c r="F10" s="11" t="s">
        <v>25</v>
      </c>
      <c r="G10" s="9" t="s">
        <v>26</v>
      </c>
      <c r="H10" s="10" t="s">
        <v>23</v>
      </c>
      <c r="I10" s="10" t="s">
        <v>27</v>
      </c>
      <c r="J10" s="297" t="s">
        <v>21</v>
      </c>
      <c r="K10" s="298" t="s">
        <v>23</v>
      </c>
      <c r="L10" s="299" t="s">
        <v>27</v>
      </c>
      <c r="M10" s="9" t="s">
        <v>26</v>
      </c>
      <c r="N10" s="10" t="s">
        <v>23</v>
      </c>
      <c r="O10" s="10" t="s">
        <v>27</v>
      </c>
      <c r="P10" s="9" t="s">
        <v>26</v>
      </c>
      <c r="Q10" s="10" t="s">
        <v>23</v>
      </c>
      <c r="R10" s="10" t="s">
        <v>27</v>
      </c>
      <c r="S10" s="10" t="s">
        <v>21</v>
      </c>
      <c r="T10" s="10" t="s">
        <v>23</v>
      </c>
      <c r="U10" s="11" t="s">
        <v>27</v>
      </c>
    </row>
    <row r="11" spans="1:21" s="7" customFormat="1" ht="18" customHeight="1" thickBot="1">
      <c r="A11" s="340"/>
      <c r="B11" s="342"/>
      <c r="C11" s="217" t="s">
        <v>50</v>
      </c>
      <c r="D11" s="128"/>
      <c r="E11" s="129" t="str">
        <f>IF(D11="","",F11/D11)</f>
        <v/>
      </c>
      <c r="F11" s="130"/>
      <c r="G11" s="128"/>
      <c r="H11" s="129" t="str">
        <f>IF(G11="","",I11/G11)</f>
        <v/>
      </c>
      <c r="I11" s="131"/>
      <c r="J11" s="300"/>
      <c r="K11" s="129" t="str">
        <f>IF(J11="","",L11/J11)</f>
        <v/>
      </c>
      <c r="L11" s="301"/>
      <c r="M11" s="128"/>
      <c r="N11" s="129" t="str">
        <f>IF(M11="","",O11/M11)</f>
        <v/>
      </c>
      <c r="O11" s="131"/>
      <c r="P11" s="128"/>
      <c r="Q11" s="129" t="str">
        <f>IF(P11="","",R11/P11)</f>
        <v/>
      </c>
      <c r="R11" s="131"/>
      <c r="S11" s="129"/>
      <c r="T11" s="129" t="str">
        <f>IF(S11="","",U11/S11)</f>
        <v/>
      </c>
      <c r="U11" s="132"/>
    </row>
    <row r="12" spans="1:21" s="7" customFormat="1" ht="18" customHeight="1" thickBot="1">
      <c r="A12" s="340"/>
      <c r="B12" s="343"/>
      <c r="C12" s="227" t="s">
        <v>406</v>
      </c>
      <c r="D12" s="128"/>
      <c r="E12" s="129" t="str">
        <f>IF(D12="","",F12/D12)</f>
        <v/>
      </c>
      <c r="F12" s="130"/>
      <c r="G12" s="128"/>
      <c r="H12" s="129" t="str">
        <f>IF(G12="","",I12/G12)</f>
        <v/>
      </c>
      <c r="I12" s="131"/>
      <c r="J12" s="300"/>
      <c r="K12" s="129" t="str">
        <f t="shared" ref="K12:K47" si="0">IF(J12="","",L12/J12)</f>
        <v/>
      </c>
      <c r="L12" s="301"/>
      <c r="M12" s="128"/>
      <c r="N12" s="129" t="str">
        <f>IF(M12="","",O12/M12)</f>
        <v/>
      </c>
      <c r="O12" s="131"/>
      <c r="P12" s="128"/>
      <c r="Q12" s="129" t="str">
        <f>IF(P12="","",R12/P12)</f>
        <v/>
      </c>
      <c r="R12" s="131"/>
      <c r="S12" s="129"/>
      <c r="T12" s="129" t="str">
        <f t="shared" ref="T12:T47" si="1">IF(S12="","",U12/S12)</f>
        <v/>
      </c>
      <c r="U12" s="132"/>
    </row>
    <row r="13" spans="1:21" s="7" customFormat="1" ht="18" customHeight="1" thickBot="1">
      <c r="A13" s="340"/>
      <c r="B13" s="343"/>
      <c r="C13" s="228"/>
      <c r="D13" s="229"/>
      <c r="E13" s="230" t="str">
        <f>IF(D13="","",F13/D13)</f>
        <v/>
      </c>
      <c r="F13" s="231"/>
      <c r="G13" s="232"/>
      <c r="H13" s="233" t="str">
        <f>IF(G13="","",I13/G13)</f>
        <v/>
      </c>
      <c r="I13" s="231"/>
      <c r="J13" s="302"/>
      <c r="K13" s="153" t="str">
        <f t="shared" si="0"/>
        <v/>
      </c>
      <c r="L13" s="303"/>
      <c r="M13" s="155"/>
      <c r="N13" s="153" t="str">
        <f>IF(M13="","",O13/M13)</f>
        <v/>
      </c>
      <c r="O13" s="156"/>
      <c r="P13" s="155"/>
      <c r="Q13" s="153" t="str">
        <f>IF(P13="","",R13/P13)</f>
        <v/>
      </c>
      <c r="R13" s="156"/>
      <c r="S13" s="156"/>
      <c r="T13" s="153" t="str">
        <f t="shared" si="1"/>
        <v/>
      </c>
      <c r="U13" s="154"/>
    </row>
    <row r="14" spans="1:21" s="7" customFormat="1" ht="18" customHeight="1" thickBot="1">
      <c r="A14" s="340"/>
      <c r="B14" s="342"/>
      <c r="C14" s="217" t="s">
        <v>52</v>
      </c>
      <c r="D14" s="157"/>
      <c r="E14" s="153" t="str">
        <f t="shared" ref="E14:E47" si="2">IF(D14="","",F14/D14)</f>
        <v/>
      </c>
      <c r="F14" s="158"/>
      <c r="G14" s="157"/>
      <c r="H14" s="153" t="str">
        <f>IF(G14="","",I14/G14)</f>
        <v/>
      </c>
      <c r="I14" s="159"/>
      <c r="J14" s="304"/>
      <c r="K14" s="153" t="str">
        <f t="shared" si="0"/>
        <v/>
      </c>
      <c r="L14" s="303"/>
      <c r="M14" s="157"/>
      <c r="N14" s="153" t="str">
        <f>IF(M14="","",O14/M14)</f>
        <v/>
      </c>
      <c r="O14" s="159"/>
      <c r="P14" s="157"/>
      <c r="Q14" s="153" t="str">
        <f>IF(P14="","",R14/P14)</f>
        <v/>
      </c>
      <c r="R14" s="159"/>
      <c r="S14" s="153"/>
      <c r="T14" s="153" t="str">
        <f t="shared" si="1"/>
        <v/>
      </c>
      <c r="U14" s="158"/>
    </row>
    <row r="15" spans="1:21" s="7" customFormat="1" ht="18" customHeight="1">
      <c r="A15" s="340"/>
      <c r="B15" s="343"/>
      <c r="C15" s="227"/>
      <c r="D15" s="234"/>
      <c r="E15" s="198" t="str">
        <f t="shared" si="2"/>
        <v/>
      </c>
      <c r="F15" s="240"/>
      <c r="G15" s="234"/>
      <c r="H15" s="239" t="str">
        <f t="shared" ref="H15:H47" si="3">IF(G15="","",I15/G15)</f>
        <v/>
      </c>
      <c r="I15" s="249"/>
      <c r="J15" s="305"/>
      <c r="K15" s="153" t="str">
        <f t="shared" si="0"/>
        <v/>
      </c>
      <c r="L15" s="303"/>
      <c r="M15" s="155"/>
      <c r="N15" s="153" t="str">
        <f t="shared" ref="N15:N47" si="4">IF(M15="","",O15/M15)</f>
        <v/>
      </c>
      <c r="O15" s="160"/>
      <c r="P15" s="155"/>
      <c r="Q15" s="153" t="str">
        <f t="shared" ref="Q15:Q47" si="5">IF(P15="","",R15/P15)</f>
        <v/>
      </c>
      <c r="R15" s="160"/>
      <c r="S15" s="156"/>
      <c r="T15" s="153" t="str">
        <f t="shared" si="1"/>
        <v/>
      </c>
      <c r="U15" s="154"/>
    </row>
    <row r="16" spans="1:21" s="7" customFormat="1" ht="18" customHeight="1">
      <c r="A16" s="340"/>
      <c r="B16" s="343"/>
      <c r="C16" s="235"/>
      <c r="D16" s="236"/>
      <c r="E16" s="239" t="str">
        <f t="shared" si="2"/>
        <v/>
      </c>
      <c r="F16" s="241"/>
      <c r="G16" s="236"/>
      <c r="H16" s="239" t="str">
        <f t="shared" si="3"/>
        <v/>
      </c>
      <c r="I16" s="250"/>
      <c r="J16" s="305"/>
      <c r="K16" s="153" t="str">
        <f t="shared" si="0"/>
        <v/>
      </c>
      <c r="L16" s="303"/>
      <c r="M16" s="155"/>
      <c r="N16" s="153" t="str">
        <f t="shared" si="4"/>
        <v/>
      </c>
      <c r="O16" s="160"/>
      <c r="P16" s="155"/>
      <c r="Q16" s="153" t="str">
        <f t="shared" si="5"/>
        <v/>
      </c>
      <c r="R16" s="160"/>
      <c r="S16" s="156"/>
      <c r="T16" s="153" t="str">
        <f t="shared" si="1"/>
        <v/>
      </c>
      <c r="U16" s="154"/>
    </row>
    <row r="17" spans="1:24" s="7" customFormat="1" ht="18" customHeight="1" thickBot="1">
      <c r="A17" s="340"/>
      <c r="B17" s="343"/>
      <c r="C17" s="237"/>
      <c r="D17" s="238"/>
      <c r="E17" s="239" t="str">
        <f t="shared" si="2"/>
        <v/>
      </c>
      <c r="F17" s="242"/>
      <c r="G17" s="243"/>
      <c r="H17" s="239" t="str">
        <f t="shared" si="3"/>
        <v/>
      </c>
      <c r="I17" s="251"/>
      <c r="J17" s="306"/>
      <c r="K17" s="159"/>
      <c r="L17" s="303"/>
      <c r="M17" s="155"/>
      <c r="N17" s="153" t="str">
        <f t="shared" si="4"/>
        <v/>
      </c>
      <c r="O17" s="160"/>
      <c r="P17" s="155"/>
      <c r="Q17" s="153" t="str">
        <f t="shared" si="5"/>
        <v/>
      </c>
      <c r="R17" s="160"/>
      <c r="S17" s="160"/>
      <c r="T17" s="159" t="str">
        <f t="shared" si="1"/>
        <v/>
      </c>
      <c r="U17" s="154"/>
    </row>
    <row r="18" spans="1:24" s="7" customFormat="1" ht="18" customHeight="1" thickBot="1">
      <c r="A18" s="340"/>
      <c r="B18" s="342"/>
      <c r="C18" s="217" t="s">
        <v>51</v>
      </c>
      <c r="D18" s="157"/>
      <c r="E18" s="153" t="str">
        <f t="shared" si="2"/>
        <v/>
      </c>
      <c r="F18" s="158"/>
      <c r="G18" s="157"/>
      <c r="H18" s="159" t="str">
        <f t="shared" si="3"/>
        <v/>
      </c>
      <c r="I18" s="159"/>
      <c r="J18" s="307"/>
      <c r="K18" s="159" t="str">
        <f t="shared" si="0"/>
        <v/>
      </c>
      <c r="L18" s="303"/>
      <c r="M18" s="157"/>
      <c r="N18" s="159" t="str">
        <f t="shared" si="4"/>
        <v/>
      </c>
      <c r="O18" s="159"/>
      <c r="P18" s="157"/>
      <c r="Q18" s="159" t="str">
        <f t="shared" si="5"/>
        <v/>
      </c>
      <c r="R18" s="159"/>
      <c r="S18" s="159"/>
      <c r="T18" s="159" t="str">
        <f t="shared" si="1"/>
        <v/>
      </c>
      <c r="U18" s="158"/>
    </row>
    <row r="19" spans="1:24" s="7" customFormat="1" ht="18" customHeight="1" thickBot="1">
      <c r="A19" s="340"/>
      <c r="B19" s="342"/>
      <c r="C19" s="227" t="s">
        <v>406</v>
      </c>
      <c r="D19" s="157"/>
      <c r="E19" s="153" t="str">
        <f t="shared" si="2"/>
        <v/>
      </c>
      <c r="F19" s="158"/>
      <c r="G19" s="161"/>
      <c r="H19" s="159" t="str">
        <f t="shared" si="3"/>
        <v/>
      </c>
      <c r="I19" s="159"/>
      <c r="J19" s="307"/>
      <c r="K19" s="159" t="str">
        <f t="shared" si="0"/>
        <v/>
      </c>
      <c r="L19" s="303"/>
      <c r="M19" s="161"/>
      <c r="N19" s="159" t="str">
        <f t="shared" si="4"/>
        <v/>
      </c>
      <c r="O19" s="159"/>
      <c r="P19" s="161"/>
      <c r="Q19" s="159" t="str">
        <f t="shared" si="5"/>
        <v/>
      </c>
      <c r="R19" s="159"/>
      <c r="S19" s="159"/>
      <c r="T19" s="159" t="str">
        <f t="shared" si="1"/>
        <v/>
      </c>
      <c r="U19" s="158"/>
    </row>
    <row r="20" spans="1:24" s="7" customFormat="1" ht="18" customHeight="1" thickBot="1">
      <c r="A20" s="340"/>
      <c r="B20" s="342"/>
      <c r="C20" s="228" t="s">
        <v>407</v>
      </c>
      <c r="D20" s="273">
        <v>26</v>
      </c>
      <c r="E20" s="230">
        <f>IF(D20="","",F20/D20)</f>
        <v>103846.15384615384</v>
      </c>
      <c r="F20" s="274">
        <v>2700000</v>
      </c>
      <c r="G20" s="275">
        <v>26</v>
      </c>
      <c r="H20" s="233">
        <f>IF(G20="","",I20/G20)</f>
        <v>103846.15384615384</v>
      </c>
      <c r="I20" s="274">
        <v>2700000</v>
      </c>
      <c r="J20" s="244"/>
      <c r="K20" s="159" t="str">
        <f t="shared" si="0"/>
        <v/>
      </c>
      <c r="L20" s="303"/>
      <c r="M20" s="161"/>
      <c r="N20" s="159" t="str">
        <f t="shared" si="4"/>
        <v/>
      </c>
      <c r="O20" s="159"/>
      <c r="P20" s="161"/>
      <c r="Q20" s="159" t="str">
        <f t="shared" si="5"/>
        <v/>
      </c>
      <c r="R20" s="159"/>
      <c r="S20" s="159"/>
      <c r="T20" s="159" t="str">
        <f t="shared" si="1"/>
        <v/>
      </c>
      <c r="U20" s="158"/>
    </row>
    <row r="21" spans="1:24" s="7" customFormat="1" ht="18" customHeight="1" thickBot="1">
      <c r="A21" s="340"/>
      <c r="B21" s="342"/>
      <c r="C21" s="217" t="s">
        <v>52</v>
      </c>
      <c r="D21" s="157"/>
      <c r="E21" s="153" t="str">
        <f t="shared" si="2"/>
        <v/>
      </c>
      <c r="F21" s="158"/>
      <c r="G21" s="161"/>
      <c r="H21" s="159" t="str">
        <f t="shared" si="3"/>
        <v/>
      </c>
      <c r="I21" s="159"/>
      <c r="J21" s="307"/>
      <c r="K21" s="159" t="str">
        <f t="shared" si="0"/>
        <v/>
      </c>
      <c r="L21" s="303"/>
      <c r="M21" s="161"/>
      <c r="N21" s="159" t="str">
        <f t="shared" si="4"/>
        <v/>
      </c>
      <c r="O21" s="159"/>
      <c r="P21" s="161"/>
      <c r="Q21" s="159" t="str">
        <f t="shared" si="5"/>
        <v/>
      </c>
      <c r="R21" s="159"/>
      <c r="S21" s="159"/>
      <c r="T21" s="159" t="str">
        <f t="shared" si="1"/>
        <v/>
      </c>
      <c r="U21" s="158"/>
    </row>
    <row r="22" spans="1:24" s="7" customFormat="1" ht="18" customHeight="1">
      <c r="A22" s="340"/>
      <c r="B22" s="343"/>
      <c r="C22" s="227"/>
      <c r="D22" s="245"/>
      <c r="E22" s="233" t="str">
        <f t="shared" si="2"/>
        <v/>
      </c>
      <c r="F22" s="245"/>
      <c r="G22" s="249"/>
      <c r="H22" s="244" t="str">
        <f t="shared" si="3"/>
        <v/>
      </c>
      <c r="I22" s="249"/>
      <c r="J22" s="244"/>
      <c r="K22" s="159" t="str">
        <f t="shared" si="0"/>
        <v/>
      </c>
      <c r="L22" s="303"/>
      <c r="M22" s="162"/>
      <c r="N22" s="159" t="str">
        <f t="shared" si="4"/>
        <v/>
      </c>
      <c r="O22" s="160"/>
      <c r="P22" s="162"/>
      <c r="Q22" s="159" t="str">
        <f t="shared" si="5"/>
        <v/>
      </c>
      <c r="R22" s="160"/>
      <c r="S22" s="160"/>
      <c r="T22" s="159" t="str">
        <f t="shared" si="1"/>
        <v/>
      </c>
      <c r="U22" s="154"/>
    </row>
    <row r="23" spans="1:24" s="7" customFormat="1" ht="18" customHeight="1">
      <c r="A23" s="340"/>
      <c r="B23" s="343"/>
      <c r="C23" s="235"/>
      <c r="D23" s="241"/>
      <c r="E23" s="233" t="str">
        <f t="shared" si="2"/>
        <v/>
      </c>
      <c r="F23" s="241"/>
      <c r="G23" s="250"/>
      <c r="H23" s="244" t="str">
        <f t="shared" si="3"/>
        <v/>
      </c>
      <c r="I23" s="250"/>
      <c r="J23" s="244"/>
      <c r="K23" s="159" t="str">
        <f t="shared" si="0"/>
        <v/>
      </c>
      <c r="L23" s="303"/>
      <c r="M23" s="162"/>
      <c r="N23" s="159" t="str">
        <f t="shared" si="4"/>
        <v/>
      </c>
      <c r="O23" s="160"/>
      <c r="P23" s="162"/>
      <c r="Q23" s="159" t="str">
        <f t="shared" si="5"/>
        <v/>
      </c>
      <c r="R23" s="160"/>
      <c r="S23" s="160"/>
      <c r="T23" s="159" t="str">
        <f t="shared" si="1"/>
        <v/>
      </c>
      <c r="U23" s="154"/>
    </row>
    <row r="24" spans="1:24" s="7" customFormat="1" ht="18" customHeight="1">
      <c r="A24" s="340"/>
      <c r="B24" s="343"/>
      <c r="C24" s="235"/>
      <c r="D24" s="241"/>
      <c r="E24" s="233" t="str">
        <f t="shared" si="2"/>
        <v/>
      </c>
      <c r="F24" s="250"/>
      <c r="G24" s="250"/>
      <c r="H24" s="244" t="str">
        <f t="shared" si="3"/>
        <v/>
      </c>
      <c r="I24" s="250"/>
      <c r="J24" s="244"/>
      <c r="K24" s="159" t="str">
        <f t="shared" si="0"/>
        <v/>
      </c>
      <c r="L24" s="303"/>
      <c r="M24" s="162"/>
      <c r="N24" s="159" t="str">
        <f t="shared" si="4"/>
        <v/>
      </c>
      <c r="O24" s="160"/>
      <c r="P24" s="162"/>
      <c r="Q24" s="159" t="str">
        <f t="shared" si="5"/>
        <v/>
      </c>
      <c r="R24" s="160"/>
      <c r="S24" s="160"/>
      <c r="T24" s="159" t="str">
        <f t="shared" si="1"/>
        <v/>
      </c>
      <c r="U24" s="154"/>
    </row>
    <row r="25" spans="1:24" s="7" customFormat="1" ht="18" customHeight="1">
      <c r="A25" s="340"/>
      <c r="B25" s="343"/>
      <c r="C25" s="235"/>
      <c r="D25" s="241"/>
      <c r="E25" s="233" t="str">
        <f t="shared" si="2"/>
        <v/>
      </c>
      <c r="F25" s="250"/>
      <c r="G25" s="250"/>
      <c r="H25" s="244" t="str">
        <f t="shared" si="3"/>
        <v/>
      </c>
      <c r="I25" s="250"/>
      <c r="J25" s="244"/>
      <c r="K25" s="159" t="str">
        <f t="shared" si="0"/>
        <v/>
      </c>
      <c r="L25" s="303"/>
      <c r="M25" s="162"/>
      <c r="N25" s="159" t="str">
        <f t="shared" si="4"/>
        <v/>
      </c>
      <c r="O25" s="160"/>
      <c r="P25" s="162"/>
      <c r="Q25" s="159" t="str">
        <f t="shared" si="5"/>
        <v/>
      </c>
      <c r="R25" s="160"/>
      <c r="S25" s="160"/>
      <c r="T25" s="159" t="str">
        <f t="shared" si="1"/>
        <v/>
      </c>
      <c r="U25" s="154"/>
    </row>
    <row r="26" spans="1:24" s="7" customFormat="1" ht="18" customHeight="1">
      <c r="A26" s="340"/>
      <c r="B26" s="343"/>
      <c r="C26" s="235"/>
      <c r="D26" s="241"/>
      <c r="E26" s="233" t="str">
        <f t="shared" si="2"/>
        <v/>
      </c>
      <c r="F26" s="250"/>
      <c r="G26" s="250"/>
      <c r="H26" s="244" t="str">
        <f t="shared" si="3"/>
        <v/>
      </c>
      <c r="I26" s="250"/>
      <c r="J26" s="244"/>
      <c r="K26" s="159" t="str">
        <f t="shared" si="0"/>
        <v/>
      </c>
      <c r="L26" s="303"/>
      <c r="M26" s="162"/>
      <c r="N26" s="159" t="str">
        <f t="shared" si="4"/>
        <v/>
      </c>
      <c r="O26" s="160"/>
      <c r="P26" s="162"/>
      <c r="Q26" s="159" t="str">
        <f t="shared" si="5"/>
        <v/>
      </c>
      <c r="R26" s="160"/>
      <c r="S26" s="160"/>
      <c r="T26" s="159" t="str">
        <f t="shared" si="1"/>
        <v/>
      </c>
      <c r="U26" s="154"/>
    </row>
    <row r="27" spans="1:24" s="7" customFormat="1" ht="18" customHeight="1" thickBot="1">
      <c r="A27" s="340"/>
      <c r="B27" s="343"/>
      <c r="C27" s="237"/>
      <c r="D27" s="242"/>
      <c r="E27" s="244" t="str">
        <f t="shared" si="2"/>
        <v/>
      </c>
      <c r="F27" s="251"/>
      <c r="G27" s="251"/>
      <c r="H27" s="244" t="str">
        <f t="shared" si="3"/>
        <v/>
      </c>
      <c r="I27" s="251"/>
      <c r="J27" s="315"/>
      <c r="K27" s="308" t="str">
        <f t="shared" si="0"/>
        <v/>
      </c>
      <c r="L27" s="309"/>
      <c r="M27" s="162"/>
      <c r="N27" s="159" t="str">
        <f t="shared" si="4"/>
        <v/>
      </c>
      <c r="O27" s="160"/>
      <c r="P27" s="162"/>
      <c r="Q27" s="159" t="str">
        <f t="shared" si="5"/>
        <v/>
      </c>
      <c r="R27" s="160"/>
      <c r="S27" s="160"/>
      <c r="T27" s="159" t="str">
        <f t="shared" si="1"/>
        <v/>
      </c>
      <c r="U27" s="154"/>
    </row>
    <row r="28" spans="1:24" s="7" customFormat="1" ht="18" customHeight="1" thickBot="1">
      <c r="A28" s="340"/>
      <c r="B28" s="342"/>
      <c r="C28" s="256" t="s">
        <v>56</v>
      </c>
      <c r="D28" s="266"/>
      <c r="E28" s="252" t="str">
        <f t="shared" si="2"/>
        <v/>
      </c>
      <c r="F28" s="182">
        <f>IF(SUM(F12:F27)=0,"",SUM(F12:F27))</f>
        <v>2700000</v>
      </c>
      <c r="G28" s="261"/>
      <c r="H28" s="252" t="str">
        <f t="shared" si="3"/>
        <v/>
      </c>
      <c r="I28" s="265">
        <f>IF(SUM(I12:I27)=0,"",SUM(I12:I27))</f>
        <v>2700000</v>
      </c>
      <c r="J28" s="264"/>
      <c r="K28" s="163" t="str">
        <f t="shared" si="0"/>
        <v/>
      </c>
      <c r="L28" s="252" t="str">
        <f>IF(SUM(L12:L27)=0,"",SUM(L12:L27))</f>
        <v/>
      </c>
      <c r="M28" s="165"/>
      <c r="N28" s="163" t="str">
        <f t="shared" si="4"/>
        <v/>
      </c>
      <c r="O28" s="163" t="str">
        <f>IF(SUM(O12:O27)=0,"",SUM(O12:O27))</f>
        <v/>
      </c>
      <c r="P28" s="165"/>
      <c r="Q28" s="163" t="str">
        <f t="shared" si="5"/>
        <v/>
      </c>
      <c r="R28" s="163" t="str">
        <f>IF(SUM(R12:R27)=0,"",SUM(R12:R27))</f>
        <v/>
      </c>
      <c r="S28" s="166"/>
      <c r="T28" s="163" t="str">
        <f t="shared" si="1"/>
        <v/>
      </c>
      <c r="U28" s="164" t="str">
        <f>IF(SUM(U12:U27)=0,"",SUM(U12:U27))</f>
        <v/>
      </c>
    </row>
    <row r="29" spans="1:24" s="7" customFormat="1" ht="18" customHeight="1">
      <c r="A29" s="340"/>
      <c r="B29" s="343" t="s">
        <v>46</v>
      </c>
      <c r="C29" s="227"/>
      <c r="D29" s="261"/>
      <c r="E29" s="258" t="str">
        <f t="shared" si="2"/>
        <v/>
      </c>
      <c r="F29" s="261"/>
      <c r="G29" s="261"/>
      <c r="H29" s="258" t="str">
        <f t="shared" si="3"/>
        <v/>
      </c>
      <c r="I29" s="261"/>
      <c r="J29" s="310"/>
      <c r="K29" s="172" t="str">
        <f t="shared" si="0"/>
        <v/>
      </c>
      <c r="L29" s="310"/>
      <c r="M29" s="167"/>
      <c r="N29" s="168" t="str">
        <f t="shared" si="4"/>
        <v/>
      </c>
      <c r="O29" s="170"/>
      <c r="P29" s="167"/>
      <c r="Q29" s="168" t="str">
        <f t="shared" si="5"/>
        <v/>
      </c>
      <c r="R29" s="170"/>
      <c r="S29" s="170"/>
      <c r="T29" s="168" t="str">
        <f t="shared" si="1"/>
        <v/>
      </c>
      <c r="U29" s="169"/>
    </row>
    <row r="30" spans="1:24" s="7" customFormat="1" ht="18" customHeight="1">
      <c r="A30" s="340"/>
      <c r="B30" s="343"/>
      <c r="C30" s="235"/>
      <c r="D30" s="253"/>
      <c r="E30" s="259" t="str">
        <f t="shared" si="2"/>
        <v/>
      </c>
      <c r="F30" s="253"/>
      <c r="G30" s="253"/>
      <c r="H30" s="259" t="str">
        <f t="shared" si="3"/>
        <v/>
      </c>
      <c r="I30" s="253"/>
      <c r="J30" s="310"/>
      <c r="K30" s="172" t="str">
        <f t="shared" si="0"/>
        <v/>
      </c>
      <c r="L30" s="310"/>
      <c r="M30" s="171"/>
      <c r="N30" s="172" t="str">
        <f t="shared" si="4"/>
        <v/>
      </c>
      <c r="O30" s="174"/>
      <c r="P30" s="171"/>
      <c r="Q30" s="172" t="str">
        <f t="shared" si="5"/>
        <v/>
      </c>
      <c r="R30" s="174"/>
      <c r="S30" s="174"/>
      <c r="T30" s="172" t="str">
        <f t="shared" si="1"/>
        <v/>
      </c>
      <c r="U30" s="173"/>
    </row>
    <row r="31" spans="1:24" s="7" customFormat="1" ht="18" customHeight="1">
      <c r="A31" s="340"/>
      <c r="B31" s="343"/>
      <c r="C31" s="235"/>
      <c r="D31" s="253"/>
      <c r="E31" s="259" t="str">
        <f t="shared" si="2"/>
        <v/>
      </c>
      <c r="F31" s="253"/>
      <c r="G31" s="253"/>
      <c r="H31" s="259" t="str">
        <f t="shared" si="3"/>
        <v/>
      </c>
      <c r="I31" s="253"/>
      <c r="J31" s="310"/>
      <c r="K31" s="172" t="str">
        <f t="shared" si="0"/>
        <v/>
      </c>
      <c r="L31" s="310"/>
      <c r="M31" s="171"/>
      <c r="N31" s="172" t="str">
        <f t="shared" si="4"/>
        <v/>
      </c>
      <c r="O31" s="174"/>
      <c r="P31" s="171"/>
      <c r="Q31" s="172" t="str">
        <f t="shared" si="5"/>
        <v/>
      </c>
      <c r="R31" s="174"/>
      <c r="S31" s="174"/>
      <c r="T31" s="172" t="str">
        <f t="shared" si="1"/>
        <v/>
      </c>
      <c r="U31" s="173"/>
    </row>
    <row r="32" spans="1:24" s="7" customFormat="1" ht="18" customHeight="1">
      <c r="A32" s="340"/>
      <c r="B32" s="343"/>
      <c r="C32" s="235"/>
      <c r="D32" s="253"/>
      <c r="E32" s="259" t="str">
        <f t="shared" si="2"/>
        <v/>
      </c>
      <c r="F32" s="253"/>
      <c r="G32" s="253"/>
      <c r="H32" s="259" t="str">
        <f t="shared" si="3"/>
        <v/>
      </c>
      <c r="I32" s="253"/>
      <c r="J32" s="310"/>
      <c r="K32" s="172" t="str">
        <f t="shared" si="0"/>
        <v/>
      </c>
      <c r="L32" s="310"/>
      <c r="M32" s="171"/>
      <c r="N32" s="172" t="str">
        <f t="shared" si="4"/>
        <v/>
      </c>
      <c r="O32" s="174"/>
      <c r="P32" s="171"/>
      <c r="Q32" s="172" t="str">
        <f t="shared" si="5"/>
        <v/>
      </c>
      <c r="R32" s="174"/>
      <c r="S32" s="174"/>
      <c r="T32" s="172" t="str">
        <f t="shared" si="1"/>
        <v/>
      </c>
      <c r="U32" s="173"/>
      <c r="V32" s="344" t="s">
        <v>85</v>
      </c>
      <c r="W32" s="345"/>
      <c r="X32" s="345"/>
    </row>
    <row r="33" spans="1:24" s="7" customFormat="1" ht="18" customHeight="1" thickBot="1">
      <c r="A33" s="340"/>
      <c r="B33" s="343"/>
      <c r="C33" s="237"/>
      <c r="D33" s="262"/>
      <c r="E33" s="260" t="str">
        <f t="shared" si="2"/>
        <v/>
      </c>
      <c r="F33" s="262"/>
      <c r="G33" s="262"/>
      <c r="H33" s="260" t="str">
        <f t="shared" si="3"/>
        <v/>
      </c>
      <c r="I33" s="262"/>
      <c r="J33" s="310"/>
      <c r="K33" s="172" t="str">
        <f t="shared" si="0"/>
        <v/>
      </c>
      <c r="L33" s="310"/>
      <c r="M33" s="175"/>
      <c r="N33" s="176" t="str">
        <f t="shared" si="4"/>
        <v/>
      </c>
      <c r="O33" s="178"/>
      <c r="P33" s="175"/>
      <c r="Q33" s="176" t="str">
        <f t="shared" si="5"/>
        <v/>
      </c>
      <c r="R33" s="178"/>
      <c r="S33" s="178"/>
      <c r="T33" s="176" t="str">
        <f t="shared" si="1"/>
        <v/>
      </c>
      <c r="U33" s="177"/>
      <c r="V33" s="344"/>
      <c r="W33" s="345"/>
      <c r="X33" s="345"/>
    </row>
    <row r="34" spans="1:24" s="7" customFormat="1" ht="18" customHeight="1">
      <c r="A34" s="340"/>
      <c r="B34" s="342"/>
      <c r="C34" s="257" t="s">
        <v>56</v>
      </c>
      <c r="D34" s="254"/>
      <c r="E34" s="252" t="str">
        <f t="shared" si="2"/>
        <v/>
      </c>
      <c r="F34" s="248" t="str">
        <f>IF(SUM(F29:F33)=0,"",(SUM(F29:F33)))</f>
        <v/>
      </c>
      <c r="G34" s="254"/>
      <c r="H34" s="252" t="str">
        <f t="shared" si="3"/>
        <v/>
      </c>
      <c r="I34" s="263" t="str">
        <f>IF(SUM(I29:I33)=0,"",(SUM(I29:I33)))</f>
        <v/>
      </c>
      <c r="J34" s="264"/>
      <c r="K34" s="163" t="str">
        <f t="shared" si="0"/>
        <v/>
      </c>
      <c r="L34" s="252" t="str">
        <f>IF(SUM(L29:L33)=0,"",(SUM(L29:L33)))</f>
        <v/>
      </c>
      <c r="M34" s="165"/>
      <c r="N34" s="163" t="str">
        <f t="shared" si="4"/>
        <v/>
      </c>
      <c r="O34" s="163" t="str">
        <f>IF(SUM(O29:O33)=0,"",(SUM(O29:O33)))</f>
        <v/>
      </c>
      <c r="P34" s="165"/>
      <c r="Q34" s="163" t="str">
        <f t="shared" si="5"/>
        <v/>
      </c>
      <c r="R34" s="163" t="str">
        <f>IF(SUM(R29:R33)=0,"",(SUM(R29:R33)))</f>
        <v/>
      </c>
      <c r="S34" s="166"/>
      <c r="T34" s="163" t="str">
        <f t="shared" si="1"/>
        <v/>
      </c>
      <c r="U34" s="164" t="str">
        <f>IF(SUM(U29:U33)=0,"",(SUM(U29:U33)))</f>
        <v/>
      </c>
    </row>
    <row r="35" spans="1:24" s="7" customFormat="1" ht="18" customHeight="1" thickBot="1">
      <c r="A35" s="340"/>
      <c r="B35" s="326" t="s">
        <v>54</v>
      </c>
      <c r="C35" s="327"/>
      <c r="D35" s="255"/>
      <c r="E35" s="252" t="str">
        <f t="shared" si="2"/>
        <v/>
      </c>
      <c r="F35" s="164">
        <f>IF(F28="","",IF(F34="",F28,F28+F34))</f>
        <v>2700000</v>
      </c>
      <c r="G35" s="255"/>
      <c r="H35" s="252" t="str">
        <f t="shared" si="3"/>
        <v/>
      </c>
      <c r="I35" s="264">
        <f>IF(I28="","",IF(I34="",I28,I28+I34))</f>
        <v>2700000</v>
      </c>
      <c r="J35" s="163"/>
      <c r="K35" s="172" t="str">
        <f t="shared" si="0"/>
        <v/>
      </c>
      <c r="L35" s="310" t="str">
        <f>IF(L28="","",IF(L34="",L28,L28+L34))</f>
        <v/>
      </c>
      <c r="M35" s="165"/>
      <c r="N35" s="163" t="str">
        <f t="shared" si="4"/>
        <v/>
      </c>
      <c r="O35" s="163" t="str">
        <f>IF(O28="","",IF(O34="",O28,O28+O34))</f>
        <v/>
      </c>
      <c r="P35" s="165"/>
      <c r="Q35" s="163" t="str">
        <f t="shared" si="5"/>
        <v/>
      </c>
      <c r="R35" s="163" t="str">
        <f>IF(R28="","",IF(R34="",R28,R28+R34))</f>
        <v/>
      </c>
      <c r="S35" s="166"/>
      <c r="T35" s="163" t="str">
        <f t="shared" si="1"/>
        <v/>
      </c>
      <c r="U35" s="164" t="str">
        <f>IF(U28="","",IF(U34="",U28,U28+U34))</f>
        <v/>
      </c>
    </row>
    <row r="36" spans="1:24" s="7" customFormat="1" ht="18" customHeight="1">
      <c r="A36" s="340" t="s">
        <v>44</v>
      </c>
      <c r="B36" s="347" t="str">
        <f>C12</f>
        <v>&lt;改修工事&gt;</v>
      </c>
      <c r="C36" s="348"/>
      <c r="D36" s="181"/>
      <c r="E36" s="168" t="str">
        <f t="shared" si="2"/>
        <v/>
      </c>
      <c r="F36" s="180"/>
      <c r="G36" s="181"/>
      <c r="H36" s="168" t="str">
        <f t="shared" si="3"/>
        <v/>
      </c>
      <c r="I36" s="168"/>
      <c r="J36" s="311"/>
      <c r="K36" s="168" t="str">
        <f t="shared" si="0"/>
        <v/>
      </c>
      <c r="L36" s="312"/>
      <c r="M36" s="179"/>
      <c r="N36" s="168" t="str">
        <f t="shared" si="4"/>
        <v/>
      </c>
      <c r="O36" s="168"/>
      <c r="P36" s="179"/>
      <c r="Q36" s="168" t="str">
        <f t="shared" si="5"/>
        <v/>
      </c>
      <c r="R36" s="168"/>
      <c r="S36" s="168"/>
      <c r="T36" s="168" t="str">
        <f t="shared" si="1"/>
        <v/>
      </c>
      <c r="U36" s="180"/>
    </row>
    <row r="37" spans="1:24" s="7" customFormat="1" ht="18" customHeight="1" thickBot="1">
      <c r="A37" s="340"/>
      <c r="B37" s="347" t="str">
        <f>C20</f>
        <v>　（改築）</v>
      </c>
      <c r="C37" s="348"/>
      <c r="D37" s="181"/>
      <c r="E37" s="172" t="str">
        <f t="shared" si="2"/>
        <v/>
      </c>
      <c r="F37" s="182"/>
      <c r="G37" s="181"/>
      <c r="H37" s="172" t="str">
        <f t="shared" si="3"/>
        <v/>
      </c>
      <c r="I37" s="172"/>
      <c r="J37" s="265"/>
      <c r="K37" s="172" t="str">
        <f t="shared" si="0"/>
        <v/>
      </c>
      <c r="L37" s="313"/>
      <c r="M37" s="181"/>
      <c r="N37" s="172" t="str">
        <f t="shared" si="4"/>
        <v/>
      </c>
      <c r="O37" s="172"/>
      <c r="P37" s="181"/>
      <c r="Q37" s="172" t="str">
        <f t="shared" si="5"/>
        <v/>
      </c>
      <c r="R37" s="172"/>
      <c r="S37" s="172"/>
      <c r="T37" s="172" t="str">
        <f t="shared" si="1"/>
        <v/>
      </c>
      <c r="U37" s="182"/>
    </row>
    <row r="38" spans="1:24" s="7" customFormat="1" ht="18" customHeight="1">
      <c r="A38" s="340"/>
      <c r="B38" s="12" t="s">
        <v>49</v>
      </c>
      <c r="C38" s="227"/>
      <c r="D38" s="261"/>
      <c r="E38" s="259" t="str">
        <f t="shared" si="2"/>
        <v/>
      </c>
      <c r="F38" s="261"/>
      <c r="G38" s="261"/>
      <c r="H38" s="259" t="str">
        <f t="shared" si="3"/>
        <v/>
      </c>
      <c r="I38" s="261"/>
      <c r="J38" s="310"/>
      <c r="K38" s="172" t="str">
        <f t="shared" si="0"/>
        <v/>
      </c>
      <c r="L38" s="313"/>
      <c r="M38" s="171"/>
      <c r="N38" s="172" t="str">
        <f t="shared" si="4"/>
        <v/>
      </c>
      <c r="O38" s="174"/>
      <c r="P38" s="171"/>
      <c r="Q38" s="172" t="str">
        <f t="shared" si="5"/>
        <v/>
      </c>
      <c r="R38" s="174"/>
      <c r="S38" s="174"/>
      <c r="T38" s="172" t="str">
        <f t="shared" si="1"/>
        <v/>
      </c>
      <c r="U38" s="173"/>
    </row>
    <row r="39" spans="1:24" s="7" customFormat="1" ht="18" customHeight="1">
      <c r="A39" s="340"/>
      <c r="B39" s="12" t="s">
        <v>49</v>
      </c>
      <c r="C39" s="235"/>
      <c r="D39" s="253"/>
      <c r="E39" s="259" t="str">
        <f t="shared" si="2"/>
        <v/>
      </c>
      <c r="F39" s="253"/>
      <c r="G39" s="253"/>
      <c r="H39" s="259" t="str">
        <f t="shared" si="3"/>
        <v/>
      </c>
      <c r="I39" s="253"/>
      <c r="J39" s="310"/>
      <c r="K39" s="172" t="str">
        <f t="shared" si="0"/>
        <v/>
      </c>
      <c r="L39" s="313"/>
      <c r="M39" s="171"/>
      <c r="N39" s="172" t="str">
        <f t="shared" si="4"/>
        <v/>
      </c>
      <c r="O39" s="174"/>
      <c r="P39" s="171"/>
      <c r="Q39" s="172" t="str">
        <f t="shared" si="5"/>
        <v/>
      </c>
      <c r="R39" s="174"/>
      <c r="S39" s="174"/>
      <c r="T39" s="172" t="str">
        <f t="shared" si="1"/>
        <v/>
      </c>
      <c r="U39" s="173"/>
    </row>
    <row r="40" spans="1:24" s="7" customFormat="1" ht="18" customHeight="1" thickBot="1">
      <c r="A40" s="340"/>
      <c r="B40" s="13" t="s">
        <v>48</v>
      </c>
      <c r="C40" s="237"/>
      <c r="D40" s="262"/>
      <c r="E40" s="259" t="str">
        <f t="shared" si="2"/>
        <v/>
      </c>
      <c r="F40" s="262"/>
      <c r="G40" s="262"/>
      <c r="H40" s="259" t="str">
        <f t="shared" si="3"/>
        <v/>
      </c>
      <c r="I40" s="262"/>
      <c r="J40" s="310"/>
      <c r="K40" s="172" t="str">
        <f t="shared" si="0"/>
        <v/>
      </c>
      <c r="L40" s="313"/>
      <c r="M40" s="171"/>
      <c r="N40" s="172" t="str">
        <f t="shared" si="4"/>
        <v/>
      </c>
      <c r="O40" s="174"/>
      <c r="P40" s="171"/>
      <c r="Q40" s="172" t="str">
        <f t="shared" si="5"/>
        <v/>
      </c>
      <c r="R40" s="174"/>
      <c r="S40" s="174"/>
      <c r="T40" s="172" t="str">
        <f t="shared" si="1"/>
        <v/>
      </c>
      <c r="U40" s="173"/>
    </row>
    <row r="41" spans="1:24" s="7" customFormat="1" ht="18" customHeight="1">
      <c r="A41" s="340"/>
      <c r="B41" s="347" t="s">
        <v>53</v>
      </c>
      <c r="C41" s="348"/>
      <c r="D41" s="181"/>
      <c r="E41" s="172" t="str">
        <f t="shared" si="2"/>
        <v/>
      </c>
      <c r="F41" s="182"/>
      <c r="G41" s="181"/>
      <c r="H41" s="172" t="str">
        <f t="shared" si="3"/>
        <v/>
      </c>
      <c r="I41" s="172"/>
      <c r="J41" s="265"/>
      <c r="K41" s="172" t="str">
        <f t="shared" si="0"/>
        <v/>
      </c>
      <c r="L41" s="313"/>
      <c r="M41" s="181"/>
      <c r="N41" s="172" t="str">
        <f t="shared" si="4"/>
        <v/>
      </c>
      <c r="O41" s="172"/>
      <c r="P41" s="181"/>
      <c r="Q41" s="172" t="str">
        <f t="shared" si="5"/>
        <v/>
      </c>
      <c r="R41" s="172"/>
      <c r="S41" s="172"/>
      <c r="T41" s="172" t="str">
        <f t="shared" si="1"/>
        <v/>
      </c>
      <c r="U41" s="182"/>
    </row>
    <row r="42" spans="1:24" s="7" customFormat="1" ht="18" customHeight="1" thickBot="1">
      <c r="A42" s="340"/>
      <c r="B42" s="347" t="str">
        <f>C20</f>
        <v>　（改築）</v>
      </c>
      <c r="C42" s="348"/>
      <c r="D42" s="181"/>
      <c r="E42" s="172" t="str">
        <f t="shared" si="2"/>
        <v/>
      </c>
      <c r="F42" s="182"/>
      <c r="G42" s="181"/>
      <c r="H42" s="172" t="str">
        <f t="shared" si="3"/>
        <v/>
      </c>
      <c r="I42" s="172"/>
      <c r="J42" s="265"/>
      <c r="K42" s="172" t="str">
        <f t="shared" si="0"/>
        <v/>
      </c>
      <c r="L42" s="313"/>
      <c r="M42" s="181"/>
      <c r="N42" s="172" t="str">
        <f t="shared" si="4"/>
        <v/>
      </c>
      <c r="O42" s="172"/>
      <c r="P42" s="181"/>
      <c r="Q42" s="172" t="str">
        <f t="shared" si="5"/>
        <v/>
      </c>
      <c r="R42" s="172"/>
      <c r="S42" s="172"/>
      <c r="T42" s="172" t="str">
        <f t="shared" si="1"/>
        <v/>
      </c>
      <c r="U42" s="182"/>
    </row>
    <row r="43" spans="1:24" s="7" customFormat="1" ht="18" customHeight="1">
      <c r="A43" s="340"/>
      <c r="B43" s="13" t="s">
        <v>48</v>
      </c>
      <c r="C43" s="227"/>
      <c r="D43" s="261"/>
      <c r="E43" s="259" t="str">
        <f t="shared" si="2"/>
        <v/>
      </c>
      <c r="F43" s="261"/>
      <c r="G43" s="261"/>
      <c r="H43" s="259" t="str">
        <f t="shared" si="3"/>
        <v/>
      </c>
      <c r="I43" s="261"/>
      <c r="J43" s="310"/>
      <c r="K43" s="172" t="str">
        <f t="shared" si="0"/>
        <v/>
      </c>
      <c r="L43" s="313"/>
      <c r="M43" s="171"/>
      <c r="N43" s="172" t="str">
        <f t="shared" si="4"/>
        <v/>
      </c>
      <c r="O43" s="174"/>
      <c r="P43" s="171"/>
      <c r="Q43" s="172" t="str">
        <f t="shared" si="5"/>
        <v/>
      </c>
      <c r="R43" s="174"/>
      <c r="S43" s="174"/>
      <c r="T43" s="172" t="str">
        <f t="shared" si="1"/>
        <v/>
      </c>
      <c r="U43" s="173"/>
    </row>
    <row r="44" spans="1:24" s="7" customFormat="1" ht="18" customHeight="1">
      <c r="A44" s="340"/>
      <c r="B44" s="12" t="s">
        <v>48</v>
      </c>
      <c r="C44" s="235"/>
      <c r="D44" s="253"/>
      <c r="E44" s="259" t="str">
        <f t="shared" si="2"/>
        <v/>
      </c>
      <c r="F44" s="253"/>
      <c r="G44" s="253"/>
      <c r="H44" s="259" t="str">
        <f t="shared" si="3"/>
        <v/>
      </c>
      <c r="I44" s="253"/>
      <c r="J44" s="310"/>
      <c r="K44" s="172" t="str">
        <f t="shared" si="0"/>
        <v/>
      </c>
      <c r="L44" s="313"/>
      <c r="M44" s="171"/>
      <c r="N44" s="172" t="str">
        <f t="shared" si="4"/>
        <v/>
      </c>
      <c r="O44" s="174"/>
      <c r="P44" s="171"/>
      <c r="Q44" s="172" t="str">
        <f t="shared" si="5"/>
        <v/>
      </c>
      <c r="R44" s="174"/>
      <c r="S44" s="174"/>
      <c r="T44" s="172" t="str">
        <f t="shared" si="1"/>
        <v/>
      </c>
      <c r="U44" s="173"/>
    </row>
    <row r="45" spans="1:24" s="7" customFormat="1" ht="18" customHeight="1" thickBot="1">
      <c r="A45" s="340"/>
      <c r="B45" s="14" t="s">
        <v>49</v>
      </c>
      <c r="C45" s="237"/>
      <c r="D45" s="262"/>
      <c r="E45" s="260" t="str">
        <f t="shared" si="2"/>
        <v/>
      </c>
      <c r="F45" s="262"/>
      <c r="G45" s="262"/>
      <c r="H45" s="260" t="str">
        <f t="shared" si="3"/>
        <v/>
      </c>
      <c r="I45" s="262"/>
      <c r="J45" s="260"/>
      <c r="K45" s="176" t="str">
        <f t="shared" si="0"/>
        <v/>
      </c>
      <c r="L45" s="314"/>
      <c r="M45" s="175"/>
      <c r="N45" s="176" t="str">
        <f t="shared" si="4"/>
        <v/>
      </c>
      <c r="O45" s="178"/>
      <c r="P45" s="175"/>
      <c r="Q45" s="176" t="str">
        <f t="shared" si="5"/>
        <v/>
      </c>
      <c r="R45" s="178"/>
      <c r="S45" s="178"/>
      <c r="T45" s="176" t="str">
        <f t="shared" si="1"/>
        <v/>
      </c>
      <c r="U45" s="177"/>
    </row>
    <row r="46" spans="1:24" s="7" customFormat="1" ht="18" customHeight="1">
      <c r="A46" s="346"/>
      <c r="B46" s="349" t="s">
        <v>57</v>
      </c>
      <c r="C46" s="350"/>
      <c r="D46" s="254"/>
      <c r="E46" s="252" t="str">
        <f t="shared" si="2"/>
        <v/>
      </c>
      <c r="F46" s="248" t="str">
        <f>IF(SUM(F36:F45)=0,"",(SUM(F36:F45)))</f>
        <v/>
      </c>
      <c r="G46" s="254"/>
      <c r="H46" s="252" t="str">
        <f t="shared" si="3"/>
        <v/>
      </c>
      <c r="I46" s="263" t="str">
        <f>IF(SUM(I36:I45)=0,"",(SUM(I36:I45)))</f>
        <v/>
      </c>
      <c r="J46" s="163"/>
      <c r="K46" s="172" t="str">
        <f t="shared" si="0"/>
        <v/>
      </c>
      <c r="L46" s="310" t="str">
        <f>IF(SUM(L36:L45)=0,"",(SUM(L36:L45)))</f>
        <v/>
      </c>
      <c r="M46" s="165"/>
      <c r="N46" s="163" t="str">
        <f t="shared" si="4"/>
        <v/>
      </c>
      <c r="O46" s="163" t="str">
        <f>IF(SUM(O36:O45)=0,"",(SUM(O36:O45)))</f>
        <v/>
      </c>
      <c r="P46" s="165"/>
      <c r="Q46" s="163" t="str">
        <f t="shared" si="5"/>
        <v/>
      </c>
      <c r="R46" s="163" t="str">
        <f>IF(SUM(R36:R45)=0,"",(SUM(R36:R45)))</f>
        <v/>
      </c>
      <c r="S46" s="166"/>
      <c r="T46" s="163" t="str">
        <f t="shared" si="1"/>
        <v/>
      </c>
      <c r="U46" s="164" t="str">
        <f>IF(SUM(U36:U45)=0,"",(SUM(U36:U45)))</f>
        <v/>
      </c>
    </row>
    <row r="47" spans="1:24" s="7" customFormat="1" ht="18" customHeight="1" thickBot="1">
      <c r="A47" s="323" t="s">
        <v>58</v>
      </c>
      <c r="B47" s="328"/>
      <c r="C47" s="329"/>
      <c r="D47" s="255"/>
      <c r="E47" s="267" t="str">
        <f t="shared" si="2"/>
        <v/>
      </c>
      <c r="F47" s="185">
        <f>IF(F35="","",IF(F46="",F35,F35+F46))</f>
        <v>2700000</v>
      </c>
      <c r="G47" s="255"/>
      <c r="H47" s="267" t="str">
        <f t="shared" si="3"/>
        <v/>
      </c>
      <c r="I47" s="268">
        <f>IF(I35="","",IF(I46="",I35,I35+I46))</f>
        <v>2700000</v>
      </c>
      <c r="J47" s="268"/>
      <c r="K47" s="184" t="str">
        <f t="shared" si="0"/>
        <v/>
      </c>
      <c r="L47" s="267" t="str">
        <f>IF(L35="","",IF(L46="",L35,L35+L46))</f>
        <v/>
      </c>
      <c r="M47" s="183"/>
      <c r="N47" s="184" t="str">
        <f t="shared" si="4"/>
        <v/>
      </c>
      <c r="O47" s="184" t="str">
        <f>IF(O35="","",IF(O46="",O35,O35+O46))</f>
        <v/>
      </c>
      <c r="P47" s="183"/>
      <c r="Q47" s="184" t="str">
        <f t="shared" si="5"/>
        <v/>
      </c>
      <c r="R47" s="184" t="str">
        <f>IF(R35="","",IF(R46="",R35,R35+R46))</f>
        <v/>
      </c>
      <c r="S47" s="186"/>
      <c r="T47" s="184" t="str">
        <f t="shared" si="1"/>
        <v/>
      </c>
      <c r="U47" s="185" t="str">
        <f>IF(U35="","",IF(U46="",U35,U35+U46))</f>
        <v/>
      </c>
    </row>
    <row r="48" spans="1:24" s="7" customFormat="1" ht="18" customHeight="1">
      <c r="A48" s="339" t="s">
        <v>28</v>
      </c>
      <c r="B48" s="354" t="s">
        <v>29</v>
      </c>
      <c r="C48" s="355"/>
      <c r="D48" s="356" t="s">
        <v>24</v>
      </c>
      <c r="E48" s="358" t="s">
        <v>24</v>
      </c>
      <c r="F48" s="246">
        <f>IF(F35="","",F35*1/3)</f>
        <v>900000</v>
      </c>
      <c r="G48" s="373"/>
      <c r="H48" s="375"/>
      <c r="I48" s="246">
        <f>IF(I35="","",I35*1/3)</f>
        <v>900000</v>
      </c>
      <c r="J48" s="373"/>
      <c r="K48" s="375" t="s">
        <v>24</v>
      </c>
      <c r="L48" s="246" t="str">
        <f>IF(L35="","",L35*1/3)</f>
        <v/>
      </c>
      <c r="M48" s="369"/>
      <c r="N48" s="362"/>
      <c r="O48" s="188"/>
      <c r="P48" s="372"/>
      <c r="Q48" s="362"/>
      <c r="R48" s="188"/>
      <c r="S48" s="362"/>
      <c r="T48" s="362" t="s">
        <v>24</v>
      </c>
      <c r="U48" s="187" t="s">
        <v>24</v>
      </c>
    </row>
    <row r="49" spans="1:21" s="7" customFormat="1" ht="18" customHeight="1">
      <c r="A49" s="340"/>
      <c r="B49" s="351" t="s">
        <v>339</v>
      </c>
      <c r="C49" s="352"/>
      <c r="D49" s="356"/>
      <c r="E49" s="358"/>
      <c r="F49" s="246">
        <f>IF(F35="","",F35*1/3)</f>
        <v>900000</v>
      </c>
      <c r="G49" s="373"/>
      <c r="H49" s="375"/>
      <c r="I49" s="246">
        <f>IF(I35="","",I35*1/3)</f>
        <v>900000</v>
      </c>
      <c r="J49" s="373"/>
      <c r="K49" s="375"/>
      <c r="L49" s="246" t="str">
        <f>IF(L35="","",L35*1/3)</f>
        <v/>
      </c>
      <c r="M49" s="370"/>
      <c r="N49" s="363"/>
      <c r="O49" s="174"/>
      <c r="P49" s="356"/>
      <c r="Q49" s="363"/>
      <c r="R49" s="174"/>
      <c r="S49" s="363"/>
      <c r="T49" s="363"/>
      <c r="U49" s="173" t="s">
        <v>24</v>
      </c>
    </row>
    <row r="50" spans="1:21" s="7" customFormat="1" ht="18" customHeight="1">
      <c r="A50" s="340"/>
      <c r="B50" s="351" t="s">
        <v>30</v>
      </c>
      <c r="C50" s="352"/>
      <c r="D50" s="356"/>
      <c r="E50" s="358"/>
      <c r="F50" s="246" t="s">
        <v>24</v>
      </c>
      <c r="G50" s="373"/>
      <c r="H50" s="375"/>
      <c r="I50" s="246" t="s">
        <v>24</v>
      </c>
      <c r="J50" s="373"/>
      <c r="K50" s="375"/>
      <c r="L50" s="246" t="s">
        <v>24</v>
      </c>
      <c r="M50" s="370"/>
      <c r="N50" s="363"/>
      <c r="O50" s="174"/>
      <c r="P50" s="356"/>
      <c r="Q50" s="363"/>
      <c r="R50" s="174"/>
      <c r="S50" s="363"/>
      <c r="T50" s="363"/>
      <c r="U50" s="173" t="s">
        <v>24</v>
      </c>
    </row>
    <row r="51" spans="1:21" s="7" customFormat="1" ht="18" customHeight="1">
      <c r="A51" s="340"/>
      <c r="B51" s="351" t="s">
        <v>31</v>
      </c>
      <c r="C51" s="352"/>
      <c r="D51" s="356"/>
      <c r="E51" s="358"/>
      <c r="F51" s="246" t="s">
        <v>34</v>
      </c>
      <c r="G51" s="373"/>
      <c r="H51" s="375"/>
      <c r="I51" s="246" t="s">
        <v>34</v>
      </c>
      <c r="J51" s="373"/>
      <c r="K51" s="375"/>
      <c r="L51" s="246" t="s">
        <v>34</v>
      </c>
      <c r="M51" s="370"/>
      <c r="N51" s="363"/>
      <c r="O51" s="174"/>
      <c r="P51" s="356"/>
      <c r="Q51" s="363"/>
      <c r="R51" s="174"/>
      <c r="S51" s="363"/>
      <c r="T51" s="363"/>
      <c r="U51" s="173" t="s">
        <v>24</v>
      </c>
    </row>
    <row r="52" spans="1:21" s="7" customFormat="1" ht="18" customHeight="1">
      <c r="A52" s="340"/>
      <c r="B52" s="351" t="s">
        <v>106</v>
      </c>
      <c r="C52" s="352"/>
      <c r="D52" s="356"/>
      <c r="E52" s="358"/>
      <c r="F52" s="271"/>
      <c r="G52" s="373"/>
      <c r="H52" s="375"/>
      <c r="I52" s="246"/>
      <c r="J52" s="373"/>
      <c r="K52" s="375"/>
      <c r="L52" s="246"/>
      <c r="M52" s="370"/>
      <c r="N52" s="363"/>
      <c r="O52" s="174"/>
      <c r="P52" s="356"/>
      <c r="Q52" s="363"/>
      <c r="R52" s="174"/>
      <c r="S52" s="363"/>
      <c r="T52" s="363"/>
      <c r="U52" s="173" t="s">
        <v>24</v>
      </c>
    </row>
    <row r="53" spans="1:21" s="7" customFormat="1" ht="18" customHeight="1">
      <c r="A53" s="340"/>
      <c r="B53" s="351" t="s">
        <v>32</v>
      </c>
      <c r="C53" s="352"/>
      <c r="D53" s="356"/>
      <c r="E53" s="358"/>
      <c r="F53" s="271"/>
      <c r="G53" s="373"/>
      <c r="H53" s="375"/>
      <c r="I53" s="246"/>
      <c r="J53" s="373"/>
      <c r="K53" s="375"/>
      <c r="L53" s="246"/>
      <c r="M53" s="370"/>
      <c r="N53" s="363"/>
      <c r="O53" s="174"/>
      <c r="P53" s="356"/>
      <c r="Q53" s="363"/>
      <c r="R53" s="174"/>
      <c r="S53" s="363"/>
      <c r="T53" s="363"/>
      <c r="U53" s="173" t="s">
        <v>24</v>
      </c>
    </row>
    <row r="54" spans="1:21" s="7" customFormat="1" ht="18" customHeight="1">
      <c r="A54" s="340"/>
      <c r="B54" s="351" t="s">
        <v>33</v>
      </c>
      <c r="C54" s="352"/>
      <c r="D54" s="357"/>
      <c r="E54" s="359"/>
      <c r="F54" s="272">
        <f>IF(F35="","",F35*1/3)</f>
        <v>900000</v>
      </c>
      <c r="G54" s="374"/>
      <c r="H54" s="376"/>
      <c r="I54" s="247">
        <f>IF(I35="","",I35*1/3)</f>
        <v>900000</v>
      </c>
      <c r="J54" s="374"/>
      <c r="K54" s="376"/>
      <c r="L54" s="247" t="str">
        <f>IF(L35="","",L35*1/3)</f>
        <v/>
      </c>
      <c r="M54" s="371"/>
      <c r="N54" s="364"/>
      <c r="O54" s="178"/>
      <c r="P54" s="357"/>
      <c r="Q54" s="364"/>
      <c r="R54" s="178"/>
      <c r="S54" s="364"/>
      <c r="T54" s="364"/>
      <c r="U54" s="173" t="s">
        <v>24</v>
      </c>
    </row>
    <row r="55" spans="1:21" s="7" customFormat="1" ht="18" customHeight="1" thickBot="1">
      <c r="A55" s="353"/>
      <c r="B55" s="360" t="s">
        <v>55</v>
      </c>
      <c r="C55" s="361"/>
      <c r="D55" s="189" t="s">
        <v>22</v>
      </c>
      <c r="E55" s="190" t="s">
        <v>22</v>
      </c>
      <c r="F55" s="269">
        <f>IF(SUM(F48:F54)=0,"",SUM(F48:F54))</f>
        <v>2700000</v>
      </c>
      <c r="G55" s="189" t="s">
        <v>35</v>
      </c>
      <c r="H55" s="190" t="s">
        <v>35</v>
      </c>
      <c r="I55" s="270">
        <f>IF(SUM(I48:I54)=0,"",SUM(I48:I54))</f>
        <v>2700000</v>
      </c>
      <c r="J55" s="190" t="s">
        <v>35</v>
      </c>
      <c r="K55" s="190" t="s">
        <v>35</v>
      </c>
      <c r="L55" s="269" t="str">
        <f>IF(SUM(L48:L54)=0,"",SUM(L48:L54))</f>
        <v/>
      </c>
      <c r="M55" s="189" t="s">
        <v>35</v>
      </c>
      <c r="N55" s="190" t="s">
        <v>35</v>
      </c>
      <c r="O55" s="184" t="str">
        <f>IF(SUM(O48:O54)=0,"",SUM(O48:O54))</f>
        <v/>
      </c>
      <c r="P55" s="189" t="s">
        <v>35</v>
      </c>
      <c r="Q55" s="190" t="s">
        <v>35</v>
      </c>
      <c r="R55" s="184" t="str">
        <f>IF(SUM(R48:R54)=0,"",SUM(R48:R54))</f>
        <v/>
      </c>
      <c r="S55" s="190" t="s">
        <v>35</v>
      </c>
      <c r="T55" s="190" t="s">
        <v>35</v>
      </c>
      <c r="U55" s="185" t="str">
        <f>IF(SUM(U48:U54)=0,"",SUM(U48:U54))</f>
        <v/>
      </c>
    </row>
    <row r="56" spans="1:21">
      <c r="F56" s="135" t="str">
        <f>IF(F47=F55,"","↑【確認】「事業財源」の合計と「合計（総事業費）」が不一致")</f>
        <v/>
      </c>
    </row>
    <row r="57" spans="1:21">
      <c r="F57" s="135"/>
    </row>
    <row r="58" spans="1:21">
      <c r="A58" s="15" t="s">
        <v>36</v>
      </c>
    </row>
    <row r="59" spans="1:21">
      <c r="A59" s="15"/>
    </row>
    <row r="60" spans="1:21">
      <c r="A60" s="16" t="s">
        <v>93</v>
      </c>
      <c r="B60" s="136" t="s">
        <v>100</v>
      </c>
      <c r="C60" s="136"/>
      <c r="D60" s="136"/>
      <c r="E60" s="136"/>
      <c r="F60" s="136"/>
      <c r="G60" s="136"/>
      <c r="H60" s="136"/>
      <c r="I60" s="136"/>
      <c r="J60" s="136"/>
      <c r="K60" s="136"/>
      <c r="L60" s="136"/>
    </row>
    <row r="61" spans="1:21">
      <c r="A61" s="16"/>
      <c r="B61" s="136" t="s">
        <v>402</v>
      </c>
      <c r="C61" s="136"/>
      <c r="D61" s="136"/>
      <c r="E61" s="136"/>
      <c r="F61" s="136"/>
      <c r="G61" s="136"/>
      <c r="H61" s="136"/>
      <c r="I61" s="136"/>
      <c r="J61" s="136"/>
      <c r="K61" s="136"/>
      <c r="L61" s="136"/>
    </row>
    <row r="62" spans="1:21">
      <c r="A62" s="16" t="s">
        <v>94</v>
      </c>
      <c r="B62" s="136" t="s">
        <v>101</v>
      </c>
      <c r="C62" s="136"/>
      <c r="D62" s="136"/>
      <c r="E62" s="136"/>
      <c r="F62" s="136"/>
      <c r="G62" s="136"/>
      <c r="H62" s="136"/>
      <c r="I62" s="136"/>
      <c r="J62" s="136"/>
      <c r="K62" s="136"/>
      <c r="L62" s="136"/>
    </row>
    <row r="63" spans="1:21">
      <c r="A63" s="16"/>
      <c r="B63" s="136" t="s">
        <v>82</v>
      </c>
      <c r="C63" s="136"/>
      <c r="D63" s="136"/>
      <c r="E63" s="136"/>
      <c r="F63" s="136"/>
      <c r="G63" s="136"/>
      <c r="H63" s="136"/>
      <c r="I63" s="136"/>
      <c r="J63" s="136"/>
      <c r="K63" s="136"/>
      <c r="L63" s="136"/>
    </row>
    <row r="64" spans="1:21">
      <c r="A64" s="16" t="s">
        <v>83</v>
      </c>
      <c r="B64" s="136" t="s">
        <v>340</v>
      </c>
      <c r="C64" s="136"/>
      <c r="D64" s="136"/>
      <c r="E64" s="136"/>
      <c r="F64" s="136"/>
      <c r="G64" s="136"/>
      <c r="H64" s="136"/>
      <c r="I64" s="136"/>
      <c r="J64" s="136"/>
      <c r="K64" s="136"/>
      <c r="L64" s="136"/>
    </row>
    <row r="65" spans="1:12">
      <c r="A65" s="16" t="s">
        <v>95</v>
      </c>
      <c r="B65" s="136" t="s">
        <v>102</v>
      </c>
      <c r="C65" s="136"/>
      <c r="D65" s="136"/>
      <c r="E65" s="136"/>
      <c r="F65" s="136"/>
      <c r="G65" s="136"/>
      <c r="H65" s="136"/>
      <c r="I65" s="136"/>
      <c r="J65" s="136"/>
      <c r="K65" s="136"/>
      <c r="L65" s="136"/>
    </row>
    <row r="66" spans="1:12">
      <c r="A66" s="16"/>
      <c r="B66" s="136" t="s">
        <v>403</v>
      </c>
      <c r="C66" s="136"/>
      <c r="D66" s="136"/>
      <c r="E66" s="136"/>
      <c r="F66" s="136"/>
      <c r="G66" s="136"/>
      <c r="H66" s="136"/>
      <c r="I66" s="136"/>
      <c r="J66" s="136"/>
      <c r="K66" s="136"/>
      <c r="L66" s="136"/>
    </row>
    <row r="67" spans="1:12">
      <c r="A67" s="16"/>
      <c r="B67" s="136" t="s">
        <v>404</v>
      </c>
      <c r="C67" s="136"/>
      <c r="D67" s="136"/>
      <c r="E67" s="136"/>
      <c r="F67" s="136"/>
      <c r="G67" s="136"/>
      <c r="H67" s="136"/>
      <c r="I67" s="136"/>
      <c r="J67" s="136"/>
      <c r="K67" s="136"/>
      <c r="L67" s="136"/>
    </row>
    <row r="68" spans="1:12">
      <c r="A68" s="16"/>
      <c r="B68" s="136"/>
      <c r="C68" s="136"/>
      <c r="D68" s="136"/>
      <c r="E68" s="136"/>
      <c r="F68" s="136"/>
      <c r="G68" s="136"/>
      <c r="H68" s="136"/>
      <c r="I68" s="136"/>
      <c r="J68" s="136"/>
      <c r="K68" s="136"/>
      <c r="L68" s="136"/>
    </row>
    <row r="69" spans="1:12">
      <c r="A69" s="16" t="s">
        <v>96</v>
      </c>
      <c r="B69" s="136" t="s">
        <v>405</v>
      </c>
      <c r="C69" s="136"/>
      <c r="D69" s="136"/>
      <c r="E69" s="136"/>
      <c r="F69" s="136"/>
      <c r="G69" s="136"/>
      <c r="H69" s="136"/>
      <c r="I69" s="136"/>
      <c r="J69" s="136"/>
      <c r="K69" s="136"/>
      <c r="L69" s="136"/>
    </row>
    <row r="70" spans="1:12">
      <c r="A70" s="16"/>
      <c r="B70" s="136"/>
      <c r="C70" s="136"/>
      <c r="D70" s="136"/>
      <c r="E70" s="136"/>
      <c r="F70" s="136"/>
      <c r="G70" s="136"/>
      <c r="H70" s="136"/>
      <c r="I70" s="136"/>
      <c r="J70" s="136"/>
      <c r="K70" s="136"/>
      <c r="L70" s="136"/>
    </row>
    <row r="71" spans="1:12">
      <c r="A71" s="16" t="s">
        <v>97</v>
      </c>
      <c r="B71" s="136" t="s">
        <v>86</v>
      </c>
      <c r="C71" s="136"/>
      <c r="D71" s="136"/>
      <c r="E71" s="136"/>
      <c r="F71" s="136"/>
      <c r="G71" s="136"/>
      <c r="H71" s="136"/>
      <c r="I71" s="136"/>
      <c r="J71" s="136"/>
      <c r="K71" s="136"/>
      <c r="L71" s="136"/>
    </row>
    <row r="72" spans="1:12">
      <c r="A72" s="16" t="s">
        <v>87</v>
      </c>
      <c r="B72" s="136" t="s">
        <v>88</v>
      </c>
      <c r="C72" s="136"/>
      <c r="D72" s="136"/>
      <c r="E72" s="136"/>
      <c r="F72" s="136"/>
      <c r="G72" s="136"/>
      <c r="H72" s="136"/>
      <c r="I72" s="136"/>
      <c r="J72" s="136"/>
      <c r="K72" s="136"/>
      <c r="L72" s="136"/>
    </row>
    <row r="73" spans="1:12">
      <c r="A73" s="16" t="s">
        <v>87</v>
      </c>
      <c r="B73" s="136" t="s">
        <v>103</v>
      </c>
      <c r="C73" s="136"/>
      <c r="D73" s="136"/>
      <c r="E73" s="136"/>
      <c r="F73" s="136"/>
      <c r="G73" s="136"/>
      <c r="H73" s="136"/>
      <c r="I73" s="136"/>
      <c r="J73" s="136"/>
      <c r="K73" s="136"/>
      <c r="L73" s="136"/>
    </row>
    <row r="74" spans="1:12">
      <c r="A74" s="16" t="s">
        <v>89</v>
      </c>
      <c r="B74" s="137" t="s">
        <v>341</v>
      </c>
      <c r="C74" s="137"/>
      <c r="D74" s="136"/>
      <c r="E74" s="136"/>
      <c r="F74" s="136"/>
      <c r="G74" s="136"/>
      <c r="H74" s="136"/>
      <c r="I74" s="136"/>
      <c r="J74" s="136"/>
      <c r="K74" s="136"/>
      <c r="L74" s="136"/>
    </row>
    <row r="75" spans="1:12">
      <c r="A75" s="16" t="s">
        <v>90</v>
      </c>
      <c r="B75" s="137" t="s">
        <v>104</v>
      </c>
      <c r="C75" s="137"/>
      <c r="D75" s="136"/>
      <c r="E75" s="136"/>
      <c r="F75" s="136"/>
      <c r="G75" s="136"/>
      <c r="H75" s="136"/>
      <c r="I75" s="136"/>
      <c r="J75" s="136"/>
      <c r="K75" s="136"/>
      <c r="L75" s="136"/>
    </row>
    <row r="76" spans="1:12">
      <c r="A76" s="16" t="s">
        <v>87</v>
      </c>
      <c r="B76" s="137" t="s">
        <v>105</v>
      </c>
      <c r="C76" s="137"/>
      <c r="D76" s="136"/>
      <c r="E76" s="136"/>
      <c r="F76" s="136"/>
      <c r="G76" s="136"/>
      <c r="H76" s="136"/>
      <c r="I76" s="136"/>
      <c r="J76" s="136"/>
      <c r="K76" s="136"/>
      <c r="L76" s="136"/>
    </row>
    <row r="77" spans="1:12">
      <c r="A77" s="16" t="s">
        <v>87</v>
      </c>
      <c r="B77" s="137" t="s">
        <v>342</v>
      </c>
      <c r="C77" s="137"/>
      <c r="D77" s="136"/>
      <c r="E77" s="136"/>
      <c r="F77" s="136"/>
      <c r="G77" s="136"/>
      <c r="H77" s="136"/>
      <c r="I77" s="136"/>
      <c r="J77" s="136"/>
      <c r="K77" s="136"/>
      <c r="L77" s="136"/>
    </row>
    <row r="78" spans="1:12">
      <c r="A78" s="16" t="s">
        <v>98</v>
      </c>
      <c r="B78" s="136" t="s">
        <v>91</v>
      </c>
      <c r="C78" s="136"/>
      <c r="D78" s="136"/>
      <c r="E78" s="136"/>
      <c r="F78" s="136"/>
      <c r="G78" s="136"/>
      <c r="H78" s="136"/>
      <c r="I78" s="136"/>
      <c r="J78" s="136"/>
      <c r="K78" s="136"/>
      <c r="L78" s="136"/>
    </row>
    <row r="79" spans="1:12">
      <c r="A79" s="16" t="s">
        <v>99</v>
      </c>
      <c r="B79" s="136" t="s">
        <v>92</v>
      </c>
      <c r="C79" s="136"/>
      <c r="D79" s="136"/>
      <c r="E79" s="136"/>
      <c r="F79" s="136"/>
      <c r="G79" s="136"/>
      <c r="H79" s="136"/>
      <c r="I79" s="136"/>
      <c r="J79" s="136"/>
      <c r="K79" s="136"/>
      <c r="L79" s="136"/>
    </row>
    <row r="80" spans="1:12">
      <c r="A80" s="17"/>
      <c r="B80" s="136" t="s">
        <v>84</v>
      </c>
      <c r="C80" s="136"/>
      <c r="D80" s="136"/>
      <c r="E80" s="136"/>
      <c r="F80" s="136"/>
      <c r="G80" s="136"/>
      <c r="H80" s="136"/>
      <c r="I80" s="136"/>
      <c r="J80" s="136"/>
      <c r="K80" s="136"/>
      <c r="L80" s="13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2">
    <dataValidation type="list" allowBlank="1" showInputMessage="1" showErrorMessage="1" sqref="C13 C20" xr:uid="{3C2F1060-CBA3-4E08-97BA-EB2F3E40D014}">
      <formula1>"　（新築）,（移転新築）,　（増築）,　（改築）"</formula1>
    </dataValidation>
    <dataValidation type="list" showInputMessage="1" showErrorMessage="1" sqref="C12 C19" xr:uid="{C40241C8-D8A9-4042-A57F-118F4A199445}">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38D3403-128C-4368-904F-510864E2B16A}">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C218-0A7B-4B26-9BE0-FD272677D050}">
  <sheetPr>
    <pageSetUpPr fitToPage="1"/>
  </sheetPr>
  <dimension ref="A1:X81"/>
  <sheetViews>
    <sheetView view="pageBreakPreview" zoomScale="95" zoomScaleNormal="100" zoomScaleSheetLayoutView="95" workbookViewId="0">
      <selection activeCell="G9" sqref="G9"/>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1" ht="19.5" customHeight="1">
      <c r="A1" s="115" t="s">
        <v>37</v>
      </c>
    </row>
    <row r="2" spans="1:21" ht="17.25" customHeight="1">
      <c r="A2" s="115"/>
      <c r="B2" s="115"/>
      <c r="C2" s="115"/>
      <c r="D2" s="365" t="s">
        <v>401</v>
      </c>
      <c r="E2" s="365"/>
      <c r="F2" s="365"/>
      <c r="G2" s="365"/>
      <c r="H2" s="365"/>
      <c r="I2" s="115"/>
      <c r="J2" s="115"/>
      <c r="K2" s="115"/>
      <c r="L2" s="115"/>
      <c r="M2" s="218"/>
      <c r="N2" s="218"/>
      <c r="O2" s="218"/>
      <c r="P2" s="218"/>
      <c r="Q2" s="218"/>
      <c r="R2" s="218"/>
      <c r="S2" s="218"/>
      <c r="T2" s="218"/>
      <c r="U2" s="218"/>
    </row>
    <row r="3" spans="1:21" ht="16.5">
      <c r="A3" s="115"/>
      <c r="B3" s="115"/>
      <c r="C3" s="115"/>
      <c r="D3" s="365"/>
      <c r="E3" s="365"/>
      <c r="F3" s="365"/>
      <c r="G3" s="365"/>
      <c r="H3" s="365"/>
      <c r="I3" s="115"/>
      <c r="J3" s="115"/>
      <c r="K3" s="115"/>
      <c r="L3" s="115"/>
      <c r="M3" s="218"/>
      <c r="N3" s="218"/>
      <c r="O3" s="218"/>
      <c r="P3" s="218"/>
      <c r="Q3" s="218"/>
      <c r="R3" s="218"/>
      <c r="S3" s="218"/>
      <c r="T3" s="218"/>
      <c r="U3" s="218"/>
    </row>
    <row r="4" spans="1:21" ht="13.5" thickBot="1">
      <c r="A4" s="5" t="s">
        <v>18</v>
      </c>
    </row>
    <row r="5" spans="1:21" s="7" customFormat="1" ht="19.5" customHeight="1" thickBot="1">
      <c r="A5" s="319" t="s">
        <v>19</v>
      </c>
      <c r="B5" s="320"/>
      <c r="C5" s="276" t="s">
        <v>436</v>
      </c>
      <c r="D5" s="6" t="s">
        <v>47</v>
      </c>
      <c r="E5" s="333" t="s">
        <v>432</v>
      </c>
      <c r="F5" s="334"/>
      <c r="G5" s="334"/>
      <c r="H5" s="334"/>
      <c r="I5" s="334"/>
      <c r="J5" s="334"/>
      <c r="K5" s="335"/>
    </row>
    <row r="6" spans="1:21" s="7" customFormat="1" ht="12.5" thickBot="1">
      <c r="A6" s="3"/>
    </row>
    <row r="7" spans="1:21" s="7" customFormat="1" ht="18" customHeight="1" thickBot="1">
      <c r="A7" s="321" t="s">
        <v>38</v>
      </c>
      <c r="B7" s="324" t="s">
        <v>39</v>
      </c>
      <c r="C7" s="325"/>
      <c r="D7" s="321" t="s">
        <v>400</v>
      </c>
      <c r="E7" s="324"/>
      <c r="F7" s="325"/>
      <c r="G7" s="330" t="s">
        <v>20</v>
      </c>
      <c r="H7" s="331"/>
      <c r="I7" s="331"/>
      <c r="J7" s="331"/>
      <c r="K7" s="331"/>
      <c r="L7" s="332"/>
      <c r="M7" s="321" t="s">
        <v>20</v>
      </c>
      <c r="N7" s="324"/>
      <c r="O7" s="324"/>
      <c r="P7" s="324"/>
      <c r="Q7" s="324"/>
      <c r="R7" s="324"/>
      <c r="S7" s="324"/>
      <c r="T7" s="324"/>
      <c r="U7" s="325"/>
    </row>
    <row r="8" spans="1:21" s="7" customFormat="1" ht="18" customHeight="1" thickBot="1">
      <c r="A8" s="322"/>
      <c r="B8" s="326"/>
      <c r="C8" s="327"/>
      <c r="D8" s="322" t="s">
        <v>40</v>
      </c>
      <c r="E8" s="326" t="s">
        <v>41</v>
      </c>
      <c r="F8" s="327" t="s">
        <v>42</v>
      </c>
      <c r="G8" s="454" t="s">
        <v>446</v>
      </c>
      <c r="H8" s="455"/>
      <c r="I8" s="226">
        <f>IF(I28="","",ROUND(I28/F28*100,0))</f>
        <v>100</v>
      </c>
      <c r="J8" s="338" t="s">
        <v>408</v>
      </c>
      <c r="K8" s="338"/>
      <c r="L8" s="133" t="str">
        <f>IF(I8="","",IF(I8=100,"",100-I8))</f>
        <v/>
      </c>
      <c r="M8" s="366" t="s">
        <v>338</v>
      </c>
      <c r="N8" s="367"/>
      <c r="O8" s="133" t="str">
        <f>IF(O28="","",ROUND(O28/L28*100,0))</f>
        <v/>
      </c>
      <c r="P8" s="366" t="s">
        <v>338</v>
      </c>
      <c r="Q8" s="367"/>
      <c r="R8" s="133" t="str">
        <f>IF(R28="","",ROUND(R28/O28*100,0))</f>
        <v/>
      </c>
      <c r="S8" s="368" t="s">
        <v>338</v>
      </c>
      <c r="T8" s="367"/>
      <c r="U8" s="134" t="str">
        <f>IF(O8="","",IF(O8=100,"",100-O8))</f>
        <v/>
      </c>
    </row>
    <row r="9" spans="1:21" s="7" customFormat="1" ht="18" customHeight="1" thickBot="1">
      <c r="A9" s="323"/>
      <c r="B9" s="328"/>
      <c r="C9" s="329"/>
      <c r="D9" s="323"/>
      <c r="E9" s="328"/>
      <c r="F9" s="329"/>
      <c r="G9" s="224" t="s">
        <v>40</v>
      </c>
      <c r="H9" s="225" t="s">
        <v>41</v>
      </c>
      <c r="I9" s="225" t="s">
        <v>42</v>
      </c>
      <c r="J9" s="294" t="s">
        <v>40</v>
      </c>
      <c r="K9" s="295" t="s">
        <v>41</v>
      </c>
      <c r="L9" s="296" t="s">
        <v>42</v>
      </c>
      <c r="M9" s="214" t="s">
        <v>40</v>
      </c>
      <c r="N9" s="215" t="s">
        <v>41</v>
      </c>
      <c r="O9" s="215" t="s">
        <v>42</v>
      </c>
      <c r="P9" s="214" t="s">
        <v>40</v>
      </c>
      <c r="Q9" s="215" t="s">
        <v>41</v>
      </c>
      <c r="R9" s="215" t="s">
        <v>42</v>
      </c>
      <c r="S9" s="215" t="s">
        <v>40</v>
      </c>
      <c r="T9" s="215" t="s">
        <v>41</v>
      </c>
      <c r="U9" s="216" t="s">
        <v>42</v>
      </c>
    </row>
    <row r="10" spans="1:21" s="7" customFormat="1" ht="18" customHeight="1">
      <c r="A10" s="339" t="s">
        <v>43</v>
      </c>
      <c r="B10" s="341" t="s">
        <v>45</v>
      </c>
      <c r="C10" s="8"/>
      <c r="D10" s="9" t="s">
        <v>21</v>
      </c>
      <c r="E10" s="10" t="s">
        <v>23</v>
      </c>
      <c r="F10" s="11" t="s">
        <v>25</v>
      </c>
      <c r="G10" s="9" t="s">
        <v>26</v>
      </c>
      <c r="H10" s="10" t="s">
        <v>23</v>
      </c>
      <c r="I10" s="10" t="s">
        <v>27</v>
      </c>
      <c r="J10" s="297" t="s">
        <v>21</v>
      </c>
      <c r="K10" s="298" t="s">
        <v>23</v>
      </c>
      <c r="L10" s="299" t="s">
        <v>27</v>
      </c>
      <c r="M10" s="9" t="s">
        <v>26</v>
      </c>
      <c r="N10" s="10" t="s">
        <v>23</v>
      </c>
      <c r="O10" s="10" t="s">
        <v>27</v>
      </c>
      <c r="P10" s="9" t="s">
        <v>26</v>
      </c>
      <c r="Q10" s="10" t="s">
        <v>23</v>
      </c>
      <c r="R10" s="10" t="s">
        <v>27</v>
      </c>
      <c r="S10" s="10" t="s">
        <v>21</v>
      </c>
      <c r="T10" s="10" t="s">
        <v>23</v>
      </c>
      <c r="U10" s="11" t="s">
        <v>27</v>
      </c>
    </row>
    <row r="11" spans="1:21" s="7" customFormat="1" ht="18" customHeight="1" thickBot="1">
      <c r="A11" s="340"/>
      <c r="B11" s="342"/>
      <c r="C11" s="217" t="s">
        <v>50</v>
      </c>
      <c r="D11" s="128"/>
      <c r="E11" s="129" t="str">
        <f>IF(D11="","",F11/D11)</f>
        <v/>
      </c>
      <c r="F11" s="130"/>
      <c r="G11" s="128"/>
      <c r="H11" s="129" t="str">
        <f>IF(G11="","",I11/G11)</f>
        <v/>
      </c>
      <c r="I11" s="131"/>
      <c r="J11" s="300"/>
      <c r="K11" s="129" t="str">
        <f>IF(J11="","",L11/J11)</f>
        <v/>
      </c>
      <c r="L11" s="301"/>
      <c r="M11" s="128"/>
      <c r="N11" s="129" t="str">
        <f>IF(M11="","",O11/M11)</f>
        <v/>
      </c>
      <c r="O11" s="131"/>
      <c r="P11" s="128"/>
      <c r="Q11" s="129" t="str">
        <f>IF(P11="","",R11/P11)</f>
        <v/>
      </c>
      <c r="R11" s="131"/>
      <c r="S11" s="129"/>
      <c r="T11" s="129" t="str">
        <f>IF(S11="","",U11/S11)</f>
        <v/>
      </c>
      <c r="U11" s="132"/>
    </row>
    <row r="12" spans="1:21" s="7" customFormat="1" ht="18" customHeight="1" thickBot="1">
      <c r="A12" s="340"/>
      <c r="B12" s="343"/>
      <c r="C12" s="227" t="s">
        <v>439</v>
      </c>
      <c r="D12" s="128"/>
      <c r="E12" s="129" t="str">
        <f>IF(D12="","",F12/D12)</f>
        <v/>
      </c>
      <c r="F12" s="130"/>
      <c r="G12" s="128"/>
      <c r="H12" s="129" t="str">
        <f>IF(G12="","",I12/G12)</f>
        <v/>
      </c>
      <c r="I12" s="131"/>
      <c r="J12" s="300"/>
      <c r="K12" s="129" t="str">
        <f t="shared" ref="K12:K47" si="0">IF(J12="","",L12/J12)</f>
        <v/>
      </c>
      <c r="L12" s="301"/>
      <c r="M12" s="128"/>
      <c r="N12" s="129" t="str">
        <f>IF(M12="","",O12/M12)</f>
        <v/>
      </c>
      <c r="O12" s="131"/>
      <c r="P12" s="128"/>
      <c r="Q12" s="129" t="str">
        <f>IF(P12="","",R12/P12)</f>
        <v/>
      </c>
      <c r="R12" s="131"/>
      <c r="S12" s="129"/>
      <c r="T12" s="129" t="str">
        <f t="shared" ref="T12:T47" si="1">IF(S12="","",U12/S12)</f>
        <v/>
      </c>
      <c r="U12" s="132"/>
    </row>
    <row r="13" spans="1:21" s="7" customFormat="1" ht="18" customHeight="1" thickBot="1">
      <c r="A13" s="340"/>
      <c r="B13" s="343"/>
      <c r="C13" s="228" t="s">
        <v>437</v>
      </c>
      <c r="D13" s="273">
        <v>19.87</v>
      </c>
      <c r="E13" s="230">
        <f>IF(D13="","",F13/D13)</f>
        <v>100654.25264217412</v>
      </c>
      <c r="F13" s="274">
        <v>2000000</v>
      </c>
      <c r="G13" s="275">
        <v>19.87</v>
      </c>
      <c r="H13" s="233">
        <f>IF(G13="","",I13/G13)</f>
        <v>100654.25264217412</v>
      </c>
      <c r="I13" s="274">
        <v>2000000</v>
      </c>
      <c r="J13" s="302"/>
      <c r="K13" s="153" t="str">
        <f t="shared" si="0"/>
        <v/>
      </c>
      <c r="L13" s="303"/>
      <c r="M13" s="155"/>
      <c r="N13" s="153" t="str">
        <f>IF(M13="","",O13/M13)</f>
        <v/>
      </c>
      <c r="O13" s="156"/>
      <c r="P13" s="155"/>
      <c r="Q13" s="153" t="str">
        <f>IF(P13="","",R13/P13)</f>
        <v/>
      </c>
      <c r="R13" s="156"/>
      <c r="S13" s="156"/>
      <c r="T13" s="153" t="str">
        <f t="shared" si="1"/>
        <v/>
      </c>
      <c r="U13" s="154"/>
    </row>
    <row r="14" spans="1:21" s="7" customFormat="1" ht="18" customHeight="1" thickBot="1">
      <c r="A14" s="340"/>
      <c r="B14" s="342"/>
      <c r="C14" s="217" t="s">
        <v>52</v>
      </c>
      <c r="D14" s="157"/>
      <c r="E14" s="153" t="str">
        <f t="shared" ref="E14:E47" si="2">IF(D14="","",F14/D14)</f>
        <v/>
      </c>
      <c r="F14" s="158"/>
      <c r="G14" s="157"/>
      <c r="H14" s="153" t="str">
        <f>IF(G14="","",I14/G14)</f>
        <v/>
      </c>
      <c r="I14" s="159"/>
      <c r="J14" s="304"/>
      <c r="K14" s="153" t="str">
        <f t="shared" si="0"/>
        <v/>
      </c>
      <c r="L14" s="303"/>
      <c r="M14" s="157"/>
      <c r="N14" s="153" t="str">
        <f>IF(M14="","",O14/M14)</f>
        <v/>
      </c>
      <c r="O14" s="159"/>
      <c r="P14" s="157"/>
      <c r="Q14" s="153" t="str">
        <f>IF(P14="","",R14/P14)</f>
        <v/>
      </c>
      <c r="R14" s="159"/>
      <c r="S14" s="153"/>
      <c r="T14" s="153" t="str">
        <f t="shared" si="1"/>
        <v/>
      </c>
      <c r="U14" s="158"/>
    </row>
    <row r="15" spans="1:21" s="7" customFormat="1" ht="18" customHeight="1">
      <c r="A15" s="340"/>
      <c r="B15" s="343"/>
      <c r="C15" s="227" t="s">
        <v>438</v>
      </c>
      <c r="D15" s="292">
        <v>19.87</v>
      </c>
      <c r="E15" s="198">
        <f t="shared" si="2"/>
        <v>20130.850528434825</v>
      </c>
      <c r="F15" s="293">
        <v>400000</v>
      </c>
      <c r="G15" s="292">
        <v>19.87</v>
      </c>
      <c r="H15" s="239">
        <f t="shared" ref="H15:H47" si="3">IF(G15="","",I15/G15)</f>
        <v>20130.850528434825</v>
      </c>
      <c r="I15" s="316">
        <v>400000</v>
      </c>
      <c r="J15" s="305"/>
      <c r="K15" s="153" t="str">
        <f t="shared" si="0"/>
        <v/>
      </c>
      <c r="L15" s="303"/>
      <c r="M15" s="155"/>
      <c r="N15" s="153" t="str">
        <f t="shared" ref="N15:N47" si="4">IF(M15="","",O15/M15)</f>
        <v/>
      </c>
      <c r="O15" s="160"/>
      <c r="P15" s="155"/>
      <c r="Q15" s="153" t="str">
        <f t="shared" ref="Q15:Q47" si="5">IF(P15="","",R15/P15)</f>
        <v/>
      </c>
      <c r="R15" s="160"/>
      <c r="S15" s="156"/>
      <c r="T15" s="153" t="str">
        <f t="shared" si="1"/>
        <v/>
      </c>
      <c r="U15" s="154"/>
    </row>
    <row r="16" spans="1:21" s="7" customFormat="1" ht="18" customHeight="1">
      <c r="A16" s="340"/>
      <c r="B16" s="343"/>
      <c r="C16" s="235"/>
      <c r="D16" s="236"/>
      <c r="E16" s="239" t="str">
        <f t="shared" si="2"/>
        <v/>
      </c>
      <c r="F16" s="241"/>
      <c r="G16" s="236"/>
      <c r="H16" s="239" t="str">
        <f t="shared" si="3"/>
        <v/>
      </c>
      <c r="I16" s="250"/>
      <c r="J16" s="305"/>
      <c r="K16" s="153" t="str">
        <f t="shared" si="0"/>
        <v/>
      </c>
      <c r="L16" s="303"/>
      <c r="M16" s="155"/>
      <c r="N16" s="153" t="str">
        <f t="shared" si="4"/>
        <v/>
      </c>
      <c r="O16" s="160"/>
      <c r="P16" s="155"/>
      <c r="Q16" s="153" t="str">
        <f t="shared" si="5"/>
        <v/>
      </c>
      <c r="R16" s="160"/>
      <c r="S16" s="156"/>
      <c r="T16" s="153" t="str">
        <f t="shared" si="1"/>
        <v/>
      </c>
      <c r="U16" s="154"/>
    </row>
    <row r="17" spans="1:24" s="7" customFormat="1" ht="18" customHeight="1" thickBot="1">
      <c r="A17" s="340"/>
      <c r="B17" s="343"/>
      <c r="C17" s="237"/>
      <c r="D17" s="238"/>
      <c r="E17" s="239" t="str">
        <f t="shared" si="2"/>
        <v/>
      </c>
      <c r="F17" s="242"/>
      <c r="G17" s="243"/>
      <c r="H17" s="239" t="str">
        <f t="shared" si="3"/>
        <v/>
      </c>
      <c r="I17" s="251"/>
      <c r="J17" s="306"/>
      <c r="K17" s="159"/>
      <c r="L17" s="303"/>
      <c r="M17" s="155"/>
      <c r="N17" s="153" t="str">
        <f t="shared" si="4"/>
        <v/>
      </c>
      <c r="O17" s="160"/>
      <c r="P17" s="155"/>
      <c r="Q17" s="153" t="str">
        <f t="shared" si="5"/>
        <v/>
      </c>
      <c r="R17" s="160"/>
      <c r="S17" s="160"/>
      <c r="T17" s="159" t="str">
        <f t="shared" si="1"/>
        <v/>
      </c>
      <c r="U17" s="154"/>
    </row>
    <row r="18" spans="1:24" s="7" customFormat="1" ht="18" customHeight="1" thickBot="1">
      <c r="A18" s="340"/>
      <c r="B18" s="342"/>
      <c r="C18" s="217" t="s">
        <v>51</v>
      </c>
      <c r="D18" s="157"/>
      <c r="E18" s="153" t="str">
        <f t="shared" si="2"/>
        <v/>
      </c>
      <c r="F18" s="158"/>
      <c r="G18" s="157"/>
      <c r="H18" s="159" t="str">
        <f t="shared" si="3"/>
        <v/>
      </c>
      <c r="I18" s="159"/>
      <c r="J18" s="307"/>
      <c r="K18" s="159" t="str">
        <f t="shared" si="0"/>
        <v/>
      </c>
      <c r="L18" s="303"/>
      <c r="M18" s="157"/>
      <c r="N18" s="159" t="str">
        <f t="shared" si="4"/>
        <v/>
      </c>
      <c r="O18" s="159"/>
      <c r="P18" s="157"/>
      <c r="Q18" s="159" t="str">
        <f t="shared" si="5"/>
        <v/>
      </c>
      <c r="R18" s="159"/>
      <c r="S18" s="159"/>
      <c r="T18" s="159" t="str">
        <f t="shared" si="1"/>
        <v/>
      </c>
      <c r="U18" s="158"/>
    </row>
    <row r="19" spans="1:24" s="7" customFormat="1" ht="18" customHeight="1" thickBot="1">
      <c r="A19" s="340"/>
      <c r="B19" s="342"/>
      <c r="C19" s="227" t="s">
        <v>406</v>
      </c>
      <c r="D19" s="157"/>
      <c r="E19" s="153" t="str">
        <f t="shared" si="2"/>
        <v/>
      </c>
      <c r="F19" s="158"/>
      <c r="G19" s="161"/>
      <c r="H19" s="159" t="str">
        <f t="shared" si="3"/>
        <v/>
      </c>
      <c r="I19" s="159"/>
      <c r="J19" s="307"/>
      <c r="K19" s="159" t="str">
        <f t="shared" si="0"/>
        <v/>
      </c>
      <c r="L19" s="303"/>
      <c r="M19" s="161"/>
      <c r="N19" s="159" t="str">
        <f t="shared" si="4"/>
        <v/>
      </c>
      <c r="O19" s="159"/>
      <c r="P19" s="161"/>
      <c r="Q19" s="159" t="str">
        <f t="shared" si="5"/>
        <v/>
      </c>
      <c r="R19" s="159"/>
      <c r="S19" s="159"/>
      <c r="T19" s="159" t="str">
        <f t="shared" si="1"/>
        <v/>
      </c>
      <c r="U19" s="158"/>
    </row>
    <row r="20" spans="1:24" s="7" customFormat="1" ht="18" customHeight="1" thickBot="1">
      <c r="A20" s="340"/>
      <c r="B20" s="342"/>
      <c r="C20" s="228"/>
      <c r="D20" s="273">
        <v>26</v>
      </c>
      <c r="E20" s="230">
        <f>IF(D20="","",F20/D20)</f>
        <v>9615.3846153846152</v>
      </c>
      <c r="F20" s="274">
        <v>250000</v>
      </c>
      <c r="G20" s="275">
        <v>26</v>
      </c>
      <c r="H20" s="233">
        <f>IF(G20="","",I20/G20)</f>
        <v>9615.3846153846152</v>
      </c>
      <c r="I20" s="274">
        <v>250000</v>
      </c>
      <c r="J20" s="244"/>
      <c r="K20" s="159" t="str">
        <f t="shared" si="0"/>
        <v/>
      </c>
      <c r="L20" s="303"/>
      <c r="M20" s="161"/>
      <c r="N20" s="159" t="str">
        <f t="shared" si="4"/>
        <v/>
      </c>
      <c r="O20" s="159"/>
      <c r="P20" s="161"/>
      <c r="Q20" s="159" t="str">
        <f t="shared" si="5"/>
        <v/>
      </c>
      <c r="R20" s="159"/>
      <c r="S20" s="159"/>
      <c r="T20" s="159" t="str">
        <f t="shared" si="1"/>
        <v/>
      </c>
      <c r="U20" s="158"/>
    </row>
    <row r="21" spans="1:24" s="7" customFormat="1" ht="18" customHeight="1" thickBot="1">
      <c r="A21" s="340"/>
      <c r="B21" s="342"/>
      <c r="C21" s="217" t="s">
        <v>52</v>
      </c>
      <c r="D21" s="157"/>
      <c r="E21" s="153" t="str">
        <f t="shared" si="2"/>
        <v/>
      </c>
      <c r="F21" s="158"/>
      <c r="G21" s="161"/>
      <c r="H21" s="159" t="str">
        <f t="shared" si="3"/>
        <v/>
      </c>
      <c r="I21" s="159"/>
      <c r="J21" s="307"/>
      <c r="K21" s="159" t="str">
        <f t="shared" si="0"/>
        <v/>
      </c>
      <c r="L21" s="303"/>
      <c r="M21" s="161"/>
      <c r="N21" s="159" t="str">
        <f t="shared" si="4"/>
        <v/>
      </c>
      <c r="O21" s="159"/>
      <c r="P21" s="161"/>
      <c r="Q21" s="159" t="str">
        <f t="shared" si="5"/>
        <v/>
      </c>
      <c r="R21" s="159"/>
      <c r="S21" s="159"/>
      <c r="T21" s="159" t="str">
        <f t="shared" si="1"/>
        <v/>
      </c>
      <c r="U21" s="158"/>
    </row>
    <row r="22" spans="1:24" s="7" customFormat="1" ht="18" customHeight="1">
      <c r="A22" s="340"/>
      <c r="B22" s="343"/>
      <c r="C22" s="227"/>
      <c r="D22" s="245"/>
      <c r="E22" s="233" t="str">
        <f t="shared" si="2"/>
        <v/>
      </c>
      <c r="F22" s="245"/>
      <c r="G22" s="249"/>
      <c r="H22" s="244" t="str">
        <f t="shared" si="3"/>
        <v/>
      </c>
      <c r="I22" s="249"/>
      <c r="J22" s="244"/>
      <c r="K22" s="159" t="str">
        <f t="shared" si="0"/>
        <v/>
      </c>
      <c r="L22" s="303"/>
      <c r="M22" s="162"/>
      <c r="N22" s="159" t="str">
        <f t="shared" si="4"/>
        <v/>
      </c>
      <c r="O22" s="160"/>
      <c r="P22" s="162"/>
      <c r="Q22" s="159" t="str">
        <f t="shared" si="5"/>
        <v/>
      </c>
      <c r="R22" s="160"/>
      <c r="S22" s="160"/>
      <c r="T22" s="159" t="str">
        <f t="shared" si="1"/>
        <v/>
      </c>
      <c r="U22" s="154"/>
    </row>
    <row r="23" spans="1:24" s="7" customFormat="1" ht="18" customHeight="1">
      <c r="A23" s="340"/>
      <c r="B23" s="343"/>
      <c r="C23" s="235"/>
      <c r="D23" s="241"/>
      <c r="E23" s="233" t="str">
        <f t="shared" si="2"/>
        <v/>
      </c>
      <c r="F23" s="241"/>
      <c r="G23" s="250"/>
      <c r="H23" s="244" t="str">
        <f t="shared" si="3"/>
        <v/>
      </c>
      <c r="I23" s="250"/>
      <c r="J23" s="244"/>
      <c r="K23" s="159" t="str">
        <f t="shared" si="0"/>
        <v/>
      </c>
      <c r="L23" s="303"/>
      <c r="M23" s="162"/>
      <c r="N23" s="159" t="str">
        <f t="shared" si="4"/>
        <v/>
      </c>
      <c r="O23" s="160"/>
      <c r="P23" s="162"/>
      <c r="Q23" s="159" t="str">
        <f t="shared" si="5"/>
        <v/>
      </c>
      <c r="R23" s="160"/>
      <c r="S23" s="160"/>
      <c r="T23" s="159" t="str">
        <f t="shared" si="1"/>
        <v/>
      </c>
      <c r="U23" s="154"/>
    </row>
    <row r="24" spans="1:24" s="7" customFormat="1" ht="18" customHeight="1">
      <c r="A24" s="340"/>
      <c r="B24" s="343"/>
      <c r="C24" s="235"/>
      <c r="D24" s="241"/>
      <c r="E24" s="233" t="str">
        <f t="shared" si="2"/>
        <v/>
      </c>
      <c r="F24" s="250"/>
      <c r="G24" s="250"/>
      <c r="H24" s="244" t="str">
        <f t="shared" si="3"/>
        <v/>
      </c>
      <c r="I24" s="250"/>
      <c r="J24" s="244"/>
      <c r="K24" s="159" t="str">
        <f t="shared" si="0"/>
        <v/>
      </c>
      <c r="L24" s="303"/>
      <c r="M24" s="162"/>
      <c r="N24" s="159" t="str">
        <f t="shared" si="4"/>
        <v/>
      </c>
      <c r="O24" s="160"/>
      <c r="P24" s="162"/>
      <c r="Q24" s="159" t="str">
        <f t="shared" si="5"/>
        <v/>
      </c>
      <c r="R24" s="160"/>
      <c r="S24" s="160"/>
      <c r="T24" s="159" t="str">
        <f t="shared" si="1"/>
        <v/>
      </c>
      <c r="U24" s="154"/>
    </row>
    <row r="25" spans="1:24" s="7" customFormat="1" ht="18" customHeight="1">
      <c r="A25" s="340"/>
      <c r="B25" s="343"/>
      <c r="C25" s="235"/>
      <c r="D25" s="241"/>
      <c r="E25" s="233" t="str">
        <f t="shared" si="2"/>
        <v/>
      </c>
      <c r="F25" s="250"/>
      <c r="G25" s="250"/>
      <c r="H25" s="244" t="str">
        <f t="shared" si="3"/>
        <v/>
      </c>
      <c r="I25" s="250"/>
      <c r="J25" s="244"/>
      <c r="K25" s="159" t="str">
        <f t="shared" si="0"/>
        <v/>
      </c>
      <c r="L25" s="303"/>
      <c r="M25" s="162"/>
      <c r="N25" s="159" t="str">
        <f t="shared" si="4"/>
        <v/>
      </c>
      <c r="O25" s="160"/>
      <c r="P25" s="162"/>
      <c r="Q25" s="159" t="str">
        <f t="shared" si="5"/>
        <v/>
      </c>
      <c r="R25" s="160"/>
      <c r="S25" s="160"/>
      <c r="T25" s="159" t="str">
        <f t="shared" si="1"/>
        <v/>
      </c>
      <c r="U25" s="154"/>
    </row>
    <row r="26" spans="1:24" s="7" customFormat="1" ht="18" customHeight="1">
      <c r="A26" s="340"/>
      <c r="B26" s="343"/>
      <c r="C26" s="235"/>
      <c r="D26" s="241"/>
      <c r="E26" s="233" t="str">
        <f t="shared" si="2"/>
        <v/>
      </c>
      <c r="F26" s="250"/>
      <c r="G26" s="250"/>
      <c r="H26" s="244" t="str">
        <f t="shared" si="3"/>
        <v/>
      </c>
      <c r="I26" s="250"/>
      <c r="J26" s="244"/>
      <c r="K26" s="159" t="str">
        <f t="shared" si="0"/>
        <v/>
      </c>
      <c r="L26" s="303"/>
      <c r="M26" s="162"/>
      <c r="N26" s="159" t="str">
        <f t="shared" si="4"/>
        <v/>
      </c>
      <c r="O26" s="160"/>
      <c r="P26" s="162"/>
      <c r="Q26" s="159" t="str">
        <f t="shared" si="5"/>
        <v/>
      </c>
      <c r="R26" s="160"/>
      <c r="S26" s="160"/>
      <c r="T26" s="159" t="str">
        <f t="shared" si="1"/>
        <v/>
      </c>
      <c r="U26" s="154"/>
    </row>
    <row r="27" spans="1:24" s="7" customFormat="1" ht="18" customHeight="1" thickBot="1">
      <c r="A27" s="340"/>
      <c r="B27" s="343"/>
      <c r="C27" s="237"/>
      <c r="D27" s="242"/>
      <c r="E27" s="244" t="str">
        <f t="shared" si="2"/>
        <v/>
      </c>
      <c r="F27" s="251"/>
      <c r="G27" s="251"/>
      <c r="H27" s="244" t="str">
        <f t="shared" si="3"/>
        <v/>
      </c>
      <c r="I27" s="251"/>
      <c r="J27" s="315"/>
      <c r="K27" s="308" t="str">
        <f t="shared" si="0"/>
        <v/>
      </c>
      <c r="L27" s="309"/>
      <c r="M27" s="162"/>
      <c r="N27" s="159" t="str">
        <f t="shared" si="4"/>
        <v/>
      </c>
      <c r="O27" s="160"/>
      <c r="P27" s="162"/>
      <c r="Q27" s="159" t="str">
        <f t="shared" si="5"/>
        <v/>
      </c>
      <c r="R27" s="160"/>
      <c r="S27" s="160"/>
      <c r="T27" s="159" t="str">
        <f t="shared" si="1"/>
        <v/>
      </c>
      <c r="U27" s="154"/>
    </row>
    <row r="28" spans="1:24" s="7" customFormat="1" ht="18" customHeight="1" thickBot="1">
      <c r="A28" s="340"/>
      <c r="B28" s="342"/>
      <c r="C28" s="256" t="s">
        <v>56</v>
      </c>
      <c r="D28" s="266"/>
      <c r="E28" s="252" t="str">
        <f t="shared" si="2"/>
        <v/>
      </c>
      <c r="F28" s="182">
        <f>IF(SUM(F12:F27)=0,"",SUM(F12:F27))</f>
        <v>2650000</v>
      </c>
      <c r="G28" s="261"/>
      <c r="H28" s="252" t="str">
        <f t="shared" si="3"/>
        <v/>
      </c>
      <c r="I28" s="265">
        <f>IF(SUM(I12:I27)=0,"",SUM(I12:I27))</f>
        <v>2650000</v>
      </c>
      <c r="J28" s="264"/>
      <c r="K28" s="163" t="str">
        <f t="shared" si="0"/>
        <v/>
      </c>
      <c r="L28" s="252" t="str">
        <f>IF(SUM(L12:L27)=0,"",SUM(L12:L27))</f>
        <v/>
      </c>
      <c r="M28" s="165"/>
      <c r="N28" s="163" t="str">
        <f t="shared" si="4"/>
        <v/>
      </c>
      <c r="O28" s="163" t="str">
        <f>IF(SUM(O12:O27)=0,"",SUM(O12:O27))</f>
        <v/>
      </c>
      <c r="P28" s="165"/>
      <c r="Q28" s="163" t="str">
        <f t="shared" si="5"/>
        <v/>
      </c>
      <c r="R28" s="163" t="str">
        <f>IF(SUM(R12:R27)=0,"",SUM(R12:R27))</f>
        <v/>
      </c>
      <c r="S28" s="166"/>
      <c r="T28" s="163" t="str">
        <f t="shared" si="1"/>
        <v/>
      </c>
      <c r="U28" s="164" t="str">
        <f>IF(SUM(U12:U27)=0,"",SUM(U12:U27))</f>
        <v/>
      </c>
    </row>
    <row r="29" spans="1:24" s="7" customFormat="1" ht="18" customHeight="1">
      <c r="A29" s="340"/>
      <c r="B29" s="343" t="s">
        <v>46</v>
      </c>
      <c r="C29" s="227"/>
      <c r="D29" s="261"/>
      <c r="E29" s="258" t="str">
        <f t="shared" si="2"/>
        <v/>
      </c>
      <c r="F29" s="261"/>
      <c r="G29" s="261"/>
      <c r="H29" s="258" t="str">
        <f t="shared" si="3"/>
        <v/>
      </c>
      <c r="I29" s="261"/>
      <c r="J29" s="310"/>
      <c r="K29" s="172" t="str">
        <f t="shared" si="0"/>
        <v/>
      </c>
      <c r="L29" s="310"/>
      <c r="M29" s="167"/>
      <c r="N29" s="168" t="str">
        <f t="shared" si="4"/>
        <v/>
      </c>
      <c r="O29" s="170"/>
      <c r="P29" s="167"/>
      <c r="Q29" s="168" t="str">
        <f t="shared" si="5"/>
        <v/>
      </c>
      <c r="R29" s="170"/>
      <c r="S29" s="170"/>
      <c r="T29" s="168" t="str">
        <f t="shared" si="1"/>
        <v/>
      </c>
      <c r="U29" s="169"/>
    </row>
    <row r="30" spans="1:24" s="7" customFormat="1" ht="18" customHeight="1">
      <c r="A30" s="340"/>
      <c r="B30" s="343"/>
      <c r="C30" s="235"/>
      <c r="D30" s="253"/>
      <c r="E30" s="259" t="str">
        <f t="shared" si="2"/>
        <v/>
      </c>
      <c r="F30" s="253"/>
      <c r="G30" s="253"/>
      <c r="H30" s="259" t="str">
        <f t="shared" si="3"/>
        <v/>
      </c>
      <c r="I30" s="253"/>
      <c r="J30" s="310"/>
      <c r="K30" s="172" t="str">
        <f t="shared" si="0"/>
        <v/>
      </c>
      <c r="L30" s="310"/>
      <c r="M30" s="171"/>
      <c r="N30" s="172" t="str">
        <f t="shared" si="4"/>
        <v/>
      </c>
      <c r="O30" s="174"/>
      <c r="P30" s="171"/>
      <c r="Q30" s="172" t="str">
        <f t="shared" si="5"/>
        <v/>
      </c>
      <c r="R30" s="174"/>
      <c r="S30" s="174"/>
      <c r="T30" s="172" t="str">
        <f t="shared" si="1"/>
        <v/>
      </c>
      <c r="U30" s="173"/>
    </row>
    <row r="31" spans="1:24" s="7" customFormat="1" ht="18" customHeight="1">
      <c r="A31" s="340"/>
      <c r="B31" s="343"/>
      <c r="C31" s="235"/>
      <c r="D31" s="253"/>
      <c r="E31" s="259" t="str">
        <f t="shared" si="2"/>
        <v/>
      </c>
      <c r="F31" s="253"/>
      <c r="G31" s="253"/>
      <c r="H31" s="259" t="str">
        <f t="shared" si="3"/>
        <v/>
      </c>
      <c r="I31" s="253"/>
      <c r="J31" s="310"/>
      <c r="K31" s="172" t="str">
        <f t="shared" si="0"/>
        <v/>
      </c>
      <c r="L31" s="310"/>
      <c r="M31" s="171"/>
      <c r="N31" s="172" t="str">
        <f t="shared" si="4"/>
        <v/>
      </c>
      <c r="O31" s="174"/>
      <c r="P31" s="171"/>
      <c r="Q31" s="172" t="str">
        <f t="shared" si="5"/>
        <v/>
      </c>
      <c r="R31" s="174"/>
      <c r="S31" s="174"/>
      <c r="T31" s="172" t="str">
        <f t="shared" si="1"/>
        <v/>
      </c>
      <c r="U31" s="173"/>
    </row>
    <row r="32" spans="1:24" s="7" customFormat="1" ht="18" customHeight="1">
      <c r="A32" s="340"/>
      <c r="B32" s="343"/>
      <c r="C32" s="235"/>
      <c r="D32" s="253"/>
      <c r="E32" s="259" t="str">
        <f t="shared" si="2"/>
        <v/>
      </c>
      <c r="F32" s="253"/>
      <c r="G32" s="253"/>
      <c r="H32" s="259" t="str">
        <f t="shared" si="3"/>
        <v/>
      </c>
      <c r="I32" s="253"/>
      <c r="J32" s="310"/>
      <c r="K32" s="172" t="str">
        <f t="shared" si="0"/>
        <v/>
      </c>
      <c r="L32" s="310"/>
      <c r="M32" s="171"/>
      <c r="N32" s="172" t="str">
        <f t="shared" si="4"/>
        <v/>
      </c>
      <c r="O32" s="174"/>
      <c r="P32" s="171"/>
      <c r="Q32" s="172" t="str">
        <f t="shared" si="5"/>
        <v/>
      </c>
      <c r="R32" s="174"/>
      <c r="S32" s="174"/>
      <c r="T32" s="172" t="str">
        <f t="shared" si="1"/>
        <v/>
      </c>
      <c r="U32" s="173"/>
      <c r="V32" s="344" t="s">
        <v>85</v>
      </c>
      <c r="W32" s="345"/>
      <c r="X32" s="345"/>
    </row>
    <row r="33" spans="1:24" s="7" customFormat="1" ht="18" customHeight="1" thickBot="1">
      <c r="A33" s="340"/>
      <c r="B33" s="343"/>
      <c r="C33" s="237"/>
      <c r="D33" s="262"/>
      <c r="E33" s="260" t="str">
        <f t="shared" si="2"/>
        <v/>
      </c>
      <c r="F33" s="262"/>
      <c r="G33" s="262"/>
      <c r="H33" s="260" t="str">
        <f t="shared" si="3"/>
        <v/>
      </c>
      <c r="I33" s="262"/>
      <c r="J33" s="310"/>
      <c r="K33" s="172" t="str">
        <f t="shared" si="0"/>
        <v/>
      </c>
      <c r="L33" s="310"/>
      <c r="M33" s="175"/>
      <c r="N33" s="176" t="str">
        <f t="shared" si="4"/>
        <v/>
      </c>
      <c r="O33" s="178"/>
      <c r="P33" s="175"/>
      <c r="Q33" s="176" t="str">
        <f t="shared" si="5"/>
        <v/>
      </c>
      <c r="R33" s="178"/>
      <c r="S33" s="178"/>
      <c r="T33" s="176" t="str">
        <f t="shared" si="1"/>
        <v/>
      </c>
      <c r="U33" s="177"/>
      <c r="V33" s="344"/>
      <c r="W33" s="345"/>
      <c r="X33" s="345"/>
    </row>
    <row r="34" spans="1:24" s="7" customFormat="1" ht="18" customHeight="1">
      <c r="A34" s="340"/>
      <c r="B34" s="342"/>
      <c r="C34" s="257" t="s">
        <v>56</v>
      </c>
      <c r="D34" s="254"/>
      <c r="E34" s="252" t="str">
        <f t="shared" si="2"/>
        <v/>
      </c>
      <c r="F34" s="248" t="str">
        <f>IF(SUM(F29:F33)=0,"",(SUM(F29:F33)))</f>
        <v/>
      </c>
      <c r="G34" s="254"/>
      <c r="H34" s="252" t="str">
        <f t="shared" si="3"/>
        <v/>
      </c>
      <c r="I34" s="263" t="str">
        <f>IF(SUM(I29:I33)=0,"",(SUM(I29:I33)))</f>
        <v/>
      </c>
      <c r="J34" s="264"/>
      <c r="K34" s="163" t="str">
        <f t="shared" si="0"/>
        <v/>
      </c>
      <c r="L34" s="252" t="str">
        <f>IF(SUM(L29:L33)=0,"",(SUM(L29:L33)))</f>
        <v/>
      </c>
      <c r="M34" s="165"/>
      <c r="N34" s="163" t="str">
        <f t="shared" si="4"/>
        <v/>
      </c>
      <c r="O34" s="163" t="str">
        <f>IF(SUM(O29:O33)=0,"",(SUM(O29:O33)))</f>
        <v/>
      </c>
      <c r="P34" s="165"/>
      <c r="Q34" s="163" t="str">
        <f t="shared" si="5"/>
        <v/>
      </c>
      <c r="R34" s="163" t="str">
        <f>IF(SUM(R29:R33)=0,"",(SUM(R29:R33)))</f>
        <v/>
      </c>
      <c r="S34" s="166"/>
      <c r="T34" s="163" t="str">
        <f t="shared" si="1"/>
        <v/>
      </c>
      <c r="U34" s="164" t="str">
        <f>IF(SUM(U29:U33)=0,"",(SUM(U29:U33)))</f>
        <v/>
      </c>
    </row>
    <row r="35" spans="1:24" s="7" customFormat="1" ht="18" customHeight="1" thickBot="1">
      <c r="A35" s="340"/>
      <c r="B35" s="326" t="s">
        <v>54</v>
      </c>
      <c r="C35" s="327"/>
      <c r="D35" s="255"/>
      <c r="E35" s="252" t="str">
        <f t="shared" si="2"/>
        <v/>
      </c>
      <c r="F35" s="164">
        <f>IF(F28="","",IF(F34="",F28,F28+F34))</f>
        <v>2650000</v>
      </c>
      <c r="G35" s="255"/>
      <c r="H35" s="252" t="str">
        <f t="shared" si="3"/>
        <v/>
      </c>
      <c r="I35" s="264">
        <f>IF(I28="","",IF(I34="",I28,I28+I34))</f>
        <v>2650000</v>
      </c>
      <c r="J35" s="163"/>
      <c r="K35" s="172" t="str">
        <f t="shared" si="0"/>
        <v/>
      </c>
      <c r="L35" s="310" t="str">
        <f>IF(L28="","",IF(L34="",L28,L28+L34))</f>
        <v/>
      </c>
      <c r="M35" s="165"/>
      <c r="N35" s="163" t="str">
        <f t="shared" si="4"/>
        <v/>
      </c>
      <c r="O35" s="163" t="str">
        <f>IF(O28="","",IF(O34="",O28,O28+O34))</f>
        <v/>
      </c>
      <c r="P35" s="165"/>
      <c r="Q35" s="163" t="str">
        <f t="shared" si="5"/>
        <v/>
      </c>
      <c r="R35" s="163" t="str">
        <f>IF(R28="","",IF(R34="",R28,R28+R34))</f>
        <v/>
      </c>
      <c r="S35" s="166"/>
      <c r="T35" s="163" t="str">
        <f t="shared" si="1"/>
        <v/>
      </c>
      <c r="U35" s="164" t="str">
        <f>IF(U28="","",IF(U34="",U28,U28+U34))</f>
        <v/>
      </c>
    </row>
    <row r="36" spans="1:24" s="7" customFormat="1" ht="18" customHeight="1">
      <c r="A36" s="340" t="s">
        <v>44</v>
      </c>
      <c r="B36" s="347" t="str">
        <f>C12</f>
        <v>&lt;建築工事&gt;</v>
      </c>
      <c r="C36" s="348"/>
      <c r="D36" s="181"/>
      <c r="E36" s="168" t="str">
        <f t="shared" si="2"/>
        <v/>
      </c>
      <c r="F36" s="180"/>
      <c r="G36" s="181"/>
      <c r="H36" s="168" t="str">
        <f t="shared" si="3"/>
        <v/>
      </c>
      <c r="I36" s="168"/>
      <c r="J36" s="311"/>
      <c r="K36" s="168" t="str">
        <f t="shared" si="0"/>
        <v/>
      </c>
      <c r="L36" s="312"/>
      <c r="M36" s="179"/>
      <c r="N36" s="168" t="str">
        <f t="shared" si="4"/>
        <v/>
      </c>
      <c r="O36" s="168"/>
      <c r="P36" s="179"/>
      <c r="Q36" s="168" t="str">
        <f t="shared" si="5"/>
        <v/>
      </c>
      <c r="R36" s="168"/>
      <c r="S36" s="168"/>
      <c r="T36" s="168" t="str">
        <f t="shared" si="1"/>
        <v/>
      </c>
      <c r="U36" s="180"/>
    </row>
    <row r="37" spans="1:24" s="7" customFormat="1" ht="18" customHeight="1" thickBot="1">
      <c r="A37" s="340"/>
      <c r="B37" s="347">
        <f>C20</f>
        <v>0</v>
      </c>
      <c r="C37" s="348"/>
      <c r="D37" s="181"/>
      <c r="E37" s="172" t="str">
        <f t="shared" si="2"/>
        <v/>
      </c>
      <c r="F37" s="182"/>
      <c r="G37" s="181"/>
      <c r="H37" s="172" t="str">
        <f t="shared" si="3"/>
        <v/>
      </c>
      <c r="I37" s="172"/>
      <c r="J37" s="265"/>
      <c r="K37" s="172" t="str">
        <f t="shared" si="0"/>
        <v/>
      </c>
      <c r="L37" s="313"/>
      <c r="M37" s="181"/>
      <c r="N37" s="172" t="str">
        <f t="shared" si="4"/>
        <v/>
      </c>
      <c r="O37" s="172"/>
      <c r="P37" s="181"/>
      <c r="Q37" s="172" t="str">
        <f t="shared" si="5"/>
        <v/>
      </c>
      <c r="R37" s="172"/>
      <c r="S37" s="172"/>
      <c r="T37" s="172" t="str">
        <f t="shared" si="1"/>
        <v/>
      </c>
      <c r="U37" s="182"/>
    </row>
    <row r="38" spans="1:24" s="7" customFormat="1" ht="18" customHeight="1">
      <c r="A38" s="340"/>
      <c r="B38" s="12" t="s">
        <v>49</v>
      </c>
      <c r="C38" s="227"/>
      <c r="D38" s="261"/>
      <c r="E38" s="259" t="str">
        <f t="shared" si="2"/>
        <v/>
      </c>
      <c r="F38" s="261"/>
      <c r="G38" s="261"/>
      <c r="H38" s="259" t="str">
        <f t="shared" si="3"/>
        <v/>
      </c>
      <c r="I38" s="261"/>
      <c r="J38" s="310"/>
      <c r="K38" s="172" t="str">
        <f t="shared" si="0"/>
        <v/>
      </c>
      <c r="L38" s="313"/>
      <c r="M38" s="171"/>
      <c r="N38" s="172" t="str">
        <f t="shared" si="4"/>
        <v/>
      </c>
      <c r="O38" s="174"/>
      <c r="P38" s="171"/>
      <c r="Q38" s="172" t="str">
        <f t="shared" si="5"/>
        <v/>
      </c>
      <c r="R38" s="174"/>
      <c r="S38" s="174"/>
      <c r="T38" s="172" t="str">
        <f t="shared" si="1"/>
        <v/>
      </c>
      <c r="U38" s="173"/>
    </row>
    <row r="39" spans="1:24" s="7" customFormat="1" ht="18" customHeight="1">
      <c r="A39" s="340"/>
      <c r="B39" s="12" t="s">
        <v>49</v>
      </c>
      <c r="C39" s="235"/>
      <c r="D39" s="253"/>
      <c r="E39" s="259" t="str">
        <f t="shared" si="2"/>
        <v/>
      </c>
      <c r="F39" s="253"/>
      <c r="G39" s="253"/>
      <c r="H39" s="259" t="str">
        <f t="shared" si="3"/>
        <v/>
      </c>
      <c r="I39" s="253"/>
      <c r="J39" s="310"/>
      <c r="K39" s="172" t="str">
        <f t="shared" si="0"/>
        <v/>
      </c>
      <c r="L39" s="313"/>
      <c r="M39" s="171"/>
      <c r="N39" s="172" t="str">
        <f t="shared" si="4"/>
        <v/>
      </c>
      <c r="O39" s="174"/>
      <c r="P39" s="171"/>
      <c r="Q39" s="172" t="str">
        <f t="shared" si="5"/>
        <v/>
      </c>
      <c r="R39" s="174"/>
      <c r="S39" s="174"/>
      <c r="T39" s="172" t="str">
        <f t="shared" si="1"/>
        <v/>
      </c>
      <c r="U39" s="173"/>
    </row>
    <row r="40" spans="1:24" s="7" customFormat="1" ht="18" customHeight="1" thickBot="1">
      <c r="A40" s="340"/>
      <c r="B40" s="13" t="s">
        <v>48</v>
      </c>
      <c r="C40" s="237"/>
      <c r="D40" s="262"/>
      <c r="E40" s="259" t="str">
        <f t="shared" si="2"/>
        <v/>
      </c>
      <c r="F40" s="262"/>
      <c r="G40" s="262"/>
      <c r="H40" s="259" t="str">
        <f t="shared" si="3"/>
        <v/>
      </c>
      <c r="I40" s="262"/>
      <c r="J40" s="310"/>
      <c r="K40" s="172" t="str">
        <f t="shared" si="0"/>
        <v/>
      </c>
      <c r="L40" s="313"/>
      <c r="M40" s="171"/>
      <c r="N40" s="172" t="str">
        <f t="shared" si="4"/>
        <v/>
      </c>
      <c r="O40" s="174"/>
      <c r="P40" s="171"/>
      <c r="Q40" s="172" t="str">
        <f t="shared" si="5"/>
        <v/>
      </c>
      <c r="R40" s="174"/>
      <c r="S40" s="174"/>
      <c r="T40" s="172" t="str">
        <f t="shared" si="1"/>
        <v/>
      </c>
      <c r="U40" s="173"/>
    </row>
    <row r="41" spans="1:24" s="7" customFormat="1" ht="18" customHeight="1">
      <c r="A41" s="340"/>
      <c r="B41" s="347" t="s">
        <v>53</v>
      </c>
      <c r="C41" s="348"/>
      <c r="D41" s="181"/>
      <c r="E41" s="172" t="str">
        <f t="shared" si="2"/>
        <v/>
      </c>
      <c r="F41" s="182"/>
      <c r="G41" s="181"/>
      <c r="H41" s="172" t="str">
        <f t="shared" si="3"/>
        <v/>
      </c>
      <c r="I41" s="172"/>
      <c r="J41" s="265"/>
      <c r="K41" s="172" t="str">
        <f t="shared" si="0"/>
        <v/>
      </c>
      <c r="L41" s="313"/>
      <c r="M41" s="181"/>
      <c r="N41" s="172" t="str">
        <f t="shared" si="4"/>
        <v/>
      </c>
      <c r="O41" s="172"/>
      <c r="P41" s="181"/>
      <c r="Q41" s="172" t="str">
        <f t="shared" si="5"/>
        <v/>
      </c>
      <c r="R41" s="172"/>
      <c r="S41" s="172"/>
      <c r="T41" s="172" t="str">
        <f t="shared" si="1"/>
        <v/>
      </c>
      <c r="U41" s="182"/>
    </row>
    <row r="42" spans="1:24" s="7" customFormat="1" ht="18" customHeight="1" thickBot="1">
      <c r="A42" s="340"/>
      <c r="B42" s="347">
        <f>C20</f>
        <v>0</v>
      </c>
      <c r="C42" s="348"/>
      <c r="D42" s="181"/>
      <c r="E42" s="172" t="str">
        <f t="shared" si="2"/>
        <v/>
      </c>
      <c r="F42" s="182"/>
      <c r="G42" s="181"/>
      <c r="H42" s="172" t="str">
        <f t="shared" si="3"/>
        <v/>
      </c>
      <c r="I42" s="172"/>
      <c r="J42" s="265"/>
      <c r="K42" s="172" t="str">
        <f t="shared" si="0"/>
        <v/>
      </c>
      <c r="L42" s="313"/>
      <c r="M42" s="181"/>
      <c r="N42" s="172" t="str">
        <f t="shared" si="4"/>
        <v/>
      </c>
      <c r="O42" s="172"/>
      <c r="P42" s="181"/>
      <c r="Q42" s="172" t="str">
        <f t="shared" si="5"/>
        <v/>
      </c>
      <c r="R42" s="172"/>
      <c r="S42" s="172"/>
      <c r="T42" s="172" t="str">
        <f t="shared" si="1"/>
        <v/>
      </c>
      <c r="U42" s="182"/>
    </row>
    <row r="43" spans="1:24" s="7" customFormat="1" ht="18" customHeight="1">
      <c r="A43" s="340"/>
      <c r="B43" s="13" t="s">
        <v>48</v>
      </c>
      <c r="C43" s="227"/>
      <c r="D43" s="261"/>
      <c r="E43" s="259" t="str">
        <f t="shared" si="2"/>
        <v/>
      </c>
      <c r="F43" s="261"/>
      <c r="G43" s="261"/>
      <c r="H43" s="259" t="str">
        <f t="shared" si="3"/>
        <v/>
      </c>
      <c r="I43" s="261"/>
      <c r="J43" s="310"/>
      <c r="K43" s="172" t="str">
        <f t="shared" si="0"/>
        <v/>
      </c>
      <c r="L43" s="313"/>
      <c r="M43" s="171"/>
      <c r="N43" s="172" t="str">
        <f t="shared" si="4"/>
        <v/>
      </c>
      <c r="O43" s="174"/>
      <c r="P43" s="171"/>
      <c r="Q43" s="172" t="str">
        <f t="shared" si="5"/>
        <v/>
      </c>
      <c r="R43" s="174"/>
      <c r="S43" s="174"/>
      <c r="T43" s="172" t="str">
        <f t="shared" si="1"/>
        <v/>
      </c>
      <c r="U43" s="173"/>
    </row>
    <row r="44" spans="1:24" s="7" customFormat="1" ht="18" customHeight="1">
      <c r="A44" s="340"/>
      <c r="B44" s="12" t="s">
        <v>48</v>
      </c>
      <c r="C44" s="235"/>
      <c r="D44" s="253"/>
      <c r="E44" s="259" t="str">
        <f t="shared" si="2"/>
        <v/>
      </c>
      <c r="F44" s="253"/>
      <c r="G44" s="253"/>
      <c r="H44" s="259" t="str">
        <f t="shared" si="3"/>
        <v/>
      </c>
      <c r="I44" s="253"/>
      <c r="J44" s="310"/>
      <c r="K44" s="172" t="str">
        <f t="shared" si="0"/>
        <v/>
      </c>
      <c r="L44" s="313"/>
      <c r="M44" s="171"/>
      <c r="N44" s="172" t="str">
        <f t="shared" si="4"/>
        <v/>
      </c>
      <c r="O44" s="174"/>
      <c r="P44" s="171"/>
      <c r="Q44" s="172" t="str">
        <f t="shared" si="5"/>
        <v/>
      </c>
      <c r="R44" s="174"/>
      <c r="S44" s="174"/>
      <c r="T44" s="172" t="str">
        <f t="shared" si="1"/>
        <v/>
      </c>
      <c r="U44" s="173"/>
    </row>
    <row r="45" spans="1:24" s="7" customFormat="1" ht="18" customHeight="1" thickBot="1">
      <c r="A45" s="340"/>
      <c r="B45" s="14" t="s">
        <v>49</v>
      </c>
      <c r="C45" s="237"/>
      <c r="D45" s="262"/>
      <c r="E45" s="260" t="str">
        <f t="shared" si="2"/>
        <v/>
      </c>
      <c r="F45" s="262"/>
      <c r="G45" s="262"/>
      <c r="H45" s="260" t="str">
        <f t="shared" si="3"/>
        <v/>
      </c>
      <c r="I45" s="262"/>
      <c r="J45" s="260"/>
      <c r="K45" s="176" t="str">
        <f t="shared" si="0"/>
        <v/>
      </c>
      <c r="L45" s="314"/>
      <c r="M45" s="175"/>
      <c r="N45" s="176" t="str">
        <f t="shared" si="4"/>
        <v/>
      </c>
      <c r="O45" s="178"/>
      <c r="P45" s="175"/>
      <c r="Q45" s="176" t="str">
        <f t="shared" si="5"/>
        <v/>
      </c>
      <c r="R45" s="178"/>
      <c r="S45" s="178"/>
      <c r="T45" s="176" t="str">
        <f t="shared" si="1"/>
        <v/>
      </c>
      <c r="U45" s="177"/>
    </row>
    <row r="46" spans="1:24" s="7" customFormat="1" ht="18" customHeight="1">
      <c r="A46" s="346"/>
      <c r="B46" s="349" t="s">
        <v>57</v>
      </c>
      <c r="C46" s="350"/>
      <c r="D46" s="254"/>
      <c r="E46" s="252" t="str">
        <f t="shared" si="2"/>
        <v/>
      </c>
      <c r="F46" s="248" t="str">
        <f>IF(SUM(F36:F45)=0,"",(SUM(F36:F45)))</f>
        <v/>
      </c>
      <c r="G46" s="254"/>
      <c r="H46" s="252" t="str">
        <f t="shared" si="3"/>
        <v/>
      </c>
      <c r="I46" s="263" t="str">
        <f>IF(SUM(I36:I45)=0,"",(SUM(I36:I45)))</f>
        <v/>
      </c>
      <c r="J46" s="163"/>
      <c r="K46" s="172" t="str">
        <f t="shared" si="0"/>
        <v/>
      </c>
      <c r="L46" s="310" t="str">
        <f>IF(SUM(L36:L45)=0,"",(SUM(L36:L45)))</f>
        <v/>
      </c>
      <c r="M46" s="165"/>
      <c r="N46" s="163" t="str">
        <f t="shared" si="4"/>
        <v/>
      </c>
      <c r="O46" s="163" t="str">
        <f>IF(SUM(O36:O45)=0,"",(SUM(O36:O45)))</f>
        <v/>
      </c>
      <c r="P46" s="165"/>
      <c r="Q46" s="163" t="str">
        <f t="shared" si="5"/>
        <v/>
      </c>
      <c r="R46" s="163" t="str">
        <f>IF(SUM(R36:R45)=0,"",(SUM(R36:R45)))</f>
        <v/>
      </c>
      <c r="S46" s="166"/>
      <c r="T46" s="163" t="str">
        <f t="shared" si="1"/>
        <v/>
      </c>
      <c r="U46" s="164" t="str">
        <f>IF(SUM(U36:U45)=0,"",(SUM(U36:U45)))</f>
        <v/>
      </c>
    </row>
    <row r="47" spans="1:24" s="7" customFormat="1" ht="18" customHeight="1" thickBot="1">
      <c r="A47" s="323" t="s">
        <v>58</v>
      </c>
      <c r="B47" s="328"/>
      <c r="C47" s="329"/>
      <c r="D47" s="255"/>
      <c r="E47" s="267" t="str">
        <f t="shared" si="2"/>
        <v/>
      </c>
      <c r="F47" s="185">
        <f>IF(F35="","",IF(F46="",F35,F35+F46))</f>
        <v>2650000</v>
      </c>
      <c r="G47" s="255"/>
      <c r="H47" s="267" t="str">
        <f t="shared" si="3"/>
        <v/>
      </c>
      <c r="I47" s="268">
        <f>IF(I35="","",IF(I46="",I35,I35+I46))</f>
        <v>2650000</v>
      </c>
      <c r="J47" s="268"/>
      <c r="K47" s="184" t="str">
        <f t="shared" si="0"/>
        <v/>
      </c>
      <c r="L47" s="267" t="str">
        <f>IF(L35="","",IF(L46="",L35,L35+L46))</f>
        <v/>
      </c>
      <c r="M47" s="183"/>
      <c r="N47" s="184" t="str">
        <f t="shared" si="4"/>
        <v/>
      </c>
      <c r="O47" s="184" t="str">
        <f>IF(O35="","",IF(O46="",O35,O35+O46))</f>
        <v/>
      </c>
      <c r="P47" s="183"/>
      <c r="Q47" s="184" t="str">
        <f t="shared" si="5"/>
        <v/>
      </c>
      <c r="R47" s="184" t="str">
        <f>IF(R35="","",IF(R46="",R35,R35+R46))</f>
        <v/>
      </c>
      <c r="S47" s="186"/>
      <c r="T47" s="184" t="str">
        <f t="shared" si="1"/>
        <v/>
      </c>
      <c r="U47" s="185" t="str">
        <f>IF(U35="","",IF(U46="",U35,U35+U46))</f>
        <v/>
      </c>
    </row>
    <row r="48" spans="1:24" s="7" customFormat="1" ht="18" customHeight="1">
      <c r="A48" s="339" t="s">
        <v>28</v>
      </c>
      <c r="B48" s="354" t="s">
        <v>29</v>
      </c>
      <c r="C48" s="355"/>
      <c r="D48" s="356" t="s">
        <v>24</v>
      </c>
      <c r="E48" s="358" t="s">
        <v>24</v>
      </c>
      <c r="F48" s="246">
        <f>IF(F35="","",F35*0.5)</f>
        <v>1325000</v>
      </c>
      <c r="G48" s="373"/>
      <c r="H48" s="375"/>
      <c r="I48" s="246">
        <f>IF(I35="","",I35*0.5)</f>
        <v>1325000</v>
      </c>
      <c r="J48" s="373"/>
      <c r="K48" s="375" t="s">
        <v>24</v>
      </c>
      <c r="L48" s="246" t="str">
        <f>IF(L35="","",L35*0.5)</f>
        <v/>
      </c>
      <c r="M48" s="369"/>
      <c r="N48" s="362"/>
      <c r="O48" s="188"/>
      <c r="P48" s="372"/>
      <c r="Q48" s="362"/>
      <c r="R48" s="188"/>
      <c r="S48" s="362"/>
      <c r="T48" s="362" t="s">
        <v>24</v>
      </c>
      <c r="U48" s="187" t="s">
        <v>24</v>
      </c>
    </row>
    <row r="49" spans="1:21" s="7" customFormat="1" ht="18" customHeight="1">
      <c r="A49" s="340"/>
      <c r="B49" s="351" t="s">
        <v>339</v>
      </c>
      <c r="C49" s="352"/>
      <c r="D49" s="356"/>
      <c r="E49" s="358"/>
      <c r="F49" s="246">
        <f>IF(F35="","",F35*0.5)</f>
        <v>1325000</v>
      </c>
      <c r="G49" s="373"/>
      <c r="H49" s="375"/>
      <c r="I49" s="246">
        <f>IF(I35="","",I35*0.5)</f>
        <v>1325000</v>
      </c>
      <c r="J49" s="373"/>
      <c r="K49" s="375"/>
      <c r="L49" s="246" t="str">
        <f>IF(L35="","",L35*0.5)</f>
        <v/>
      </c>
      <c r="M49" s="370"/>
      <c r="N49" s="363"/>
      <c r="O49" s="174"/>
      <c r="P49" s="356"/>
      <c r="Q49" s="363"/>
      <c r="R49" s="174"/>
      <c r="S49" s="363"/>
      <c r="T49" s="363"/>
      <c r="U49" s="173" t="s">
        <v>24</v>
      </c>
    </row>
    <row r="50" spans="1:21" s="7" customFormat="1" ht="18" customHeight="1">
      <c r="A50" s="340"/>
      <c r="B50" s="351" t="s">
        <v>30</v>
      </c>
      <c r="C50" s="352"/>
      <c r="D50" s="356"/>
      <c r="E50" s="358"/>
      <c r="F50" s="246" t="s">
        <v>24</v>
      </c>
      <c r="G50" s="373"/>
      <c r="H50" s="375"/>
      <c r="I50" s="246"/>
      <c r="J50" s="373"/>
      <c r="K50" s="375"/>
      <c r="L50" s="246" t="s">
        <v>24</v>
      </c>
      <c r="M50" s="370"/>
      <c r="N50" s="363"/>
      <c r="O50" s="174"/>
      <c r="P50" s="356"/>
      <c r="Q50" s="363"/>
      <c r="R50" s="174"/>
      <c r="S50" s="363"/>
      <c r="T50" s="363"/>
      <c r="U50" s="173" t="s">
        <v>24</v>
      </c>
    </row>
    <row r="51" spans="1:21" s="7" customFormat="1" ht="18" customHeight="1">
      <c r="A51" s="340"/>
      <c r="B51" s="351" t="s">
        <v>31</v>
      </c>
      <c r="C51" s="352"/>
      <c r="D51" s="356"/>
      <c r="E51" s="358"/>
      <c r="F51" s="246" t="s">
        <v>34</v>
      </c>
      <c r="G51" s="373"/>
      <c r="H51" s="375"/>
      <c r="I51" s="246"/>
      <c r="J51" s="373"/>
      <c r="K51" s="375"/>
      <c r="L51" s="246" t="s">
        <v>24</v>
      </c>
      <c r="M51" s="370"/>
      <c r="N51" s="363"/>
      <c r="O51" s="174"/>
      <c r="P51" s="356"/>
      <c r="Q51" s="363"/>
      <c r="R51" s="174"/>
      <c r="S51" s="363"/>
      <c r="T51" s="363"/>
      <c r="U51" s="173" t="s">
        <v>24</v>
      </c>
    </row>
    <row r="52" spans="1:21" s="7" customFormat="1" ht="18" customHeight="1">
      <c r="A52" s="340"/>
      <c r="B52" s="351" t="s">
        <v>106</v>
      </c>
      <c r="C52" s="352"/>
      <c r="D52" s="356"/>
      <c r="E52" s="358"/>
      <c r="F52" s="271"/>
      <c r="G52" s="373"/>
      <c r="H52" s="375"/>
      <c r="I52" s="246"/>
      <c r="J52" s="373"/>
      <c r="K52" s="375"/>
      <c r="L52" s="246" t="s">
        <v>24</v>
      </c>
      <c r="M52" s="370"/>
      <c r="N52" s="363"/>
      <c r="O52" s="174"/>
      <c r="P52" s="356"/>
      <c r="Q52" s="363"/>
      <c r="R52" s="174"/>
      <c r="S52" s="363"/>
      <c r="T52" s="363"/>
      <c r="U52" s="173" t="s">
        <v>24</v>
      </c>
    </row>
    <row r="53" spans="1:21" s="7" customFormat="1" ht="18" customHeight="1">
      <c r="A53" s="340"/>
      <c r="B53" s="351" t="s">
        <v>32</v>
      </c>
      <c r="C53" s="352"/>
      <c r="D53" s="356"/>
      <c r="E53" s="358"/>
      <c r="F53" s="271"/>
      <c r="G53" s="373"/>
      <c r="H53" s="375"/>
      <c r="I53" s="246"/>
      <c r="J53" s="373"/>
      <c r="K53" s="375"/>
      <c r="L53" s="246" t="s">
        <v>24</v>
      </c>
      <c r="M53" s="370"/>
      <c r="N53" s="363"/>
      <c r="O53" s="174"/>
      <c r="P53" s="356"/>
      <c r="Q53" s="363"/>
      <c r="R53" s="174"/>
      <c r="S53" s="363"/>
      <c r="T53" s="363"/>
      <c r="U53" s="173" t="s">
        <v>24</v>
      </c>
    </row>
    <row r="54" spans="1:21" s="7" customFormat="1" ht="18" customHeight="1">
      <c r="A54" s="340"/>
      <c r="B54" s="351" t="s">
        <v>33</v>
      </c>
      <c r="C54" s="352"/>
      <c r="D54" s="357"/>
      <c r="E54" s="359"/>
      <c r="F54" s="272"/>
      <c r="G54" s="374"/>
      <c r="H54" s="376"/>
      <c r="I54" s="247"/>
      <c r="J54" s="374"/>
      <c r="K54" s="376"/>
      <c r="L54" s="247"/>
      <c r="M54" s="371"/>
      <c r="N54" s="364"/>
      <c r="O54" s="178"/>
      <c r="P54" s="357"/>
      <c r="Q54" s="364"/>
      <c r="R54" s="178"/>
      <c r="S54" s="364"/>
      <c r="T54" s="364"/>
      <c r="U54" s="173" t="s">
        <v>24</v>
      </c>
    </row>
    <row r="55" spans="1:21" s="7" customFormat="1" ht="18" customHeight="1" thickBot="1">
      <c r="A55" s="353"/>
      <c r="B55" s="360" t="s">
        <v>55</v>
      </c>
      <c r="C55" s="361"/>
      <c r="D55" s="189" t="s">
        <v>22</v>
      </c>
      <c r="E55" s="190" t="s">
        <v>22</v>
      </c>
      <c r="F55" s="269">
        <f>IF(SUM(F48:F54)=0,"",SUM(F48:F54))</f>
        <v>2650000</v>
      </c>
      <c r="G55" s="189" t="s">
        <v>35</v>
      </c>
      <c r="H55" s="190" t="s">
        <v>35</v>
      </c>
      <c r="I55" s="270">
        <f>IF(SUM(I48:I54)=0,"",SUM(I48:I54))</f>
        <v>2650000</v>
      </c>
      <c r="J55" s="190" t="s">
        <v>35</v>
      </c>
      <c r="K55" s="190" t="s">
        <v>35</v>
      </c>
      <c r="L55" s="269" t="str">
        <f>IF(SUM(L48:L54)=0,"",SUM(L48:L54))</f>
        <v/>
      </c>
      <c r="M55" s="189" t="s">
        <v>35</v>
      </c>
      <c r="N55" s="190" t="s">
        <v>35</v>
      </c>
      <c r="O55" s="184" t="str">
        <f>IF(SUM(O48:O54)=0,"",SUM(O48:O54))</f>
        <v/>
      </c>
      <c r="P55" s="189" t="s">
        <v>35</v>
      </c>
      <c r="Q55" s="190" t="s">
        <v>35</v>
      </c>
      <c r="R55" s="184" t="str">
        <f>IF(SUM(R48:R54)=0,"",SUM(R48:R54))</f>
        <v/>
      </c>
      <c r="S55" s="190" t="s">
        <v>35</v>
      </c>
      <c r="T55" s="190" t="s">
        <v>35</v>
      </c>
      <c r="U55" s="185" t="str">
        <f>IF(SUM(U48:U54)=0,"",SUM(U48:U54))</f>
        <v/>
      </c>
    </row>
    <row r="56" spans="1:21">
      <c r="F56" s="135" t="str">
        <f>IF(F47=F55,"","↑【確認】「事業財源」の合計と「合計（総事業費）」が不一致")</f>
        <v/>
      </c>
    </row>
    <row r="57" spans="1:21">
      <c r="F57" s="135"/>
    </row>
    <row r="58" spans="1:21">
      <c r="A58" s="15" t="s">
        <v>36</v>
      </c>
    </row>
    <row r="59" spans="1:21">
      <c r="A59" s="15"/>
    </row>
    <row r="60" spans="1:21">
      <c r="A60" s="16" t="s">
        <v>93</v>
      </c>
      <c r="B60" s="136" t="s">
        <v>100</v>
      </c>
      <c r="C60" s="136"/>
      <c r="D60" s="136"/>
      <c r="E60" s="136"/>
      <c r="F60" s="136"/>
      <c r="G60" s="136"/>
      <c r="H60" s="136"/>
      <c r="I60" s="136"/>
      <c r="J60" s="136"/>
      <c r="K60" s="136"/>
      <c r="L60" s="136"/>
    </row>
    <row r="61" spans="1:21">
      <c r="A61" s="16"/>
      <c r="B61" s="136" t="s">
        <v>402</v>
      </c>
      <c r="C61" s="136"/>
      <c r="D61" s="136"/>
      <c r="E61" s="136"/>
      <c r="F61" s="136"/>
      <c r="G61" s="136"/>
      <c r="H61" s="136"/>
      <c r="I61" s="136"/>
      <c r="J61" s="136"/>
      <c r="K61" s="136"/>
      <c r="L61" s="136"/>
    </row>
    <row r="62" spans="1:21">
      <c r="A62" s="16" t="s">
        <v>94</v>
      </c>
      <c r="B62" s="136" t="s">
        <v>101</v>
      </c>
      <c r="C62" s="136"/>
      <c r="D62" s="136"/>
      <c r="E62" s="136"/>
      <c r="F62" s="136"/>
      <c r="G62" s="136"/>
      <c r="H62" s="136"/>
      <c r="I62" s="136"/>
      <c r="J62" s="136"/>
      <c r="K62" s="136"/>
      <c r="L62" s="136"/>
    </row>
    <row r="63" spans="1:21">
      <c r="A63" s="16"/>
      <c r="B63" s="136" t="s">
        <v>82</v>
      </c>
      <c r="C63" s="136"/>
      <c r="D63" s="136"/>
      <c r="E63" s="136"/>
      <c r="F63" s="136"/>
      <c r="G63" s="136"/>
      <c r="H63" s="136"/>
      <c r="I63" s="136"/>
      <c r="J63" s="136"/>
      <c r="K63" s="136"/>
      <c r="L63" s="136"/>
    </row>
    <row r="64" spans="1:21">
      <c r="A64" s="16" t="s">
        <v>83</v>
      </c>
      <c r="B64" s="136" t="s">
        <v>340</v>
      </c>
      <c r="C64" s="136"/>
      <c r="D64" s="136"/>
      <c r="E64" s="136"/>
      <c r="F64" s="136"/>
      <c r="G64" s="136"/>
      <c r="H64" s="136"/>
      <c r="I64" s="136"/>
      <c r="J64" s="136"/>
      <c r="K64" s="136"/>
      <c r="L64" s="136"/>
    </row>
    <row r="65" spans="1:12">
      <c r="A65" s="16" t="s">
        <v>95</v>
      </c>
      <c r="B65" s="136" t="s">
        <v>102</v>
      </c>
      <c r="C65" s="136"/>
      <c r="D65" s="136"/>
      <c r="E65" s="136"/>
      <c r="F65" s="136"/>
      <c r="G65" s="136"/>
      <c r="H65" s="136"/>
      <c r="I65" s="136"/>
      <c r="J65" s="136"/>
      <c r="K65" s="136"/>
      <c r="L65" s="136"/>
    </row>
    <row r="66" spans="1:12">
      <c r="A66" s="16"/>
      <c r="B66" s="136" t="s">
        <v>403</v>
      </c>
      <c r="C66" s="136"/>
      <c r="D66" s="136"/>
      <c r="E66" s="136"/>
      <c r="F66" s="136"/>
      <c r="G66" s="136"/>
      <c r="H66" s="136"/>
      <c r="I66" s="136"/>
      <c r="J66" s="136"/>
      <c r="K66" s="136"/>
      <c r="L66" s="136"/>
    </row>
    <row r="67" spans="1:12">
      <c r="A67" s="16"/>
      <c r="B67" s="136" t="s">
        <v>404</v>
      </c>
      <c r="C67" s="136"/>
      <c r="D67" s="136"/>
      <c r="E67" s="136"/>
      <c r="F67" s="136"/>
      <c r="G67" s="136"/>
      <c r="H67" s="136"/>
      <c r="I67" s="136"/>
      <c r="J67" s="136"/>
      <c r="K67" s="136"/>
      <c r="L67" s="136"/>
    </row>
    <row r="68" spans="1:12">
      <c r="A68" s="16"/>
      <c r="B68" s="136"/>
      <c r="C68" s="136"/>
      <c r="D68" s="136"/>
      <c r="E68" s="136"/>
      <c r="F68" s="136"/>
      <c r="G68" s="136"/>
      <c r="H68" s="136"/>
      <c r="I68" s="136"/>
      <c r="J68" s="136"/>
      <c r="K68" s="136"/>
      <c r="L68" s="136"/>
    </row>
    <row r="69" spans="1:12">
      <c r="A69" s="16" t="s">
        <v>96</v>
      </c>
      <c r="B69" s="136" t="s">
        <v>405</v>
      </c>
      <c r="C69" s="136"/>
      <c r="D69" s="136"/>
      <c r="E69" s="136"/>
      <c r="F69" s="136"/>
      <c r="G69" s="136"/>
      <c r="H69" s="136"/>
      <c r="I69" s="136"/>
      <c r="J69" s="136"/>
      <c r="K69" s="136"/>
      <c r="L69" s="136"/>
    </row>
    <row r="70" spans="1:12">
      <c r="A70" s="16"/>
      <c r="B70" s="136"/>
      <c r="C70" s="136"/>
      <c r="D70" s="136"/>
      <c r="E70" s="136"/>
      <c r="F70" s="136"/>
      <c r="G70" s="136"/>
      <c r="H70" s="136"/>
      <c r="I70" s="136"/>
      <c r="J70" s="136"/>
      <c r="K70" s="136"/>
      <c r="L70" s="136"/>
    </row>
    <row r="71" spans="1:12">
      <c r="A71" s="16" t="s">
        <v>97</v>
      </c>
      <c r="B71" s="136" t="s">
        <v>86</v>
      </c>
      <c r="C71" s="136"/>
      <c r="D71" s="136"/>
      <c r="E71" s="136"/>
      <c r="F71" s="136"/>
      <c r="G71" s="136"/>
      <c r="H71" s="136"/>
      <c r="I71" s="136"/>
      <c r="J71" s="136"/>
      <c r="K71" s="136"/>
      <c r="L71" s="136"/>
    </row>
    <row r="72" spans="1:12">
      <c r="A72" s="16" t="s">
        <v>87</v>
      </c>
      <c r="B72" s="136" t="s">
        <v>88</v>
      </c>
      <c r="C72" s="136"/>
      <c r="D72" s="136"/>
      <c r="E72" s="136"/>
      <c r="F72" s="136"/>
      <c r="G72" s="136"/>
      <c r="H72" s="136"/>
      <c r="I72" s="136"/>
      <c r="J72" s="136"/>
      <c r="K72" s="136"/>
      <c r="L72" s="136"/>
    </row>
    <row r="73" spans="1:12">
      <c r="A73" s="16" t="s">
        <v>87</v>
      </c>
      <c r="B73" s="136" t="s">
        <v>103</v>
      </c>
      <c r="C73" s="136"/>
      <c r="D73" s="136"/>
      <c r="E73" s="136"/>
      <c r="F73" s="136"/>
      <c r="G73" s="136"/>
      <c r="H73" s="136"/>
      <c r="I73" s="136"/>
      <c r="J73" s="136"/>
      <c r="K73" s="136"/>
      <c r="L73" s="136"/>
    </row>
    <row r="74" spans="1:12">
      <c r="A74" s="16" t="s">
        <v>89</v>
      </c>
      <c r="B74" s="137" t="s">
        <v>341</v>
      </c>
      <c r="C74" s="137"/>
      <c r="D74" s="136"/>
      <c r="E74" s="136"/>
      <c r="F74" s="136"/>
      <c r="G74" s="136"/>
      <c r="H74" s="136"/>
      <c r="I74" s="136"/>
      <c r="J74" s="136"/>
      <c r="K74" s="136"/>
      <c r="L74" s="136"/>
    </row>
    <row r="75" spans="1:12">
      <c r="A75" s="16" t="s">
        <v>90</v>
      </c>
      <c r="B75" s="137" t="s">
        <v>104</v>
      </c>
      <c r="C75" s="137"/>
      <c r="D75" s="136"/>
      <c r="E75" s="136"/>
      <c r="F75" s="136"/>
      <c r="G75" s="136"/>
      <c r="H75" s="136"/>
      <c r="I75" s="136"/>
      <c r="J75" s="136"/>
      <c r="K75" s="136"/>
      <c r="L75" s="136"/>
    </row>
    <row r="76" spans="1:12">
      <c r="A76" s="16" t="s">
        <v>87</v>
      </c>
      <c r="B76" s="137" t="s">
        <v>105</v>
      </c>
      <c r="C76" s="137"/>
      <c r="D76" s="136"/>
      <c r="E76" s="136"/>
      <c r="F76" s="136"/>
      <c r="G76" s="136"/>
      <c r="H76" s="136"/>
      <c r="I76" s="136"/>
      <c r="J76" s="136"/>
      <c r="K76" s="136"/>
      <c r="L76" s="136"/>
    </row>
    <row r="77" spans="1:12">
      <c r="A77" s="16" t="s">
        <v>87</v>
      </c>
      <c r="B77" s="137" t="s">
        <v>342</v>
      </c>
      <c r="C77" s="137"/>
      <c r="D77" s="136"/>
      <c r="E77" s="136"/>
      <c r="F77" s="136"/>
      <c r="G77" s="136"/>
      <c r="H77" s="136"/>
      <c r="I77" s="136"/>
      <c r="J77" s="136"/>
      <c r="K77" s="136"/>
      <c r="L77" s="136"/>
    </row>
    <row r="78" spans="1:12">
      <c r="A78" s="16" t="s">
        <v>98</v>
      </c>
      <c r="B78" s="136" t="s">
        <v>91</v>
      </c>
      <c r="C78" s="136"/>
      <c r="D78" s="136"/>
      <c r="E78" s="136"/>
      <c r="F78" s="136"/>
      <c r="G78" s="136"/>
      <c r="H78" s="136"/>
      <c r="I78" s="136"/>
      <c r="J78" s="136"/>
      <c r="K78" s="136"/>
      <c r="L78" s="136"/>
    </row>
    <row r="79" spans="1:12">
      <c r="A79" s="16" t="s">
        <v>99</v>
      </c>
      <c r="B79" s="136" t="s">
        <v>92</v>
      </c>
      <c r="C79" s="136"/>
      <c r="D79" s="136"/>
      <c r="E79" s="136"/>
      <c r="F79" s="136"/>
      <c r="G79" s="136"/>
      <c r="H79" s="136"/>
      <c r="I79" s="136"/>
      <c r="J79" s="136"/>
      <c r="K79" s="136"/>
      <c r="L79" s="136"/>
    </row>
    <row r="80" spans="1:12">
      <c r="A80" s="17"/>
      <c r="B80" s="136" t="s">
        <v>84</v>
      </c>
      <c r="C80" s="136"/>
      <c r="D80" s="136"/>
      <c r="E80" s="136"/>
      <c r="F80" s="136"/>
      <c r="G80" s="136"/>
      <c r="H80" s="136"/>
      <c r="I80" s="136"/>
      <c r="J80" s="136"/>
      <c r="K80" s="136"/>
      <c r="L80" s="13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2">
    <dataValidation type="list" showInputMessage="1" showErrorMessage="1" sqref="C12 C19" xr:uid="{823A384F-6E87-44F5-84D0-314B8F58B259}">
      <formula1>" &lt;建築工事&gt;, &lt;改修工事&gt;"</formula1>
    </dataValidation>
    <dataValidation type="list" allowBlank="1" showInputMessage="1" showErrorMessage="1" sqref="C13 C20" xr:uid="{88D154F9-8A9F-45D5-A975-D0FFB2EE2B0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2CE3DD1-ED38-4AB6-AA21-9F186CD2A36B}">
          <x14:formula1>
            <xm:f>'管理用（このシートは削除しないでください）'!$B$17:$B$18</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475" t="s">
        <v>115</v>
      </c>
      <c r="B1" s="475"/>
      <c r="C1" s="475"/>
      <c r="D1" s="475"/>
      <c r="E1" s="475"/>
      <c r="F1" s="475"/>
      <c r="G1" s="475"/>
      <c r="H1" s="475"/>
      <c r="I1" s="475"/>
      <c r="J1" s="475"/>
      <c r="K1" s="20"/>
      <c r="L1" s="20"/>
      <c r="M1" s="20"/>
      <c r="N1" s="20"/>
      <c r="O1" s="20"/>
      <c r="P1" s="20"/>
      <c r="Q1" s="21"/>
      <c r="R1" s="22"/>
      <c r="S1" s="476" t="s">
        <v>116</v>
      </c>
      <c r="T1" s="476"/>
      <c r="U1" s="476"/>
      <c r="V1" s="476"/>
      <c r="W1" s="476"/>
      <c r="X1" s="476"/>
      <c r="Y1" s="476"/>
      <c r="Z1" s="476"/>
      <c r="AA1" s="476"/>
      <c r="AB1" s="476"/>
      <c r="AC1" s="476"/>
      <c r="AD1" s="476"/>
      <c r="AE1" s="476"/>
      <c r="AF1" s="476"/>
      <c r="AG1" s="476"/>
      <c r="AH1" s="476"/>
      <c r="AI1" s="476"/>
    </row>
    <row r="2" spans="1:35" ht="40.5" customHeight="1" thickBot="1">
      <c r="B2" s="477" t="s">
        <v>117</v>
      </c>
      <c r="C2" s="477"/>
      <c r="D2" s="477"/>
      <c r="E2" s="477"/>
      <c r="F2" s="477"/>
      <c r="G2" s="477"/>
      <c r="H2" s="477"/>
      <c r="I2" s="477"/>
      <c r="J2" s="477"/>
      <c r="K2" s="477"/>
      <c r="L2" s="477"/>
      <c r="M2" s="477"/>
      <c r="N2" s="477"/>
      <c r="O2" s="477"/>
      <c r="P2" s="477"/>
      <c r="Q2" s="477"/>
      <c r="R2" s="477"/>
      <c r="S2" s="476"/>
      <c r="T2" s="476"/>
      <c r="U2" s="476"/>
      <c r="V2" s="476"/>
      <c r="W2" s="476"/>
      <c r="X2" s="476"/>
      <c r="Y2" s="476"/>
      <c r="Z2" s="476"/>
      <c r="AA2" s="476"/>
      <c r="AB2" s="476"/>
      <c r="AC2" s="476"/>
      <c r="AD2" s="476"/>
      <c r="AE2" s="476"/>
      <c r="AF2" s="476"/>
      <c r="AG2" s="476"/>
      <c r="AH2" s="476"/>
      <c r="AI2" s="476"/>
    </row>
    <row r="3" spans="1:35" ht="20.149999999999999" customHeight="1">
      <c r="B3" s="478" t="s">
        <v>118</v>
      </c>
      <c r="C3" s="473" t="s">
        <v>119</v>
      </c>
      <c r="D3" s="473" t="s">
        <v>120</v>
      </c>
      <c r="E3" s="473" t="s">
        <v>121</v>
      </c>
      <c r="F3" s="480" t="s">
        <v>122</v>
      </c>
      <c r="G3" s="473" t="s">
        <v>123</v>
      </c>
      <c r="H3" s="473" t="s">
        <v>124</v>
      </c>
      <c r="I3" s="473" t="s">
        <v>125</v>
      </c>
      <c r="J3" s="473" t="s">
        <v>126</v>
      </c>
      <c r="K3" s="473" t="s">
        <v>127</v>
      </c>
      <c r="L3" s="23" t="s">
        <v>0</v>
      </c>
      <c r="M3" s="23" t="s">
        <v>1</v>
      </c>
      <c r="N3" s="23" t="s">
        <v>2</v>
      </c>
      <c r="O3" s="24" t="s">
        <v>3</v>
      </c>
      <c r="P3" s="25"/>
      <c r="Q3" s="26"/>
      <c r="R3" s="27" t="s">
        <v>4</v>
      </c>
      <c r="S3" s="23" t="s">
        <v>5</v>
      </c>
      <c r="T3" s="23" t="s">
        <v>6</v>
      </c>
      <c r="U3" s="23" t="s">
        <v>7</v>
      </c>
      <c r="V3" s="28" t="s">
        <v>8</v>
      </c>
      <c r="W3" s="483" t="s">
        <v>128</v>
      </c>
      <c r="X3" s="483" t="s">
        <v>129</v>
      </c>
      <c r="Y3" s="456" t="s">
        <v>130</v>
      </c>
      <c r="Z3" s="473" t="s">
        <v>131</v>
      </c>
      <c r="AA3" s="473" t="s">
        <v>132</v>
      </c>
      <c r="AB3" s="456" t="s">
        <v>133</v>
      </c>
      <c r="AC3" s="456" t="s">
        <v>134</v>
      </c>
      <c r="AD3" s="456" t="s">
        <v>135</v>
      </c>
      <c r="AE3" s="456" t="s">
        <v>136</v>
      </c>
      <c r="AF3" s="456" t="s">
        <v>137</v>
      </c>
      <c r="AG3" s="456" t="s">
        <v>138</v>
      </c>
      <c r="AH3" s="456" t="s">
        <v>139</v>
      </c>
      <c r="AI3" s="458" t="s">
        <v>140</v>
      </c>
    </row>
    <row r="4" spans="1:35" ht="64.5" customHeight="1">
      <c r="B4" s="479"/>
      <c r="C4" s="474"/>
      <c r="D4" s="474"/>
      <c r="E4" s="474"/>
      <c r="F4" s="481"/>
      <c r="G4" s="474"/>
      <c r="H4" s="474"/>
      <c r="I4" s="474"/>
      <c r="J4" s="474"/>
      <c r="K4" s="474"/>
      <c r="L4" s="29" t="s">
        <v>9</v>
      </c>
      <c r="M4" s="30" t="s">
        <v>10</v>
      </c>
      <c r="N4" s="29" t="s">
        <v>11</v>
      </c>
      <c r="O4" s="460" t="s">
        <v>141</v>
      </c>
      <c r="P4" s="462" t="s">
        <v>12</v>
      </c>
      <c r="Q4" s="463"/>
      <c r="R4" s="464"/>
      <c r="S4" s="465" t="s">
        <v>17</v>
      </c>
      <c r="T4" s="467" t="s">
        <v>13</v>
      </c>
      <c r="U4" s="469" t="s">
        <v>142</v>
      </c>
      <c r="V4" s="471" t="s">
        <v>143</v>
      </c>
      <c r="W4" s="484"/>
      <c r="X4" s="484"/>
      <c r="Y4" s="457"/>
      <c r="Z4" s="474"/>
      <c r="AA4" s="474"/>
      <c r="AB4" s="457"/>
      <c r="AC4" s="457"/>
      <c r="AD4" s="457"/>
      <c r="AE4" s="457"/>
      <c r="AF4" s="457"/>
      <c r="AG4" s="457"/>
      <c r="AH4" s="457"/>
      <c r="AI4" s="459"/>
    </row>
    <row r="5" spans="1:35" ht="39" customHeight="1">
      <c r="B5" s="479"/>
      <c r="C5" s="474"/>
      <c r="D5" s="474"/>
      <c r="E5" s="474"/>
      <c r="F5" s="482"/>
      <c r="G5" s="474"/>
      <c r="H5" s="474"/>
      <c r="I5" s="474"/>
      <c r="J5" s="474"/>
      <c r="K5" s="474"/>
      <c r="L5" s="31"/>
      <c r="M5" s="31"/>
      <c r="N5" s="32"/>
      <c r="O5" s="461"/>
      <c r="P5" s="33" t="s">
        <v>144</v>
      </c>
      <c r="Q5" s="33" t="s">
        <v>14</v>
      </c>
      <c r="R5" s="33" t="s">
        <v>15</v>
      </c>
      <c r="S5" s="466"/>
      <c r="T5" s="468"/>
      <c r="U5" s="470"/>
      <c r="V5" s="472"/>
      <c r="W5" s="484"/>
      <c r="X5" s="484"/>
      <c r="Y5" s="457"/>
      <c r="Z5" s="474"/>
      <c r="AA5" s="474"/>
      <c r="AB5" s="457"/>
      <c r="AC5" s="457"/>
      <c r="AD5" s="457"/>
      <c r="AE5" s="457"/>
      <c r="AF5" s="457"/>
      <c r="AG5" s="457"/>
      <c r="AH5" s="457"/>
      <c r="AI5" s="459"/>
    </row>
    <row r="6" spans="1:35" s="34" customFormat="1" ht="5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04" t="s">
        <v>109</v>
      </c>
      <c r="Z6" s="42" t="s">
        <v>150</v>
      </c>
      <c r="AA6" s="42" t="s">
        <v>151</v>
      </c>
      <c r="AB6" s="104" t="s">
        <v>152</v>
      </c>
      <c r="AC6" s="104" t="s">
        <v>109</v>
      </c>
      <c r="AD6" s="107" t="s">
        <v>153</v>
      </c>
      <c r="AE6" s="107" t="s">
        <v>154</v>
      </c>
      <c r="AF6" s="108" t="s">
        <v>155</v>
      </c>
      <c r="AG6" s="107" t="s">
        <v>156</v>
      </c>
      <c r="AH6" s="107" t="s">
        <v>156</v>
      </c>
      <c r="AI6" s="109" t="s">
        <v>156</v>
      </c>
    </row>
    <row r="7" spans="1:35" ht="19.5" customHeight="1">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5"/>
      <c r="Z7" s="44"/>
      <c r="AA7" s="44"/>
      <c r="AB7" s="105"/>
      <c r="AC7" s="105"/>
      <c r="AD7" s="105"/>
      <c r="AE7" s="105"/>
      <c r="AF7" s="105"/>
      <c r="AG7" s="105"/>
      <c r="AH7" s="105"/>
      <c r="AI7" s="110"/>
    </row>
    <row r="8" spans="1:35" ht="20.149999999999999" customHeight="1">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5"/>
      <c r="Z8" s="44"/>
      <c r="AA8" s="44"/>
      <c r="AB8" s="105"/>
      <c r="AC8" s="105"/>
      <c r="AD8" s="105"/>
      <c r="AE8" s="105"/>
      <c r="AF8" s="105"/>
      <c r="AG8" s="105"/>
      <c r="AH8" s="105"/>
      <c r="AI8" s="110"/>
    </row>
    <row r="9" spans="1:35" ht="20.149999999999999" customHeight="1">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05"/>
      <c r="Z9" s="44"/>
      <c r="AA9" s="44"/>
      <c r="AB9" s="105"/>
      <c r="AC9" s="105"/>
      <c r="AD9" s="105"/>
      <c r="AE9" s="105"/>
      <c r="AF9" s="105"/>
      <c r="AG9" s="105"/>
      <c r="AH9" s="105"/>
      <c r="AI9" s="110"/>
    </row>
    <row r="10" spans="1:35" ht="20.149999999999999" customHeight="1">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5"/>
      <c r="Z10" s="44"/>
      <c r="AA10" s="44"/>
      <c r="AB10" s="105"/>
      <c r="AC10" s="105"/>
      <c r="AD10" s="105"/>
      <c r="AE10" s="105"/>
      <c r="AF10" s="105"/>
      <c r="AG10" s="105"/>
      <c r="AH10" s="105"/>
      <c r="AI10" s="110"/>
    </row>
    <row r="11" spans="1:35" ht="20.149999999999999" customHeight="1">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5"/>
      <c r="Z11" s="44"/>
      <c r="AA11" s="44"/>
      <c r="AB11" s="105"/>
      <c r="AC11" s="105"/>
      <c r="AD11" s="105"/>
      <c r="AE11" s="105"/>
      <c r="AF11" s="105"/>
      <c r="AG11" s="105"/>
      <c r="AH11" s="105"/>
      <c r="AI11" s="110"/>
    </row>
    <row r="12" spans="1:35" ht="20.149999999999999" customHeight="1">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5"/>
      <c r="Z12" s="44"/>
      <c r="AA12" s="44"/>
      <c r="AB12" s="105"/>
      <c r="AC12" s="105"/>
      <c r="AD12" s="105"/>
      <c r="AE12" s="105"/>
      <c r="AF12" s="105"/>
      <c r="AG12" s="105"/>
      <c r="AH12" s="105"/>
      <c r="AI12" s="110"/>
    </row>
    <row r="13" spans="1:35" ht="20.149999999999999" customHeight="1">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5"/>
      <c r="Z13" s="44"/>
      <c r="AA13" s="44"/>
      <c r="AB13" s="105"/>
      <c r="AC13" s="105"/>
      <c r="AD13" s="105"/>
      <c r="AE13" s="105"/>
      <c r="AF13" s="105"/>
      <c r="AG13" s="105"/>
      <c r="AH13" s="105"/>
      <c r="AI13" s="110"/>
    </row>
    <row r="14" spans="1:35" ht="20.149999999999999" customHeight="1">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5"/>
      <c r="Z14" s="44"/>
      <c r="AA14" s="44"/>
      <c r="AB14" s="105"/>
      <c r="AC14" s="105"/>
      <c r="AD14" s="105"/>
      <c r="AE14" s="105"/>
      <c r="AF14" s="105"/>
      <c r="AG14" s="105"/>
      <c r="AH14" s="105"/>
      <c r="AI14" s="110"/>
    </row>
    <row r="15" spans="1:35" ht="20.149999999999999" customHeight="1">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5"/>
      <c r="Z15" s="44"/>
      <c r="AA15" s="44"/>
      <c r="AB15" s="105"/>
      <c r="AC15" s="105"/>
      <c r="AD15" s="105"/>
      <c r="AE15" s="105"/>
      <c r="AF15" s="105"/>
      <c r="AG15" s="105"/>
      <c r="AH15" s="105"/>
      <c r="AI15" s="110"/>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5"/>
      <c r="Z16" s="44"/>
      <c r="AA16" s="44"/>
      <c r="AB16" s="105"/>
      <c r="AC16" s="105"/>
      <c r="AD16" s="105"/>
      <c r="AE16" s="105"/>
      <c r="AF16" s="105"/>
      <c r="AG16" s="105"/>
      <c r="AH16" s="105"/>
      <c r="AI16" s="110"/>
    </row>
    <row r="17" spans="2:35" ht="20.149999999999999"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5"/>
      <c r="Z17" s="44"/>
      <c r="AA17" s="44"/>
      <c r="AB17" s="105"/>
      <c r="AC17" s="105"/>
      <c r="AD17" s="105"/>
      <c r="AE17" s="105"/>
      <c r="AF17" s="105"/>
      <c r="AG17" s="105"/>
      <c r="AH17" s="105"/>
      <c r="AI17" s="110"/>
    </row>
    <row r="18" spans="2:35" ht="20.149999999999999"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5"/>
      <c r="Z18" s="44"/>
      <c r="AA18" s="44"/>
      <c r="AB18" s="105"/>
      <c r="AC18" s="105"/>
      <c r="AD18" s="105"/>
      <c r="AE18" s="105"/>
      <c r="AF18" s="105"/>
      <c r="AG18" s="105"/>
      <c r="AH18" s="105"/>
      <c r="AI18" s="110"/>
    </row>
    <row r="19" spans="2:35" ht="20.149999999999999"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5"/>
      <c r="Z19" s="44"/>
      <c r="AA19" s="44"/>
      <c r="AB19" s="105"/>
      <c r="AC19" s="105"/>
      <c r="AD19" s="105"/>
      <c r="AE19" s="105"/>
      <c r="AF19" s="105"/>
      <c r="AG19" s="105"/>
      <c r="AH19" s="105"/>
      <c r="AI19" s="110"/>
    </row>
    <row r="20" spans="2:35" ht="20.149999999999999"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5"/>
      <c r="Z20" s="44"/>
      <c r="AA20" s="44"/>
      <c r="AB20" s="105"/>
      <c r="AC20" s="105"/>
      <c r="AD20" s="105"/>
      <c r="AE20" s="105"/>
      <c r="AF20" s="105"/>
      <c r="AG20" s="105"/>
      <c r="AH20" s="105"/>
      <c r="AI20" s="110"/>
    </row>
    <row r="21" spans="2:35" ht="20.149999999999999"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5"/>
      <c r="Z21" s="44"/>
      <c r="AA21" s="44"/>
      <c r="AB21" s="105"/>
      <c r="AC21" s="105"/>
      <c r="AD21" s="105"/>
      <c r="AE21" s="105"/>
      <c r="AF21" s="105"/>
      <c r="AG21" s="105"/>
      <c r="AH21" s="105"/>
      <c r="AI21" s="110"/>
    </row>
    <row r="22" spans="2:35" ht="20.149999999999999"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5"/>
      <c r="Z22" s="44"/>
      <c r="AA22" s="44"/>
      <c r="AB22" s="105"/>
      <c r="AC22" s="105"/>
      <c r="AD22" s="105"/>
      <c r="AE22" s="105"/>
      <c r="AF22" s="105"/>
      <c r="AG22" s="105"/>
      <c r="AH22" s="105"/>
      <c r="AI22" s="110"/>
    </row>
    <row r="23" spans="2:35" ht="20.149999999999999"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5"/>
      <c r="Z23" s="44"/>
      <c r="AA23" s="44"/>
      <c r="AB23" s="105"/>
      <c r="AC23" s="105"/>
      <c r="AD23" s="105"/>
      <c r="AE23" s="105"/>
      <c r="AF23" s="105"/>
      <c r="AG23" s="105"/>
      <c r="AH23" s="105"/>
      <c r="AI23" s="110"/>
    </row>
    <row r="24" spans="2:35" ht="20.149999999999999"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5"/>
      <c r="Z24" s="44"/>
      <c r="AA24" s="44"/>
      <c r="AB24" s="105"/>
      <c r="AC24" s="105"/>
      <c r="AD24" s="105"/>
      <c r="AE24" s="105"/>
      <c r="AF24" s="105"/>
      <c r="AG24" s="105"/>
      <c r="AH24" s="105"/>
      <c r="AI24" s="110"/>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5"/>
      <c r="Z25" s="44"/>
      <c r="AA25" s="44"/>
      <c r="AB25" s="105"/>
      <c r="AC25" s="105"/>
      <c r="AD25" s="105"/>
      <c r="AE25" s="105"/>
      <c r="AF25" s="105"/>
      <c r="AG25" s="105"/>
      <c r="AH25" s="105"/>
      <c r="AI25" s="110"/>
    </row>
    <row r="26" spans="2:35" ht="20.149999999999999"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5"/>
      <c r="Z26" s="44"/>
      <c r="AA26" s="44"/>
      <c r="AB26" s="105"/>
      <c r="AC26" s="105"/>
      <c r="AD26" s="105"/>
      <c r="AE26" s="105"/>
      <c r="AF26" s="105"/>
      <c r="AG26" s="105"/>
      <c r="AH26" s="105"/>
      <c r="AI26" s="110"/>
    </row>
    <row r="27" spans="2:35" ht="20.149999999999999"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5"/>
      <c r="Z27" s="44"/>
      <c r="AA27" s="44"/>
      <c r="AB27" s="105"/>
      <c r="AC27" s="105"/>
      <c r="AD27" s="105"/>
      <c r="AE27" s="105"/>
      <c r="AF27" s="105"/>
      <c r="AG27" s="105"/>
      <c r="AH27" s="105"/>
      <c r="AI27" s="110"/>
    </row>
    <row r="28" spans="2:35" ht="20.149999999999999"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5"/>
      <c r="Z28" s="44"/>
      <c r="AA28" s="44"/>
      <c r="AB28" s="105"/>
      <c r="AC28" s="105"/>
      <c r="AD28" s="105"/>
      <c r="AE28" s="105"/>
      <c r="AF28" s="105"/>
      <c r="AG28" s="105"/>
      <c r="AH28" s="105"/>
      <c r="AI28" s="110"/>
    </row>
    <row r="29" spans="2:35" ht="20.149999999999999"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5"/>
      <c r="Z29" s="44"/>
      <c r="AA29" s="44"/>
      <c r="AB29" s="105"/>
      <c r="AC29" s="105"/>
      <c r="AD29" s="105"/>
      <c r="AE29" s="105"/>
      <c r="AF29" s="105"/>
      <c r="AG29" s="105"/>
      <c r="AH29" s="105"/>
      <c r="AI29" s="110"/>
    </row>
    <row r="30" spans="2:35" ht="20.149999999999999"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5"/>
      <c r="Z30" s="44"/>
      <c r="AA30" s="44"/>
      <c r="AB30" s="105"/>
      <c r="AC30" s="105"/>
      <c r="AD30" s="105"/>
      <c r="AE30" s="105"/>
      <c r="AF30" s="105"/>
      <c r="AG30" s="105"/>
      <c r="AH30" s="105"/>
      <c r="AI30" s="110"/>
    </row>
    <row r="31" spans="2:35" ht="20.149999999999999"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5"/>
      <c r="Z31" s="44"/>
      <c r="AA31" s="44"/>
      <c r="AB31" s="105"/>
      <c r="AC31" s="105"/>
      <c r="AD31" s="105"/>
      <c r="AE31" s="105"/>
      <c r="AF31" s="105"/>
      <c r="AG31" s="105"/>
      <c r="AH31" s="105"/>
      <c r="AI31" s="110"/>
    </row>
    <row r="32" spans="2:35" ht="20.149999999999999"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5"/>
      <c r="Z32" s="44"/>
      <c r="AA32" s="44"/>
      <c r="AB32" s="105"/>
      <c r="AC32" s="105"/>
      <c r="AD32" s="105"/>
      <c r="AE32" s="105"/>
      <c r="AF32" s="105"/>
      <c r="AG32" s="105"/>
      <c r="AH32" s="105"/>
      <c r="AI32" s="110"/>
    </row>
    <row r="33" spans="2:35" ht="20.149999999999999"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5"/>
      <c r="Z33" s="44"/>
      <c r="AA33" s="44"/>
      <c r="AB33" s="105"/>
      <c r="AC33" s="105"/>
      <c r="AD33" s="105"/>
      <c r="AE33" s="105"/>
      <c r="AF33" s="105"/>
      <c r="AG33" s="105"/>
      <c r="AH33" s="105"/>
      <c r="AI33" s="110"/>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5"/>
      <c r="Z34" s="44"/>
      <c r="AA34" s="44"/>
      <c r="AB34" s="105"/>
      <c r="AC34" s="105"/>
      <c r="AD34" s="105"/>
      <c r="AE34" s="105"/>
      <c r="AF34" s="105"/>
      <c r="AG34" s="105"/>
      <c r="AH34" s="105"/>
      <c r="AI34" s="110"/>
    </row>
    <row r="35" spans="2:35" ht="20.149999999999999"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5"/>
      <c r="Z35" s="44"/>
      <c r="AA35" s="44"/>
      <c r="AB35" s="105"/>
      <c r="AC35" s="105"/>
      <c r="AD35" s="105"/>
      <c r="AE35" s="105"/>
      <c r="AF35" s="105"/>
      <c r="AG35" s="105"/>
      <c r="AH35" s="105"/>
      <c r="AI35" s="110"/>
    </row>
    <row r="36" spans="2:35" ht="20.149999999999999"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5"/>
      <c r="Z36" s="44"/>
      <c r="AA36" s="44"/>
      <c r="AB36" s="105"/>
      <c r="AC36" s="105"/>
      <c r="AD36" s="105"/>
      <c r="AE36" s="105"/>
      <c r="AF36" s="105"/>
      <c r="AG36" s="105"/>
      <c r="AH36" s="105"/>
      <c r="AI36" s="110"/>
    </row>
    <row r="37" spans="2:35" ht="20.149999999999999"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5"/>
      <c r="Z37" s="44"/>
      <c r="AA37" s="44"/>
      <c r="AB37" s="105"/>
      <c r="AC37" s="105"/>
      <c r="AD37" s="105"/>
      <c r="AE37" s="105"/>
      <c r="AF37" s="105"/>
      <c r="AG37" s="105"/>
      <c r="AH37" s="105"/>
      <c r="AI37" s="110"/>
    </row>
    <row r="38" spans="2:35" ht="20.149999999999999"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5"/>
      <c r="Z38" s="44"/>
      <c r="AA38" s="44"/>
      <c r="AB38" s="105"/>
      <c r="AC38" s="105"/>
      <c r="AD38" s="105"/>
      <c r="AE38" s="105"/>
      <c r="AF38" s="105"/>
      <c r="AG38" s="105"/>
      <c r="AH38" s="105"/>
      <c r="AI38" s="110"/>
    </row>
    <row r="39" spans="2:35" ht="20.149999999999999"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5"/>
      <c r="Z39" s="44"/>
      <c r="AA39" s="44"/>
      <c r="AB39" s="105"/>
      <c r="AC39" s="105"/>
      <c r="AD39" s="105"/>
      <c r="AE39" s="105"/>
      <c r="AF39" s="105"/>
      <c r="AG39" s="105"/>
      <c r="AH39" s="105"/>
      <c r="AI39" s="110"/>
    </row>
    <row r="40" spans="2:35" ht="20.149999999999999"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5"/>
      <c r="Z40" s="44"/>
      <c r="AA40" s="44"/>
      <c r="AB40" s="105"/>
      <c r="AC40" s="105"/>
      <c r="AD40" s="105"/>
      <c r="AE40" s="105"/>
      <c r="AF40" s="105"/>
      <c r="AG40" s="105"/>
      <c r="AH40" s="105"/>
      <c r="AI40" s="110"/>
    </row>
    <row r="41" spans="2:35" ht="20.149999999999999"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5"/>
      <c r="Z41" s="44"/>
      <c r="AA41" s="44"/>
      <c r="AB41" s="105"/>
      <c r="AC41" s="105"/>
      <c r="AD41" s="105"/>
      <c r="AE41" s="105"/>
      <c r="AF41" s="105"/>
      <c r="AG41" s="105"/>
      <c r="AH41" s="105"/>
      <c r="AI41" s="110"/>
    </row>
    <row r="42" spans="2:35" ht="20.149999999999999"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6"/>
      <c r="Z42" s="53"/>
      <c r="AA42" s="53"/>
      <c r="AB42" s="106"/>
      <c r="AC42" s="106"/>
      <c r="AD42" s="106"/>
      <c r="AE42" s="106"/>
      <c r="AF42" s="106"/>
      <c r="AG42" s="106"/>
      <c r="AH42" s="106"/>
      <c r="AI42" s="111"/>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c r="B1" s="62" t="s">
        <v>169</v>
      </c>
    </row>
    <row r="2" spans="2:65" ht="44.25" customHeight="1">
      <c r="B2" s="585" t="s">
        <v>170</v>
      </c>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585"/>
      <c r="AW2" s="585"/>
      <c r="AX2" s="585"/>
      <c r="AY2" s="585"/>
      <c r="AZ2" s="585"/>
      <c r="BA2" s="585"/>
      <c r="BB2" s="585"/>
      <c r="BC2" s="585"/>
      <c r="BD2" s="585"/>
      <c r="BE2" s="585"/>
      <c r="BF2" s="585"/>
      <c r="BG2" s="585"/>
      <c r="BH2" s="585"/>
      <c r="BI2" s="585"/>
      <c r="BJ2" s="585"/>
      <c r="BK2" s="585"/>
      <c r="BL2" s="585"/>
      <c r="BM2" s="585"/>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86" t="s">
        <v>107</v>
      </c>
      <c r="BA4" s="587"/>
      <c r="BB4" s="587"/>
      <c r="BC4" s="587"/>
      <c r="BD4" s="587"/>
      <c r="BE4" s="587"/>
      <c r="BF4" s="587"/>
      <c r="BG4" s="587"/>
      <c r="BH4" s="588"/>
      <c r="BI4" s="587" t="s">
        <v>171</v>
      </c>
      <c r="BJ4" s="587"/>
      <c r="BK4" s="587"/>
      <c r="BL4" s="587"/>
      <c r="BM4" s="588"/>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89"/>
      <c r="AG5" s="589"/>
      <c r="AH5" s="589"/>
      <c r="AI5" s="589"/>
      <c r="AJ5" s="589"/>
      <c r="AK5" s="589"/>
      <c r="AL5" s="589"/>
      <c r="AM5" s="589"/>
      <c r="AN5" s="589"/>
      <c r="AO5" s="589"/>
      <c r="AP5" s="589"/>
      <c r="AQ5" s="589"/>
      <c r="AR5" s="589"/>
      <c r="AS5" s="589"/>
      <c r="AT5" s="589"/>
      <c r="AU5" s="589"/>
      <c r="AV5" s="589"/>
      <c r="AW5" s="589"/>
      <c r="AX5" s="589"/>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89"/>
      <c r="AG6" s="589"/>
      <c r="AH6" s="589"/>
      <c r="AI6" s="589"/>
      <c r="AJ6" s="589"/>
      <c r="AK6" s="589"/>
      <c r="AL6" s="589"/>
      <c r="AM6" s="589"/>
      <c r="AN6" s="589"/>
      <c r="AO6" s="589"/>
      <c r="AP6" s="589"/>
      <c r="AQ6" s="589"/>
      <c r="AR6" s="589"/>
      <c r="AS6" s="589"/>
      <c r="AT6" s="589"/>
      <c r="AU6" s="589"/>
      <c r="AV6" s="589"/>
      <c r="AW6" s="589"/>
      <c r="AX6" s="589"/>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89"/>
      <c r="AG7" s="589"/>
      <c r="AH7" s="589"/>
      <c r="AI7" s="589"/>
      <c r="AJ7" s="589"/>
      <c r="AK7" s="589"/>
      <c r="AL7" s="589"/>
      <c r="AM7" s="589"/>
      <c r="AN7" s="589"/>
      <c r="AO7" s="589"/>
      <c r="AP7" s="589"/>
      <c r="AQ7" s="589"/>
      <c r="AR7" s="589"/>
      <c r="AS7" s="589"/>
      <c r="AT7" s="589"/>
      <c r="AU7" s="589"/>
      <c r="AV7" s="589"/>
      <c r="AW7" s="589"/>
      <c r="AX7" s="589"/>
    </row>
    <row r="8" spans="2:65" s="67" customFormat="1" ht="44.25" customHeight="1" thickBot="1">
      <c r="B8" s="548" t="s">
        <v>172</v>
      </c>
      <c r="C8" s="515"/>
      <c r="D8" s="515"/>
      <c r="E8" s="515"/>
      <c r="F8" s="515"/>
      <c r="G8" s="515"/>
      <c r="H8" s="515"/>
      <c r="I8" s="515"/>
      <c r="J8" s="515"/>
      <c r="K8" s="515"/>
      <c r="L8" s="515"/>
      <c r="M8" s="515"/>
      <c r="N8" s="515"/>
      <c r="O8" s="515"/>
      <c r="P8" s="515"/>
      <c r="Q8" s="515"/>
      <c r="R8" s="515"/>
      <c r="S8" s="515"/>
      <c r="T8" s="515"/>
      <c r="U8" s="515"/>
      <c r="V8" s="515"/>
      <c r="W8" s="515"/>
      <c r="X8" s="515"/>
      <c r="Y8" s="516"/>
      <c r="AK8" s="68"/>
      <c r="AL8" s="68"/>
      <c r="AM8" s="68"/>
      <c r="AN8" s="68"/>
    </row>
    <row r="9" spans="2:65" s="67" customFormat="1" ht="44.25" customHeight="1" thickBot="1">
      <c r="B9" s="590" t="s">
        <v>173</v>
      </c>
      <c r="C9" s="591"/>
      <c r="D9" s="591"/>
      <c r="E9" s="591"/>
      <c r="F9" s="592"/>
      <c r="G9" s="520" t="s">
        <v>174</v>
      </c>
      <c r="H9" s="520"/>
      <c r="I9" s="520"/>
      <c r="J9" s="520"/>
      <c r="K9" s="489" t="s">
        <v>175</v>
      </c>
      <c r="L9" s="489"/>
      <c r="M9" s="489"/>
      <c r="N9" s="489"/>
      <c r="O9" s="489"/>
      <c r="P9" s="489" t="s">
        <v>176</v>
      </c>
      <c r="Q9" s="489"/>
      <c r="R9" s="489"/>
      <c r="S9" s="489"/>
      <c r="T9" s="489"/>
      <c r="U9" s="489"/>
      <c r="V9" s="489"/>
      <c r="W9" s="489"/>
      <c r="X9" s="489"/>
      <c r="Y9" s="593"/>
    </row>
    <row r="10" spans="2:65" s="67" customFormat="1" ht="44.25" customHeight="1" thickBot="1">
      <c r="B10" s="548" t="s">
        <v>177</v>
      </c>
      <c r="C10" s="577"/>
      <c r="D10" s="577"/>
      <c r="E10" s="577"/>
      <c r="F10" s="577"/>
      <c r="G10" s="577"/>
      <c r="H10" s="577"/>
      <c r="I10" s="577"/>
      <c r="J10" s="577"/>
      <c r="K10" s="577"/>
      <c r="L10" s="578"/>
      <c r="M10" s="548" t="s">
        <v>110</v>
      </c>
      <c r="N10" s="515"/>
      <c r="O10" s="515"/>
      <c r="P10" s="515"/>
      <c r="Q10" s="515"/>
      <c r="R10" s="515"/>
      <c r="S10" s="515"/>
      <c r="T10" s="515"/>
      <c r="U10" s="515"/>
      <c r="V10" s="515"/>
      <c r="W10" s="515"/>
      <c r="X10" s="515"/>
      <c r="Y10" s="515"/>
      <c r="Z10" s="515"/>
      <c r="AA10" s="516"/>
      <c r="AB10" s="579" t="s">
        <v>111</v>
      </c>
      <c r="AC10" s="580"/>
      <c r="AD10" s="580"/>
      <c r="AE10" s="580"/>
      <c r="AF10" s="580"/>
      <c r="AG10" s="580"/>
      <c r="AH10" s="580"/>
      <c r="AI10" s="580"/>
      <c r="AJ10" s="580"/>
      <c r="AK10" s="580"/>
      <c r="AL10" s="580"/>
      <c r="AM10" s="580"/>
      <c r="AN10" s="580"/>
      <c r="AO10" s="580"/>
      <c r="AP10" s="580"/>
      <c r="AQ10" s="580"/>
      <c r="AR10" s="580"/>
      <c r="AS10" s="580"/>
      <c r="AT10" s="580"/>
      <c r="AU10" s="581"/>
    </row>
    <row r="11" spans="2:65" s="67" customFormat="1" ht="44.25" customHeight="1" thickBot="1">
      <c r="B11" s="548"/>
      <c r="C11" s="515"/>
      <c r="D11" s="515"/>
      <c r="E11" s="515"/>
      <c r="F11" s="515"/>
      <c r="G11" s="515"/>
      <c r="H11" s="515"/>
      <c r="I11" s="515"/>
      <c r="J11" s="515"/>
      <c r="K11" s="515"/>
      <c r="L11" s="516"/>
      <c r="M11" s="548"/>
      <c r="N11" s="515"/>
      <c r="O11" s="515"/>
      <c r="P11" s="515"/>
      <c r="Q11" s="515"/>
      <c r="R11" s="515"/>
      <c r="S11" s="515"/>
      <c r="T11" s="515"/>
      <c r="U11" s="515"/>
      <c r="V11" s="515"/>
      <c r="W11" s="515"/>
      <c r="X11" s="515"/>
      <c r="Y11" s="515"/>
      <c r="Z11" s="515"/>
      <c r="AA11" s="516"/>
      <c r="AB11" s="582"/>
      <c r="AC11" s="583"/>
      <c r="AD11" s="583"/>
      <c r="AE11" s="583"/>
      <c r="AF11" s="583"/>
      <c r="AG11" s="583"/>
      <c r="AH11" s="583"/>
      <c r="AI11" s="583"/>
      <c r="AJ11" s="583"/>
      <c r="AK11" s="583"/>
      <c r="AL11" s="583"/>
      <c r="AM11" s="583"/>
      <c r="AN11" s="583"/>
      <c r="AO11" s="583"/>
      <c r="AP11" s="583"/>
      <c r="AQ11" s="583"/>
      <c r="AR11" s="583"/>
      <c r="AS11" s="583"/>
      <c r="AT11" s="583"/>
      <c r="AU11" s="584"/>
    </row>
    <row r="12" spans="2:65" s="69" customFormat="1" ht="29.25" customHeight="1"/>
    <row r="13" spans="2:65" s="67" customFormat="1" ht="44.25" customHeight="1" thickBot="1">
      <c r="B13" s="67" t="s">
        <v>178</v>
      </c>
    </row>
    <row r="14" spans="2:65" s="67" customFormat="1" ht="44.25" customHeight="1" thickBot="1">
      <c r="B14" s="507" t="s">
        <v>114</v>
      </c>
      <c r="C14" s="497"/>
      <c r="D14" s="497"/>
      <c r="E14" s="497"/>
      <c r="F14" s="497"/>
      <c r="G14" s="497"/>
      <c r="H14" s="505"/>
      <c r="I14" s="548" t="s">
        <v>179</v>
      </c>
      <c r="J14" s="515"/>
      <c r="K14" s="515"/>
      <c r="L14" s="515"/>
      <c r="M14" s="515"/>
      <c r="N14" s="515"/>
      <c r="O14" s="515"/>
      <c r="P14" s="515"/>
      <c r="Q14" s="515"/>
      <c r="R14" s="515"/>
      <c r="S14" s="515"/>
      <c r="T14" s="515"/>
      <c r="U14" s="515"/>
      <c r="V14" s="515"/>
      <c r="W14" s="515"/>
      <c r="X14" s="515"/>
      <c r="Y14" s="515"/>
      <c r="Z14" s="515"/>
      <c r="AA14" s="515"/>
      <c r="AB14" s="515"/>
      <c r="AC14" s="575"/>
      <c r="AD14" s="489"/>
      <c r="AE14" s="489"/>
      <c r="AF14" s="489"/>
      <c r="AG14" s="489"/>
      <c r="AH14" s="489"/>
      <c r="AI14" s="489"/>
      <c r="AJ14" s="489"/>
      <c r="AK14" s="489"/>
      <c r="AL14" s="489"/>
      <c r="AM14" s="489"/>
      <c r="AN14" s="489"/>
      <c r="AO14" s="489"/>
      <c r="AP14" s="489"/>
      <c r="AQ14" s="489"/>
      <c r="AR14" s="489"/>
      <c r="AS14" s="489"/>
      <c r="AT14" s="489"/>
      <c r="AU14" s="489"/>
    </row>
    <row r="15" spans="2:65" s="67" customFormat="1" ht="44.25" customHeight="1" thickBot="1">
      <c r="B15" s="500"/>
      <c r="C15" s="501"/>
      <c r="D15" s="501"/>
      <c r="E15" s="501"/>
      <c r="F15" s="501"/>
      <c r="G15" s="501"/>
      <c r="H15" s="506"/>
      <c r="I15" s="548" t="s">
        <v>180</v>
      </c>
      <c r="J15" s="515"/>
      <c r="K15" s="70" t="s">
        <v>181</v>
      </c>
      <c r="L15" s="70"/>
      <c r="M15" s="70"/>
      <c r="N15" s="70" t="s">
        <v>182</v>
      </c>
      <c r="O15" s="70"/>
      <c r="P15" s="70" t="s">
        <v>183</v>
      </c>
      <c r="Q15" s="70"/>
      <c r="R15" s="71" t="s">
        <v>184</v>
      </c>
      <c r="S15" s="576" t="s">
        <v>185</v>
      </c>
      <c r="T15" s="515"/>
      <c r="U15" s="70" t="s">
        <v>181</v>
      </c>
      <c r="V15" s="70"/>
      <c r="W15" s="70"/>
      <c r="X15" s="70" t="s">
        <v>182</v>
      </c>
      <c r="Y15" s="70"/>
      <c r="Z15" s="70" t="s">
        <v>183</v>
      </c>
      <c r="AA15" s="70"/>
      <c r="AB15" s="72" t="s">
        <v>184</v>
      </c>
      <c r="AC15" s="489"/>
      <c r="AD15" s="489"/>
      <c r="AE15" s="489"/>
      <c r="AF15" s="489"/>
      <c r="AG15" s="489"/>
      <c r="AH15" s="489"/>
      <c r="AI15" s="489"/>
      <c r="AJ15" s="489"/>
      <c r="AK15" s="489"/>
      <c r="AL15" s="489"/>
      <c r="AM15" s="489"/>
      <c r="AN15" s="489"/>
      <c r="AO15" s="489"/>
      <c r="AP15" s="489"/>
      <c r="AQ15" s="489"/>
      <c r="AR15" s="489"/>
      <c r="AS15" s="489"/>
      <c r="AT15" s="489"/>
      <c r="AU15" s="489"/>
    </row>
    <row r="16" spans="2:65" s="69" customFormat="1" ht="25.5" customHeight="1"/>
    <row r="17" spans="1:69" s="67" customFormat="1" ht="44.25" customHeight="1" thickBot="1">
      <c r="B17" s="67" t="s">
        <v>186</v>
      </c>
      <c r="Q17" s="73" t="s">
        <v>187</v>
      </c>
      <c r="T17" s="73"/>
    </row>
    <row r="18" spans="1:69" s="67" customFormat="1" ht="114.75" customHeight="1" thickBot="1">
      <c r="B18" s="541" t="s">
        <v>188</v>
      </c>
      <c r="C18" s="570"/>
      <c r="D18" s="570"/>
      <c r="E18" s="570"/>
      <c r="F18" s="541" t="s">
        <v>189</v>
      </c>
      <c r="G18" s="570"/>
      <c r="H18" s="570"/>
      <c r="I18" s="570"/>
      <c r="J18" s="574" t="s">
        <v>190</v>
      </c>
      <c r="K18" s="574"/>
      <c r="L18" s="574"/>
      <c r="M18" s="574"/>
      <c r="N18" s="541" t="s">
        <v>191</v>
      </c>
      <c r="O18" s="541"/>
      <c r="P18" s="541"/>
      <c r="Q18" s="541"/>
      <c r="R18" s="541" t="s">
        <v>192</v>
      </c>
      <c r="S18" s="541"/>
      <c r="T18" s="541"/>
      <c r="U18" s="541"/>
      <c r="V18" s="541" t="s">
        <v>129</v>
      </c>
      <c r="W18" s="541"/>
      <c r="X18" s="541"/>
      <c r="Y18" s="541"/>
      <c r="Z18" s="541" t="s">
        <v>130</v>
      </c>
      <c r="AA18" s="541"/>
      <c r="AB18" s="541"/>
      <c r="AC18" s="541"/>
      <c r="AD18" s="536" t="s">
        <v>193</v>
      </c>
      <c r="AE18" s="568"/>
      <c r="AF18" s="568"/>
      <c r="AG18" s="569"/>
      <c r="AH18" s="541" t="s">
        <v>132</v>
      </c>
      <c r="AI18" s="541"/>
      <c r="AJ18" s="541"/>
      <c r="AK18" s="541"/>
      <c r="AL18" s="541" t="s">
        <v>194</v>
      </c>
      <c r="AM18" s="541"/>
      <c r="AN18" s="541"/>
      <c r="AO18" s="541"/>
      <c r="AP18" s="541" t="s">
        <v>195</v>
      </c>
      <c r="AQ18" s="541"/>
      <c r="AR18" s="541"/>
      <c r="AS18" s="541"/>
      <c r="AT18" s="570" t="s">
        <v>196</v>
      </c>
      <c r="AU18" s="570"/>
      <c r="AV18" s="570"/>
      <c r="AW18" s="570"/>
      <c r="AX18" s="541" t="s">
        <v>136</v>
      </c>
      <c r="AY18" s="541"/>
      <c r="AZ18" s="541"/>
      <c r="BA18" s="541"/>
      <c r="BB18" s="541" t="s">
        <v>197</v>
      </c>
      <c r="BC18" s="541"/>
      <c r="BD18" s="541"/>
      <c r="BE18" s="541"/>
      <c r="BF18" s="536" t="s">
        <v>198</v>
      </c>
      <c r="BG18" s="568"/>
      <c r="BH18" s="568"/>
      <c r="BI18" s="569"/>
      <c r="BJ18" s="536" t="s">
        <v>139</v>
      </c>
      <c r="BK18" s="568"/>
      <c r="BL18" s="568"/>
      <c r="BM18" s="569"/>
      <c r="BN18" s="536" t="s">
        <v>199</v>
      </c>
      <c r="BO18" s="568"/>
      <c r="BP18" s="568"/>
      <c r="BQ18" s="569"/>
    </row>
    <row r="19" spans="1:69" s="69" customFormat="1" ht="135" customHeight="1" thickBot="1">
      <c r="A19" s="67"/>
      <c r="B19" s="570"/>
      <c r="C19" s="570"/>
      <c r="D19" s="570"/>
      <c r="E19" s="570"/>
      <c r="F19" s="571" t="s">
        <v>200</v>
      </c>
      <c r="G19" s="572"/>
      <c r="H19" s="572"/>
      <c r="I19" s="573"/>
      <c r="J19" s="539" t="s">
        <v>150</v>
      </c>
      <c r="K19" s="539"/>
      <c r="L19" s="539"/>
      <c r="M19" s="539"/>
      <c r="N19" s="539" t="s">
        <v>113</v>
      </c>
      <c r="O19" s="539"/>
      <c r="P19" s="539"/>
      <c r="Q19" s="539"/>
      <c r="R19" s="539" t="s">
        <v>201</v>
      </c>
      <c r="S19" s="540"/>
      <c r="T19" s="540"/>
      <c r="U19" s="540"/>
      <c r="V19" s="539" t="s">
        <v>202</v>
      </c>
      <c r="W19" s="539"/>
      <c r="X19" s="539"/>
      <c r="Y19" s="539"/>
      <c r="Z19" s="539" t="s">
        <v>109</v>
      </c>
      <c r="AA19" s="539"/>
      <c r="AB19" s="539"/>
      <c r="AC19" s="539"/>
      <c r="AD19" s="540" t="s">
        <v>150</v>
      </c>
      <c r="AE19" s="540"/>
      <c r="AF19" s="540"/>
      <c r="AG19" s="540"/>
      <c r="AH19" s="533" t="s">
        <v>151</v>
      </c>
      <c r="AI19" s="533"/>
      <c r="AJ19" s="533"/>
      <c r="AK19" s="533"/>
      <c r="AL19" s="539" t="s">
        <v>203</v>
      </c>
      <c r="AM19" s="539"/>
      <c r="AN19" s="539"/>
      <c r="AO19" s="539"/>
      <c r="AP19" s="539" t="s">
        <v>109</v>
      </c>
      <c r="AQ19" s="539"/>
      <c r="AR19" s="539"/>
      <c r="AS19" s="539"/>
      <c r="AT19" s="536" t="s">
        <v>153</v>
      </c>
      <c r="AU19" s="537"/>
      <c r="AV19" s="537"/>
      <c r="AW19" s="538"/>
      <c r="AX19" s="536" t="s">
        <v>204</v>
      </c>
      <c r="AY19" s="537"/>
      <c r="AZ19" s="537"/>
      <c r="BA19" s="538"/>
      <c r="BB19" s="512" t="s">
        <v>155</v>
      </c>
      <c r="BC19" s="512"/>
      <c r="BD19" s="512"/>
      <c r="BE19" s="512"/>
      <c r="BF19" s="526" t="s">
        <v>156</v>
      </c>
      <c r="BG19" s="527"/>
      <c r="BH19" s="527"/>
      <c r="BI19" s="534"/>
      <c r="BJ19" s="526" t="s">
        <v>156</v>
      </c>
      <c r="BK19" s="527"/>
      <c r="BL19" s="527"/>
      <c r="BM19" s="534"/>
      <c r="BN19" s="526" t="s">
        <v>156</v>
      </c>
      <c r="BO19" s="527"/>
      <c r="BP19" s="527"/>
      <c r="BQ19" s="534"/>
    </row>
    <row r="20" spans="1:69" s="69" customFormat="1" ht="35.25" customHeight="1" thickBot="1">
      <c r="B20" s="74" t="s">
        <v>205</v>
      </c>
      <c r="C20" s="557"/>
      <c r="D20" s="557"/>
      <c r="E20" s="558"/>
      <c r="F20" s="554"/>
      <c r="G20" s="555"/>
      <c r="H20" s="555"/>
      <c r="I20" s="555"/>
      <c r="J20" s="554"/>
      <c r="K20" s="554"/>
      <c r="L20" s="554"/>
      <c r="M20" s="554"/>
      <c r="N20" s="559"/>
      <c r="O20" s="559"/>
      <c r="P20" s="559"/>
      <c r="Q20" s="559"/>
      <c r="R20" s="554"/>
      <c r="S20" s="555"/>
      <c r="T20" s="555"/>
      <c r="U20" s="555"/>
      <c r="V20" s="560"/>
      <c r="W20" s="561"/>
      <c r="X20" s="561"/>
      <c r="Y20" s="562"/>
      <c r="Z20" s="554"/>
      <c r="AA20" s="554"/>
      <c r="AB20" s="554"/>
      <c r="AC20" s="554"/>
      <c r="AD20" s="555"/>
      <c r="AE20" s="555"/>
      <c r="AF20" s="555"/>
      <c r="AG20" s="555"/>
      <c r="AH20" s="554"/>
      <c r="AI20" s="554"/>
      <c r="AJ20" s="554"/>
      <c r="AK20" s="554"/>
      <c r="AL20" s="554"/>
      <c r="AM20" s="554"/>
      <c r="AN20" s="554"/>
      <c r="AO20" s="554"/>
      <c r="AP20" s="554"/>
      <c r="AQ20" s="554"/>
      <c r="AR20" s="554"/>
      <c r="AS20" s="554"/>
      <c r="AT20" s="555"/>
      <c r="AU20" s="555"/>
      <c r="AV20" s="555"/>
      <c r="AW20" s="555"/>
      <c r="AX20" s="555"/>
      <c r="AY20" s="555"/>
      <c r="AZ20" s="555"/>
      <c r="BA20" s="555"/>
      <c r="BB20" s="555"/>
      <c r="BC20" s="555"/>
      <c r="BD20" s="555"/>
      <c r="BE20" s="555"/>
      <c r="BF20" s="556"/>
      <c r="BG20" s="557"/>
      <c r="BH20" s="557"/>
      <c r="BI20" s="558"/>
      <c r="BJ20" s="556"/>
      <c r="BK20" s="557"/>
      <c r="BL20" s="557"/>
      <c r="BM20" s="558"/>
      <c r="BN20" s="556"/>
      <c r="BO20" s="557"/>
      <c r="BP20" s="557"/>
      <c r="BQ20" s="558"/>
    </row>
    <row r="21" spans="1:69" s="69" customFormat="1" ht="35.25" customHeight="1" thickBot="1">
      <c r="B21" s="74" t="s">
        <v>206</v>
      </c>
      <c r="C21" s="557"/>
      <c r="D21" s="557"/>
      <c r="E21" s="558"/>
      <c r="F21" s="554"/>
      <c r="G21" s="555"/>
      <c r="H21" s="555"/>
      <c r="I21" s="555"/>
      <c r="J21" s="554"/>
      <c r="K21" s="554"/>
      <c r="L21" s="554"/>
      <c r="M21" s="554"/>
      <c r="N21" s="554"/>
      <c r="O21" s="554"/>
      <c r="P21" s="554"/>
      <c r="Q21" s="554"/>
      <c r="R21" s="554"/>
      <c r="S21" s="555"/>
      <c r="T21" s="555"/>
      <c r="U21" s="555"/>
      <c r="V21" s="563"/>
      <c r="W21" s="553"/>
      <c r="X21" s="553"/>
      <c r="Y21" s="564"/>
      <c r="Z21" s="554"/>
      <c r="AA21" s="554"/>
      <c r="AB21" s="554"/>
      <c r="AC21" s="554"/>
      <c r="AD21" s="555"/>
      <c r="AE21" s="555"/>
      <c r="AF21" s="555"/>
      <c r="AG21" s="555"/>
      <c r="AH21" s="554"/>
      <c r="AI21" s="554"/>
      <c r="AJ21" s="554"/>
      <c r="AK21" s="554"/>
      <c r="AL21" s="554"/>
      <c r="AM21" s="554"/>
      <c r="AN21" s="554"/>
      <c r="AO21" s="554"/>
      <c r="AP21" s="554"/>
      <c r="AQ21" s="554"/>
      <c r="AR21" s="554"/>
      <c r="AS21" s="554"/>
      <c r="AT21" s="555"/>
      <c r="AU21" s="555"/>
      <c r="AV21" s="555"/>
      <c r="AW21" s="555"/>
      <c r="AX21" s="555"/>
      <c r="AY21" s="555"/>
      <c r="AZ21" s="555"/>
      <c r="BA21" s="555"/>
      <c r="BB21" s="555"/>
      <c r="BC21" s="555"/>
      <c r="BD21" s="555"/>
      <c r="BE21" s="555"/>
      <c r="BF21" s="556"/>
      <c r="BG21" s="557"/>
      <c r="BH21" s="557"/>
      <c r="BI21" s="558"/>
      <c r="BJ21" s="556"/>
      <c r="BK21" s="557"/>
      <c r="BL21" s="557"/>
      <c r="BM21" s="558"/>
      <c r="BN21" s="556"/>
      <c r="BO21" s="557"/>
      <c r="BP21" s="557"/>
      <c r="BQ21" s="558"/>
    </row>
    <row r="22" spans="1:69" s="69" customFormat="1" ht="35.25" customHeight="1" thickBot="1">
      <c r="B22" s="74" t="s">
        <v>207</v>
      </c>
      <c r="C22" s="557"/>
      <c r="D22" s="557"/>
      <c r="E22" s="558"/>
      <c r="F22" s="554"/>
      <c r="G22" s="555"/>
      <c r="H22" s="555"/>
      <c r="I22" s="555"/>
      <c r="J22" s="554"/>
      <c r="K22" s="554"/>
      <c r="L22" s="554"/>
      <c r="M22" s="554"/>
      <c r="N22" s="554"/>
      <c r="O22" s="554"/>
      <c r="P22" s="554"/>
      <c r="Q22" s="554"/>
      <c r="R22" s="554"/>
      <c r="S22" s="555"/>
      <c r="T22" s="555"/>
      <c r="U22" s="555"/>
      <c r="V22" s="565"/>
      <c r="W22" s="566"/>
      <c r="X22" s="566"/>
      <c r="Y22" s="567"/>
      <c r="Z22" s="554"/>
      <c r="AA22" s="554"/>
      <c r="AB22" s="554"/>
      <c r="AC22" s="554"/>
      <c r="AD22" s="555"/>
      <c r="AE22" s="555"/>
      <c r="AF22" s="555"/>
      <c r="AG22" s="555"/>
      <c r="AH22" s="554"/>
      <c r="AI22" s="554"/>
      <c r="AJ22" s="554"/>
      <c r="AK22" s="554"/>
      <c r="AL22" s="554"/>
      <c r="AM22" s="554"/>
      <c r="AN22" s="554"/>
      <c r="AO22" s="554"/>
      <c r="AP22" s="554"/>
      <c r="AQ22" s="554"/>
      <c r="AR22" s="554"/>
      <c r="AS22" s="554"/>
      <c r="AT22" s="555"/>
      <c r="AU22" s="555"/>
      <c r="AV22" s="555"/>
      <c r="AW22" s="555"/>
      <c r="AX22" s="555"/>
      <c r="AY22" s="555"/>
      <c r="AZ22" s="555"/>
      <c r="BA22" s="555"/>
      <c r="BB22" s="555"/>
      <c r="BC22" s="555"/>
      <c r="BD22" s="555"/>
      <c r="BE22" s="555"/>
      <c r="BF22" s="556"/>
      <c r="BG22" s="557"/>
      <c r="BH22" s="557"/>
      <c r="BI22" s="558"/>
      <c r="BJ22" s="556"/>
      <c r="BK22" s="557"/>
      <c r="BL22" s="557"/>
      <c r="BM22" s="558"/>
      <c r="BN22" s="556"/>
      <c r="BO22" s="557"/>
      <c r="BP22" s="557"/>
      <c r="BQ22" s="558"/>
    </row>
    <row r="23" spans="1:69" s="69" customFormat="1" ht="30.75" customHeight="1">
      <c r="B23" s="549"/>
      <c r="C23" s="549"/>
      <c r="D23" s="549"/>
      <c r="E23" s="549"/>
      <c r="F23" s="553"/>
      <c r="G23" s="549"/>
      <c r="H23" s="549"/>
      <c r="I23" s="549"/>
      <c r="J23" s="553"/>
      <c r="K23" s="553"/>
      <c r="L23" s="553"/>
      <c r="M23" s="553"/>
      <c r="N23" s="553"/>
      <c r="O23" s="553"/>
      <c r="P23" s="553"/>
      <c r="Q23" s="553"/>
      <c r="R23" s="553"/>
      <c r="S23" s="549"/>
      <c r="T23" s="549"/>
      <c r="U23" s="549"/>
      <c r="V23" s="553"/>
      <c r="W23" s="553"/>
      <c r="X23" s="553"/>
      <c r="Y23" s="553"/>
      <c r="Z23" s="549"/>
      <c r="AA23" s="549"/>
      <c r="AB23" s="549"/>
      <c r="AC23" s="549"/>
      <c r="AD23" s="553"/>
      <c r="AE23" s="553"/>
      <c r="AF23" s="553"/>
      <c r="AG23" s="553"/>
      <c r="AH23" s="553"/>
      <c r="AI23" s="553"/>
      <c r="AJ23" s="553"/>
      <c r="AK23" s="553"/>
      <c r="AL23" s="553"/>
      <c r="AM23" s="553"/>
      <c r="AN23" s="553"/>
      <c r="AO23" s="553"/>
      <c r="AP23" s="553"/>
      <c r="AQ23" s="553"/>
      <c r="AR23" s="553"/>
      <c r="AS23" s="553"/>
      <c r="AT23" s="549"/>
      <c r="AU23" s="549"/>
      <c r="AV23" s="549"/>
      <c r="AW23" s="549"/>
      <c r="AX23" s="549"/>
      <c r="AY23" s="549"/>
      <c r="AZ23" s="549"/>
      <c r="BA23" s="549"/>
      <c r="BB23" s="75"/>
      <c r="BC23" s="75"/>
      <c r="BD23" s="75"/>
      <c r="BE23" s="75"/>
      <c r="BF23" s="549"/>
      <c r="BG23" s="549"/>
      <c r="BH23" s="549"/>
      <c r="BI23" s="549"/>
      <c r="BJ23" s="549"/>
      <c r="BK23" s="549"/>
      <c r="BL23" s="549"/>
      <c r="BM23" s="549"/>
      <c r="BN23" s="550"/>
      <c r="BO23" s="551"/>
      <c r="BP23" s="551"/>
      <c r="BQ23" s="552"/>
    </row>
    <row r="24" spans="1:69" s="67" customFormat="1" ht="30.75" customHeight="1" thickBot="1">
      <c r="B24" s="520" t="s">
        <v>208</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520"/>
      <c r="BG24" s="520"/>
      <c r="BH24" s="520"/>
      <c r="BI24" s="520"/>
      <c r="BJ24" s="520"/>
      <c r="BK24" s="520"/>
      <c r="BL24" s="520"/>
      <c r="BM24" s="520"/>
      <c r="BN24" s="76"/>
      <c r="BO24" s="76"/>
      <c r="BP24" s="76"/>
      <c r="BQ24" s="76"/>
    </row>
    <row r="25" spans="1:69" s="67" customFormat="1" ht="96" customHeight="1" thickTop="1" thickBot="1">
      <c r="B25" s="533" t="s">
        <v>209</v>
      </c>
      <c r="C25" s="512"/>
      <c r="D25" s="512"/>
      <c r="E25" s="512"/>
      <c r="F25" s="512"/>
      <c r="G25" s="512"/>
      <c r="H25" s="512"/>
      <c r="I25" s="512"/>
      <c r="J25" s="512"/>
      <c r="K25" s="512"/>
      <c r="L25" s="512"/>
      <c r="M25" s="533" t="s">
        <v>210</v>
      </c>
      <c r="N25" s="533"/>
      <c r="O25" s="533"/>
      <c r="P25" s="533"/>
      <c r="Q25" s="533"/>
      <c r="R25" s="533"/>
      <c r="S25" s="533"/>
      <c r="T25" s="533" t="s">
        <v>211</v>
      </c>
      <c r="U25" s="533"/>
      <c r="V25" s="533"/>
      <c r="W25" s="533"/>
      <c r="X25" s="533"/>
      <c r="Y25" s="533"/>
      <c r="Z25" s="533"/>
      <c r="AA25" s="533" t="s">
        <v>212</v>
      </c>
      <c r="AB25" s="512"/>
      <c r="AC25" s="512"/>
      <c r="AD25" s="512"/>
      <c r="AE25" s="512"/>
      <c r="AF25" s="512"/>
      <c r="AG25" s="512"/>
      <c r="AH25" s="512"/>
      <c r="AI25" s="512"/>
      <c r="AJ25" s="512"/>
      <c r="AK25" s="548"/>
      <c r="AL25" s="529" t="s">
        <v>213</v>
      </c>
      <c r="AM25" s="530"/>
      <c r="AN25" s="530"/>
      <c r="AO25" s="530"/>
      <c r="AP25" s="530"/>
      <c r="AQ25" s="530"/>
      <c r="AR25" s="530"/>
      <c r="AS25" s="530"/>
      <c r="AT25" s="530"/>
      <c r="AU25" s="530"/>
      <c r="AV25" s="531"/>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542" t="s">
        <v>214</v>
      </c>
      <c r="C26" s="543"/>
      <c r="D26" s="544">
        <f>N20</f>
        <v>0</v>
      </c>
      <c r="E26" s="544"/>
      <c r="F26" s="544"/>
      <c r="G26" s="544"/>
      <c r="H26" s="544"/>
      <c r="I26" s="544"/>
      <c r="J26" s="544"/>
      <c r="K26" s="516" t="s">
        <v>113</v>
      </c>
      <c r="L26" s="512"/>
      <c r="M26" s="545">
        <f>J20</f>
        <v>0</v>
      </c>
      <c r="N26" s="546"/>
      <c r="O26" s="546"/>
      <c r="P26" s="546"/>
      <c r="Q26" s="546"/>
      <c r="R26" s="546"/>
      <c r="S26" s="77" t="s">
        <v>215</v>
      </c>
      <c r="T26" s="533" t="s">
        <v>216</v>
      </c>
      <c r="U26" s="533"/>
      <c r="V26" s="533"/>
      <c r="W26" s="533"/>
      <c r="X26" s="533"/>
      <c r="Y26" s="533"/>
      <c r="Z26" s="533"/>
      <c r="AA26" s="513">
        <f>M26*17500</f>
        <v>0</v>
      </c>
      <c r="AB26" s="514"/>
      <c r="AC26" s="514"/>
      <c r="AD26" s="514"/>
      <c r="AE26" s="514"/>
      <c r="AF26" s="514"/>
      <c r="AG26" s="514"/>
      <c r="AH26" s="514"/>
      <c r="AI26" s="514"/>
      <c r="AJ26" s="515" t="s">
        <v>113</v>
      </c>
      <c r="AK26" s="515"/>
      <c r="AL26" s="547">
        <f>ROUNDDOWN(MIN(D26,AA26),-3)</f>
        <v>0</v>
      </c>
      <c r="AM26" s="514"/>
      <c r="AN26" s="514"/>
      <c r="AO26" s="514"/>
      <c r="AP26" s="514"/>
      <c r="AQ26" s="514"/>
      <c r="AR26" s="514"/>
      <c r="AS26" s="514"/>
      <c r="AT26" s="514"/>
      <c r="AU26" s="515" t="s">
        <v>113</v>
      </c>
      <c r="AV26" s="515"/>
      <c r="AW26" s="78"/>
      <c r="AX26" s="76"/>
      <c r="AY26" s="76"/>
      <c r="AZ26" s="76"/>
      <c r="BA26" s="79"/>
      <c r="BB26" s="79"/>
      <c r="BC26" s="79"/>
      <c r="BD26" s="79"/>
      <c r="BE26" s="79"/>
      <c r="BN26" s="76"/>
      <c r="BO26" s="76"/>
      <c r="BP26" s="76"/>
      <c r="BQ26" s="76"/>
    </row>
    <row r="27" spans="1:69" s="67" customFormat="1" ht="35.25" customHeight="1" thickBot="1">
      <c r="B27" s="542" t="s">
        <v>217</v>
      </c>
      <c r="C27" s="543"/>
      <c r="D27" s="544">
        <f>N21</f>
        <v>0</v>
      </c>
      <c r="E27" s="544"/>
      <c r="F27" s="544"/>
      <c r="G27" s="544"/>
      <c r="H27" s="544"/>
      <c r="I27" s="544"/>
      <c r="J27" s="544"/>
      <c r="K27" s="516" t="s">
        <v>113</v>
      </c>
      <c r="L27" s="512"/>
      <c r="M27" s="545">
        <f>J21</f>
        <v>0</v>
      </c>
      <c r="N27" s="546"/>
      <c r="O27" s="546"/>
      <c r="P27" s="546"/>
      <c r="Q27" s="546"/>
      <c r="R27" s="546"/>
      <c r="S27" s="77" t="s">
        <v>215</v>
      </c>
      <c r="T27" s="533" t="s">
        <v>216</v>
      </c>
      <c r="U27" s="533"/>
      <c r="V27" s="533"/>
      <c r="W27" s="533"/>
      <c r="X27" s="533"/>
      <c r="Y27" s="533"/>
      <c r="Z27" s="533"/>
      <c r="AA27" s="513">
        <f>M27*17500</f>
        <v>0</v>
      </c>
      <c r="AB27" s="514"/>
      <c r="AC27" s="514"/>
      <c r="AD27" s="514"/>
      <c r="AE27" s="514"/>
      <c r="AF27" s="514"/>
      <c r="AG27" s="514"/>
      <c r="AH27" s="514"/>
      <c r="AI27" s="514"/>
      <c r="AJ27" s="515" t="s">
        <v>113</v>
      </c>
      <c r="AK27" s="515"/>
      <c r="AL27" s="547">
        <f>ROUNDDOWN(MIN(D27,AA27),-3)</f>
        <v>0</v>
      </c>
      <c r="AM27" s="514"/>
      <c r="AN27" s="514"/>
      <c r="AO27" s="514"/>
      <c r="AP27" s="514"/>
      <c r="AQ27" s="514"/>
      <c r="AR27" s="514"/>
      <c r="AS27" s="514"/>
      <c r="AT27" s="514"/>
      <c r="AU27" s="515" t="s">
        <v>113</v>
      </c>
      <c r="AV27" s="515"/>
      <c r="AW27" s="78"/>
      <c r="AX27" s="76"/>
      <c r="AY27" s="76"/>
      <c r="AZ27" s="76"/>
      <c r="BN27" s="76"/>
      <c r="BO27" s="76"/>
      <c r="BP27" s="76"/>
      <c r="BQ27" s="76"/>
    </row>
    <row r="28" spans="1:69" s="67" customFormat="1" ht="35.25" customHeight="1" thickBot="1">
      <c r="B28" s="542" t="s">
        <v>218</v>
      </c>
      <c r="C28" s="543"/>
      <c r="D28" s="544">
        <f>N22</f>
        <v>0</v>
      </c>
      <c r="E28" s="544"/>
      <c r="F28" s="544"/>
      <c r="G28" s="544"/>
      <c r="H28" s="544"/>
      <c r="I28" s="544"/>
      <c r="J28" s="544"/>
      <c r="K28" s="516" t="s">
        <v>113</v>
      </c>
      <c r="L28" s="512"/>
      <c r="M28" s="545">
        <f>J22</f>
        <v>0</v>
      </c>
      <c r="N28" s="546"/>
      <c r="O28" s="546"/>
      <c r="P28" s="546"/>
      <c r="Q28" s="546"/>
      <c r="R28" s="546"/>
      <c r="S28" s="77" t="s">
        <v>215</v>
      </c>
      <c r="T28" s="533" t="s">
        <v>216</v>
      </c>
      <c r="U28" s="533"/>
      <c r="V28" s="533"/>
      <c r="W28" s="533"/>
      <c r="X28" s="533"/>
      <c r="Y28" s="533"/>
      <c r="Z28" s="533"/>
      <c r="AA28" s="513">
        <f>M28*17500</f>
        <v>0</v>
      </c>
      <c r="AB28" s="514"/>
      <c r="AC28" s="514"/>
      <c r="AD28" s="514"/>
      <c r="AE28" s="514"/>
      <c r="AF28" s="514"/>
      <c r="AG28" s="514"/>
      <c r="AH28" s="514"/>
      <c r="AI28" s="514"/>
      <c r="AJ28" s="515" t="s">
        <v>113</v>
      </c>
      <c r="AK28" s="515"/>
      <c r="AL28" s="495">
        <f>ROUNDDOWN(MIN(D28,AA28),-3)</f>
        <v>0</v>
      </c>
      <c r="AM28" s="496"/>
      <c r="AN28" s="496"/>
      <c r="AO28" s="496"/>
      <c r="AP28" s="496"/>
      <c r="AQ28" s="496"/>
      <c r="AR28" s="496"/>
      <c r="AS28" s="496"/>
      <c r="AT28" s="496"/>
      <c r="AU28" s="497" t="s">
        <v>113</v>
      </c>
      <c r="AV28" s="498"/>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20" t="s">
        <v>219</v>
      </c>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20"/>
      <c r="AU30" s="520"/>
      <c r="AV30" s="520"/>
      <c r="AW30" s="520"/>
      <c r="AX30" s="520"/>
      <c r="AY30" s="520"/>
      <c r="AZ30" s="520"/>
      <c r="BA30" s="520"/>
      <c r="BB30" s="520"/>
      <c r="BC30" s="520"/>
      <c r="BD30" s="520"/>
      <c r="BE30" s="520"/>
      <c r="BF30" s="520"/>
      <c r="BG30" s="520"/>
      <c r="BH30" s="520"/>
      <c r="BI30" s="520"/>
      <c r="BJ30" s="520"/>
      <c r="BK30" s="520"/>
      <c r="BL30" s="520"/>
      <c r="BM30" s="520"/>
    </row>
    <row r="31" spans="1:69" s="67" customFormat="1" ht="96" customHeight="1" thickBot="1">
      <c r="B31" s="526" t="s">
        <v>126</v>
      </c>
      <c r="C31" s="527"/>
      <c r="D31" s="527"/>
      <c r="E31" s="527"/>
      <c r="F31" s="527"/>
      <c r="G31" s="527"/>
      <c r="H31" s="527"/>
      <c r="I31" s="534"/>
      <c r="J31" s="541" t="s">
        <v>192</v>
      </c>
      <c r="K31" s="541"/>
      <c r="L31" s="541"/>
      <c r="M31" s="541"/>
      <c r="N31" s="533" t="s">
        <v>130</v>
      </c>
      <c r="O31" s="533"/>
      <c r="P31" s="533"/>
      <c r="Q31" s="533"/>
      <c r="R31" s="523" t="s">
        <v>193</v>
      </c>
      <c r="S31" s="524"/>
      <c r="T31" s="524"/>
      <c r="U31" s="525"/>
      <c r="V31" s="533" t="s">
        <v>132</v>
      </c>
      <c r="W31" s="533"/>
      <c r="X31" s="533"/>
      <c r="Y31" s="533"/>
      <c r="Z31" s="521" t="s">
        <v>194</v>
      </c>
      <c r="AA31" s="521"/>
      <c r="AB31" s="521"/>
      <c r="AC31" s="521"/>
      <c r="AD31" s="533" t="s">
        <v>195</v>
      </c>
      <c r="AE31" s="533"/>
      <c r="AF31" s="533"/>
      <c r="AG31" s="533"/>
      <c r="AH31" s="512" t="s">
        <v>196</v>
      </c>
      <c r="AI31" s="512"/>
      <c r="AJ31" s="512"/>
      <c r="AK31" s="512"/>
      <c r="AL31" s="533" t="s">
        <v>136</v>
      </c>
      <c r="AM31" s="533"/>
      <c r="AN31" s="533"/>
      <c r="AO31" s="533"/>
      <c r="AP31" s="533" t="s">
        <v>197</v>
      </c>
      <c r="AQ31" s="533"/>
      <c r="AR31" s="533"/>
      <c r="AS31" s="533"/>
      <c r="AT31" s="526" t="s">
        <v>220</v>
      </c>
      <c r="AU31" s="527"/>
      <c r="AV31" s="527"/>
      <c r="AW31" s="534"/>
      <c r="AX31" s="533" t="s">
        <v>139</v>
      </c>
      <c r="AY31" s="533"/>
      <c r="AZ31" s="533"/>
      <c r="BA31" s="533"/>
      <c r="BB31" s="533" t="s">
        <v>221</v>
      </c>
      <c r="BC31" s="533"/>
      <c r="BD31" s="533"/>
      <c r="BE31" s="533"/>
      <c r="BF31" s="535"/>
      <c r="BG31" s="535"/>
      <c r="BH31" s="535"/>
      <c r="BI31" s="535"/>
      <c r="BJ31" s="535"/>
      <c r="BK31" s="535"/>
      <c r="BL31" s="535"/>
      <c r="BM31" s="535"/>
    </row>
    <row r="32" spans="1:69" s="67" customFormat="1" ht="129" customHeight="1" thickBot="1">
      <c r="B32" s="526"/>
      <c r="C32" s="527"/>
      <c r="D32" s="527"/>
      <c r="E32" s="527"/>
      <c r="F32" s="527"/>
      <c r="G32" s="527"/>
      <c r="H32" s="527"/>
      <c r="I32" s="534"/>
      <c r="J32" s="539" t="s">
        <v>201</v>
      </c>
      <c r="K32" s="540"/>
      <c r="L32" s="540"/>
      <c r="M32" s="540"/>
      <c r="N32" s="539" t="s">
        <v>109</v>
      </c>
      <c r="O32" s="539"/>
      <c r="P32" s="539"/>
      <c r="Q32" s="539"/>
      <c r="R32" s="540" t="s">
        <v>150</v>
      </c>
      <c r="S32" s="540"/>
      <c r="T32" s="540"/>
      <c r="U32" s="540"/>
      <c r="V32" s="533" t="s">
        <v>151</v>
      </c>
      <c r="W32" s="533"/>
      <c r="X32" s="533"/>
      <c r="Y32" s="533"/>
      <c r="Z32" s="539" t="s">
        <v>203</v>
      </c>
      <c r="AA32" s="539"/>
      <c r="AB32" s="539"/>
      <c r="AC32" s="539"/>
      <c r="AD32" s="539" t="s">
        <v>109</v>
      </c>
      <c r="AE32" s="539"/>
      <c r="AF32" s="539"/>
      <c r="AG32" s="539"/>
      <c r="AH32" s="536" t="s">
        <v>153</v>
      </c>
      <c r="AI32" s="537"/>
      <c r="AJ32" s="537"/>
      <c r="AK32" s="538"/>
      <c r="AL32" s="536" t="s">
        <v>204</v>
      </c>
      <c r="AM32" s="537"/>
      <c r="AN32" s="537"/>
      <c r="AO32" s="538"/>
      <c r="AP32" s="512" t="s">
        <v>155</v>
      </c>
      <c r="AQ32" s="512"/>
      <c r="AR32" s="512"/>
      <c r="AS32" s="512"/>
      <c r="AT32" s="533" t="s">
        <v>156</v>
      </c>
      <c r="AU32" s="512"/>
      <c r="AV32" s="512"/>
      <c r="AW32" s="512"/>
      <c r="AX32" s="533" t="s">
        <v>156</v>
      </c>
      <c r="AY32" s="512"/>
      <c r="AZ32" s="512"/>
      <c r="BA32" s="512"/>
      <c r="BB32" s="533" t="s">
        <v>156</v>
      </c>
      <c r="BC32" s="512"/>
      <c r="BD32" s="512"/>
      <c r="BE32" s="512"/>
      <c r="BF32" s="535"/>
      <c r="BG32" s="489"/>
      <c r="BH32" s="489"/>
      <c r="BI32" s="489"/>
      <c r="BJ32" s="535"/>
      <c r="BK32" s="489"/>
      <c r="BL32" s="489"/>
      <c r="BM32" s="489"/>
    </row>
    <row r="33" spans="2:65" s="67" customFormat="1" ht="35.25" customHeight="1" thickBot="1">
      <c r="B33" s="526" t="s">
        <v>222</v>
      </c>
      <c r="C33" s="527"/>
      <c r="D33" s="527"/>
      <c r="E33" s="527"/>
      <c r="F33" s="527"/>
      <c r="G33" s="527"/>
      <c r="H33" s="527"/>
      <c r="I33" s="534"/>
      <c r="J33" s="533"/>
      <c r="K33" s="512"/>
      <c r="L33" s="512"/>
      <c r="M33" s="512"/>
      <c r="N33" s="533"/>
      <c r="O33" s="533"/>
      <c r="P33" s="533"/>
      <c r="Q33" s="533"/>
      <c r="R33" s="512"/>
      <c r="S33" s="512"/>
      <c r="T33" s="512"/>
      <c r="U33" s="512"/>
      <c r="V33" s="533"/>
      <c r="W33" s="533"/>
      <c r="X33" s="533"/>
      <c r="Y33" s="533"/>
      <c r="Z33" s="533"/>
      <c r="AA33" s="533"/>
      <c r="AB33" s="533"/>
      <c r="AC33" s="533"/>
      <c r="AD33" s="533"/>
      <c r="AE33" s="533"/>
      <c r="AF33" s="533"/>
      <c r="AG33" s="533"/>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489"/>
      <c r="BG33" s="489"/>
      <c r="BH33" s="489"/>
      <c r="BI33" s="489"/>
      <c r="BJ33" s="489"/>
      <c r="BK33" s="489"/>
      <c r="BL33" s="489"/>
      <c r="BM33" s="489"/>
    </row>
    <row r="34" spans="2:65" s="67" customFormat="1" ht="35.25" customHeight="1" thickBot="1">
      <c r="B34" s="526" t="s">
        <v>223</v>
      </c>
      <c r="C34" s="527"/>
      <c r="D34" s="527"/>
      <c r="E34" s="527"/>
      <c r="F34" s="527"/>
      <c r="G34" s="527"/>
      <c r="H34" s="527"/>
      <c r="I34" s="534"/>
      <c r="J34" s="533"/>
      <c r="K34" s="512"/>
      <c r="L34" s="512"/>
      <c r="M34" s="512"/>
      <c r="N34" s="533"/>
      <c r="O34" s="533"/>
      <c r="P34" s="533"/>
      <c r="Q34" s="533"/>
      <c r="R34" s="512"/>
      <c r="S34" s="512"/>
      <c r="T34" s="512"/>
      <c r="U34" s="512"/>
      <c r="V34" s="533"/>
      <c r="W34" s="533"/>
      <c r="X34" s="533"/>
      <c r="Y34" s="533"/>
      <c r="Z34" s="533"/>
      <c r="AA34" s="533"/>
      <c r="AB34" s="533"/>
      <c r="AC34" s="533"/>
      <c r="AD34" s="533"/>
      <c r="AE34" s="533"/>
      <c r="AF34" s="533"/>
      <c r="AG34" s="533"/>
      <c r="AH34" s="512"/>
      <c r="AI34" s="512"/>
      <c r="AJ34" s="512"/>
      <c r="AK34" s="512"/>
      <c r="AL34" s="512"/>
      <c r="AM34" s="512"/>
      <c r="AN34" s="512"/>
      <c r="AO34" s="512"/>
      <c r="AP34" s="512"/>
      <c r="AQ34" s="512"/>
      <c r="AR34" s="512"/>
      <c r="AS34" s="512"/>
      <c r="AT34" s="512"/>
      <c r="AU34" s="512"/>
      <c r="AV34" s="512"/>
      <c r="AW34" s="512"/>
      <c r="AX34" s="512"/>
      <c r="AY34" s="512"/>
      <c r="AZ34" s="512"/>
      <c r="BA34" s="512"/>
      <c r="BB34" s="512"/>
      <c r="BC34" s="512"/>
      <c r="BD34" s="512"/>
      <c r="BE34" s="512"/>
      <c r="BF34" s="489"/>
      <c r="BG34" s="489"/>
      <c r="BH34" s="489"/>
      <c r="BI34" s="489"/>
      <c r="BJ34" s="489"/>
      <c r="BK34" s="489"/>
      <c r="BL34" s="489"/>
      <c r="BM34" s="489"/>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20" t="s">
        <v>224</v>
      </c>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c r="AO36" s="520"/>
      <c r="AP36" s="520"/>
      <c r="AQ36" s="520"/>
      <c r="AR36" s="520"/>
      <c r="AS36" s="520"/>
      <c r="AT36" s="520"/>
      <c r="AU36" s="520"/>
      <c r="AV36" s="520"/>
      <c r="AW36" s="520"/>
      <c r="AX36" s="520"/>
      <c r="AY36" s="520"/>
      <c r="AZ36" s="520"/>
      <c r="BA36" s="520"/>
      <c r="BB36" s="520"/>
      <c r="BC36" s="520"/>
      <c r="BD36" s="520"/>
      <c r="BE36" s="520"/>
      <c r="BF36" s="520"/>
      <c r="BG36" s="520"/>
      <c r="BH36" s="520"/>
      <c r="BI36" s="520"/>
      <c r="BJ36" s="520"/>
      <c r="BK36" s="520"/>
      <c r="BL36" s="520"/>
      <c r="BM36" s="520"/>
    </row>
    <row r="37" spans="2:65" s="67" customFormat="1" ht="96" customHeight="1" thickTop="1" thickBot="1">
      <c r="B37" s="512"/>
      <c r="C37" s="512"/>
      <c r="D37" s="512"/>
      <c r="E37" s="512"/>
      <c r="F37" s="512"/>
      <c r="G37" s="512"/>
      <c r="H37" s="512"/>
      <c r="I37" s="512"/>
      <c r="J37" s="512"/>
      <c r="K37" s="512"/>
      <c r="L37" s="512"/>
      <c r="M37" s="512"/>
      <c r="N37" s="512"/>
      <c r="O37" s="521" t="s">
        <v>225</v>
      </c>
      <c r="P37" s="522"/>
      <c r="Q37" s="522"/>
      <c r="R37" s="522"/>
      <c r="S37" s="522"/>
      <c r="T37" s="522"/>
      <c r="U37" s="522"/>
      <c r="V37" s="523" t="s">
        <v>226</v>
      </c>
      <c r="W37" s="524"/>
      <c r="X37" s="525"/>
      <c r="Y37" s="526" t="s">
        <v>227</v>
      </c>
      <c r="Z37" s="527"/>
      <c r="AA37" s="527"/>
      <c r="AB37" s="527"/>
      <c r="AC37" s="527"/>
      <c r="AD37" s="527"/>
      <c r="AE37" s="528"/>
      <c r="AF37" s="529" t="s">
        <v>228</v>
      </c>
      <c r="AG37" s="530"/>
      <c r="AH37" s="530"/>
      <c r="AI37" s="530"/>
      <c r="AJ37" s="530"/>
      <c r="AK37" s="530"/>
      <c r="AL37" s="531"/>
      <c r="AM37" s="532"/>
      <c r="AN37" s="489"/>
      <c r="AO37" s="489"/>
      <c r="AP37" s="489"/>
      <c r="AQ37" s="489"/>
      <c r="AR37" s="489"/>
      <c r="AS37" s="489"/>
    </row>
    <row r="38" spans="2:65" s="67" customFormat="1" ht="35.25" customHeight="1" thickBot="1">
      <c r="B38" s="512" t="s">
        <v>229</v>
      </c>
      <c r="C38" s="512"/>
      <c r="D38" s="512"/>
      <c r="E38" s="512"/>
      <c r="F38" s="512"/>
      <c r="G38" s="512"/>
      <c r="H38" s="512"/>
      <c r="I38" s="512"/>
      <c r="J38" s="512"/>
      <c r="K38" s="512"/>
      <c r="L38" s="512"/>
      <c r="M38" s="512"/>
      <c r="N38" s="512"/>
      <c r="O38" s="513">
        <v>0</v>
      </c>
      <c r="P38" s="514"/>
      <c r="Q38" s="514"/>
      <c r="R38" s="514"/>
      <c r="S38" s="514"/>
      <c r="T38" s="515" t="s">
        <v>113</v>
      </c>
      <c r="U38" s="516"/>
      <c r="V38" s="517"/>
      <c r="W38" s="518"/>
      <c r="X38" s="519"/>
      <c r="Y38" s="87"/>
      <c r="Z38" s="514">
        <v>1030000</v>
      </c>
      <c r="AA38" s="514"/>
      <c r="AB38" s="514"/>
      <c r="AC38" s="514"/>
      <c r="AD38" s="515" t="s">
        <v>113</v>
      </c>
      <c r="AE38" s="516"/>
      <c r="AF38" s="495">
        <f>ROUNDDOWN(MIN(O38,Y38),-3)</f>
        <v>0</v>
      </c>
      <c r="AG38" s="496"/>
      <c r="AH38" s="496"/>
      <c r="AI38" s="496"/>
      <c r="AJ38" s="496"/>
      <c r="AK38" s="497" t="s">
        <v>113</v>
      </c>
      <c r="AL38" s="498"/>
      <c r="AM38" s="489"/>
      <c r="AN38" s="489"/>
      <c r="AO38" s="489"/>
      <c r="AP38" s="489"/>
      <c r="AQ38" s="489"/>
      <c r="AR38" s="489"/>
      <c r="AS38" s="489"/>
      <c r="AT38" s="88"/>
      <c r="AU38" s="88"/>
      <c r="AV38" s="88"/>
    </row>
    <row r="39" spans="2:65" s="67" customFormat="1" ht="65.25" customHeight="1" thickTop="1">
      <c r="B39" s="499" t="s">
        <v>230</v>
      </c>
      <c r="C39" s="497"/>
      <c r="D39" s="497"/>
      <c r="E39" s="497"/>
      <c r="F39" s="497"/>
      <c r="G39" s="497"/>
      <c r="H39" s="497"/>
      <c r="I39" s="497"/>
      <c r="J39" s="497"/>
      <c r="K39" s="497"/>
      <c r="L39" s="497"/>
      <c r="M39" s="497"/>
      <c r="N39" s="497"/>
      <c r="O39" s="502">
        <v>0</v>
      </c>
      <c r="P39" s="496"/>
      <c r="Q39" s="496"/>
      <c r="R39" s="496"/>
      <c r="S39" s="496"/>
      <c r="T39" s="497" t="s">
        <v>113</v>
      </c>
      <c r="U39" s="505"/>
      <c r="V39" s="507" t="s">
        <v>108</v>
      </c>
      <c r="W39" s="497"/>
      <c r="X39" s="505"/>
      <c r="Y39" s="89"/>
      <c r="Z39" s="496">
        <v>310000</v>
      </c>
      <c r="AA39" s="496"/>
      <c r="AB39" s="496"/>
      <c r="AC39" s="496"/>
      <c r="AD39" s="497" t="s">
        <v>113</v>
      </c>
      <c r="AE39" s="497"/>
      <c r="AF39" s="508">
        <f>ROUNDDOWN(MIN(O39,IF(V39="無",Z39,Z40)),-3)</f>
        <v>0</v>
      </c>
      <c r="AG39" s="509"/>
      <c r="AH39" s="509"/>
      <c r="AI39" s="509"/>
      <c r="AJ39" s="509"/>
      <c r="AK39" s="485" t="s">
        <v>113</v>
      </c>
      <c r="AL39" s="486"/>
      <c r="AM39" s="489"/>
      <c r="AN39" s="489"/>
      <c r="AO39" s="489"/>
      <c r="AP39" s="489"/>
      <c r="AQ39" s="489"/>
      <c r="AR39" s="489"/>
      <c r="AS39" s="489"/>
      <c r="AU39" s="67" t="s">
        <v>231</v>
      </c>
    </row>
    <row r="40" spans="2:65" s="67" customFormat="1" ht="65.25" customHeight="1" thickBot="1">
      <c r="B40" s="500"/>
      <c r="C40" s="501"/>
      <c r="D40" s="501"/>
      <c r="E40" s="501"/>
      <c r="F40" s="501"/>
      <c r="G40" s="501"/>
      <c r="H40" s="501"/>
      <c r="I40" s="501"/>
      <c r="J40" s="501"/>
      <c r="K40" s="501"/>
      <c r="L40" s="501"/>
      <c r="M40" s="501"/>
      <c r="N40" s="501"/>
      <c r="O40" s="503"/>
      <c r="P40" s="504"/>
      <c r="Q40" s="504"/>
      <c r="R40" s="504"/>
      <c r="S40" s="504"/>
      <c r="T40" s="501"/>
      <c r="U40" s="506"/>
      <c r="V40" s="500"/>
      <c r="W40" s="501"/>
      <c r="X40" s="506"/>
      <c r="Y40" s="90"/>
      <c r="Z40" s="490">
        <v>378000</v>
      </c>
      <c r="AA40" s="490"/>
      <c r="AB40" s="490"/>
      <c r="AC40" s="490"/>
      <c r="AD40" s="491" t="s">
        <v>232</v>
      </c>
      <c r="AE40" s="492"/>
      <c r="AF40" s="510"/>
      <c r="AG40" s="511"/>
      <c r="AH40" s="511"/>
      <c r="AI40" s="511"/>
      <c r="AJ40" s="511"/>
      <c r="AK40" s="487"/>
      <c r="AL40" s="488"/>
      <c r="AM40" s="76"/>
      <c r="AN40" s="76"/>
      <c r="AO40" s="76"/>
      <c r="AP40" s="76"/>
      <c r="AQ40" s="76"/>
      <c r="AR40" s="76"/>
      <c r="AS40" s="76"/>
    </row>
    <row r="41" spans="2:65" ht="82.5" customHeight="1">
      <c r="B41" s="493" t="s">
        <v>233</v>
      </c>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328A-ED74-4276-9226-EA36D5037583}">
  <dimension ref="A1:K53"/>
  <sheetViews>
    <sheetView view="pageBreakPreview" zoomScale="90" zoomScaleNormal="100" zoomScaleSheetLayoutView="90" workbookViewId="0">
      <selection activeCell="G18" sqref="G18:K18"/>
    </sheetView>
  </sheetViews>
  <sheetFormatPr defaultColWidth="9" defaultRowHeight="12"/>
  <cols>
    <col min="1" max="1" width="11.1796875" style="205" customWidth="1"/>
    <col min="2" max="18" width="10" style="205" customWidth="1"/>
    <col min="19" max="16384" width="9" style="205"/>
  </cols>
  <sheetData>
    <row r="1" spans="1:11">
      <c r="A1" s="205" t="s">
        <v>421</v>
      </c>
    </row>
    <row r="2" spans="1:11" ht="18" customHeight="1">
      <c r="A2" s="420" t="s">
        <v>238</v>
      </c>
      <c r="B2" s="420"/>
      <c r="C2" s="420"/>
      <c r="D2" s="420"/>
      <c r="E2" s="420"/>
      <c r="F2" s="420"/>
      <c r="G2" s="420"/>
      <c r="H2" s="420"/>
      <c r="I2" s="420"/>
      <c r="J2" s="420"/>
      <c r="K2" s="420"/>
    </row>
    <row r="5" spans="1:11" ht="18.75" customHeight="1">
      <c r="A5" s="223" t="s">
        <v>59</v>
      </c>
      <c r="B5" s="426" t="s">
        <v>430</v>
      </c>
      <c r="C5" s="427"/>
      <c r="D5" s="427"/>
      <c r="E5" s="427"/>
      <c r="F5" s="427"/>
      <c r="G5" s="428"/>
    </row>
    <row r="6" spans="1:11" ht="12" customHeight="1">
      <c r="A6" s="203"/>
      <c r="B6" s="95"/>
      <c r="C6" s="95"/>
      <c r="D6" s="95"/>
      <c r="E6" s="95"/>
      <c r="F6" s="95"/>
    </row>
    <row r="8" spans="1:11">
      <c r="A8" s="421" t="s">
        <v>234</v>
      </c>
      <c r="B8" s="421"/>
      <c r="C8" s="421"/>
      <c r="D8" s="421" t="s">
        <v>263</v>
      </c>
      <c r="E8" s="421"/>
      <c r="F8" s="421"/>
      <c r="G8" s="421" t="s">
        <v>235</v>
      </c>
      <c r="H8" s="421"/>
      <c r="I8" s="421"/>
      <c r="J8" s="421"/>
      <c r="K8" s="421"/>
    </row>
    <row r="9" spans="1:11" ht="18.75" customHeight="1">
      <c r="A9" s="612" t="s">
        <v>440</v>
      </c>
      <c r="B9" s="612"/>
      <c r="C9" s="612"/>
      <c r="D9" s="612" t="s">
        <v>436</v>
      </c>
      <c r="E9" s="612"/>
      <c r="F9" s="612"/>
      <c r="G9" s="612" t="s">
        <v>441</v>
      </c>
      <c r="H9" s="612"/>
      <c r="I9" s="612"/>
      <c r="J9" s="612"/>
      <c r="K9" s="612"/>
    </row>
    <row r="10" spans="1:11" ht="12" customHeight="1">
      <c r="A10" s="206"/>
      <c r="B10" s="206"/>
      <c r="C10" s="206"/>
      <c r="D10" s="206"/>
      <c r="E10" s="206"/>
      <c r="F10" s="206"/>
      <c r="G10" s="206"/>
      <c r="H10" s="206"/>
      <c r="I10" s="206"/>
      <c r="J10" s="206"/>
      <c r="K10" s="206"/>
    </row>
    <row r="11" spans="1:11" ht="12" customHeight="1">
      <c r="A11" s="206"/>
      <c r="B11" s="206"/>
      <c r="C11" s="206"/>
      <c r="D11" s="206"/>
      <c r="E11" s="206"/>
      <c r="F11" s="206"/>
      <c r="G11" s="206"/>
      <c r="H11" s="206"/>
      <c r="I11" s="206"/>
      <c r="J11" s="206"/>
      <c r="K11" s="206"/>
    </row>
    <row r="12" spans="1:11">
      <c r="A12" s="205" t="s">
        <v>264</v>
      </c>
    </row>
    <row r="13" spans="1:11" ht="3.75" customHeight="1"/>
    <row r="14" spans="1:11">
      <c r="A14" s="423" t="s">
        <v>236</v>
      </c>
      <c r="B14" s="425" t="s">
        <v>239</v>
      </c>
      <c r="C14" s="425"/>
      <c r="D14" s="425"/>
      <c r="E14" s="425"/>
      <c r="F14" s="425"/>
      <c r="G14" s="425" t="s">
        <v>240</v>
      </c>
      <c r="H14" s="425"/>
      <c r="I14" s="425"/>
      <c r="J14" s="425"/>
      <c r="K14" s="425"/>
    </row>
    <row r="15" spans="1:11" ht="18.75" customHeight="1">
      <c r="A15" s="424"/>
      <c r="B15" s="220" t="s">
        <v>327</v>
      </c>
      <c r="C15" s="277">
        <v>45960</v>
      </c>
      <c r="D15" s="221" t="s">
        <v>329</v>
      </c>
      <c r="E15" s="221" t="s">
        <v>330</v>
      </c>
      <c r="F15" s="278">
        <v>46112</v>
      </c>
      <c r="G15" s="220" t="s">
        <v>327</v>
      </c>
      <c r="H15" s="277">
        <v>45960</v>
      </c>
      <c r="I15" s="221" t="s">
        <v>444</v>
      </c>
      <c r="J15" s="221" t="s">
        <v>445</v>
      </c>
      <c r="K15" s="278">
        <v>46112</v>
      </c>
    </row>
    <row r="16" spans="1:11" ht="18.75" customHeight="1">
      <c r="A16" s="223" t="s">
        <v>253</v>
      </c>
      <c r="B16" s="594" t="s">
        <v>442</v>
      </c>
      <c r="C16" s="594"/>
      <c r="D16" s="594"/>
      <c r="E16" s="594"/>
      <c r="F16" s="594"/>
      <c r="G16" s="417"/>
      <c r="H16" s="418"/>
      <c r="I16" s="418"/>
      <c r="J16" s="418"/>
      <c r="K16" s="419"/>
    </row>
    <row r="17" spans="1:11" ht="18.75" customHeight="1">
      <c r="A17" s="222" t="s">
        <v>281</v>
      </c>
      <c r="B17" s="116" t="s">
        <v>331</v>
      </c>
      <c r="C17" s="126"/>
      <c r="D17" s="117" t="s">
        <v>332</v>
      </c>
      <c r="E17" s="127"/>
      <c r="F17" s="119" t="s">
        <v>333</v>
      </c>
      <c r="G17" s="127"/>
      <c r="H17" s="118" t="s">
        <v>334</v>
      </c>
      <c r="I17" s="127">
        <v>4</v>
      </c>
      <c r="J17" s="118" t="s">
        <v>335</v>
      </c>
      <c r="K17" s="197">
        <f>C17+E17+G17+I17</f>
        <v>4</v>
      </c>
    </row>
    <row r="18" spans="1:11">
      <c r="A18" s="429" t="s">
        <v>243</v>
      </c>
      <c r="B18" s="425" t="s">
        <v>241</v>
      </c>
      <c r="C18" s="425"/>
      <c r="D18" s="425"/>
      <c r="E18" s="425"/>
      <c r="F18" s="425"/>
      <c r="G18" s="425" t="s">
        <v>242</v>
      </c>
      <c r="H18" s="425"/>
      <c r="I18" s="425"/>
      <c r="J18" s="425"/>
      <c r="K18" s="425"/>
    </row>
    <row r="19" spans="1:11" ht="18.75" customHeight="1">
      <c r="A19" s="424"/>
      <c r="B19" s="594" t="s">
        <v>65</v>
      </c>
      <c r="C19" s="594"/>
      <c r="D19" s="594"/>
      <c r="E19" s="594"/>
      <c r="F19" s="594"/>
      <c r="G19" s="594" t="s">
        <v>65</v>
      </c>
      <c r="H19" s="594"/>
      <c r="I19" s="594"/>
      <c r="J19" s="594"/>
      <c r="K19" s="594"/>
    </row>
    <row r="20" spans="1:11" ht="12" customHeight="1">
      <c r="A20" s="431" t="s">
        <v>244</v>
      </c>
      <c r="B20" s="223" t="s">
        <v>245</v>
      </c>
      <c r="C20" s="421" t="s">
        <v>246</v>
      </c>
      <c r="D20" s="421"/>
      <c r="E20" s="421"/>
      <c r="F20" s="421"/>
      <c r="G20" s="421"/>
      <c r="H20" s="421"/>
      <c r="I20" s="421"/>
      <c r="J20" s="421"/>
      <c r="K20" s="421"/>
    </row>
    <row r="21" spans="1:11">
      <c r="A21" s="431"/>
      <c r="B21" s="432" t="s">
        <v>435</v>
      </c>
      <c r="C21" s="286" t="s">
        <v>247</v>
      </c>
      <c r="D21" s="286" t="s">
        <v>248</v>
      </c>
      <c r="E21" s="286" t="s">
        <v>249</v>
      </c>
      <c r="F21" s="433" t="s">
        <v>242</v>
      </c>
      <c r="G21" s="434"/>
      <c r="H21" s="432" t="s">
        <v>250</v>
      </c>
      <c r="I21" s="432"/>
      <c r="J21" s="432"/>
      <c r="K21" s="432"/>
    </row>
    <row r="22" spans="1:11" ht="18.75" customHeight="1">
      <c r="A22" s="431"/>
      <c r="B22" s="432"/>
      <c r="C22" s="287"/>
      <c r="D22" s="288"/>
      <c r="E22" s="289"/>
      <c r="F22" s="430"/>
      <c r="G22" s="430"/>
      <c r="H22" s="290" t="s">
        <v>251</v>
      </c>
      <c r="I22" s="291"/>
      <c r="J22" s="290" t="s">
        <v>252</v>
      </c>
      <c r="K22" s="286"/>
    </row>
    <row r="23" spans="1:11" ht="18.75" customHeight="1">
      <c r="A23" s="431"/>
      <c r="B23" s="432"/>
      <c r="C23" s="287"/>
      <c r="D23" s="288"/>
      <c r="E23" s="289"/>
      <c r="F23" s="430"/>
      <c r="G23" s="430"/>
      <c r="H23" s="290" t="s">
        <v>251</v>
      </c>
      <c r="I23" s="291"/>
      <c r="J23" s="290" t="s">
        <v>252</v>
      </c>
      <c r="K23" s="286"/>
    </row>
    <row r="26" spans="1:11">
      <c r="A26" s="205" t="s">
        <v>265</v>
      </c>
    </row>
    <row r="27" spans="1:11" ht="3.75" customHeight="1"/>
    <row r="28" spans="1:11" ht="19.5" customHeight="1">
      <c r="A28" s="437" t="s">
        <v>38</v>
      </c>
      <c r="B28" s="438"/>
      <c r="C28" s="402" t="s">
        <v>314</v>
      </c>
      <c r="D28" s="99"/>
      <c r="E28" s="402" t="s">
        <v>315</v>
      </c>
      <c r="F28" s="100"/>
      <c r="G28" s="402" t="s">
        <v>316</v>
      </c>
      <c r="H28" s="100"/>
      <c r="I28" s="402" t="s">
        <v>317</v>
      </c>
      <c r="J28" s="100"/>
      <c r="K28" s="391" t="s">
        <v>237</v>
      </c>
    </row>
    <row r="29" spans="1:11" ht="24" customHeight="1">
      <c r="A29" s="439"/>
      <c r="B29" s="440"/>
      <c r="C29" s="403"/>
      <c r="D29" s="201" t="s">
        <v>313</v>
      </c>
      <c r="E29" s="403"/>
      <c r="F29" s="201" t="s">
        <v>313</v>
      </c>
      <c r="G29" s="403"/>
      <c r="H29" s="201" t="s">
        <v>313</v>
      </c>
      <c r="I29" s="403"/>
      <c r="J29" s="201" t="s">
        <v>313</v>
      </c>
      <c r="K29" s="392"/>
    </row>
    <row r="30" spans="1:11" ht="30" customHeight="1">
      <c r="A30" s="407" t="s">
        <v>336</v>
      </c>
      <c r="B30" s="408"/>
      <c r="C30" s="279">
        <v>26</v>
      </c>
      <c r="D30" s="279">
        <v>0</v>
      </c>
      <c r="E30" s="124"/>
      <c r="F30" s="123"/>
      <c r="G30" s="124"/>
      <c r="H30" s="123"/>
      <c r="I30" s="124"/>
      <c r="J30" s="123"/>
      <c r="K30" s="96">
        <f>IF(SUM(C30+E30+G30+I30)=0,"",SUM(C30+E30+G30+I30))</f>
        <v>26</v>
      </c>
    </row>
    <row r="31" spans="1:11" ht="15" customHeight="1">
      <c r="A31" s="435" t="s">
        <v>337</v>
      </c>
      <c r="B31" s="436"/>
      <c r="C31" s="280">
        <v>26</v>
      </c>
      <c r="D31" s="280">
        <v>4</v>
      </c>
      <c r="E31" s="152"/>
      <c r="F31" s="151"/>
      <c r="G31" s="152"/>
      <c r="H31" s="151"/>
      <c r="I31" s="152"/>
      <c r="J31" s="151"/>
      <c r="K31" s="97">
        <f t="shared" ref="K31:K32" si="0">IF(SUM(C31+E31+G31+I31)=0,"",SUM(C31+E31+G31+I31))</f>
        <v>26</v>
      </c>
    </row>
    <row r="32" spans="1:11" ht="15" customHeight="1">
      <c r="A32" s="435"/>
      <c r="B32" s="436"/>
      <c r="C32" s="281">
        <v>26</v>
      </c>
      <c r="D32" s="281">
        <v>4</v>
      </c>
      <c r="E32" s="125"/>
      <c r="F32" s="125"/>
      <c r="G32" s="125"/>
      <c r="H32" s="125"/>
      <c r="I32" s="125"/>
      <c r="J32" s="125"/>
      <c r="K32" s="98">
        <f t="shared" si="0"/>
        <v>26</v>
      </c>
    </row>
    <row r="33" spans="1:11" ht="39" customHeight="1">
      <c r="A33" s="407" t="s">
        <v>416</v>
      </c>
      <c r="B33" s="408"/>
      <c r="C33" s="409"/>
      <c r="D33" s="410"/>
      <c r="E33" s="409"/>
      <c r="F33" s="410"/>
      <c r="G33" s="409"/>
      <c r="H33" s="410"/>
      <c r="I33" s="409"/>
      <c r="J33" s="410"/>
      <c r="K33" s="96" t="str">
        <f>IF(SUM(C33+E33+G33+I33)=0,"",SUM(C33+E33+G33+I33))</f>
        <v/>
      </c>
    </row>
    <row r="34" spans="1:11" ht="12" customHeight="1">
      <c r="A34" s="406" t="s">
        <v>318</v>
      </c>
      <c r="B34" s="406"/>
      <c r="C34" s="406"/>
      <c r="D34" s="406"/>
      <c r="E34" s="406"/>
      <c r="F34" s="406"/>
      <c r="G34" s="406"/>
      <c r="H34" s="406"/>
      <c r="I34" s="406"/>
      <c r="J34" s="406"/>
      <c r="K34" s="406"/>
    </row>
    <row r="36" spans="1:11">
      <c r="A36" s="205" t="s">
        <v>266</v>
      </c>
    </row>
    <row r="37" spans="1:11" ht="3.75" customHeight="1"/>
    <row r="38" spans="1:11" ht="18.75" customHeight="1">
      <c r="A38" s="600" t="s">
        <v>456</v>
      </c>
      <c r="B38" s="601"/>
      <c r="C38" s="601"/>
      <c r="D38" s="601"/>
      <c r="E38" s="601"/>
      <c r="F38" s="601"/>
      <c r="G38" s="601"/>
      <c r="H38" s="601"/>
      <c r="I38" s="601"/>
      <c r="J38" s="601"/>
      <c r="K38" s="602"/>
    </row>
    <row r="39" spans="1:11" ht="18.75" customHeight="1">
      <c r="A39" s="603"/>
      <c r="B39" s="604"/>
      <c r="C39" s="604"/>
      <c r="D39" s="604"/>
      <c r="E39" s="604"/>
      <c r="F39" s="604"/>
      <c r="G39" s="604"/>
      <c r="H39" s="604"/>
      <c r="I39" s="604"/>
      <c r="J39" s="604"/>
      <c r="K39" s="605"/>
    </row>
    <row r="40" spans="1:11" ht="18.75" customHeight="1">
      <c r="A40" s="603"/>
      <c r="B40" s="604"/>
      <c r="C40" s="604"/>
      <c r="D40" s="604"/>
      <c r="E40" s="604"/>
      <c r="F40" s="604"/>
      <c r="G40" s="604"/>
      <c r="H40" s="604"/>
      <c r="I40" s="604"/>
      <c r="J40" s="604"/>
      <c r="K40" s="605"/>
    </row>
    <row r="41" spans="1:11" ht="18.75" customHeight="1">
      <c r="A41" s="606"/>
      <c r="B41" s="607"/>
      <c r="C41" s="607"/>
      <c r="D41" s="607"/>
      <c r="E41" s="607"/>
      <c r="F41" s="607"/>
      <c r="G41" s="607"/>
      <c r="H41" s="607"/>
      <c r="I41" s="607"/>
      <c r="J41" s="607"/>
      <c r="K41" s="608"/>
    </row>
    <row r="44" spans="1:11">
      <c r="A44" s="205" t="s">
        <v>282</v>
      </c>
    </row>
    <row r="45" spans="1:11" ht="3.75" customHeight="1"/>
    <row r="46" spans="1:11" ht="18.75" customHeight="1">
      <c r="A46" s="210" t="s">
        <v>422</v>
      </c>
      <c r="B46" s="209"/>
      <c r="C46" s="209"/>
    </row>
    <row r="47" spans="1:11" ht="72" customHeight="1">
      <c r="A47" s="609" t="s">
        <v>423</v>
      </c>
      <c r="B47" s="610"/>
      <c r="C47" s="611"/>
      <c r="D47" s="282" t="s">
        <v>414</v>
      </c>
      <c r="E47" s="283"/>
      <c r="F47" s="283"/>
      <c r="G47" s="283"/>
      <c r="H47" s="219"/>
      <c r="I47" s="219"/>
    </row>
    <row r="48" spans="1:11" ht="18.75" customHeight="1">
      <c r="A48" s="414" t="s">
        <v>413</v>
      </c>
      <c r="B48" s="415"/>
      <c r="C48" s="416"/>
      <c r="D48" s="595" t="s">
        <v>384</v>
      </c>
      <c r="E48" s="596"/>
      <c r="F48" s="596"/>
      <c r="G48" s="597"/>
      <c r="H48" s="452"/>
      <c r="I48" s="453"/>
    </row>
    <row r="49" spans="1:8" ht="21" customHeight="1">
      <c r="A49" s="421" t="s">
        <v>417</v>
      </c>
      <c r="B49" s="421"/>
      <c r="C49" s="421"/>
      <c r="D49" s="599" t="s">
        <v>424</v>
      </c>
      <c r="E49" s="599"/>
      <c r="F49" s="284"/>
      <c r="G49" s="284"/>
    </row>
    <row r="50" spans="1:8" ht="21" customHeight="1">
      <c r="A50" s="382" t="s">
        <v>447</v>
      </c>
      <c r="B50" s="383"/>
      <c r="C50" s="384"/>
      <c r="D50" s="388" t="s">
        <v>448</v>
      </c>
      <c r="E50" s="389"/>
      <c r="F50" s="598">
        <v>2</v>
      </c>
      <c r="G50" s="598"/>
    </row>
    <row r="51" spans="1:8" ht="21" customHeight="1">
      <c r="A51" s="385"/>
      <c r="B51" s="386"/>
      <c r="C51" s="387"/>
      <c r="D51" s="388" t="s">
        <v>449</v>
      </c>
      <c r="E51" s="389"/>
      <c r="F51" s="598">
        <v>4</v>
      </c>
      <c r="G51" s="598"/>
    </row>
    <row r="52" spans="1:8" ht="21" customHeight="1">
      <c r="A52" s="377" t="s">
        <v>452</v>
      </c>
      <c r="B52" s="377"/>
      <c r="C52" s="377"/>
      <c r="D52" s="594" t="s">
        <v>451</v>
      </c>
      <c r="E52" s="594"/>
      <c r="F52" s="594"/>
      <c r="G52" s="594"/>
    </row>
    <row r="53" spans="1:8" ht="21" customHeight="1">
      <c r="A53" s="377" t="s">
        <v>454</v>
      </c>
      <c r="B53" s="377"/>
      <c r="C53" s="377"/>
      <c r="D53" s="595" t="s">
        <v>455</v>
      </c>
      <c r="E53" s="596"/>
      <c r="F53" s="596"/>
      <c r="G53" s="597"/>
      <c r="H53" s="205" t="s">
        <v>453</v>
      </c>
    </row>
  </sheetData>
  <mergeCells count="55">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C29"/>
    <mergeCell ref="E28:E29"/>
    <mergeCell ref="G28:G29"/>
    <mergeCell ref="I28:I29"/>
    <mergeCell ref="A30:B30"/>
    <mergeCell ref="A31:B32"/>
    <mergeCell ref="A33:B33"/>
    <mergeCell ref="C33:D33"/>
    <mergeCell ref="E33:F33"/>
    <mergeCell ref="A49:C49"/>
    <mergeCell ref="D49:E49"/>
    <mergeCell ref="I33:J33"/>
    <mergeCell ref="A34:K34"/>
    <mergeCell ref="A38:K41"/>
    <mergeCell ref="A47:C47"/>
    <mergeCell ref="A48:C48"/>
    <mergeCell ref="D48:G48"/>
    <mergeCell ref="H48:I48"/>
    <mergeCell ref="G33:H33"/>
    <mergeCell ref="A52:C52"/>
    <mergeCell ref="D52:G52"/>
    <mergeCell ref="A53:C53"/>
    <mergeCell ref="D53:G53"/>
    <mergeCell ref="A50:C51"/>
    <mergeCell ref="D50:E50"/>
    <mergeCell ref="F50:G50"/>
    <mergeCell ref="D51:E51"/>
    <mergeCell ref="F51:G51"/>
  </mergeCells>
  <phoneticPr fontId="4"/>
  <dataValidations count="6">
    <dataValidation type="list" allowBlank="1" showInputMessage="1" showErrorMessage="1" sqref="B16:F16" xr:uid="{63B3B454-6FF5-4686-973F-EC942DDDE089}">
      <formula1>"新築,移転新築,増築,改修,改築"</formula1>
    </dataValidation>
    <dataValidation type="list" allowBlank="1" showInputMessage="1" showErrorMessage="1" sqref="B21:B23" xr:uid="{6FC2CEF6-6F88-4C91-9C2C-FB44472B847D}">
      <formula1>"有,無"</formula1>
    </dataValidation>
    <dataValidation type="list" allowBlank="1" showInputMessage="1" showErrorMessage="1" sqref="I22:I23" xr:uid="{433A35D4-70AB-4B49-B1E4-7A3C57F6731A}">
      <formula1>"有（承認済）,有（申請済）,有（申請予定）,無"</formula1>
    </dataValidation>
    <dataValidation type="list" allowBlank="1" showInputMessage="1" showErrorMessage="1" sqref="K22:K23" xr:uid="{8F72AFB4-43F4-495E-B8DD-2416B8745E39}">
      <formula1>"転用,譲渡,交換,貸付,取壊し"</formula1>
    </dataValidation>
    <dataValidation type="list" allowBlank="1" showInputMessage="1" showErrorMessage="1" sqref="G16:K16" xr:uid="{07BBB31E-0115-4031-99DD-039FEE95F3C6}">
      <formula1>"新築,移転新築,増築,改築"</formula1>
    </dataValidation>
    <dataValidation type="list" allowBlank="1" showInputMessage="1" showErrorMessage="1" sqref="D52:G52" xr:uid="{6030252F-9598-4263-A5D2-93B46FDD6355}">
      <formula1>"可,不可"</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9B26745-CA02-446B-8840-0F029B1D50C0}">
          <x14:formula1>
            <xm:f>'管理用（このシートは削除しないでください）'!$T$11:$T$12</xm:f>
          </x14:formula1>
          <xm:sqref>D47</xm:sqref>
        </x14:dataValidation>
        <x14:dataValidation type="list" allowBlank="1" showInputMessage="1" showErrorMessage="1" xr:uid="{729A0916-44AB-40D2-9901-A7C1F4AF654E}">
          <x14:formula1>
            <xm:f>'管理用（このシートは削除しないでください）'!$F$3:$F$9</xm:f>
          </x14:formula1>
          <xm:sqref>B19:K19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29</vt:i4>
      </vt:variant>
    </vt:vector>
  </HeadingPairs>
  <TitlesOfParts>
    <vt:vector size="40" baseType="lpstr">
      <vt:lpstr>（様式2）事業費内訳書（病室）</vt:lpstr>
      <vt:lpstr>（様式2）事業費内訳書（病室以外）</vt:lpstr>
      <vt:lpstr>１6 新興感染症（病室）</vt:lpstr>
      <vt:lpstr>１6 新興感染症（病室以外）</vt:lpstr>
      <vt:lpstr>（様式2）【記載例】事業費内訳書（病室）</vt:lpstr>
      <vt:lpstr>（様式2）【記載例】事業費内訳書（病室以外）</vt:lpstr>
      <vt:lpstr>12-1 スプリンクラー（総括表）見直し前</vt:lpstr>
      <vt:lpstr>12-2スプリンクラー（個別計画書）見直し前</vt:lpstr>
      <vt:lpstr>１6 【記載例】新興感染症（病室）</vt:lpstr>
      <vt:lpstr>１6 【記載例】新興感染症（病室以外）</vt:lpstr>
      <vt:lpstr>管理用（このシートは削除しないでください）</vt:lpstr>
      <vt:lpstr>'（様式2）【記載例】事業費内訳書（病室）'!Print_Area</vt:lpstr>
      <vt:lpstr>'（様式2）【記載例】事業費内訳書（病室以外）'!Print_Area</vt:lpstr>
      <vt:lpstr>'（様式2）事業費内訳書（病室）'!Print_Area</vt:lpstr>
      <vt:lpstr>'（様式2）事業費内訳書（病室以外）'!Print_Area</vt:lpstr>
      <vt:lpstr>'12-1 スプリンクラー（総括表）見直し前'!Print_Area</vt:lpstr>
      <vt:lpstr>'12-2スプリンクラー（個別計画書）見直し前'!Print_Area</vt:lpstr>
      <vt:lpstr>'１6 【記載例】新興感染症（病室）'!Print_Area</vt:lpstr>
      <vt:lpstr>'１6 【記載例】新興感染症（病室以外）'!Print_Area</vt:lpstr>
      <vt:lpstr>'１6 新興感染症（病室）'!Print_Area</vt:lpstr>
      <vt:lpstr>'１6 新興感染症（病室以外）'!Print_Area</vt:lpstr>
      <vt:lpstr>'管理用（このシートは削除しないでください）'!Print_Area</vt:lpstr>
      <vt:lpstr>'（様式2）【記載例】事業費内訳書（病室）'!Print_Titles</vt:lpstr>
      <vt:lpstr>'（様式2）【記載例】事業費内訳書（病室以外）'!Print_Titles</vt:lpstr>
      <vt:lpstr>'（様式2）事業費内訳書（病室）'!Print_Titles</vt:lpstr>
      <vt:lpstr>'（様式2）事業費内訳書（病室以外）'!Print_Titles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伊原　巧</cp:lastModifiedBy>
  <cp:lastPrinted>2024-12-17T04:54:43Z</cp:lastPrinted>
  <dcterms:created xsi:type="dcterms:W3CDTF">2000-07-04T04:40:42Z</dcterms:created>
  <dcterms:modified xsi:type="dcterms:W3CDTF">2024-12-18T00:51:09Z</dcterms:modified>
</cp:coreProperties>
</file>