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v-mgunns-01.naganoken-vdi.local\usershare01\naga\rds\redirect\n0620016\Desktop\経営革新計画\申込書関係\"/>
    </mc:Choice>
  </mc:AlternateContent>
  <bookViews>
    <workbookView xWindow="0" yWindow="0" windowWidth="19200" windowHeight="7110"/>
  </bookViews>
  <sheets>
    <sheet name="申請書" sheetId="1" r:id="rId1"/>
    <sheet name="別表１" sheetId="2" r:id="rId2"/>
    <sheet name="別表２" sheetId="4" r:id="rId3"/>
    <sheet name="別表３" sheetId="5" r:id="rId4"/>
    <sheet name="別表４" sheetId="6" r:id="rId5"/>
    <sheet name="別表５" sheetId="10" r:id="rId6"/>
    <sheet name="別表６" sheetId="7" r:id="rId7"/>
    <sheet name="別表７" sheetId="18" r:id="rId8"/>
    <sheet name="業種一覧" sheetId="19" r:id="rId9"/>
  </sheets>
  <definedNames>
    <definedName name="_xlnm.Print_Area" localSheetId="0">申請書!$A$1:$S$41</definedName>
    <definedName name="_xlnm.Print_Area" localSheetId="1">別表１!$C$1:$N$34</definedName>
    <definedName name="_xlnm.Print_Area" localSheetId="2">別表２!$A$1:$H$20</definedName>
    <definedName name="_xlnm.Print_Area" localSheetId="3">別表３!$A$1:$K$42</definedName>
    <definedName name="_xlnm.Print_Area" localSheetId="4">別表４!$A$1:$G$24</definedName>
    <definedName name="_xlnm.Print_Area" localSheetId="5">別表５!$A$1:$F$12</definedName>
    <definedName name="_xlnm.Print_Area" localSheetId="6">別表６!$A$1:$Q$27</definedName>
    <definedName name="_xlnm.Print_Area" localSheetId="7">別表７!$A$1:$Q$30</definedName>
  </definedNames>
  <calcPr calcId="162913"/>
</workbook>
</file>

<file path=xl/calcChain.xml><?xml version="1.0" encoding="utf-8"?>
<calcChain xmlns="http://schemas.openxmlformats.org/spreadsheetml/2006/main">
  <c r="L4" i="2" l="1"/>
  <c r="A25" i="6" l="1"/>
  <c r="A15" i="6"/>
  <c r="F11" i="19" l="1"/>
  <c r="F10" i="19" l="1"/>
  <c r="F197" i="19"/>
  <c r="F198" i="19"/>
  <c r="F199" i="19"/>
  <c r="F200" i="19"/>
  <c r="F201" i="19"/>
  <c r="F202" i="19"/>
  <c r="F203" i="19"/>
  <c r="F204" i="19"/>
  <c r="F205" i="19"/>
  <c r="F206" i="19"/>
  <c r="F207" i="19"/>
  <c r="F208" i="19"/>
  <c r="F209" i="19"/>
  <c r="F210" i="19"/>
  <c r="F211" i="19"/>
  <c r="F212" i="19"/>
  <c r="F213" i="19"/>
  <c r="F214" i="19"/>
  <c r="F215" i="19"/>
  <c r="F216" i="19"/>
  <c r="F217" i="19"/>
  <c r="F218" i="19"/>
  <c r="F219" i="19"/>
  <c r="F220" i="19"/>
  <c r="F221" i="19"/>
  <c r="F222" i="19"/>
  <c r="F223" i="19"/>
  <c r="F224" i="19"/>
  <c r="F225" i="19"/>
  <c r="F226" i="19"/>
  <c r="F227" i="19"/>
  <c r="F228" i="19"/>
  <c r="F229" i="19"/>
  <c r="F230" i="19"/>
  <c r="F231" i="19"/>
  <c r="F232" i="19"/>
  <c r="F233" i="19"/>
  <c r="F234" i="19"/>
  <c r="F235" i="19"/>
  <c r="F236" i="19"/>
  <c r="F237" i="19"/>
  <c r="F238" i="19"/>
  <c r="F239" i="19"/>
  <c r="F240" i="19"/>
  <c r="F241" i="19"/>
  <c r="F242" i="19"/>
  <c r="F243" i="19"/>
  <c r="F244" i="19"/>
  <c r="F245" i="19"/>
  <c r="F246" i="19"/>
  <c r="F247" i="19"/>
  <c r="F248" i="19"/>
  <c r="F249" i="19"/>
  <c r="F250" i="19"/>
  <c r="F251" i="19"/>
  <c r="F252" i="19"/>
  <c r="F253" i="19"/>
  <c r="F254" i="19"/>
  <c r="F255" i="19"/>
  <c r="F256" i="19"/>
  <c r="F257" i="19"/>
  <c r="F258" i="19"/>
  <c r="F259" i="19"/>
  <c r="F260" i="19"/>
  <c r="F261" i="19"/>
  <c r="F262" i="19"/>
  <c r="F263" i="19"/>
  <c r="F264" i="19"/>
  <c r="F265" i="19"/>
  <c r="F266" i="19"/>
  <c r="F267" i="19"/>
  <c r="F268" i="19"/>
  <c r="F269" i="19"/>
  <c r="F270" i="19"/>
  <c r="F271" i="19"/>
  <c r="F272" i="19"/>
  <c r="F273" i="19"/>
  <c r="F274" i="19"/>
  <c r="F275" i="19"/>
  <c r="F276" i="19"/>
  <c r="F277" i="19"/>
  <c r="F278" i="19"/>
  <c r="F279" i="19"/>
  <c r="F280" i="19"/>
  <c r="F281" i="19"/>
  <c r="F282" i="19"/>
  <c r="F283" i="19"/>
  <c r="F284" i="19"/>
  <c r="F285" i="19"/>
  <c r="F286" i="19"/>
  <c r="F287" i="19"/>
  <c r="F288" i="19"/>
  <c r="F289" i="19"/>
  <c r="F290" i="19"/>
  <c r="F291" i="19"/>
  <c r="F292" i="19"/>
  <c r="F293" i="19"/>
  <c r="F294" i="19"/>
  <c r="F295" i="19"/>
  <c r="F296" i="19"/>
  <c r="F297" i="19"/>
  <c r="F298" i="19"/>
  <c r="F299" i="19"/>
  <c r="F300" i="19"/>
  <c r="F301" i="19"/>
  <c r="F302" i="19"/>
  <c r="F303" i="19"/>
  <c r="F304" i="19"/>
  <c r="F305" i="19"/>
  <c r="F306" i="19"/>
  <c r="F307" i="19"/>
  <c r="F308" i="19"/>
  <c r="F309" i="19"/>
  <c r="F310" i="19"/>
  <c r="F311" i="19"/>
  <c r="F312" i="19"/>
  <c r="F313" i="19"/>
  <c r="F314" i="19"/>
  <c r="F315" i="19"/>
  <c r="F316" i="19"/>
  <c r="F317" i="19"/>
  <c r="F318" i="19"/>
  <c r="F319" i="19"/>
  <c r="F320" i="19"/>
  <c r="F321" i="19"/>
  <c r="F322" i="19"/>
  <c r="F323" i="19"/>
  <c r="F324" i="19"/>
  <c r="F325" i="19"/>
  <c r="F326" i="19"/>
  <c r="F327" i="19"/>
  <c r="F328" i="19"/>
  <c r="F329" i="19"/>
  <c r="F330" i="19"/>
  <c r="F331" i="19"/>
  <c r="F332" i="19"/>
  <c r="F333" i="19"/>
  <c r="F334" i="19"/>
  <c r="F335" i="19"/>
  <c r="F336" i="19"/>
  <c r="F337" i="19"/>
  <c r="F338" i="19"/>
  <c r="F339" i="19"/>
  <c r="F340" i="19"/>
  <c r="F341" i="19"/>
  <c r="F342" i="19"/>
  <c r="F343" i="19"/>
  <c r="F344" i="19"/>
  <c r="F345" i="19"/>
  <c r="F346" i="19"/>
  <c r="F347" i="19"/>
  <c r="F348" i="19"/>
  <c r="F349" i="19"/>
  <c r="F350" i="19"/>
  <c r="F351" i="19"/>
  <c r="F352" i="19"/>
  <c r="F353" i="19"/>
  <c r="F354" i="19"/>
  <c r="F355" i="19"/>
  <c r="F356" i="19"/>
  <c r="F357" i="19"/>
  <c r="F358" i="19"/>
  <c r="F359" i="19"/>
  <c r="F360" i="19"/>
  <c r="F361" i="19"/>
  <c r="F362" i="19"/>
  <c r="F363" i="19"/>
  <c r="F364" i="19"/>
  <c r="F365" i="19"/>
  <c r="F366" i="19"/>
  <c r="F367" i="19"/>
  <c r="F368" i="19"/>
  <c r="F369" i="19"/>
  <c r="F370" i="19"/>
  <c r="F371" i="19"/>
  <c r="F372" i="19"/>
  <c r="F373" i="19"/>
  <c r="F374" i="19"/>
  <c r="F375" i="19"/>
  <c r="F376" i="19"/>
  <c r="F377" i="19"/>
  <c r="F378" i="19"/>
  <c r="F379" i="19"/>
  <c r="F380" i="19"/>
  <c r="F381" i="19"/>
  <c r="F382" i="19"/>
  <c r="F383" i="19"/>
  <c r="F384" i="19"/>
  <c r="F385" i="19"/>
  <c r="F386" i="19"/>
  <c r="F387" i="19"/>
  <c r="F388" i="19"/>
  <c r="F389" i="19"/>
  <c r="F390" i="19"/>
  <c r="F391" i="19"/>
  <c r="F392" i="19"/>
  <c r="F393" i="19"/>
  <c r="F394" i="19"/>
  <c r="F395" i="19"/>
  <c r="F396" i="19"/>
  <c r="F397" i="19"/>
  <c r="F398" i="19"/>
  <c r="F399" i="19"/>
  <c r="F400" i="19"/>
  <c r="F401" i="19"/>
  <c r="F402" i="19"/>
  <c r="F403" i="19"/>
  <c r="F404" i="19"/>
  <c r="F405" i="19"/>
  <c r="F406" i="19"/>
  <c r="F407" i="19"/>
  <c r="F408" i="19"/>
  <c r="F409" i="19"/>
  <c r="F410" i="19"/>
  <c r="F411" i="19"/>
  <c r="F412" i="19"/>
  <c r="F413" i="19"/>
  <c r="F414" i="19"/>
  <c r="F415" i="19"/>
  <c r="F416" i="19"/>
  <c r="F417" i="19"/>
  <c r="F418" i="19"/>
  <c r="F419" i="19"/>
  <c r="F420" i="19"/>
  <c r="F421" i="19"/>
  <c r="F422" i="19"/>
  <c r="F423" i="19"/>
  <c r="F424" i="19"/>
  <c r="F425" i="19"/>
  <c r="F426" i="19"/>
  <c r="F427" i="19"/>
  <c r="F428" i="19"/>
  <c r="F429" i="19"/>
  <c r="F430" i="19"/>
  <c r="F431" i="19"/>
  <c r="F432" i="19"/>
  <c r="F433" i="19"/>
  <c r="F434" i="19"/>
  <c r="F435" i="19"/>
  <c r="F436" i="19"/>
  <c r="F437" i="19"/>
  <c r="F438" i="19"/>
  <c r="F439" i="19"/>
  <c r="F440" i="19"/>
  <c r="F441" i="19"/>
  <c r="F442" i="19"/>
  <c r="F443" i="19"/>
  <c r="F444" i="19"/>
  <c r="F445" i="19"/>
  <c r="F446" i="19"/>
  <c r="F447" i="19"/>
  <c r="F448" i="19"/>
  <c r="F449" i="19"/>
  <c r="F450" i="19"/>
  <c r="F451" i="19"/>
  <c r="F452" i="19"/>
  <c r="F453" i="19"/>
  <c r="F454" i="19"/>
  <c r="F455" i="19"/>
  <c r="F456" i="19"/>
  <c r="F457" i="19"/>
  <c r="F458" i="19"/>
  <c r="F459" i="19"/>
  <c r="F460" i="19"/>
  <c r="F461" i="19"/>
  <c r="F462" i="19"/>
  <c r="F463" i="19"/>
  <c r="F464" i="19"/>
  <c r="F465" i="19"/>
  <c r="F466" i="19"/>
  <c r="F467" i="19"/>
  <c r="F468" i="19"/>
  <c r="F469" i="19"/>
  <c r="F470" i="19"/>
  <c r="F471" i="19"/>
  <c r="F472" i="19"/>
  <c r="F473" i="19"/>
  <c r="F474" i="19"/>
  <c r="F475" i="19"/>
  <c r="F476" i="19"/>
  <c r="F477" i="19"/>
  <c r="F478" i="19"/>
  <c r="F479" i="19"/>
  <c r="F480" i="19"/>
  <c r="F481" i="19"/>
  <c r="F482" i="19"/>
  <c r="F483" i="19"/>
  <c r="F484" i="19"/>
  <c r="F485" i="19"/>
  <c r="F486" i="19"/>
  <c r="F487" i="19"/>
  <c r="F488" i="19"/>
  <c r="F489" i="19"/>
  <c r="F490" i="19"/>
  <c r="F491" i="19"/>
  <c r="F492" i="19"/>
  <c r="F493" i="19"/>
  <c r="F494" i="19"/>
  <c r="F495" i="19"/>
  <c r="F496" i="19"/>
  <c r="F497" i="19"/>
  <c r="F498" i="19"/>
  <c r="F499" i="19"/>
  <c r="F500" i="19"/>
  <c r="F501" i="19"/>
  <c r="F502" i="19"/>
  <c r="F503" i="19"/>
  <c r="F504" i="19"/>
  <c r="F505" i="19"/>
  <c r="F506" i="19"/>
  <c r="F507" i="19"/>
  <c r="F508" i="19"/>
  <c r="F509" i="19"/>
  <c r="F510" i="19"/>
  <c r="F511" i="19"/>
  <c r="F512" i="19"/>
  <c r="F513" i="19"/>
  <c r="F514" i="19"/>
  <c r="F515" i="19"/>
  <c r="F516" i="19"/>
  <c r="F517" i="19"/>
  <c r="F518" i="19"/>
  <c r="F519" i="19"/>
  <c r="F520" i="19"/>
  <c r="F521" i="19"/>
  <c r="F522" i="19"/>
  <c r="F523" i="19"/>
  <c r="F524" i="19"/>
  <c r="F525" i="19"/>
  <c r="F526" i="19"/>
  <c r="F527" i="19"/>
  <c r="F528" i="19"/>
  <c r="F529" i="19"/>
  <c r="F530" i="19"/>
  <c r="F531" i="19"/>
  <c r="F532" i="19"/>
  <c r="F533" i="19"/>
  <c r="F534" i="19"/>
  <c r="F535" i="19"/>
  <c r="F536" i="19"/>
  <c r="F537" i="19"/>
  <c r="F107" i="19"/>
  <c r="F108" i="19"/>
  <c r="F109" i="19"/>
  <c r="F110" i="19"/>
  <c r="F111" i="19"/>
  <c r="F112" i="19"/>
  <c r="F113" i="19"/>
  <c r="F114" i="19"/>
  <c r="F115" i="19"/>
  <c r="F116" i="19"/>
  <c r="F117" i="19"/>
  <c r="F118" i="19"/>
  <c r="F119" i="19"/>
  <c r="F120" i="19"/>
  <c r="F121" i="19"/>
  <c r="F122" i="19"/>
  <c r="F123" i="19"/>
  <c r="F124" i="19"/>
  <c r="F125" i="19"/>
  <c r="F126" i="19"/>
  <c r="F127" i="19"/>
  <c r="F128" i="19"/>
  <c r="F129" i="19"/>
  <c r="F130" i="19"/>
  <c r="F131" i="19"/>
  <c r="F132" i="19"/>
  <c r="F133" i="19"/>
  <c r="F134" i="19"/>
  <c r="F135" i="19"/>
  <c r="F136" i="19"/>
  <c r="F137" i="19"/>
  <c r="F138" i="19"/>
  <c r="F139" i="19"/>
  <c r="F140" i="19"/>
  <c r="F141" i="19"/>
  <c r="F142" i="19"/>
  <c r="F143" i="19"/>
  <c r="F144" i="19"/>
  <c r="F145" i="19"/>
  <c r="F146" i="19"/>
  <c r="F147" i="19"/>
  <c r="F148" i="19"/>
  <c r="F149" i="19"/>
  <c r="F150" i="19"/>
  <c r="F151" i="19"/>
  <c r="F152" i="19"/>
  <c r="F153" i="19"/>
  <c r="F154" i="19"/>
  <c r="F155" i="19"/>
  <c r="F156" i="19"/>
  <c r="F157" i="19"/>
  <c r="F158" i="19"/>
  <c r="F159" i="19"/>
  <c r="F160" i="19"/>
  <c r="F161" i="19"/>
  <c r="F162" i="19"/>
  <c r="F163" i="19"/>
  <c r="F164" i="19"/>
  <c r="F165" i="19"/>
  <c r="F166" i="19"/>
  <c r="F167" i="19"/>
  <c r="F168" i="19"/>
  <c r="F169" i="19"/>
  <c r="F170" i="19"/>
  <c r="F171" i="19"/>
  <c r="F172" i="19"/>
  <c r="F173" i="19"/>
  <c r="F174" i="19"/>
  <c r="F175" i="19"/>
  <c r="F176" i="19"/>
  <c r="F177" i="19"/>
  <c r="F178" i="19"/>
  <c r="F179" i="19"/>
  <c r="F180" i="19"/>
  <c r="F181" i="19"/>
  <c r="F182" i="19"/>
  <c r="F183" i="19"/>
  <c r="F184" i="19"/>
  <c r="F185" i="19"/>
  <c r="F186" i="19"/>
  <c r="F187" i="19"/>
  <c r="F188" i="19"/>
  <c r="F189" i="19"/>
  <c r="F190" i="19"/>
  <c r="F191" i="19"/>
  <c r="F192" i="19"/>
  <c r="F193" i="19"/>
  <c r="F194" i="19"/>
  <c r="F195" i="19"/>
  <c r="F196" i="19"/>
  <c r="F101" i="19"/>
  <c r="F102" i="19"/>
  <c r="F103" i="19"/>
  <c r="F104" i="19"/>
  <c r="F105" i="19"/>
  <c r="F106"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F37" i="19"/>
  <c r="F38" i="19"/>
  <c r="F39" i="19"/>
  <c r="F40" i="19"/>
  <c r="F41" i="19"/>
  <c r="F42" i="19"/>
  <c r="F43" i="19"/>
  <c r="F44" i="19"/>
  <c r="F45" i="19"/>
  <c r="F46" i="19"/>
  <c r="F47" i="19"/>
  <c r="F48" i="19"/>
  <c r="F49" i="19"/>
  <c r="F50" i="19"/>
  <c r="F51" i="19"/>
  <c r="F52" i="19"/>
  <c r="F53" i="19"/>
  <c r="F54" i="19"/>
  <c r="F55" i="19"/>
  <c r="F56" i="19"/>
  <c r="F57" i="19"/>
  <c r="F58" i="19"/>
  <c r="F59" i="19"/>
  <c r="F60" i="19"/>
  <c r="F61" i="19"/>
  <c r="F62" i="19"/>
  <c r="F63" i="19"/>
  <c r="F64" i="19"/>
  <c r="F65" i="19"/>
  <c r="F66" i="19"/>
  <c r="F67" i="19"/>
  <c r="F68" i="19"/>
  <c r="F69" i="19"/>
  <c r="F70" i="19"/>
  <c r="F71" i="19"/>
  <c r="F72" i="19"/>
  <c r="F73" i="19"/>
  <c r="F74" i="19"/>
  <c r="F75" i="19"/>
  <c r="F76" i="19"/>
  <c r="F77" i="19"/>
  <c r="F78" i="19"/>
  <c r="F79" i="19"/>
  <c r="F80" i="19"/>
  <c r="F81" i="19"/>
  <c r="F82" i="19"/>
  <c r="F83" i="19"/>
  <c r="F84" i="19"/>
  <c r="F85" i="19"/>
  <c r="F86" i="19"/>
  <c r="F87" i="19"/>
  <c r="F88" i="19"/>
  <c r="F89" i="19"/>
  <c r="F90" i="19"/>
  <c r="F91" i="19"/>
  <c r="F92" i="19"/>
  <c r="F93" i="19"/>
  <c r="F94" i="19"/>
  <c r="F95" i="19"/>
  <c r="F96" i="19"/>
  <c r="F97" i="19"/>
  <c r="F98" i="19"/>
  <c r="F99" i="19"/>
  <c r="F100" i="19"/>
  <c r="L5" i="2"/>
  <c r="F5" i="2"/>
  <c r="P16" i="1"/>
  <c r="L16" i="1"/>
  <c r="G16" i="1"/>
  <c r="P15" i="1"/>
  <c r="K13" i="1"/>
  <c r="G13" i="1"/>
  <c r="L8" i="1"/>
  <c r="G9" i="1"/>
  <c r="G11" i="1"/>
  <c r="F4" i="2"/>
  <c r="L15" i="1"/>
  <c r="G15" i="1"/>
  <c r="G8" i="1"/>
  <c r="P4" i="1"/>
  <c r="M4" i="1"/>
  <c r="G4" i="1"/>
  <c r="D21" i="5"/>
  <c r="E21" i="5"/>
  <c r="G30" i="5"/>
  <c r="C18" i="2"/>
  <c r="C19" i="2"/>
  <c r="C17" i="2"/>
  <c r="C16" i="2"/>
  <c r="C15" i="2"/>
  <c r="C14" i="2"/>
  <c r="G6" i="5"/>
  <c r="H6" i="5"/>
  <c r="I6" i="5"/>
  <c r="J6" i="5"/>
  <c r="K6" i="5"/>
  <c r="L6" i="5"/>
  <c r="M6" i="5"/>
  <c r="N6" i="5"/>
  <c r="E6" i="5"/>
  <c r="D6" i="5"/>
  <c r="W33" i="2"/>
  <c r="F34" i="2"/>
  <c r="L9" i="5"/>
  <c r="L13" i="5"/>
  <c r="L22" i="5"/>
  <c r="L25" i="5"/>
  <c r="M9" i="5"/>
  <c r="M13" i="5"/>
  <c r="N9" i="5"/>
  <c r="N13" i="5"/>
  <c r="N22" i="5"/>
  <c r="L21" i="5"/>
  <c r="M21" i="5"/>
  <c r="N21" i="5"/>
  <c r="L30" i="5"/>
  <c r="M30" i="5"/>
  <c r="N30" i="5"/>
  <c r="G9" i="5"/>
  <c r="G13" i="5"/>
  <c r="F9" i="5"/>
  <c r="F13" i="5"/>
  <c r="D9" i="5"/>
  <c r="D13" i="5"/>
  <c r="D22" i="5"/>
  <c r="H9" i="5"/>
  <c r="H13" i="5"/>
  <c r="H22" i="5"/>
  <c r="I9" i="5"/>
  <c r="I13" i="5"/>
  <c r="I22" i="5"/>
  <c r="J9" i="5"/>
  <c r="J13" i="5"/>
  <c r="J22" i="5"/>
  <c r="K9" i="5"/>
  <c r="K13" i="5"/>
  <c r="G14" i="6"/>
  <c r="G6" i="6"/>
  <c r="G7" i="6"/>
  <c r="G8" i="6"/>
  <c r="G9" i="6"/>
  <c r="G10" i="6"/>
  <c r="G11" i="6"/>
  <c r="G12" i="6"/>
  <c r="G13" i="6"/>
  <c r="K30" i="5"/>
  <c r="J30" i="5"/>
  <c r="I30" i="5"/>
  <c r="H30" i="5"/>
  <c r="K21" i="5"/>
  <c r="J21" i="5"/>
  <c r="I21" i="5"/>
  <c r="F21" i="5"/>
  <c r="E9" i="5"/>
  <c r="E13" i="5"/>
  <c r="E22" i="5"/>
  <c r="H21" i="5"/>
  <c r="G21" i="5"/>
  <c r="N25" i="5"/>
  <c r="M22" i="5"/>
  <c r="M25" i="5"/>
  <c r="D25" i="5"/>
  <c r="H25" i="5"/>
  <c r="G22" i="5"/>
  <c r="G25" i="5"/>
  <c r="E25" i="5"/>
  <c r="J25" i="5"/>
  <c r="I25" i="5"/>
  <c r="K22" i="5"/>
  <c r="W31" i="2"/>
  <c r="C2" i="6"/>
  <c r="E8" i="18"/>
  <c r="D3" i="5"/>
  <c r="K25" i="5"/>
  <c r="W32" i="2"/>
  <c r="H34" i="2"/>
  <c r="F22" i="5"/>
  <c r="F31" i="2"/>
  <c r="H31" i="2"/>
  <c r="F25" i="5"/>
  <c r="F33" i="2"/>
  <c r="H33" i="2"/>
</calcChain>
</file>

<file path=xl/comments1.xml><?xml version="1.0" encoding="utf-8"?>
<comments xmlns="http://schemas.openxmlformats.org/spreadsheetml/2006/main">
  <authors>
    <author>Administrator</author>
  </authors>
  <commentList>
    <comment ref="K1" authorId="0" shapeId="0">
      <text>
        <r>
          <rPr>
            <b/>
            <sz val="8"/>
            <color indexed="81"/>
            <rFont val="MS P ゴシック"/>
            <family val="3"/>
            <charset val="128"/>
          </rPr>
          <t>青枠線をクリックしたまま動かすと印刷範囲を広げられます</t>
        </r>
      </text>
    </comment>
    <comment ref="D3" authorId="0" shapeId="0">
      <text>
        <r>
          <rPr>
            <b/>
            <sz val="8"/>
            <color indexed="81"/>
            <rFont val="MS P ゴシック"/>
            <family val="3"/>
            <charset val="128"/>
          </rPr>
          <t>企業名自動反映</t>
        </r>
      </text>
    </comment>
    <comment ref="F6" authorId="0" shapeId="0">
      <text>
        <r>
          <rPr>
            <b/>
            <sz val="8"/>
            <color indexed="81"/>
            <rFont val="MS P ゴシック"/>
            <family val="3"/>
            <charset val="128"/>
          </rPr>
          <t>直近期末へ日付（年月）を入力すると他の年月の項目へ自動反映されます。
入力方法は、202×/●●としてください。</t>
        </r>
      </text>
    </comment>
  </commentList>
</comments>
</file>

<file path=xl/comments2.xml><?xml version="1.0" encoding="utf-8"?>
<comments xmlns="http://schemas.openxmlformats.org/spreadsheetml/2006/main">
  <authors>
    <author>Administrator</author>
  </authors>
  <commentList>
    <comment ref="C2" authorId="0" shapeId="0">
      <text>
        <r>
          <rPr>
            <b/>
            <sz val="8"/>
            <color indexed="81"/>
            <rFont val="MS P ゴシック"/>
            <family val="3"/>
            <charset val="128"/>
          </rPr>
          <t xml:space="preserve">企業名自動反映
</t>
        </r>
      </text>
    </comment>
  </commentList>
</comments>
</file>

<file path=xl/comments3.xml><?xml version="1.0" encoding="utf-8"?>
<comments xmlns="http://schemas.openxmlformats.org/spreadsheetml/2006/main">
  <authors>
    <author>Administrator</author>
  </authors>
  <commentList>
    <comment ref="E8" authorId="0" shapeId="0">
      <text>
        <r>
          <rPr>
            <b/>
            <sz val="8"/>
            <color indexed="81"/>
            <rFont val="MS P ゴシック"/>
            <family val="3"/>
            <charset val="128"/>
          </rPr>
          <t>企業名自動反映</t>
        </r>
      </text>
    </comment>
  </commentList>
</comments>
</file>

<file path=xl/sharedStrings.xml><?xml version="1.0" encoding="utf-8"?>
<sst xmlns="http://schemas.openxmlformats.org/spreadsheetml/2006/main" count="1431" uniqueCount="1369">
  <si>
    <t>経営革新計画に係る承認申請書</t>
  </si>
  <si>
    <t>（別表１）</t>
  </si>
  <si>
    <t>経営革新計画</t>
  </si>
  <si>
    <t>新事業活動の類型</t>
  </si>
  <si>
    <t>計画の対象となる類型全てに丸印を付ける。</t>
  </si>
  <si>
    <t>付加価値額</t>
  </si>
  <si>
    <t>経営革新の目標（計画のポイントを記載する）</t>
    <rPh sb="8" eb="10">
      <t>ケイカク</t>
    </rPh>
    <rPh sb="16" eb="18">
      <t>キサイ</t>
    </rPh>
    <phoneticPr fontId="5"/>
  </si>
  <si>
    <t>千円</t>
    <rPh sb="0" eb="1">
      <t>セン</t>
    </rPh>
    <rPh sb="1" eb="2">
      <t>エン</t>
    </rPh>
    <phoneticPr fontId="5"/>
  </si>
  <si>
    <t>（別表２）</t>
  </si>
  <si>
    <t>実施計画と実績（実績欄は申請段階では記載する必要はない。）</t>
  </si>
  <si>
    <t>番号</t>
  </si>
  <si>
    <t>計　　　　画</t>
  </si>
  <si>
    <t>実　　　　績</t>
  </si>
  <si>
    <t>実　施　項　目</t>
  </si>
  <si>
    <t>評価基準</t>
  </si>
  <si>
    <t>評価</t>
  </si>
  <si>
    <t>頻度</t>
  </si>
  <si>
    <t>実施</t>
  </si>
  <si>
    <t>時期</t>
  </si>
  <si>
    <t>状況</t>
  </si>
  <si>
    <t>効果</t>
  </si>
  <si>
    <t>対策</t>
  </si>
  <si>
    <t>（別表３）</t>
  </si>
  <si>
    <t>経営計画及び資金計画</t>
  </si>
  <si>
    <t>参加中小企業者名　　　　　　　　　　　　</t>
  </si>
  <si>
    <t>直近期末</t>
  </si>
  <si>
    <t>１年後</t>
  </si>
  <si>
    <t>２年後</t>
  </si>
  <si>
    <t>３年後</t>
  </si>
  <si>
    <t>５年後</t>
  </si>
  <si>
    <t>③売上総利益</t>
  </si>
  <si>
    <t>（①－②）</t>
  </si>
  <si>
    <t>④販売費及び</t>
  </si>
  <si>
    <t>⑤営業利益</t>
  </si>
  <si>
    <t>普通償却額</t>
  </si>
  <si>
    <t>特別償却額</t>
  </si>
  <si>
    <t>－</t>
  </si>
  <si>
    <t>自己資金</t>
  </si>
  <si>
    <t>その他</t>
  </si>
  <si>
    <t>合　計</t>
  </si>
  <si>
    <t>⑭一人当たりの　　　　　　　　　　　　付加価値額(⑫÷⑬)</t>
    <phoneticPr fontId="5"/>
  </si>
  <si>
    <t>民間金融　　　　　　　　機関借入</t>
    <phoneticPr fontId="5"/>
  </si>
  <si>
    <t>（別表４）</t>
  </si>
  <si>
    <t>参加中小企業者名　　　　　　　　　　　</t>
  </si>
  <si>
    <t>設備投資計画（経営革新計画に係るもの）</t>
  </si>
  <si>
    <t>数　量</t>
  </si>
  <si>
    <t>合　計　金　額</t>
  </si>
  <si>
    <t>運転資金計画（経営革新計画に係るもの）</t>
  </si>
  <si>
    <t>金　　額</t>
  </si>
  <si>
    <t>年度</t>
    <phoneticPr fontId="5"/>
  </si>
  <si>
    <t>単　　価</t>
    <phoneticPr fontId="5"/>
  </si>
  <si>
    <t>新商品の開発又は生産</t>
    <phoneticPr fontId="5"/>
  </si>
  <si>
    <t>新役務の開発又は提供</t>
    <phoneticPr fontId="5"/>
  </si>
  <si>
    <t>経営の向上の　　　　　　　　　　程度を示す指標</t>
    <phoneticPr fontId="5"/>
  </si>
  <si>
    <t>千円</t>
    <phoneticPr fontId="5"/>
  </si>
  <si>
    <t>　</t>
    <phoneticPr fontId="5"/>
  </si>
  <si>
    <t>　　　　ここに式が入っているので注意</t>
    <rPh sb="7" eb="8">
      <t>シキ</t>
    </rPh>
    <rPh sb="9" eb="10">
      <t>ハイ</t>
    </rPh>
    <rPh sb="16" eb="18">
      <t>チュウイ</t>
    </rPh>
    <phoneticPr fontId="5"/>
  </si>
  <si>
    <t>年度</t>
  </si>
  <si>
    <t>賦課基準</t>
  </si>
  <si>
    <t>（別表５）</t>
    <phoneticPr fontId="5"/>
  </si>
  <si>
    <t>（別表７）</t>
    <phoneticPr fontId="5"/>
  </si>
  <si>
    <t>試験研究の名称</t>
    <phoneticPr fontId="5"/>
  </si>
  <si>
    <t>負担金の合計
及びその積算根拠</t>
    <phoneticPr fontId="5"/>
  </si>
  <si>
    <t>経営革新計画のテーマ：</t>
    <rPh sb="4" eb="6">
      <t>ケイカク</t>
    </rPh>
    <phoneticPr fontId="5"/>
  </si>
  <si>
    <t>②売上原価</t>
    <phoneticPr fontId="5"/>
  </si>
  <si>
    <t>（単位　千円）</t>
    <phoneticPr fontId="5"/>
  </si>
  <si>
    <t>（別表６）</t>
    <phoneticPr fontId="5"/>
  </si>
  <si>
    <t>　中小企業等経営強化法第１４条第１項の規定に基づき、別紙の計画について承認を受けたいので申請します。</t>
    <rPh sb="5" eb="6">
      <t>トウ</t>
    </rPh>
    <rPh sb="6" eb="8">
      <t>ケイエイ</t>
    </rPh>
    <rPh sb="8" eb="11">
      <t>キョウカホウ</t>
    </rPh>
    <phoneticPr fontId="5"/>
  </si>
  <si>
    <t>申請者名・資本金・業種・法人番号</t>
    <rPh sb="12" eb="14">
      <t>ホウジン</t>
    </rPh>
    <rPh sb="14" eb="16">
      <t>バンゴウ</t>
    </rPh>
    <phoneticPr fontId="5"/>
  </si>
  <si>
    <t>給与支給総額</t>
    <rPh sb="0" eb="2">
      <t>キュウヨ</t>
    </rPh>
    <rPh sb="2" eb="4">
      <t>シキュウ</t>
    </rPh>
    <rPh sb="4" eb="6">
      <t>ソウガク</t>
    </rPh>
    <phoneticPr fontId="5"/>
  </si>
  <si>
    <t>６年後</t>
  </si>
  <si>
    <t>７年後</t>
  </si>
  <si>
    <t>８年後</t>
  </si>
  <si>
    <t>⑦給与支給総額</t>
    <rPh sb="1" eb="7">
      <t>キュウヨシキュウソウガク</t>
    </rPh>
    <phoneticPr fontId="5"/>
  </si>
  <si>
    <t>⑧人件費</t>
    <phoneticPr fontId="5"/>
  </si>
  <si>
    <t>⑨設備投資額</t>
    <phoneticPr fontId="5"/>
  </si>
  <si>
    <t>⑩運転資金</t>
    <phoneticPr fontId="5"/>
  </si>
  <si>
    <t>⑪減価償却費</t>
    <phoneticPr fontId="5"/>
  </si>
  <si>
    <t>⑫付加価値額</t>
    <phoneticPr fontId="5"/>
  </si>
  <si>
    <t>（⑤＋⑧＋⑪）</t>
    <phoneticPr fontId="5"/>
  </si>
  <si>
    <t>⑬従業員数</t>
    <phoneticPr fontId="5"/>
  </si>
  <si>
    <t>経営革新の内容及び既存事業との相違点</t>
    <phoneticPr fontId="5"/>
  </si>
  <si>
    <t>その他の新たな事業活動</t>
    <rPh sb="2" eb="3">
      <t>タ</t>
    </rPh>
    <rPh sb="4" eb="5">
      <t>アラ</t>
    </rPh>
    <rPh sb="7" eb="9">
      <t>ジギョウ</t>
    </rPh>
    <rPh sb="9" eb="11">
      <t>カツドウ</t>
    </rPh>
    <phoneticPr fontId="5"/>
  </si>
  <si>
    <t>役務の新たな提供の方式の導入</t>
    <phoneticPr fontId="5"/>
  </si>
  <si>
    <t>⑥経常利益</t>
    <rPh sb="1" eb="3">
      <t>ケイジョウ</t>
    </rPh>
    <rPh sb="3" eb="5">
      <t>リエキ</t>
    </rPh>
    <phoneticPr fontId="5"/>
  </si>
  <si>
    <t>長野県知事（地域振興局長）　様</t>
    <rPh sb="0" eb="3">
      <t>ナガノケン</t>
    </rPh>
    <rPh sb="3" eb="5">
      <t>チジ</t>
    </rPh>
    <rPh sb="6" eb="8">
      <t>チイキ</t>
    </rPh>
    <rPh sb="8" eb="10">
      <t>シンコウ</t>
    </rPh>
    <rPh sb="10" eb="12">
      <t>キョクチョウ</t>
    </rPh>
    <rPh sb="14" eb="15">
      <t>サマ</t>
    </rPh>
    <phoneticPr fontId="5"/>
  </si>
  <si>
    <t>住　　　　所</t>
    <rPh sb="0" eb="1">
      <t>ジュウ</t>
    </rPh>
    <rPh sb="5" eb="6">
      <t>ショ</t>
    </rPh>
    <phoneticPr fontId="5"/>
  </si>
  <si>
    <t>代表者の氏名</t>
    <rPh sb="0" eb="3">
      <t>ダイヒョウシャ</t>
    </rPh>
    <rPh sb="4" eb="6">
      <t>シメイ</t>
    </rPh>
    <phoneticPr fontId="5"/>
  </si>
  <si>
    <t>（電話番号</t>
    <rPh sb="1" eb="3">
      <t>デンワ</t>
    </rPh>
    <rPh sb="3" eb="5">
      <t>バンゴウ</t>
    </rPh>
    <phoneticPr fontId="5"/>
  </si>
  <si>
    <t>）</t>
    <phoneticPr fontId="5"/>
  </si>
  <si>
    <t>―</t>
    <phoneticPr fontId="5"/>
  </si>
  <si>
    <t>様式第１</t>
    <phoneticPr fontId="5"/>
  </si>
  <si>
    <t>（郵便番号</t>
    <rPh sb="1" eb="5">
      <t>ユウビンバンゴウ</t>
    </rPh>
    <phoneticPr fontId="5"/>
  </si>
  <si>
    <t>年</t>
    <rPh sb="0" eb="1">
      <t>ネン</t>
    </rPh>
    <phoneticPr fontId="5"/>
  </si>
  <si>
    <t>月</t>
    <rPh sb="0" eb="1">
      <t>ガツ</t>
    </rPh>
    <phoneticPr fontId="5"/>
  </si>
  <si>
    <t>日</t>
    <rPh sb="0" eb="1">
      <t>ヒ</t>
    </rPh>
    <phoneticPr fontId="5"/>
  </si>
  <si>
    <t>名称及び</t>
    <phoneticPr fontId="5"/>
  </si>
  <si>
    <t>（ファックス番号</t>
    <rPh sb="6" eb="8">
      <t>バンゴウ</t>
    </rPh>
    <phoneticPr fontId="5"/>
  </si>
  <si>
    <t>実施体制</t>
    <phoneticPr fontId="5"/>
  </si>
  <si>
    <t>商品の新たな生産又は販売の方式
の導入</t>
    <phoneticPr fontId="5"/>
  </si>
  <si>
    <t>技術に関する研究開発及びその成
果の利用</t>
    <phoneticPr fontId="5"/>
  </si>
  <si>
    <t>計画期間又は事業期間：　　　年　　月　～　　　年　　月</t>
    <rPh sb="0" eb="2">
      <t>ケイカク</t>
    </rPh>
    <rPh sb="2" eb="4">
      <t>キカン</t>
    </rPh>
    <rPh sb="4" eb="5">
      <t>マタ</t>
    </rPh>
    <rPh sb="6" eb="8">
      <t>ジギョウ</t>
    </rPh>
    <rPh sb="8" eb="10">
      <t>キカン</t>
    </rPh>
    <rPh sb="14" eb="15">
      <t>ネン</t>
    </rPh>
    <rPh sb="17" eb="18">
      <t>ツキ</t>
    </rPh>
    <rPh sb="23" eb="24">
      <t>ネン</t>
    </rPh>
    <rPh sb="26" eb="27">
      <t>ツキ</t>
    </rPh>
    <phoneticPr fontId="5"/>
  </si>
  <si>
    <t xml:space="preserve"> 事業期間：　　　年　　月　～　　　年　　月</t>
    <rPh sb="1" eb="3">
      <t>ジギョウ</t>
    </rPh>
    <phoneticPr fontId="5"/>
  </si>
  <si>
    <t>現  状（千円）</t>
    <phoneticPr fontId="5"/>
  </si>
  <si>
    <t>一人当たりの
付加価値額</t>
    <phoneticPr fontId="5"/>
  </si>
  <si>
    <t>計画終了時の目標伸び率（％）
（事業期間終了時点）</t>
    <phoneticPr fontId="5"/>
  </si>
  <si>
    <t>計算算定</t>
    <rPh sb="0" eb="2">
      <t>ケイサン</t>
    </rPh>
    <rPh sb="2" eb="4">
      <t>サンテイ</t>
    </rPh>
    <phoneticPr fontId="5"/>
  </si>
  <si>
    <t>千円</t>
    <rPh sb="0" eb="2">
      <t>センエン</t>
    </rPh>
    <phoneticPr fontId="5"/>
  </si>
  <si>
    <t>付加価値額</t>
    <rPh sb="0" eb="2">
      <t>フカ</t>
    </rPh>
    <rPh sb="2" eb="4">
      <t>カチ</t>
    </rPh>
    <rPh sb="4" eb="5">
      <t>ガク</t>
    </rPh>
    <phoneticPr fontId="5"/>
  </si>
  <si>
    <t>給与支給総額</t>
    <rPh sb="0" eb="6">
      <t>キュウヨシキュウソウガク</t>
    </rPh>
    <phoneticPr fontId="5"/>
  </si>
  <si>
    <t>一人当たりの付加価値額</t>
    <rPh sb="0" eb="2">
      <t>ヒトリ</t>
    </rPh>
    <rPh sb="2" eb="3">
      <t>ア</t>
    </rPh>
    <rPh sb="6" eb="8">
      <t>フカ</t>
    </rPh>
    <rPh sb="8" eb="10">
      <t>カチ</t>
    </rPh>
    <rPh sb="10" eb="11">
      <t>ガク</t>
    </rPh>
    <phoneticPr fontId="5"/>
  </si>
  <si>
    <t>（　　年　　月～　　年　　月（事業期間　　年））</t>
    <rPh sb="3" eb="4">
      <t>ネン</t>
    </rPh>
    <rPh sb="6" eb="7">
      <t>ガツ</t>
    </rPh>
    <rPh sb="10" eb="11">
      <t>ネン</t>
    </rPh>
    <rPh sb="13" eb="14">
      <t>ゲツ</t>
    </rPh>
    <rPh sb="15" eb="17">
      <t>ジギョウ</t>
    </rPh>
    <rPh sb="17" eb="19">
      <t>キカン</t>
    </rPh>
    <rPh sb="21" eb="22">
      <t>ネン</t>
    </rPh>
    <phoneticPr fontId="5"/>
  </si>
  <si>
    <t>研究開発期間：　　　年　　月　～　　　年　　月</t>
    <rPh sb="0" eb="2">
      <t>ケンキュウ</t>
    </rPh>
    <rPh sb="2" eb="4">
      <t>カイハツ</t>
    </rPh>
    <rPh sb="4" eb="6">
      <t>キカン</t>
    </rPh>
    <phoneticPr fontId="5"/>
  </si>
  <si>
    <t>業　　種　　:</t>
    <rPh sb="0" eb="1">
      <t>ギョウ</t>
    </rPh>
    <rPh sb="3" eb="4">
      <t>シュ</t>
    </rPh>
    <phoneticPr fontId="5"/>
  </si>
  <si>
    <t>法人番号　　:</t>
    <rPh sb="0" eb="2">
      <t>ホウジン</t>
    </rPh>
    <rPh sb="2" eb="4">
      <t>バンゴウ</t>
    </rPh>
    <phoneticPr fontId="5"/>
  </si>
  <si>
    <t>１　用紙の大きさは、日本産業規格Ａ４とする。</t>
    <rPh sb="2" eb="4">
      <t>ヨウシ</t>
    </rPh>
    <rPh sb="5" eb="6">
      <t>オオ</t>
    </rPh>
    <rPh sb="10" eb="12">
      <t>ニホン</t>
    </rPh>
    <rPh sb="12" eb="14">
      <t>サンギョウ</t>
    </rPh>
    <rPh sb="14" eb="16">
      <t>キカク</t>
    </rPh>
    <phoneticPr fontId="5"/>
  </si>
  <si>
    <t>２　記名押印については、氏名を自署する場合、押印を省略することができる。</t>
    <phoneticPr fontId="5"/>
  </si>
  <si>
    <t>４年後</t>
    <phoneticPr fontId="5"/>
  </si>
  <si>
    <t>政府系金融　　　　　　　　機関借入</t>
    <phoneticPr fontId="5"/>
  </si>
  <si>
    <t>ここに式が入っているので注意</t>
    <phoneticPr fontId="5"/>
  </si>
  <si>
    <t>２年前</t>
    <phoneticPr fontId="5"/>
  </si>
  <si>
    <t>　一般管理費</t>
    <phoneticPr fontId="5"/>
  </si>
  <si>
    <t>（各種指標の算出方法）</t>
    <rPh sb="1" eb="3">
      <t>カクシュ</t>
    </rPh>
    <rPh sb="3" eb="5">
      <t>シヒョウ</t>
    </rPh>
    <rPh sb="6" eb="8">
      <t>サンシュツ</t>
    </rPh>
    <rPh sb="8" eb="10">
      <t>ホウホウ</t>
    </rPh>
    <phoneticPr fontId="5"/>
  </si>
  <si>
    <t>・「給与支給総額」：給与+賃金+賞与+各種手当</t>
    <rPh sb="2" eb="4">
      <t>キュウヨ</t>
    </rPh>
    <rPh sb="4" eb="6">
      <t>シキュウ</t>
    </rPh>
    <rPh sb="6" eb="8">
      <t>ソウガク</t>
    </rPh>
    <rPh sb="10" eb="12">
      <t>キュウヨ</t>
    </rPh>
    <rPh sb="13" eb="15">
      <t>チンギン</t>
    </rPh>
    <rPh sb="16" eb="18">
      <t>ショウヨ</t>
    </rPh>
    <rPh sb="19" eb="21">
      <t>カクシュ</t>
    </rPh>
    <rPh sb="21" eb="23">
      <t>テアテ</t>
    </rPh>
    <phoneticPr fontId="5"/>
  </si>
  <si>
    <t>・「付加価値額」：営業利益+人件費+減価償却費</t>
    <rPh sb="2" eb="4">
      <t>フカ</t>
    </rPh>
    <rPh sb="4" eb="6">
      <t>カチ</t>
    </rPh>
    <rPh sb="6" eb="7">
      <t>ガク</t>
    </rPh>
    <rPh sb="9" eb="11">
      <t>エイギョウ</t>
    </rPh>
    <rPh sb="11" eb="13">
      <t>リエキ</t>
    </rPh>
    <rPh sb="14" eb="17">
      <t>ジンケンヒ</t>
    </rPh>
    <rPh sb="18" eb="20">
      <t>ゲンカ</t>
    </rPh>
    <rPh sb="20" eb="22">
      <t>ショウキャク</t>
    </rPh>
    <rPh sb="22" eb="23">
      <t>ヒ</t>
    </rPh>
    <phoneticPr fontId="5"/>
  </si>
  <si>
    <t>・「一人当たりの付加価値額」：付加価値額÷従業員数</t>
    <rPh sb="2" eb="4">
      <t>ヒトリ</t>
    </rPh>
    <rPh sb="4" eb="5">
      <t>ア</t>
    </rPh>
    <rPh sb="8" eb="10">
      <t>フカ</t>
    </rPh>
    <rPh sb="10" eb="12">
      <t>カチ</t>
    </rPh>
    <rPh sb="12" eb="13">
      <t>ガク</t>
    </rPh>
    <rPh sb="15" eb="17">
      <t>フカ</t>
    </rPh>
    <rPh sb="17" eb="19">
      <t>カチ</t>
    </rPh>
    <rPh sb="19" eb="20">
      <t>ガク</t>
    </rPh>
    <rPh sb="21" eb="24">
      <t>ジュウギョウイン</t>
    </rPh>
    <rPh sb="24" eb="25">
      <t>スウ</t>
    </rPh>
    <phoneticPr fontId="5"/>
  </si>
  <si>
    <t>・「営業利益」：売上総利益（売上高－売上原価）－販売費及び一般管理費</t>
    <rPh sb="2" eb="4">
      <t>エイギョウ</t>
    </rPh>
    <rPh sb="4" eb="6">
      <t>リエキ</t>
    </rPh>
    <rPh sb="8" eb="10">
      <t>ウリアゲ</t>
    </rPh>
    <rPh sb="10" eb="13">
      <t>ソウリエキ</t>
    </rPh>
    <rPh sb="14" eb="16">
      <t>ウリアゲ</t>
    </rPh>
    <rPh sb="16" eb="17">
      <t>ダカ</t>
    </rPh>
    <rPh sb="18" eb="20">
      <t>ウリアゲ</t>
    </rPh>
    <rPh sb="20" eb="22">
      <t>ゲンカ</t>
    </rPh>
    <rPh sb="24" eb="27">
      <t>ハンバイヒ</t>
    </rPh>
    <rPh sb="27" eb="28">
      <t>オヨ</t>
    </rPh>
    <rPh sb="29" eb="31">
      <t>イッパン</t>
    </rPh>
    <rPh sb="31" eb="34">
      <t>カンリヒ</t>
    </rPh>
    <phoneticPr fontId="5"/>
  </si>
  <si>
    <t>（算出時における留意点）</t>
    <rPh sb="1" eb="3">
      <t>サンシュツ</t>
    </rPh>
    <rPh sb="3" eb="4">
      <t>ジ</t>
    </rPh>
    <rPh sb="8" eb="11">
      <t>リュウイテン</t>
    </rPh>
    <phoneticPr fontId="5"/>
  </si>
  <si>
    <t>・人数、人件費に短時間労働者、派遣労働者に対する費用を算入しましたか。</t>
    <phoneticPr fontId="5"/>
  </si>
  <si>
    <t>・減価償却費にリース費用を算入しましたか。</t>
    <phoneticPr fontId="5"/>
  </si>
  <si>
    <t>（ はい ・ いいえ ）</t>
    <phoneticPr fontId="5"/>
  </si>
  <si>
    <t>・従業員数について就業時間による調整を行いましたか。</t>
    <phoneticPr fontId="5"/>
  </si>
  <si>
    <t>（ はい ・ いいえ ）</t>
    <phoneticPr fontId="5"/>
  </si>
  <si>
    <t>（単位　千円）</t>
    <rPh sb="4" eb="5">
      <t>セン</t>
    </rPh>
    <phoneticPr fontId="5"/>
  </si>
  <si>
    <t>機械装置名称</t>
    <phoneticPr fontId="5"/>
  </si>
  <si>
    <t>導入年度</t>
    <rPh sb="0" eb="2">
      <t>ドウニュウ</t>
    </rPh>
    <rPh sb="2" eb="4">
      <t>ネンド</t>
    </rPh>
    <phoneticPr fontId="5"/>
  </si>
  <si>
    <t>別表③の設備投資額を超えるとエラーメッセージが表示されます</t>
    <rPh sb="0" eb="2">
      <t>ベッピョウ</t>
    </rPh>
    <rPh sb="4" eb="6">
      <t>セツビ</t>
    </rPh>
    <rPh sb="6" eb="8">
      <t>トウシ</t>
    </rPh>
    <rPh sb="8" eb="9">
      <t>ガク</t>
    </rPh>
    <rPh sb="10" eb="11">
      <t>コ</t>
    </rPh>
    <rPh sb="23" eb="25">
      <t>ヒョウジ</t>
    </rPh>
    <phoneticPr fontId="5"/>
  </si>
  <si>
    <t>別表③の設備投資額を超えるとエラーメッセージが表示されます</t>
    <phoneticPr fontId="5"/>
  </si>
  <si>
    <t>①売上高　</t>
    <phoneticPr fontId="5"/>
  </si>
  <si>
    <r>
      <t>⑮資金調達額</t>
    </r>
    <r>
      <rPr>
        <sz val="9"/>
        <rFont val="ＭＳ Ｐ明朝"/>
        <family val="1"/>
        <charset val="128"/>
      </rPr>
      <t>（⑨＋⑩）</t>
    </r>
    <phoneticPr fontId="5"/>
  </si>
  <si>
    <t>　組合等が研究開発等事業に係る試験研究費に充てるためその構成員に対して賦課しようとする負担金の賦課の基準</t>
    <rPh sb="5" eb="7">
      <t>ケンキュウ</t>
    </rPh>
    <rPh sb="7" eb="9">
      <t>カイハツ</t>
    </rPh>
    <rPh sb="9" eb="10">
      <t>トウ</t>
    </rPh>
    <rPh sb="10" eb="12">
      <t>ジギョウ</t>
    </rPh>
    <rPh sb="13" eb="14">
      <t>カカ</t>
    </rPh>
    <rPh sb="19" eb="20">
      <t>ヒ</t>
    </rPh>
    <rPh sb="43" eb="45">
      <t>フタン</t>
    </rPh>
    <rPh sb="45" eb="46">
      <t>キン</t>
    </rPh>
    <rPh sb="47" eb="49">
      <t>フカ</t>
    </rPh>
    <rPh sb="50" eb="52">
      <t>キジュン</t>
    </rPh>
    <phoneticPr fontId="5"/>
  </si>
  <si>
    <t>構成員別の賦課金額
及びその積算根拠</t>
    <rPh sb="3" eb="4">
      <t>ベツ</t>
    </rPh>
    <phoneticPr fontId="5"/>
  </si>
  <si>
    <t>関係機関への連絡希望について</t>
    <rPh sb="0" eb="2">
      <t>カンケイ</t>
    </rPh>
    <rPh sb="2" eb="4">
      <t>キカン</t>
    </rPh>
    <rPh sb="6" eb="8">
      <t>レンラク</t>
    </rPh>
    <rPh sb="8" eb="10">
      <t>キボウ</t>
    </rPh>
    <phoneticPr fontId="5"/>
  </si>
  <si>
    <t>　計画が承認された場合に、当該承認を受けた計画の内容について下記関係機関に送付することを希望する場合には、該当箇所に〇を記入してください。</t>
    <rPh sb="1" eb="3">
      <t>ケイカク</t>
    </rPh>
    <rPh sb="4" eb="6">
      <t>ショウニン</t>
    </rPh>
    <rPh sb="9" eb="11">
      <t>バアイ</t>
    </rPh>
    <rPh sb="13" eb="15">
      <t>トウガイ</t>
    </rPh>
    <rPh sb="15" eb="17">
      <t>ショウニン</t>
    </rPh>
    <rPh sb="18" eb="19">
      <t>ウ</t>
    </rPh>
    <rPh sb="21" eb="23">
      <t>ケイカク</t>
    </rPh>
    <rPh sb="24" eb="26">
      <t>ナイヨウ</t>
    </rPh>
    <rPh sb="30" eb="32">
      <t>カキ</t>
    </rPh>
    <rPh sb="32" eb="34">
      <t>カンケイ</t>
    </rPh>
    <rPh sb="34" eb="36">
      <t>キカン</t>
    </rPh>
    <rPh sb="37" eb="39">
      <t>ソウフ</t>
    </rPh>
    <rPh sb="44" eb="46">
      <t>キボウ</t>
    </rPh>
    <rPh sb="48" eb="50">
      <t>バアイ</t>
    </rPh>
    <rPh sb="53" eb="55">
      <t>ガイトウ</t>
    </rPh>
    <rPh sb="55" eb="57">
      <t>カショ</t>
    </rPh>
    <rPh sb="60" eb="62">
      <t>キニュウ</t>
    </rPh>
    <phoneticPr fontId="5"/>
  </si>
  <si>
    <t>承認書類の送付を希望する機関名</t>
    <rPh sb="0" eb="2">
      <t>ショウニン</t>
    </rPh>
    <rPh sb="2" eb="4">
      <t>ショルイ</t>
    </rPh>
    <rPh sb="5" eb="7">
      <t>ソウフ</t>
    </rPh>
    <rPh sb="8" eb="10">
      <t>キボウ</t>
    </rPh>
    <rPh sb="12" eb="14">
      <t>キカン</t>
    </rPh>
    <rPh sb="14" eb="15">
      <t>メイ</t>
    </rPh>
    <phoneticPr fontId="5"/>
  </si>
  <si>
    <t>送付の希望の有・無</t>
    <rPh sb="0" eb="2">
      <t>ソウフ</t>
    </rPh>
    <rPh sb="3" eb="5">
      <t>キボウ</t>
    </rPh>
    <rPh sb="6" eb="7">
      <t>ア</t>
    </rPh>
    <rPh sb="8" eb="9">
      <t>ム</t>
    </rPh>
    <phoneticPr fontId="5"/>
  </si>
  <si>
    <t>中小企業投資育成株式会社</t>
    <rPh sb="0" eb="2">
      <t>チュウショウ</t>
    </rPh>
    <rPh sb="2" eb="4">
      <t>キギョウ</t>
    </rPh>
    <rPh sb="4" eb="6">
      <t>トウシ</t>
    </rPh>
    <rPh sb="6" eb="8">
      <t>イクセイ</t>
    </rPh>
    <rPh sb="8" eb="12">
      <t>カブシキガイシャ</t>
    </rPh>
    <phoneticPr fontId="5"/>
  </si>
  <si>
    <t>有　　・　　無</t>
    <rPh sb="0" eb="1">
      <t>ア</t>
    </rPh>
    <rPh sb="6" eb="7">
      <t>ナ</t>
    </rPh>
    <phoneticPr fontId="5"/>
  </si>
  <si>
    <t>長野県信用保証協会</t>
    <rPh sb="0" eb="3">
      <t>ナガノケン</t>
    </rPh>
    <rPh sb="3" eb="5">
      <t>シンヨウ</t>
    </rPh>
    <rPh sb="5" eb="7">
      <t>ホショウ</t>
    </rPh>
    <rPh sb="7" eb="9">
      <t>キョウカイ</t>
    </rPh>
    <phoneticPr fontId="5"/>
  </si>
  <si>
    <r>
      <rPr>
        <sz val="12"/>
        <rFont val="ＭＳ Ｐ明朝"/>
        <family val="1"/>
        <charset val="128"/>
      </rPr>
      <t>株式会社日本政策金融公庫</t>
    </r>
    <r>
      <rPr>
        <sz val="11"/>
        <rFont val="ＭＳ Ｐ明朝"/>
        <family val="1"/>
        <charset val="128"/>
      </rPr>
      <t xml:space="preserve">
　</t>
    </r>
    <r>
      <rPr>
        <sz val="10"/>
        <rFont val="ＭＳ Ｐ明朝"/>
        <family val="1"/>
        <charset val="128"/>
      </rPr>
      <t>（申請書式作成の際には、具体的な支店を正式名称で記載すること。）</t>
    </r>
    <rPh sb="0" eb="4">
      <t>カブシキガイシャ</t>
    </rPh>
    <rPh sb="4" eb="6">
      <t>ニホン</t>
    </rPh>
    <rPh sb="6" eb="8">
      <t>セイサク</t>
    </rPh>
    <rPh sb="8" eb="10">
      <t>キンユウ</t>
    </rPh>
    <rPh sb="10" eb="12">
      <t>コウコ</t>
    </rPh>
    <rPh sb="15" eb="18">
      <t>シンセイショ</t>
    </rPh>
    <rPh sb="18" eb="19">
      <t>シキ</t>
    </rPh>
    <rPh sb="19" eb="21">
      <t>サクセイ</t>
    </rPh>
    <rPh sb="22" eb="23">
      <t>サイ</t>
    </rPh>
    <rPh sb="26" eb="29">
      <t>グタイテキ</t>
    </rPh>
    <rPh sb="30" eb="32">
      <t>シテン</t>
    </rPh>
    <rPh sb="33" eb="35">
      <t>セイシキ</t>
    </rPh>
    <rPh sb="35" eb="37">
      <t>メイショウ</t>
    </rPh>
    <rPh sb="38" eb="40">
      <t>キサイ</t>
    </rPh>
    <phoneticPr fontId="5"/>
  </si>
  <si>
    <t>※この様式は、それぞれの支援施策を保証するものではありません。</t>
    <rPh sb="3" eb="5">
      <t>ヨウシキ</t>
    </rPh>
    <rPh sb="12" eb="14">
      <t>シエン</t>
    </rPh>
    <rPh sb="14" eb="16">
      <t>シサク</t>
    </rPh>
    <phoneticPr fontId="5"/>
  </si>
  <si>
    <t>　　　　　中小企業事業　　　　　　　　　　　　　　　　　　　　支店</t>
    <rPh sb="5" eb="9">
      <t>チュウショウキギョウ</t>
    </rPh>
    <rPh sb="9" eb="11">
      <t>ジギョウ</t>
    </rPh>
    <rPh sb="31" eb="33">
      <t>シテン</t>
    </rPh>
    <phoneticPr fontId="5"/>
  </si>
  <si>
    <t>　　　　　国民生活事業　　　　　　　　　　　　　　　　　　　　支店</t>
    <rPh sb="5" eb="6">
      <t>クニ</t>
    </rPh>
    <rPh sb="6" eb="7">
      <t>ミン</t>
    </rPh>
    <rPh sb="7" eb="9">
      <t>セイカツ</t>
    </rPh>
    <rPh sb="9" eb="11">
      <t>ジギョウ</t>
    </rPh>
    <phoneticPr fontId="5"/>
  </si>
  <si>
    <t>中小企業経営革新事例集の作成に関するお願い</t>
    <rPh sb="0" eb="2">
      <t>チュウショウ</t>
    </rPh>
    <rPh sb="2" eb="4">
      <t>キギョウ</t>
    </rPh>
    <rPh sb="4" eb="6">
      <t>ケイエイ</t>
    </rPh>
    <rPh sb="6" eb="8">
      <t>カクシン</t>
    </rPh>
    <rPh sb="8" eb="10">
      <t>ジレイ</t>
    </rPh>
    <rPh sb="10" eb="11">
      <t>シュウ</t>
    </rPh>
    <rPh sb="12" eb="14">
      <t>サクセイ</t>
    </rPh>
    <rPh sb="15" eb="16">
      <t>カン</t>
    </rPh>
    <rPh sb="19" eb="20">
      <t>ネガ</t>
    </rPh>
    <phoneticPr fontId="5"/>
  </si>
  <si>
    <t>参加中小企業者名</t>
    <rPh sb="0" eb="2">
      <t>サンカ</t>
    </rPh>
    <rPh sb="2" eb="4">
      <t>チュウショウ</t>
    </rPh>
    <rPh sb="4" eb="6">
      <t>キギョウ</t>
    </rPh>
    <rPh sb="6" eb="7">
      <t>シャ</t>
    </rPh>
    <rPh sb="7" eb="8">
      <t>メイ</t>
    </rPh>
    <phoneticPr fontId="5"/>
  </si>
  <si>
    <t>①　企　業　名</t>
    <rPh sb="2" eb="3">
      <t>キ</t>
    </rPh>
    <rPh sb="4" eb="5">
      <t>ギョウ</t>
    </rPh>
    <rPh sb="6" eb="7">
      <t>メイ</t>
    </rPh>
    <phoneticPr fontId="5"/>
  </si>
  <si>
    <t>②　代　表　者　名</t>
    <rPh sb="2" eb="3">
      <t>ダイ</t>
    </rPh>
    <rPh sb="4" eb="5">
      <t>オモテ</t>
    </rPh>
    <rPh sb="6" eb="7">
      <t>シャ</t>
    </rPh>
    <rPh sb="8" eb="9">
      <t>メイ</t>
    </rPh>
    <phoneticPr fontId="5"/>
  </si>
  <si>
    <t>③　資　本　金</t>
    <rPh sb="2" eb="3">
      <t>シ</t>
    </rPh>
    <rPh sb="4" eb="5">
      <t>ホン</t>
    </rPh>
    <rPh sb="6" eb="7">
      <t>キン</t>
    </rPh>
    <phoneticPr fontId="5"/>
  </si>
  <si>
    <t>④　従　業　員　数</t>
    <rPh sb="2" eb="3">
      <t>ジュウ</t>
    </rPh>
    <rPh sb="4" eb="5">
      <t>ギョウ</t>
    </rPh>
    <rPh sb="6" eb="7">
      <t>イン</t>
    </rPh>
    <rPh sb="8" eb="9">
      <t>スウ</t>
    </rPh>
    <phoneticPr fontId="5"/>
  </si>
  <si>
    <t>⑤　所　在　地</t>
    <rPh sb="2" eb="3">
      <t>ショ</t>
    </rPh>
    <rPh sb="4" eb="5">
      <t>ザイ</t>
    </rPh>
    <rPh sb="6" eb="7">
      <t>チ</t>
    </rPh>
    <phoneticPr fontId="5"/>
  </si>
  <si>
    <t>⑥　電　話　番　号</t>
    <rPh sb="2" eb="3">
      <t>デン</t>
    </rPh>
    <rPh sb="4" eb="5">
      <t>ハナシ</t>
    </rPh>
    <rPh sb="6" eb="7">
      <t>バン</t>
    </rPh>
    <rPh sb="8" eb="9">
      <t>ゴウ</t>
    </rPh>
    <phoneticPr fontId="5"/>
  </si>
  <si>
    <t>⑦　経営革新計画の概要</t>
    <rPh sb="2" eb="4">
      <t>ケイエイ</t>
    </rPh>
    <rPh sb="4" eb="6">
      <t>カクシン</t>
    </rPh>
    <rPh sb="6" eb="8">
      <t>ケイカク</t>
    </rPh>
    <rPh sb="9" eb="11">
      <t>ガイヨウ</t>
    </rPh>
    <phoneticPr fontId="5"/>
  </si>
  <si>
    <t>（　可　　・　　否　）</t>
    <rPh sb="2" eb="3">
      <t>カ</t>
    </rPh>
    <rPh sb="8" eb="9">
      <t>イナ</t>
    </rPh>
    <phoneticPr fontId="5"/>
  </si>
  <si>
    <t>１年前</t>
    <phoneticPr fontId="5"/>
  </si>
  <si>
    <t>ここに式が入っているので注意</t>
    <phoneticPr fontId="5"/>
  </si>
  <si>
    <t>　ここに式が入っているので注意</t>
    <phoneticPr fontId="5"/>
  </si>
  <si>
    <t>ここに式が入っているので注意</t>
    <phoneticPr fontId="5"/>
  </si>
  <si>
    <t>申請者名　:</t>
    <rPh sb="0" eb="3">
      <t>シンセイシャ</t>
    </rPh>
    <rPh sb="3" eb="4">
      <t>メイ</t>
    </rPh>
    <phoneticPr fontId="5"/>
  </si>
  <si>
    <t>資 本 金　:</t>
    <rPh sb="0" eb="1">
      <t>シ</t>
    </rPh>
    <rPh sb="2" eb="3">
      <t>ホン</t>
    </rPh>
    <phoneticPr fontId="5"/>
  </si>
  <si>
    <t>郵便番号</t>
    <rPh sb="0" eb="4">
      <t>ユウビンバンゴウ</t>
    </rPh>
    <phoneticPr fontId="5"/>
  </si>
  <si>
    <t>日　付</t>
    <rPh sb="0" eb="1">
      <t>ヒ</t>
    </rPh>
    <rPh sb="2" eb="3">
      <t>ツキ</t>
    </rPh>
    <phoneticPr fontId="5"/>
  </si>
  <si>
    <t>住　所</t>
    <rPh sb="0" eb="1">
      <t>ジュウ</t>
    </rPh>
    <rPh sb="2" eb="3">
      <t>ショ</t>
    </rPh>
    <phoneticPr fontId="5"/>
  </si>
  <si>
    <t>役職名</t>
    <rPh sb="0" eb="3">
      <t>ヤクショクメイ</t>
    </rPh>
    <phoneticPr fontId="5"/>
  </si>
  <si>
    <t>電話番号</t>
    <rPh sb="0" eb="2">
      <t>デンワ</t>
    </rPh>
    <rPh sb="2" eb="4">
      <t>バンゴウ</t>
    </rPh>
    <phoneticPr fontId="5"/>
  </si>
  <si>
    <t>名　称</t>
    <rPh sb="0" eb="1">
      <t>メイ</t>
    </rPh>
    <rPh sb="2" eb="3">
      <t>ショウ</t>
    </rPh>
    <phoneticPr fontId="5"/>
  </si>
  <si>
    <t>ＦＡＸ</t>
    <phoneticPr fontId="5"/>
  </si>
  <si>
    <t>－</t>
    <phoneticPr fontId="5"/>
  </si>
  <si>
    <t>氏　名</t>
    <rPh sb="0" eb="1">
      <t>シ</t>
    </rPh>
    <rPh sb="2" eb="3">
      <t>ナ</t>
    </rPh>
    <phoneticPr fontId="5"/>
  </si>
  <si>
    <t>－</t>
    <phoneticPr fontId="5"/>
  </si>
  <si>
    <t>－</t>
    <phoneticPr fontId="5"/>
  </si>
  <si>
    <t>法人番号</t>
    <rPh sb="0" eb="2">
      <t>ホウジン</t>
    </rPh>
    <rPh sb="2" eb="4">
      <t>バンゴウ</t>
    </rPh>
    <phoneticPr fontId="5"/>
  </si>
  <si>
    <t>業　種</t>
    <rPh sb="0" eb="1">
      <t>ギョウ</t>
    </rPh>
    <rPh sb="2" eb="3">
      <t>シュ</t>
    </rPh>
    <phoneticPr fontId="5"/>
  </si>
  <si>
    <t>別シート「申請書」の企業情報が自動反映</t>
    <rPh sb="0" eb="1">
      <t>ベツ</t>
    </rPh>
    <rPh sb="5" eb="8">
      <t>シンセイショ</t>
    </rPh>
    <rPh sb="10" eb="12">
      <t>キギョウ</t>
    </rPh>
    <rPh sb="12" eb="14">
      <t>ジョウホウ</t>
    </rPh>
    <rPh sb="15" eb="17">
      <t>ジドウ</t>
    </rPh>
    <rPh sb="17" eb="19">
      <t>ハンエイ</t>
    </rPh>
    <phoneticPr fontId="5"/>
  </si>
  <si>
    <t>資本金（千円）</t>
    <rPh sb="0" eb="3">
      <t>シホンキン</t>
    </rPh>
    <rPh sb="4" eb="6">
      <t>センエン</t>
    </rPh>
    <phoneticPr fontId="5"/>
  </si>
  <si>
    <t>大分類</t>
  </si>
  <si>
    <t>中分類</t>
  </si>
  <si>
    <t>（上２桁）</t>
  </si>
  <si>
    <t>小分類 (上3桁)</t>
  </si>
  <si>
    <t>小分類</t>
  </si>
  <si>
    <t>Ａ　農業・林業</t>
  </si>
  <si>
    <t>農業</t>
  </si>
  <si>
    <t>管理，補助的経済活動を行う事業所（01農業）</t>
  </si>
  <si>
    <t>耕種農業</t>
  </si>
  <si>
    <t>畜産農業</t>
  </si>
  <si>
    <t>農業サービス業（園芸サービス業を除く）</t>
  </si>
  <si>
    <t>園芸サービス業</t>
  </si>
  <si>
    <t>林業</t>
  </si>
  <si>
    <r>
      <t>管理，補助的経済活動を行う事業所</t>
    </r>
    <r>
      <rPr>
        <sz val="11"/>
        <color indexed="8"/>
        <rFont val="Courier New"/>
        <family val="3"/>
      </rPr>
      <t xml:space="preserve">(02 </t>
    </r>
    <r>
      <rPr>
        <sz val="11"/>
        <color indexed="8"/>
        <rFont val="ＭＳ 明朝"/>
        <family val="1"/>
        <charset val="128"/>
      </rPr>
      <t>林業</t>
    </r>
    <r>
      <rPr>
        <sz val="11"/>
        <color indexed="8"/>
        <rFont val="Courier New"/>
        <family val="3"/>
      </rPr>
      <t>)</t>
    </r>
  </si>
  <si>
    <t>育林業</t>
  </si>
  <si>
    <t>素材生産業</t>
  </si>
  <si>
    <t>特用林産物生産業（きのこ類の栽培を除く）</t>
  </si>
  <si>
    <t>林業サービス業</t>
  </si>
  <si>
    <t>その他の林業</t>
  </si>
  <si>
    <t>B　漁業</t>
  </si>
  <si>
    <t>漁業（水産養殖業を除く）</t>
  </si>
  <si>
    <r>
      <t>管理，補助的経済活動を行う事業所</t>
    </r>
    <r>
      <rPr>
        <sz val="11"/>
        <color indexed="8"/>
        <rFont val="Courier New"/>
        <family val="3"/>
      </rPr>
      <t xml:space="preserve">(03 </t>
    </r>
    <r>
      <rPr>
        <sz val="11"/>
        <color indexed="8"/>
        <rFont val="ＭＳ 明朝"/>
        <family val="1"/>
        <charset val="128"/>
      </rPr>
      <t>漁業</t>
    </r>
    <r>
      <rPr>
        <sz val="11"/>
        <color indexed="8"/>
        <rFont val="Courier New"/>
        <family val="3"/>
      </rPr>
      <t>)</t>
    </r>
  </si>
  <si>
    <t>海面漁業</t>
  </si>
  <si>
    <t>内水面漁業</t>
  </si>
  <si>
    <t>水産養殖業</t>
  </si>
  <si>
    <r>
      <t>管理，補助的経済活動を行う事業所</t>
    </r>
    <r>
      <rPr>
        <sz val="11"/>
        <color indexed="8"/>
        <rFont val="Courier New"/>
        <family val="3"/>
      </rPr>
      <t xml:space="preserve">(04 </t>
    </r>
    <r>
      <rPr>
        <sz val="11"/>
        <color indexed="8"/>
        <rFont val="ＭＳ 明朝"/>
        <family val="1"/>
        <charset val="128"/>
      </rPr>
      <t>水産養殖業</t>
    </r>
    <r>
      <rPr>
        <sz val="11"/>
        <color indexed="8"/>
        <rFont val="Courier New"/>
        <family val="3"/>
      </rPr>
      <t>)</t>
    </r>
  </si>
  <si>
    <t>海面養殖業</t>
  </si>
  <si>
    <t>内水面養殖業</t>
  </si>
  <si>
    <t>C　鉱業・採石業・砂利採取業</t>
  </si>
  <si>
    <t>鉱業，採石業，砂利採取業</t>
  </si>
  <si>
    <r>
      <t>管理，補助的経済活動を行う事業所（</t>
    </r>
    <r>
      <rPr>
        <sz val="11"/>
        <color indexed="8"/>
        <rFont val="Courier New"/>
        <family val="3"/>
      </rPr>
      <t xml:space="preserve">05 </t>
    </r>
    <r>
      <rPr>
        <sz val="11"/>
        <color indexed="8"/>
        <rFont val="ＭＳ 明朝"/>
        <family val="1"/>
        <charset val="128"/>
      </rPr>
      <t>鉱業，採石業，砂利採取</t>
    </r>
  </si>
  <si>
    <t>金属鉱業</t>
  </si>
  <si>
    <t>石炭・亜炭鉱業</t>
  </si>
  <si>
    <t>原油・天然ガス鉱業</t>
  </si>
  <si>
    <t>採石業，砂・砂利・玉石採取業</t>
  </si>
  <si>
    <t>窯業原料用鉱物鉱業（耐火物・陶磁器・ガラス・セメント原料用に限る）</t>
  </si>
  <si>
    <t>その他の鉱業</t>
  </si>
  <si>
    <t>D　建設業</t>
  </si>
  <si>
    <t>総合工事業</t>
  </si>
  <si>
    <r>
      <t>管理，補助的経済活動を行う事業所</t>
    </r>
    <r>
      <rPr>
        <sz val="11"/>
        <color indexed="8"/>
        <rFont val="Courier New"/>
        <family val="3"/>
      </rPr>
      <t xml:space="preserve">(06 </t>
    </r>
    <r>
      <rPr>
        <sz val="11"/>
        <color indexed="8"/>
        <rFont val="ＭＳ 明朝"/>
        <family val="1"/>
        <charset val="128"/>
      </rPr>
      <t>総合工事業</t>
    </r>
    <r>
      <rPr>
        <sz val="11"/>
        <color indexed="8"/>
        <rFont val="Courier New"/>
        <family val="3"/>
      </rPr>
      <t>)</t>
    </r>
  </si>
  <si>
    <t>一般土木建築工事業</t>
  </si>
  <si>
    <t>土木工事業（舗装工事業を除く）</t>
  </si>
  <si>
    <t>舗装工事業</t>
  </si>
  <si>
    <t>建築工事業（木造建築工事業を除く）</t>
  </si>
  <si>
    <t>木造建築工事業</t>
  </si>
  <si>
    <t>建築リフォーム工事業</t>
  </si>
  <si>
    <t>職別工事業（設備工事業を除く）</t>
  </si>
  <si>
    <r>
      <t>管理，補助的経済活動を行う事業所</t>
    </r>
    <r>
      <rPr>
        <sz val="11"/>
        <color indexed="8"/>
        <rFont val="Courier New"/>
        <family val="3"/>
      </rPr>
      <t xml:space="preserve">(07 </t>
    </r>
    <r>
      <rPr>
        <sz val="11"/>
        <color indexed="8"/>
        <rFont val="ＭＳ 明朝"/>
        <family val="1"/>
        <charset val="128"/>
      </rPr>
      <t>職別工事業</t>
    </r>
    <r>
      <rPr>
        <sz val="11"/>
        <color indexed="8"/>
        <rFont val="Courier New"/>
        <family val="3"/>
      </rPr>
      <t>)</t>
    </r>
  </si>
  <si>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</si>
  <si>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</si>
  <si>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</si>
  <si>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</si>
  <si>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</si>
  <si>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</si>
  <si>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</si>
  <si>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</si>
  <si>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</si>
  <si>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設備工事業</t>
  </si>
  <si>
    <r>
      <t>管理，補助的経済活動を行う事業所</t>
    </r>
    <r>
      <rPr>
        <sz val="11"/>
        <color indexed="8"/>
        <rFont val="Courier New"/>
        <family val="3"/>
      </rPr>
      <t xml:space="preserve">(08 </t>
    </r>
    <r>
      <rPr>
        <sz val="11"/>
        <color indexed="8"/>
        <rFont val="ＭＳ 明朝"/>
        <family val="1"/>
        <charset val="128"/>
      </rPr>
      <t>設備工事業</t>
    </r>
    <r>
      <rPr>
        <sz val="11"/>
        <color indexed="8"/>
        <rFont val="Courier New"/>
        <family val="3"/>
      </rPr>
      <t>)</t>
    </r>
  </si>
  <si>
    <t>電気工事業</t>
  </si>
  <si>
    <t>電気通信・信号装置工事業</t>
  </si>
  <si>
    <t>管工事業（さく井工事業を除く）</t>
  </si>
  <si>
    <t>機械器具設置工事業</t>
  </si>
  <si>
    <t>その他の設備工事業</t>
  </si>
  <si>
    <t>食料品製造業</t>
  </si>
  <si>
    <r>
      <t>管理，補助的経済活動を行う事業所（</t>
    </r>
    <r>
      <rPr>
        <sz val="11"/>
        <color indexed="8"/>
        <rFont val="Courier New"/>
        <family val="3"/>
      </rPr>
      <t xml:space="preserve">09 </t>
    </r>
    <r>
      <rPr>
        <sz val="11"/>
        <color indexed="8"/>
        <rFont val="ＭＳ 明朝"/>
        <family val="1"/>
        <charset val="128"/>
      </rPr>
      <t>食料品製造業）</t>
    </r>
  </si>
  <si>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</si>
  <si>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</si>
  <si>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</si>
  <si>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</si>
  <si>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</si>
  <si>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</si>
  <si>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</si>
  <si>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</si>
  <si>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</si>
  <si>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</si>
  <si>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r>
      <t>管理，補助的経済活動を行う事業所（</t>
    </r>
    <r>
      <rPr>
        <sz val="11"/>
        <color indexed="8"/>
        <rFont val="Courier New"/>
        <family val="3"/>
      </rPr>
      <t xml:space="preserve">10 </t>
    </r>
    <r>
      <rPr>
        <sz val="11"/>
        <color indexed="8"/>
        <rFont val="ＭＳ 明朝"/>
        <family val="1"/>
        <charset val="128"/>
      </rPr>
      <t>飲料・たばこ・飼料製造業）</t>
    </r>
  </si>
  <si>
    <t>清涼飲料製造業</t>
  </si>
  <si>
    <t>酒類製造業</t>
  </si>
  <si>
    <t>茶・コーヒー製造業（清涼飲料を除く）</t>
  </si>
  <si>
    <t>製氷業</t>
  </si>
  <si>
    <t>たばこ製造業</t>
  </si>
  <si>
    <t>飼料・有機質肥料製造業</t>
  </si>
  <si>
    <t>繊維工業</t>
  </si>
  <si>
    <r>
      <t>管理，補助的経済活動を行う事業所（</t>
    </r>
    <r>
      <rPr>
        <sz val="11"/>
        <color indexed="8"/>
        <rFont val="Courier New"/>
        <family val="3"/>
      </rPr>
      <t xml:space="preserve">11 </t>
    </r>
    <r>
      <rPr>
        <sz val="11"/>
        <color indexed="8"/>
        <rFont val="ＭＳ 明朝"/>
        <family val="1"/>
        <charset val="128"/>
      </rPr>
      <t>繊維工業）</t>
    </r>
  </si>
  <si>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</si>
  <si>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</si>
  <si>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</si>
  <si>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</si>
  <si>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</si>
  <si>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</si>
  <si>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</si>
  <si>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</si>
  <si>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</si>
  <si>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木材・木製品製造業（家具を除く）</t>
  </si>
  <si>
    <r>
      <t>管理，補助的経済活動を行う事業所（</t>
    </r>
    <r>
      <rPr>
        <sz val="11"/>
        <color indexed="8"/>
        <rFont val="Courier New"/>
        <family val="3"/>
      </rPr>
      <t xml:space="preserve">12 </t>
    </r>
    <r>
      <rPr>
        <sz val="11"/>
        <color indexed="8"/>
        <rFont val="ＭＳ 明朝"/>
        <family val="1"/>
        <charset val="128"/>
      </rPr>
      <t>木材・木製品製造業）</t>
    </r>
  </si>
  <si>
    <t>製材業，木製品製造業</t>
  </si>
  <si>
    <t>造作材・合板・建築用組立材料製造業</t>
  </si>
  <si>
    <t>木製容器製造業（竹，とうを含む）</t>
  </si>
  <si>
    <t>その他の木製品製造業（竹，とうを含む）</t>
  </si>
  <si>
    <t>家具・装備品製造業</t>
  </si>
  <si>
    <r>
      <t>管理，補助的経済活動を行う事業所（</t>
    </r>
    <r>
      <rPr>
        <sz val="11"/>
        <color indexed="8"/>
        <rFont val="Courier New"/>
        <family val="3"/>
      </rPr>
      <t xml:space="preserve">13 </t>
    </r>
    <r>
      <rPr>
        <sz val="11"/>
        <color indexed="8"/>
        <rFont val="ＭＳ 明朝"/>
        <family val="1"/>
        <charset val="128"/>
      </rPr>
      <t>家具・装備品製造業）</t>
    </r>
  </si>
  <si>
    <t>家具製造業</t>
  </si>
  <si>
    <t>宗教用具製造業</t>
  </si>
  <si>
    <t>建具製造業</t>
  </si>
  <si>
    <t>その他の家具・装備品製造業</t>
  </si>
  <si>
    <t>パルプ・紙・紙加工品製造業</t>
  </si>
  <si>
    <r>
      <t>管理，補助的経済活動を行う事業所（</t>
    </r>
    <r>
      <rPr>
        <sz val="11"/>
        <color indexed="8"/>
        <rFont val="Courier New"/>
        <family val="3"/>
      </rPr>
      <t xml:space="preserve">14 </t>
    </r>
    <r>
      <rPr>
        <sz val="11"/>
        <color indexed="8"/>
        <rFont val="ＭＳ 明朝"/>
        <family val="1"/>
        <charset val="128"/>
      </rPr>
      <t>パルプ・紙・紙加工品製造業）</t>
    </r>
  </si>
  <si>
    <t>パルプ製造業</t>
  </si>
  <si>
    <t>紙製造業</t>
  </si>
  <si>
    <t>加工紙製造業</t>
  </si>
  <si>
    <t>紙製品製造業</t>
  </si>
  <si>
    <t>紙製容器製造業</t>
  </si>
  <si>
    <t>その他のパルプ・紙・紙加工品製造業</t>
  </si>
  <si>
    <t>01</t>
    <phoneticPr fontId="5"/>
  </si>
  <si>
    <t>02</t>
    <phoneticPr fontId="5"/>
  </si>
  <si>
    <t>03</t>
    <phoneticPr fontId="5"/>
  </si>
  <si>
    <t>04</t>
    <phoneticPr fontId="5"/>
  </si>
  <si>
    <t>05</t>
    <phoneticPr fontId="5"/>
  </si>
  <si>
    <t>06</t>
    <phoneticPr fontId="5"/>
  </si>
  <si>
    <t>07</t>
    <phoneticPr fontId="5"/>
  </si>
  <si>
    <t>08</t>
    <phoneticPr fontId="5"/>
  </si>
  <si>
    <t>09</t>
    <phoneticPr fontId="5"/>
  </si>
  <si>
    <t>選択リスト</t>
    <rPh sb="0" eb="2">
      <t>センタク</t>
    </rPh>
    <phoneticPr fontId="5"/>
  </si>
  <si>
    <t>E　製造業</t>
  </si>
  <si>
    <t>印刷・同関連業</t>
  </si>
  <si>
    <r>
      <t>管理，補助的経済活動を行う事業所（</t>
    </r>
    <r>
      <rPr>
        <sz val="11"/>
        <color indexed="8"/>
        <rFont val="Courier New"/>
        <family val="3"/>
      </rPr>
      <t xml:space="preserve">15 </t>
    </r>
    <r>
      <rPr>
        <sz val="11"/>
        <color indexed="8"/>
        <rFont val="ＭＳ 明朝"/>
        <family val="1"/>
        <charset val="128"/>
      </rPr>
      <t>印刷・同関連業）</t>
    </r>
  </si>
  <si>
    <t>印刷業</t>
  </si>
  <si>
    <t>製版業</t>
  </si>
  <si>
    <t>製本業，印刷物加工業</t>
  </si>
  <si>
    <t>印刷関連サービス業</t>
  </si>
  <si>
    <t>化学工業</t>
  </si>
  <si>
    <r>
      <t>管理，補助的経済活動を行う事業所（</t>
    </r>
    <r>
      <rPr>
        <sz val="11"/>
        <color indexed="8"/>
        <rFont val="Courier New"/>
        <family val="3"/>
      </rPr>
      <t xml:space="preserve">16 </t>
    </r>
    <r>
      <rPr>
        <sz val="11"/>
        <color indexed="8"/>
        <rFont val="ＭＳ 明朝"/>
        <family val="1"/>
        <charset val="128"/>
      </rPr>
      <t>化学工業）</t>
    </r>
  </si>
  <si>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</si>
  <si>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</si>
  <si>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</si>
  <si>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</si>
  <si>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</si>
  <si>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</si>
  <si>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</si>
  <si>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石油製品・石炭製品製造業</t>
  </si>
  <si>
    <r>
      <t>管理，補助的経済活動を行う事業所（</t>
    </r>
    <r>
      <rPr>
        <sz val="11"/>
        <color indexed="8"/>
        <rFont val="Courier New"/>
        <family val="3"/>
      </rPr>
      <t xml:space="preserve">17 </t>
    </r>
    <r>
      <rPr>
        <sz val="11"/>
        <color indexed="8"/>
        <rFont val="ＭＳ 明朝"/>
        <family val="1"/>
        <charset val="128"/>
      </rPr>
      <t>石油製品・石炭製品製造業）</t>
    </r>
  </si>
  <si>
    <t>石油精製業</t>
  </si>
  <si>
    <t>潤滑油・グリース製造業（石油精製業によらないもの）</t>
  </si>
  <si>
    <t>コークス製造業</t>
  </si>
  <si>
    <t>舗装材料製造業</t>
  </si>
  <si>
    <t>その他の石油製品・石炭製品製造業</t>
  </si>
  <si>
    <t>プラスチック製品製造業（別掲を除く）</t>
  </si>
  <si>
    <r>
      <t>管理，補助的経済活動を行う事業所（</t>
    </r>
    <r>
      <rPr>
        <sz val="11"/>
        <color indexed="8"/>
        <rFont val="Courier New"/>
        <family val="3"/>
      </rPr>
      <t xml:space="preserve">18 </t>
    </r>
    <r>
      <rPr>
        <sz val="11"/>
        <color indexed="8"/>
        <rFont val="ＭＳ 明朝"/>
        <family val="1"/>
        <charset val="128"/>
      </rPr>
      <t>プラスチック製品製造</t>
    </r>
  </si>
  <si>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</si>
  <si>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</si>
  <si>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</si>
  <si>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</si>
  <si>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</si>
  <si>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</si>
  <si>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ゴム製品製造業</t>
  </si>
  <si>
    <r>
      <t>管理，補助的経済活動を行う事業所（</t>
    </r>
    <r>
      <rPr>
        <sz val="11"/>
        <color indexed="8"/>
        <rFont val="Courier New"/>
        <family val="3"/>
      </rPr>
      <t xml:space="preserve">19 </t>
    </r>
    <r>
      <rPr>
        <sz val="11"/>
        <color indexed="8"/>
        <rFont val="ＭＳ 明朝"/>
        <family val="1"/>
        <charset val="128"/>
      </rPr>
      <t>ゴム製品製造業）</t>
    </r>
  </si>
  <si>
    <t>タイヤ・チューブ製造業</t>
  </si>
  <si>
    <t>ゴム製・プラスチック製履物・同附属品製造業</t>
  </si>
  <si>
    <t>ゴムベルト・ゴムホース・工業用ゴム製品製造業</t>
  </si>
  <si>
    <t>その他のゴム製品製造業</t>
  </si>
  <si>
    <t>なめし革・同製品・毛皮製造業</t>
  </si>
  <si>
    <r>
      <t>管理，補助的経済活動を行う事業所（</t>
    </r>
    <r>
      <rPr>
        <sz val="11"/>
        <color indexed="8"/>
        <rFont val="Courier New"/>
        <family val="3"/>
      </rPr>
      <t xml:space="preserve">20 </t>
    </r>
    <r>
      <rPr>
        <sz val="11"/>
        <color indexed="8"/>
        <rFont val="ＭＳ 明朝"/>
        <family val="1"/>
        <charset val="128"/>
      </rPr>
      <t>なめし革・同製品・毛皮製造業）</t>
    </r>
  </si>
  <si>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</si>
  <si>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</si>
  <si>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</si>
  <si>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</si>
  <si>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</si>
  <si>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</si>
  <si>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</si>
  <si>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</si>
  <si>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</si>
  <si>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</si>
  <si>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r>
      <t>管理，補助的経済活動を行う事業所（</t>
    </r>
    <r>
      <rPr>
        <sz val="11"/>
        <color indexed="8"/>
        <rFont val="Courier New"/>
        <family val="3"/>
      </rPr>
      <t xml:space="preserve">21 </t>
    </r>
    <r>
      <rPr>
        <sz val="11"/>
        <color indexed="8"/>
        <rFont val="ＭＳ 明朝"/>
        <family val="1"/>
        <charset val="128"/>
      </rPr>
      <t>窯業・土石製品製造業）</t>
    </r>
  </si>
  <si>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</si>
  <si>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</si>
  <si>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</si>
  <si>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</si>
  <si>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</si>
  <si>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</si>
  <si>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</si>
  <si>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</si>
  <si>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</si>
  <si>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鉄鋼業</t>
  </si>
  <si>
    <r>
      <t>管理，補助的経済活動を行う事業所（</t>
    </r>
    <r>
      <rPr>
        <sz val="11"/>
        <color indexed="8"/>
        <rFont val="Courier New"/>
        <family val="3"/>
      </rPr>
      <t xml:space="preserve">22 </t>
    </r>
    <r>
      <rPr>
        <sz val="11"/>
        <color indexed="8"/>
        <rFont val="ＭＳ 明朝"/>
        <family val="1"/>
        <charset val="128"/>
      </rPr>
      <t>鉄鋼業）</t>
    </r>
  </si>
  <si>
    <t>製鉄業</t>
  </si>
  <si>
    <t>製鋼・製鋼圧延業</t>
  </si>
  <si>
    <t>製鋼を行わない鋼材製造業（表面処理鋼材を除く）</t>
  </si>
  <si>
    <t>表面処理鋼材製造業</t>
  </si>
  <si>
    <t>鉄素形材製造業</t>
  </si>
  <si>
    <t>その他の鉄鋼業</t>
  </si>
  <si>
    <t>非鉄金属製造業</t>
  </si>
  <si>
    <r>
      <t>管理，補助的経済活動を行う事業所（</t>
    </r>
    <r>
      <rPr>
        <sz val="11"/>
        <color indexed="8"/>
        <rFont val="Courier New"/>
        <family val="3"/>
      </rPr>
      <t xml:space="preserve">23 </t>
    </r>
    <r>
      <rPr>
        <sz val="11"/>
        <color indexed="8"/>
        <rFont val="ＭＳ 明朝"/>
        <family val="1"/>
        <charset val="128"/>
      </rPr>
      <t>非鉄金属製造業）</t>
    </r>
  </si>
  <si>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</si>
  <si>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</si>
  <si>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</si>
  <si>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</si>
  <si>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</si>
  <si>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</si>
  <si>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金属製品製造業</t>
  </si>
  <si>
    <r>
      <t>管理，補助的経済活動を行う事業所（</t>
    </r>
    <r>
      <rPr>
        <sz val="11"/>
        <color indexed="8"/>
        <rFont val="Courier New"/>
        <family val="3"/>
      </rPr>
      <t xml:space="preserve">24 </t>
    </r>
    <r>
      <rPr>
        <sz val="11"/>
        <color indexed="8"/>
        <rFont val="ＭＳ 明朝"/>
        <family val="1"/>
        <charset val="128"/>
      </rPr>
      <t>金属製品製造業）</t>
    </r>
  </si>
  <si>
    <t>ブリキ缶・その他のめっき板等製品製造業</t>
  </si>
  <si>
    <t>洋食器・刃物・手道具・金物類製造業</t>
  </si>
  <si>
    <t>暖房装置・配管工事用附属品製造業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</si>
  <si>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</si>
  <si>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</si>
  <si>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</si>
  <si>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</si>
  <si>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</si>
  <si>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</si>
  <si>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はん用機械器具製造業</t>
  </si>
  <si>
    <r>
      <t>管理，補助的経済活動を行う事業所（</t>
    </r>
    <r>
      <rPr>
        <sz val="11"/>
        <color indexed="8"/>
        <rFont val="Courier New"/>
        <family val="3"/>
      </rPr>
      <t xml:space="preserve">25 </t>
    </r>
    <r>
      <rPr>
        <sz val="11"/>
        <color indexed="8"/>
        <rFont val="ＭＳ 明朝"/>
        <family val="1"/>
        <charset val="128"/>
      </rPr>
      <t>はん用機械器具製造業）</t>
    </r>
  </si>
  <si>
    <t>ボイラ・原動機製造業</t>
  </si>
  <si>
    <t>ポンプ・圧縮機器製造業</t>
  </si>
  <si>
    <t>一般産業用機械・装置製造業</t>
  </si>
  <si>
    <t>その他のはん用機械・同部分品製造業</t>
  </si>
  <si>
    <t>生産用機械器具製造業</t>
  </si>
  <si>
    <r>
      <t>管理，補助的経済活動を行う事業所（</t>
    </r>
    <r>
      <rPr>
        <sz val="11"/>
        <color indexed="8"/>
        <rFont val="Courier New"/>
        <family val="3"/>
      </rPr>
      <t xml:space="preserve">26 </t>
    </r>
    <r>
      <rPr>
        <sz val="11"/>
        <color indexed="8"/>
        <rFont val="ＭＳ 明朝"/>
        <family val="1"/>
        <charset val="128"/>
      </rPr>
      <t>生産用機械器具製造業）</t>
    </r>
  </si>
  <si>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</si>
  <si>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</si>
  <si>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</si>
  <si>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</si>
  <si>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</si>
  <si>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</si>
  <si>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</si>
  <si>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</si>
  <si>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業務用機械器具製造業</t>
  </si>
  <si>
    <r>
      <t>管理，補助的経済活動を行う事業所（</t>
    </r>
    <r>
      <rPr>
        <sz val="11"/>
        <color indexed="8"/>
        <rFont val="Courier New"/>
        <family val="3"/>
      </rPr>
      <t xml:space="preserve">27 </t>
    </r>
    <r>
      <rPr>
        <sz val="11"/>
        <color indexed="8"/>
        <rFont val="ＭＳ 明朝"/>
        <family val="1"/>
        <charset val="128"/>
      </rPr>
      <t>業務用機械器具製造業）</t>
    </r>
  </si>
  <si>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</si>
  <si>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</si>
  <si>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</si>
  <si>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</si>
  <si>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</si>
  <si>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</si>
  <si>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電子部品・デバイス・電子回路製造業</t>
  </si>
  <si>
    <r>
      <t>管理，補助的経済活動を行う事業所（</t>
    </r>
    <r>
      <rPr>
        <sz val="11"/>
        <color indexed="8"/>
        <rFont val="Courier New"/>
        <family val="3"/>
      </rPr>
      <t xml:space="preserve">28 </t>
    </r>
    <r>
      <rPr>
        <sz val="11"/>
        <color indexed="8"/>
        <rFont val="ＭＳ 明朝"/>
        <family val="1"/>
        <charset val="128"/>
      </rPr>
      <t>電子部品・デバイス・電子回路製造業）</t>
    </r>
  </si>
  <si>
    <t>電子デバイス製造業</t>
  </si>
  <si>
    <t>電子部品製造業</t>
  </si>
  <si>
    <t>記録メディア製造業</t>
  </si>
  <si>
    <t>電子回路製造業</t>
  </si>
  <si>
    <t>ユニット部品製造業</t>
  </si>
  <si>
    <t>その他の電子部品・デバイス・電子回路製造業</t>
  </si>
  <si>
    <t>電気機械器具製造業</t>
  </si>
  <si>
    <t>管理，補助的経済活動を行う事業所（２９電気機械器具製造業）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</si>
  <si>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</si>
  <si>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</si>
  <si>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</si>
  <si>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</si>
  <si>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</si>
  <si>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</si>
  <si>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</si>
  <si>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</si>
  <si>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情報通信機械器具製造業</t>
  </si>
  <si>
    <t>管理、補助的経済活動を行う事業所（30 情報通信機械器具製造業）</t>
  </si>
  <si>
    <t>通信機械器具・同関連機械器具製造業</t>
  </si>
  <si>
    <t>映像・音響機械器具製造業</t>
  </si>
  <si>
    <t>電子計算機・同附属装置製造業</t>
  </si>
  <si>
    <t>輸送用機械器具製造業</t>
  </si>
  <si>
    <t>管理，補助的経済活動を行う事業所（３１輸送用機械器具製造業）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</si>
  <si>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</si>
  <si>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</si>
  <si>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</si>
  <si>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</si>
  <si>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</si>
  <si>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</si>
  <si>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その他の製造業</t>
  </si>
  <si>
    <t>管理，補助的経済活動を行う事業所（３２その他の製造業）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</si>
  <si>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</si>
  <si>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</si>
  <si>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</si>
  <si>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</si>
  <si>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</si>
  <si>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</si>
  <si>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</si>
  <si>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</si>
  <si>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</si>
  <si>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F　電気・ガス・熱供給・水道業</t>
  </si>
  <si>
    <t>電気業</t>
  </si>
  <si>
    <t>管理，補助的経済活動を行う事業所（３３電気業）</t>
  </si>
  <si>
    <t>ガス業</t>
  </si>
  <si>
    <t>管理，補助的経済活動を行う事業所（３４ガス業）</t>
  </si>
  <si>
    <t>熱供給業</t>
  </si>
  <si>
    <t>管理，補助的経済活動を行う事業所（３５熱供給業）</t>
  </si>
  <si>
    <t>水道業</t>
  </si>
  <si>
    <t>管理，補助的経済活動を行う事業所（３６水道業）</t>
  </si>
  <si>
    <t>上水道業</t>
  </si>
  <si>
    <t>工業用水道業</t>
  </si>
  <si>
    <t>下水道業</t>
  </si>
  <si>
    <t>G　情報通信業</t>
  </si>
  <si>
    <t>通信業</t>
  </si>
  <si>
    <t>管理，補助的経済活動を行う事業所（３７通信業）</t>
  </si>
  <si>
    <t>固定電気通信業</t>
  </si>
  <si>
    <t>移動電気通信業</t>
  </si>
  <si>
    <t>電気通信に附帯するサービス業</t>
  </si>
  <si>
    <t>放送業</t>
  </si>
  <si>
    <t>管理，補助的経済活動を行う事業所（３８放送業）</t>
  </si>
  <si>
    <t>公共放送業（有線放送業を除く）</t>
  </si>
  <si>
    <t>民間放送業（有線放送業を除く）</t>
  </si>
  <si>
    <t>有線放送業</t>
  </si>
  <si>
    <t>情報サービス業</t>
  </si>
  <si>
    <t>管理，補助的経済活動を行う事業所（３９情報サービス業）</t>
  </si>
  <si>
    <t>ソフトウェア業</t>
  </si>
  <si>
    <t>情報処理・提供サービス業</t>
  </si>
  <si>
    <t>インターネット附随サービス業</t>
  </si>
  <si>
    <t>管理、補助的経済活動を行う事業所（40 インターネット附随サービス業）</t>
  </si>
  <si>
    <t>映像・音声・文字情報制作業</t>
  </si>
  <si>
    <t>管理・補助的経済活動を行う事業所（41 映像・音声・文字情報制作業）</t>
  </si>
  <si>
    <t>映像情報制作・配給業</t>
  </si>
  <si>
    <t>音声情報制作業</t>
  </si>
  <si>
    <t>新聞業</t>
  </si>
  <si>
    <t>出版業</t>
  </si>
  <si>
    <t>広告制作業</t>
  </si>
  <si>
    <t>映像・音声・文字情報制作に附帯するサービス業</t>
  </si>
  <si>
    <t>鉄道業</t>
  </si>
  <si>
    <t>管理，補助的経済活動を行う事業所（４２鉄道業）</t>
  </si>
  <si>
    <t>道路旅客運送業</t>
  </si>
  <si>
    <t>管理，補助的経済活動を行う事業所（４３道路旅客運送業）</t>
  </si>
  <si>
    <t>一般乗合旅客自動車運送業</t>
  </si>
  <si>
    <t>一般乗用旅客自動車運送業</t>
  </si>
  <si>
    <t>一般貸切旅客自動車運送業</t>
  </si>
  <si>
    <t>その他の道路旅客運送業</t>
  </si>
  <si>
    <t>道路貨物運送業</t>
  </si>
  <si>
    <t>管理，補助的経済活動を行う事業所（４４道路貨物運送業）</t>
  </si>
  <si>
    <t>一般貨物自動車運送業</t>
  </si>
  <si>
    <t>特定貨物自動車運送業</t>
  </si>
  <si>
    <t>貨物軽自動車運送業</t>
  </si>
  <si>
    <t>集配利用運送業</t>
  </si>
  <si>
    <t>その他の道路貨物運送業</t>
  </si>
  <si>
    <t>水運業</t>
  </si>
  <si>
    <t>管理，補助的経済活動を行う事業所（４５水運業）</t>
  </si>
  <si>
    <t>外航海運業</t>
  </si>
  <si>
    <t>沿海海運業</t>
  </si>
  <si>
    <t>内陸水運業</t>
  </si>
  <si>
    <t>船舶貸渡業</t>
  </si>
  <si>
    <t>航空運輸業</t>
  </si>
  <si>
    <t>管理，補助的経済活動を行う事業所（４６航空運輸業）</t>
  </si>
  <si>
    <t>航空運送業</t>
  </si>
  <si>
    <t>航空機使用業（航空運送業を除く）</t>
  </si>
  <si>
    <t>倉庫業</t>
  </si>
  <si>
    <t>管理，補助的経済活動を行う事業所（４７倉庫業）</t>
  </si>
  <si>
    <t>倉庫業（冷蔵倉庫業を除く）</t>
  </si>
  <si>
    <t>冷蔵倉庫業</t>
  </si>
  <si>
    <t>運輸に附帯するサービス業</t>
  </si>
  <si>
    <t>港湾運送業</t>
  </si>
  <si>
    <t>貨物運送取扱業（集配利用運送業を除く）</t>
  </si>
  <si>
    <t>運送代理店</t>
  </si>
  <si>
    <t>こん包業</t>
  </si>
  <si>
    <t>運輸施設提供業</t>
  </si>
  <si>
    <t>その他の運輸に附帯するサービス業</t>
  </si>
  <si>
    <t>郵便業（信書便事業を含む）</t>
  </si>
  <si>
    <t>管理，補助的経済活動を行う事業所（４９郵便業）</t>
  </si>
  <si>
    <t>H　運輸業・郵便業</t>
  </si>
  <si>
    <t>I　卸売業・小売業</t>
  </si>
  <si>
    <t>各種商品卸売業</t>
  </si>
  <si>
    <t>管理，補助的経済活動を行う事業所（５０各種商品卸売業）</t>
  </si>
  <si>
    <t>繊維・衣服等卸売業</t>
  </si>
  <si>
    <t>管理，補助的経済活動を行う事業所（５１繊維・衣服等卸売業）</t>
  </si>
  <si>
    <t>繊維品卸売業（衣服，身の回り品を除く）</t>
  </si>
  <si>
    <t>衣服卸売業</t>
  </si>
  <si>
    <t>身の回り品卸売業</t>
  </si>
  <si>
    <t>飲食料品卸売業</t>
  </si>
  <si>
    <t>管理，補助的経済活動を行う事業所（５２飲食料品卸売業）</t>
  </si>
  <si>
    <t>農畜産物・水産物卸売業</t>
  </si>
  <si>
    <t>食料・飲料卸売業</t>
  </si>
  <si>
    <t>建築材料，鉱物・金属材料等卸売業</t>
  </si>
  <si>
    <t>管理、補助的経済活動を行う事業所（53 建築材料、鉱物・金属材料等卸売業）</t>
  </si>
  <si>
    <t>建築材料卸売業</t>
  </si>
  <si>
    <t>化学製品卸売業</t>
  </si>
  <si>
    <t>石油・鉱物卸売業</t>
  </si>
  <si>
    <t>鉄鋼製品卸売業</t>
  </si>
  <si>
    <t>非鉄金属卸売業</t>
  </si>
  <si>
    <t>再生資源卸売業</t>
  </si>
  <si>
    <t>機械器具卸売業</t>
  </si>
  <si>
    <t>管理，補助的経済活動を行う事業所（５４機械器具卸売業）</t>
  </si>
  <si>
    <t>産業機械器具卸売業</t>
  </si>
  <si>
    <t>自動車卸売業</t>
  </si>
  <si>
    <t>電気機械器具卸売業</t>
  </si>
  <si>
    <t>その他の機械器具卸売業</t>
  </si>
  <si>
    <t>その他の卸売業</t>
  </si>
  <si>
    <t>管理，補助的経済活動を行う事業所（５５その他の卸売業）</t>
  </si>
  <si>
    <t>家具・建具・じゅう器等卸売業</t>
  </si>
  <si>
    <t>医薬品・化粧品等卸売業</t>
  </si>
  <si>
    <t>紙・紙製品卸売業</t>
  </si>
  <si>
    <t>他に分類されない卸売業</t>
  </si>
  <si>
    <t>各種商品小売業</t>
  </si>
  <si>
    <t>管理，補助的経済活動を行う事業所（５６各種商品小売業）</t>
  </si>
  <si>
    <t>百貨店，総合スーパー</t>
  </si>
  <si>
    <t>その他の各種商品小売業（従業者が常時５０人未満のもの）</t>
  </si>
  <si>
    <t>織物・衣服・身の回り品小売業</t>
  </si>
  <si>
    <t>管理、補助的経済活動を行う事業所（57 織物・衣服・身の回り品小売業）</t>
  </si>
  <si>
    <t>呉服・服地・寝具小売業</t>
  </si>
  <si>
    <t>男子服小売業</t>
  </si>
  <si>
    <t>婦人・子供服小売業</t>
  </si>
  <si>
    <t>靴・履物小売業</t>
  </si>
  <si>
    <t>その他の織物・衣服・身の回り品小売業</t>
  </si>
  <si>
    <t>飲食料品小売業</t>
  </si>
  <si>
    <t>管理，補助的経済活動を行う事業所（５８飲食料品小売業）</t>
  </si>
  <si>
    <t>各種食料品小売業</t>
  </si>
  <si>
    <t>野菜・果実小売業</t>
  </si>
  <si>
    <t>食肉小売業</t>
  </si>
  <si>
    <t>鮮魚小売業</t>
  </si>
  <si>
    <t>酒小売業</t>
  </si>
  <si>
    <t>菓子・パン小売業</t>
  </si>
  <si>
    <t>その他の飲食料品小売業</t>
  </si>
  <si>
    <t>機械器具小売業</t>
  </si>
  <si>
    <t>管理，補助的経済活動を行う事業所（５９機械器具小売業）</t>
  </si>
  <si>
    <t>自動車小売業</t>
  </si>
  <si>
    <t>自転車小売業</t>
  </si>
  <si>
    <t>機械器具小売業（自動車，自転車を除く）</t>
  </si>
  <si>
    <t>その他の小売業</t>
  </si>
  <si>
    <t>管理，補助的経済活動を行う事業所（６０その他の小売業）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</si>
  <si>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</si>
  <si>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</si>
  <si>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</si>
  <si>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</si>
  <si>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</si>
  <si>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</si>
  <si>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</si>
  <si>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</si>
  <si>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</si>
  <si>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</si>
  <si>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管理，補助的経済活動を行う事業所（６１無店舗小売業）</t>
  </si>
  <si>
    <t>通信販売・訪問販売小売業</t>
  </si>
  <si>
    <t>自動販売機による小売業</t>
  </si>
  <si>
    <t>その他の無店舗小売業</t>
  </si>
  <si>
    <t>J　金融業・保険業</t>
  </si>
  <si>
    <t>銀行業</t>
  </si>
  <si>
    <t>管理，補助的経済活動を行う事業所（６２銀行業）</t>
  </si>
  <si>
    <t>中央銀行</t>
  </si>
  <si>
    <t>銀行（中央銀行を除く）</t>
  </si>
  <si>
    <t>協同組織金融業</t>
  </si>
  <si>
    <t>管理，補助的経済活動を行う事業所（６３協同組織金融業）</t>
  </si>
  <si>
    <t>中小企業等金融業</t>
  </si>
  <si>
    <t>農林水産金融業</t>
  </si>
  <si>
    <t>貸金業，クレジットカード業等非預金信用機関</t>
  </si>
  <si>
    <t>管理、補助的経済活動を行う事業所（64 貸金業、クレジットカード等非預金信用機関）</t>
  </si>
  <si>
    <t>貸金業</t>
  </si>
  <si>
    <t>質屋</t>
  </si>
  <si>
    <t>クレジットカード業，割賦金融業</t>
  </si>
  <si>
    <t>その他の非預金信用機関</t>
  </si>
  <si>
    <t>金融商品取引業，商品先物取引業</t>
  </si>
  <si>
    <t>管理、補助的経済活動を行う事業所（65 金融商品取引業、商品先物取引業）</t>
  </si>
  <si>
    <t>金融商品取引業</t>
  </si>
  <si>
    <t>商品先物取引業，商品投資業</t>
  </si>
  <si>
    <t>補助的金融業等</t>
  </si>
  <si>
    <t>管理，補助的経済活動を行う事業所（６６補助的金融業等）</t>
  </si>
  <si>
    <t>補助的金融業，金融附帯業</t>
  </si>
  <si>
    <t>信託業</t>
  </si>
  <si>
    <t>金融代理業</t>
  </si>
  <si>
    <t>保険業（保険媒介代理業，保険サービス業を含む）</t>
  </si>
  <si>
    <t>管理，補助的経済活動を行う事業所（６７保険業）</t>
  </si>
  <si>
    <t>生命保険業</t>
  </si>
  <si>
    <t>損害保険業</t>
  </si>
  <si>
    <t>共済事業・少額短期保険業</t>
  </si>
  <si>
    <t>保険媒介代理業</t>
  </si>
  <si>
    <t>保険サービス業</t>
  </si>
  <si>
    <t>K　不動産業・物品賃貸業</t>
  </si>
  <si>
    <t>不動産取引業</t>
  </si>
  <si>
    <t>管理，補助的経済活動を行う事業所（６８不動産取引業）</t>
  </si>
  <si>
    <t>建物売買業，土地売買業</t>
  </si>
  <si>
    <t>不動産代理業・仲介業</t>
  </si>
  <si>
    <t>不動産賃貸業・管理業</t>
  </si>
  <si>
    <t>管理，補助的経済活動を行う事業所（６９不動産賃貸業・管理業）</t>
  </si>
  <si>
    <t>不動産賃貸業（貸家業，貸間業を除く）</t>
  </si>
  <si>
    <t>貸家業，貸間業</t>
  </si>
  <si>
    <t>駐車場業</t>
  </si>
  <si>
    <t>不動産管理業</t>
  </si>
  <si>
    <t>物品賃貸業</t>
  </si>
  <si>
    <t>管理，補助的経済活動を行う事業所（７０物品賃貸業）</t>
  </si>
  <si>
    <t>各種物品賃貸業</t>
  </si>
  <si>
    <t>産業用機械器具賃貸業</t>
  </si>
  <si>
    <t>事務用機械器具賃貸業</t>
  </si>
  <si>
    <t>自動車賃貸業</t>
  </si>
  <si>
    <t>スポーツ・娯楽用品賃貸業</t>
  </si>
  <si>
    <t>その他の物品賃貸業</t>
  </si>
  <si>
    <t>L　学術研究・専門・技術サービス業</t>
  </si>
  <si>
    <t>学術・開発研究機関</t>
  </si>
  <si>
    <t>管理，補助的経済活動を行う事業所（７１学術・開発研究機関）</t>
  </si>
  <si>
    <t>自然科学研究所</t>
  </si>
  <si>
    <t>人文・社会科学研究所</t>
  </si>
  <si>
    <t>専門サービス業（他に分類されないもの）</t>
  </si>
  <si>
    <t>管理，補助的経済活動を行う事業所（７２専門サービス業）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</si>
  <si>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</si>
  <si>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</si>
  <si>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</si>
  <si>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</si>
  <si>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</si>
  <si>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</si>
  <si>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</si>
  <si>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</si>
  <si>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</si>
  <si>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広告業</t>
  </si>
  <si>
    <t>管理，補助的経済活動を行う事業所（７３広告業）</t>
  </si>
  <si>
    <t>技術サービス業（他に分類されないもの）</t>
  </si>
  <si>
    <t>管理，補助的経済活動を行う事業所（７４技術サービス業）</t>
  </si>
  <si>
    <t>獣医業</t>
  </si>
  <si>
    <t>土木建築サービス業</t>
  </si>
  <si>
    <t>機械設計業</t>
  </si>
  <si>
    <t>商品・非破壊検査業</t>
  </si>
  <si>
    <t>計量証明業</t>
  </si>
  <si>
    <t>写真業</t>
  </si>
  <si>
    <t>その他の技術サービス業</t>
  </si>
  <si>
    <t>M　宿泊業・飲食サービス業</t>
  </si>
  <si>
    <t>宿泊業</t>
  </si>
  <si>
    <t>管理，補助的経済活動を行う事業所（７５宿泊業）</t>
  </si>
  <si>
    <t>旅館，ホテル</t>
  </si>
  <si>
    <t>簡易宿所</t>
  </si>
  <si>
    <t>下宿業</t>
  </si>
  <si>
    <t>その他の宿泊業</t>
  </si>
  <si>
    <t>飲食店</t>
  </si>
  <si>
    <t>管理，補助的経済活動を行う事業所（７６飲食店）</t>
  </si>
  <si>
    <t>食堂，レストラン（専門料理店を除く）</t>
  </si>
  <si>
    <t>専門料理店</t>
  </si>
  <si>
    <t>そば・うどん店</t>
  </si>
  <si>
    <t>すし店</t>
  </si>
  <si>
    <t>酒場，ビヤホール</t>
  </si>
  <si>
    <t>バー，キャバレー，ナイトクラブ</t>
  </si>
  <si>
    <t>喫茶店</t>
  </si>
  <si>
    <t>その他の飲食店</t>
  </si>
  <si>
    <t>持ち帰り・配達飲食サービス業</t>
  </si>
  <si>
    <t>管理、補助的経済活動を行う事業所（77 持ち帰り・配達飲食サービス業）</t>
  </si>
  <si>
    <t>持ち帰り飲食サービス業</t>
  </si>
  <si>
    <t>配達飲食サービス業</t>
  </si>
  <si>
    <t>N　生活関連サービス業・娯楽業</t>
  </si>
  <si>
    <t>洗濯・理容・美容・浴場業</t>
  </si>
  <si>
    <t>管理、補助的経済活動を行う事業所（78 洗濯・理容・美容・浴場業）</t>
  </si>
  <si>
    <t>洗濯業</t>
  </si>
  <si>
    <t>理容業</t>
  </si>
  <si>
    <t>美容業</t>
  </si>
  <si>
    <t>一般公衆浴場業</t>
  </si>
  <si>
    <t>その他の公衆浴場業</t>
  </si>
  <si>
    <t>その他の洗濯・理容・美容・浴場業</t>
  </si>
  <si>
    <t>その他の生活関連サービス業</t>
  </si>
  <si>
    <t>管理、補助的経済活動を行う事業所（79 その他の生活関連サービス業）</t>
  </si>
  <si>
    <t>旅行業</t>
  </si>
  <si>
    <t>家事サービス業</t>
  </si>
  <si>
    <t>衣服裁縫修理業</t>
  </si>
  <si>
    <t>物品預り業</t>
  </si>
  <si>
    <t>火葬・墓地管理業</t>
  </si>
  <si>
    <t>冠婚葬祭業</t>
  </si>
  <si>
    <t>他に分類されない生活関連サービス業</t>
  </si>
  <si>
    <t>娯楽業</t>
  </si>
  <si>
    <t>管理，補助的経済活動を行う事業所（８０娯楽業）</t>
  </si>
  <si>
    <t>映画館</t>
  </si>
  <si>
    <t>興行場（別掲を除く），興行団</t>
  </si>
  <si>
    <t>競輪・競馬等の競走場，競技団</t>
  </si>
  <si>
    <t>スポーツ施設提供業</t>
  </si>
  <si>
    <t>公園，遊園地</t>
  </si>
  <si>
    <t>遊戯場</t>
  </si>
  <si>
    <t>その他の娯楽業</t>
  </si>
  <si>
    <t>O　教育・学習支援業</t>
  </si>
  <si>
    <t>学校教育</t>
  </si>
  <si>
    <t>管理，補助的経済活動を行う事業所（８１学校教育）</t>
  </si>
  <si>
    <t>幼稚園</t>
  </si>
  <si>
    <t>小学校</t>
  </si>
  <si>
    <t>中学校</t>
  </si>
  <si>
    <t>高等学校，中等教育学校</t>
  </si>
  <si>
    <t>特別支援学校</t>
  </si>
  <si>
    <t>高等教育機関</t>
  </si>
  <si>
    <t>専修学校，各種学校</t>
  </si>
  <si>
    <t>学校教育支援機関</t>
  </si>
  <si>
    <t>その他の教育，学習支援業</t>
  </si>
  <si>
    <t>管理、補助的経済活動を行う事業所（82 その他の教育、学習支援業）</t>
  </si>
  <si>
    <t>社会教育</t>
  </si>
  <si>
    <t>職業・教育支援施設</t>
  </si>
  <si>
    <t>学習塾</t>
  </si>
  <si>
    <t>教養・技能教授業</t>
  </si>
  <si>
    <t>他に分類されない教育，学習支援業</t>
  </si>
  <si>
    <t>P　医療・福祉</t>
  </si>
  <si>
    <t>医療業</t>
  </si>
  <si>
    <t>管理，補助的経済活動を行う事業所（８３医療業）</t>
  </si>
  <si>
    <t>病院</t>
  </si>
  <si>
    <t>一般診療所</t>
  </si>
  <si>
    <t>歯科診療所</t>
  </si>
  <si>
    <t>助産・看護業</t>
  </si>
  <si>
    <t>療術業</t>
  </si>
  <si>
    <t>医療に附帯するサービス業</t>
  </si>
  <si>
    <t>保健衛生</t>
  </si>
  <si>
    <t>管理，補助的経済活動を行う事業所（８４保健衛生）</t>
  </si>
  <si>
    <t>保健所</t>
  </si>
  <si>
    <t>健康相談施設</t>
  </si>
  <si>
    <t>その他の保健衛生</t>
  </si>
  <si>
    <t>社会保険・社会福祉・介護事業</t>
  </si>
  <si>
    <t>管理、補助的経済活動を行う事業所（85 社会保険・社会福祉・介護事業）</t>
  </si>
  <si>
    <t>社会保険事業団体</t>
  </si>
  <si>
    <t>福祉事務所</t>
  </si>
  <si>
    <t>児童福祉事業</t>
  </si>
  <si>
    <t>老人福祉・介護事業</t>
  </si>
  <si>
    <t>障害者福祉事業</t>
  </si>
  <si>
    <t>その他の社会保険・社会福祉・介護事業</t>
  </si>
  <si>
    <t>Q　複合サービス事業</t>
  </si>
  <si>
    <t>郵便局</t>
  </si>
  <si>
    <t>管理，補助的経済活動を行う事業所（８６郵便局）</t>
  </si>
  <si>
    <t>郵便局受託業</t>
  </si>
  <si>
    <t>管理，補助的経済活動を行う事業所（８７協同組合）</t>
  </si>
  <si>
    <t>農林水産業協同組合（他に分類されないもの）</t>
  </si>
  <si>
    <t>事業協同組合（他に分類されないもの）</t>
  </si>
  <si>
    <t>R　サービス業（他に分類されないもの</t>
  </si>
  <si>
    <t>廃棄物処理業</t>
  </si>
  <si>
    <t>管理，補助的経済活動を行う事業所（８８廃棄物処理業）</t>
  </si>
  <si>
    <t>一般廃棄物処理業</t>
  </si>
  <si>
    <t>産業廃棄物処理業</t>
  </si>
  <si>
    <t>その他の廃棄物処理業</t>
  </si>
  <si>
    <t>自動車整備業</t>
  </si>
  <si>
    <t>管理，補助的経済活動を行う事業所（８９自動車整備業）</t>
  </si>
  <si>
    <t>機械等修理業（別掲を除く）</t>
  </si>
  <si>
    <t>管理，補助的経済活動を行う事業所（９０機械等修理業）</t>
  </si>
  <si>
    <t>機械修理業（電気機械器具を除く）</t>
  </si>
  <si>
    <t>電気機械器具修理業</t>
  </si>
  <si>
    <t>表具業</t>
  </si>
  <si>
    <t>その他の修理業</t>
  </si>
  <si>
    <t>職業紹介・労働者派遣業</t>
  </si>
  <si>
    <t>管理、補助的経済活動を行う事業所（91 職業紹介・労働者派遣業）</t>
  </si>
  <si>
    <t>職業紹介業</t>
  </si>
  <si>
    <t>労働者派遣業</t>
  </si>
  <si>
    <t>その他の事業サービス業</t>
  </si>
  <si>
    <t>管理、補助的経済活動を行う事業所（92 その他の事業サービス業）</t>
  </si>
  <si>
    <t>速記・ワープロ入力・複写業</t>
  </si>
  <si>
    <t>建物サービス業</t>
  </si>
  <si>
    <t>警備業</t>
  </si>
  <si>
    <t>他に分類されない事業サービス業</t>
  </si>
  <si>
    <t>政治・経済・文化団体</t>
  </si>
  <si>
    <t>経済団体</t>
  </si>
  <si>
    <t>労働団体</t>
  </si>
  <si>
    <t>学術・文化団体</t>
  </si>
  <si>
    <t>政治団体</t>
  </si>
  <si>
    <t>他に分類されない非営利的団体</t>
  </si>
  <si>
    <t>宗教</t>
  </si>
  <si>
    <t>神道系宗教</t>
  </si>
  <si>
    <t>仏教系宗教</t>
  </si>
  <si>
    <t>キリスト教系宗教</t>
  </si>
  <si>
    <t>その他の宗教</t>
  </si>
  <si>
    <t>その他のサービス業</t>
  </si>
  <si>
    <t>管理，補助的経済活動を行う事業所（９５その他のサービス業）</t>
  </si>
  <si>
    <t>集会場</t>
  </si>
  <si>
    <t>と畜場</t>
  </si>
  <si>
    <t>他に分類されないサービス業</t>
  </si>
  <si>
    <t>外国公務</t>
  </si>
  <si>
    <t>外国公館</t>
  </si>
  <si>
    <t>その他の外国公務</t>
  </si>
  <si>
    <t>S　公務（他に分類されるものを除く）</t>
  </si>
  <si>
    <t>国家公務</t>
  </si>
  <si>
    <t>立法機関</t>
  </si>
  <si>
    <t>司法機関</t>
  </si>
  <si>
    <t>行政機関</t>
  </si>
  <si>
    <t>地方公務</t>
  </si>
  <si>
    <t>都道府県機関</t>
  </si>
  <si>
    <t>市町村機関</t>
  </si>
  <si>
    <t>T　分類不能の産業</t>
  </si>
  <si>
    <t>分類不能の産業</t>
  </si>
  <si>
    <t>10　管理，補助的経済活動を行う事業所（01農業）</t>
  </si>
  <si>
    <t>11　耕種農業</t>
  </si>
  <si>
    <t>12　畜産農業</t>
  </si>
  <si>
    <t>13　農業サービス業（園芸サービス業を除く）</t>
  </si>
  <si>
    <t>14　園芸サービス業</t>
  </si>
  <si>
    <t>20　管理，補助的経済活動を行う事業所(02 林業)</t>
  </si>
  <si>
    <t>21　育林業</t>
  </si>
  <si>
    <t>22　素材生産業</t>
  </si>
  <si>
    <t>23　特用林産物生産業（きのこ類の栽培を除く）</t>
  </si>
  <si>
    <t>24　林業サービス業</t>
  </si>
  <si>
    <t>29　その他の林業</t>
  </si>
  <si>
    <t>30　管理，補助的経済活動を行う事業所(03 漁業)</t>
  </si>
  <si>
    <t>31　海面漁業</t>
  </si>
  <si>
    <t>32　内水面漁業</t>
  </si>
  <si>
    <t>40　管理，補助的経済活動を行う事業所(04 水産養殖業)</t>
  </si>
  <si>
    <t>41　海面養殖業</t>
  </si>
  <si>
    <t>42　内水面養殖業</t>
  </si>
  <si>
    <t>50　管理，補助的経済活動を行う事業所（05 鉱業，採石業，砂利採取</t>
  </si>
  <si>
    <t>51　金属鉱業</t>
  </si>
  <si>
    <t>52　石炭・亜炭鉱業</t>
  </si>
  <si>
    <t>53　原油・天然ガス鉱業</t>
  </si>
  <si>
    <t>54　採石業，砂・砂利・玉石採取業</t>
  </si>
  <si>
    <t>55　窯業原料用鉱物鉱業（耐火物・陶磁器・ガラス・セメント原料用に限る）</t>
  </si>
  <si>
    <t>59　その他の鉱業</t>
  </si>
  <si>
    <t>60　管理，補助的経済活動を行う事業所(06 総合工事業)</t>
  </si>
  <si>
    <t>61　一般土木建築工事業</t>
  </si>
  <si>
    <t>62　土木工事業（舗装工事業を除く）</t>
  </si>
  <si>
    <t>63　舗装工事業</t>
  </si>
  <si>
    <t>64　建築工事業（木造建築工事業を除く）</t>
  </si>
  <si>
    <t>65　木造建築工事業</t>
  </si>
  <si>
    <t>66　建築リフォーム工事業</t>
  </si>
  <si>
    <t>70　管理，補助的経済活動を行う事業所(07 職別工事業)</t>
  </si>
  <si>
    <t>71　大工工事業</t>
  </si>
  <si>
    <t>72　とび・土工・コンクリート工事業</t>
  </si>
  <si>
    <t>73　鉄骨・鉄筋工事業</t>
  </si>
  <si>
    <t>74　石工・れんが・タイル・ブロック工事業</t>
  </si>
  <si>
    <t>75　左官工事業</t>
  </si>
  <si>
    <t>76　板金・金物工事業</t>
  </si>
  <si>
    <t>77　塗装工事業</t>
  </si>
  <si>
    <t>78　床・内装工事業</t>
  </si>
  <si>
    <t>79　その他の職別工事業</t>
  </si>
  <si>
    <t>80　管理，補助的経済活動を行う事業所(08 設備工事業)</t>
  </si>
  <si>
    <t>81　電気工事業</t>
  </si>
  <si>
    <t>82　電気通信・信号装置工事業</t>
  </si>
  <si>
    <t>83　管工事業（さく井工事業を除く）</t>
  </si>
  <si>
    <t>84　機械器具設置工事業</t>
  </si>
  <si>
    <t>89　その他の設備工事業</t>
  </si>
  <si>
    <t>90　管理，補助的経済活動を行う事業所（09 食料品製造業）</t>
  </si>
  <si>
    <t>91　畜産食料品製造業</t>
  </si>
  <si>
    <t>92　水産食料品製造業</t>
  </si>
  <si>
    <t>93　野菜缶詰・果実缶詰・農産保存食料品製造業</t>
  </si>
  <si>
    <t>94　調味料製造業</t>
  </si>
  <si>
    <t>95　糖類製造業</t>
  </si>
  <si>
    <t>96　精穀・製粉業</t>
  </si>
  <si>
    <t>97　パン・菓子製造業</t>
  </si>
  <si>
    <t>98　動植物油脂製造業</t>
  </si>
  <si>
    <t>99　その他の食料品製造業</t>
  </si>
  <si>
    <t>100　管理，補助的経済活動を行う事業所（10 飲料・たばこ・飼料製造業）</t>
  </si>
  <si>
    <t>101　清涼飲料製造業</t>
  </si>
  <si>
    <t>102　酒類製造業</t>
  </si>
  <si>
    <t>103　茶・コーヒー製造業（清涼飲料を除く）</t>
  </si>
  <si>
    <t>104　製氷業</t>
  </si>
  <si>
    <t>105　たばこ製造業</t>
  </si>
  <si>
    <t>106　飼料・有機質肥料製造業</t>
  </si>
  <si>
    <t>110　管理，補助的経済活動を行う事業所（11 繊維工業）</t>
  </si>
  <si>
    <t>111　製糸業，紡績業，化学繊維・ねん糸等製造業</t>
  </si>
  <si>
    <t>112　織物業</t>
  </si>
  <si>
    <t>113　ニット生地製造業</t>
  </si>
  <si>
    <t>114　染色整理業</t>
  </si>
  <si>
    <t>115　綱・網・レース・繊維粗製品製造業</t>
  </si>
  <si>
    <t>116　外衣・シャツ製造業（和式を除く）</t>
  </si>
  <si>
    <t>117　下着類製造業</t>
  </si>
  <si>
    <t>118　和装製品・その他の衣服・繊維製身の回り品製造業</t>
  </si>
  <si>
    <t>119　その他の繊維製品製造業</t>
  </si>
  <si>
    <t>120　管理，補助的経済活動を行う事業所（12 木材・木製品製造業）</t>
  </si>
  <si>
    <t>121　製材業，木製品製造業</t>
  </si>
  <si>
    <t>122　造作材・合板・建築用組立材料製造業</t>
  </si>
  <si>
    <t>123　木製容器製造業（竹，とうを含む）</t>
  </si>
  <si>
    <t>129　その他の木製品製造業（竹，とうを含む）</t>
  </si>
  <si>
    <t>130　管理，補助的経済活動を行う事業所（13 家具・装備品製造業）</t>
  </si>
  <si>
    <t>131　家具製造業</t>
  </si>
  <si>
    <t>132　宗教用具製造業</t>
  </si>
  <si>
    <t>133　建具製造業</t>
  </si>
  <si>
    <t>139　その他の家具・装備品製造業</t>
  </si>
  <si>
    <t>140　管理，補助的経済活動を行う事業所（14 パルプ・紙・紙加工品製造業）</t>
  </si>
  <si>
    <t>141　パルプ製造業</t>
  </si>
  <si>
    <t>142　紙製造業</t>
  </si>
  <si>
    <t>143　加工紙製造業</t>
  </si>
  <si>
    <t>144　紙製品製造業</t>
  </si>
  <si>
    <t>145　紙製容器製造業</t>
  </si>
  <si>
    <t>149　その他のパルプ・紙・紙加工品製造業</t>
  </si>
  <si>
    <t>150　管理，補助的経済活動を行う事業所（15 印刷・同関連業）</t>
  </si>
  <si>
    <t>151　印刷業</t>
  </si>
  <si>
    <t>152　製版業</t>
  </si>
  <si>
    <t>153　製本業，印刷物加工業</t>
  </si>
  <si>
    <t>159　印刷関連サービス業</t>
  </si>
  <si>
    <t>160　管理，補助的経済活動を行う事業所（16 化学工業）</t>
  </si>
  <si>
    <t>161　化学肥料製造業</t>
  </si>
  <si>
    <t>162　無機化学工業製品製造業</t>
  </si>
  <si>
    <t>163　有機化学工業製品製造業</t>
  </si>
  <si>
    <t>164　油脂加工製品・石けん・合成洗剤・界面活性剤・塗料製造業</t>
  </si>
  <si>
    <t>165　医薬品製造業</t>
  </si>
  <si>
    <t>166　化粧品・歯磨・その他の化粧用調整品製造業</t>
  </si>
  <si>
    <t>169　その他の化学工業</t>
  </si>
  <si>
    <t>170　管理，補助的経済活動を行う事業所（17 石油製品・石炭製品製造業）</t>
  </si>
  <si>
    <t>171　石油精製業</t>
  </si>
  <si>
    <t>172　潤滑油・グリース製造業（石油精製業によらないもの）</t>
  </si>
  <si>
    <t>173　コークス製造業</t>
  </si>
  <si>
    <t>174　舗装材料製造業</t>
  </si>
  <si>
    <t>179　その他の石油製品・石炭製品製造業</t>
  </si>
  <si>
    <t>180　管理，補助的経済活動を行う事業所（18 プラスチック製品製造</t>
  </si>
  <si>
    <t>181　プラスチック板・棒・管・継手・異形押出製品製造業</t>
  </si>
  <si>
    <t>182　プラスチックフィルム・シート・床材・合成皮革製造業</t>
  </si>
  <si>
    <t>183　工業用プラスチック製品製造業</t>
  </si>
  <si>
    <t>184　発泡・強化プラスチック製品製造業</t>
  </si>
  <si>
    <t>185　プラスチック成形材料製造業（廃プラスチックを含む）</t>
  </si>
  <si>
    <t>189　その他のプラスチック製品製造業</t>
  </si>
  <si>
    <t>190　管理，補助的経済活動を行う事業所（19 ゴム製品製造業）</t>
  </si>
  <si>
    <t>191　タイヤ・チューブ製造業</t>
  </si>
  <si>
    <t>192　ゴム製・プラスチック製履物・同附属品製造業</t>
  </si>
  <si>
    <t>193　ゴムベルト・ゴムホース・工業用ゴム製品製造業</t>
  </si>
  <si>
    <t>199　その他のゴム製品製造業</t>
  </si>
  <si>
    <t>200　管理，補助的経済活動を行う事業所（20 なめし革・同製品・毛皮製造業）</t>
  </si>
  <si>
    <t>201　なめし革製造業</t>
  </si>
  <si>
    <t>202　工業用革製品製造業（手袋を除く）</t>
  </si>
  <si>
    <t>203　革製履物用材料・同附属品製造業</t>
  </si>
  <si>
    <t>204　革製履物製造業</t>
  </si>
  <si>
    <t>205　革製手袋製造業</t>
  </si>
  <si>
    <t>206　かばん製造業</t>
  </si>
  <si>
    <t>207　袋物製造業</t>
  </si>
  <si>
    <t>208　毛皮製造業</t>
  </si>
  <si>
    <t>209　その他のなめし革製品製造業</t>
  </si>
  <si>
    <t>210　管理，補助的経済活動を行う事業所（21 窯業・土石製品製造業）</t>
  </si>
  <si>
    <t>211　ガラス・同製品製造業</t>
  </si>
  <si>
    <t>212　セメント・同製品製造業</t>
  </si>
  <si>
    <t>213　建設用粘土製品製造業（陶磁器製を除く）</t>
  </si>
  <si>
    <t>214　陶磁器・同関連製品製造業</t>
  </si>
  <si>
    <t>215　耐火物製造業</t>
  </si>
  <si>
    <t>216　炭素・黒鉛製品製造業</t>
  </si>
  <si>
    <t>217　研磨材・同製品製造業</t>
  </si>
  <si>
    <t>218　骨材・石工品等製造業</t>
  </si>
  <si>
    <t>219　その他の窯業・土石製品製造業</t>
  </si>
  <si>
    <t>220　管理，補助的経済活動を行う事業所（22 鉄鋼業）</t>
  </si>
  <si>
    <t>221　製鉄業</t>
  </si>
  <si>
    <t>222　製鋼・製鋼圧延業</t>
  </si>
  <si>
    <t>223　製鋼を行わない鋼材製造業（表面処理鋼材を除く）</t>
  </si>
  <si>
    <t>224　表面処理鋼材製造業</t>
  </si>
  <si>
    <t>225　鉄素形材製造業</t>
  </si>
  <si>
    <t>229　その他の鉄鋼業</t>
  </si>
  <si>
    <t>230　管理，補助的経済活動を行う事業所（23 非鉄金属製造業）</t>
  </si>
  <si>
    <t>231　非鉄金属第１次製錬・精製業</t>
  </si>
  <si>
    <t>232　非鉄金属第２次製錬・精製業（非鉄金属合金製造業を含む）</t>
  </si>
  <si>
    <t>233　非鉄金属・同合金圧延業（抽伸，押出しを含む）</t>
  </si>
  <si>
    <t>234　電線・ケーブル製造業</t>
  </si>
  <si>
    <t>235　非鉄金属素形材製造業</t>
  </si>
  <si>
    <t>239　その他の非鉄金属製造業</t>
  </si>
  <si>
    <t>240　管理，補助的経済活動を行う事業所（24 金属製品製造業）</t>
  </si>
  <si>
    <t>241　ブリキ缶・その他のめっき板等製品製造業</t>
  </si>
  <si>
    <t>242　洋食器・刃物・手道具・金物類製造業</t>
  </si>
  <si>
    <t>243　暖房装置・配管工事用附属品製造業</t>
  </si>
  <si>
    <t>244　建設用・建築用金属製品製造業（製缶板金業を含む）</t>
  </si>
  <si>
    <t>245　金属素形材製品製造業</t>
  </si>
  <si>
    <t>246　金属被覆・彫刻業，熱処理業（ほうろう鉄器を除く）</t>
  </si>
  <si>
    <t>247　金属線製品製造業（ねじ類を除く）</t>
  </si>
  <si>
    <t>248　ボルト・ナット・リベット・小ねじ・木ねじ等製造業</t>
  </si>
  <si>
    <t>249　その他の金属製品製造業</t>
  </si>
  <si>
    <t>250　管理，補助的経済活動を行う事業所（25 はん用機械器具製造業）</t>
  </si>
  <si>
    <t>251　ボイラ・原動機製造業</t>
  </si>
  <si>
    <t>252　ポンプ・圧縮機器製造業</t>
  </si>
  <si>
    <t>253　一般産業用機械・装置製造業</t>
  </si>
  <si>
    <t>259　その他のはん用機械・同部分品製造業</t>
  </si>
  <si>
    <t>260　管理，補助的経済活動を行う事業所（26 生産用機械器具製造業）</t>
  </si>
  <si>
    <t>261　農業用機械製造業（農業用器具を除く）</t>
  </si>
  <si>
    <t>262　建設機械・鉱山機械製造業</t>
  </si>
  <si>
    <t>263　繊維機械製造業</t>
  </si>
  <si>
    <t>264　生活関連産業用機械製造業</t>
  </si>
  <si>
    <t>265　基礎素材産業用機械製造業</t>
  </si>
  <si>
    <t>266　金属加工機械製造業</t>
  </si>
  <si>
    <t>267　半導体・フラットパネルディスプレイ製造装置製造業</t>
  </si>
  <si>
    <t>269　その他の生産用機械・同部分品製造業</t>
  </si>
  <si>
    <t>270　管理，補助的経済活動を行う事業所（27 業務用機械器具製造業）</t>
  </si>
  <si>
    <t>271　事務用機械器具製造業</t>
  </si>
  <si>
    <t>272　サービス用・娯楽用機械器具製造業</t>
  </si>
  <si>
    <t>273　計量器・測定器・分析機器・試験機・測量機械器具・理化学機械器具製造業</t>
  </si>
  <si>
    <t>274　医療用機械器具・医療用品製造業</t>
  </si>
  <si>
    <t>275　光学機械器具・レンズ製造業</t>
  </si>
  <si>
    <t>276　武器製造業</t>
  </si>
  <si>
    <t>280　管理，補助的経済活動を行う事業所（28 電子部品・デバイス・電子回路製造業）</t>
  </si>
  <si>
    <t>281　電子デバイス製造業</t>
  </si>
  <si>
    <t>282　電子部品製造業</t>
  </si>
  <si>
    <t>283　記録メディア製造業</t>
  </si>
  <si>
    <t>284　電子回路製造業</t>
  </si>
  <si>
    <t>285　ユニット部品製造業</t>
  </si>
  <si>
    <t>289　その他の電子部品・デバイス・電子回路製造業</t>
  </si>
  <si>
    <t>290　管理，補助的経済活動を行う事業所（２９電気機械器具製造業）</t>
  </si>
  <si>
    <t>291　発電用・送電用・配電用電気機械器具製造業</t>
  </si>
  <si>
    <t>292　産業用電気機械器具製造業</t>
  </si>
  <si>
    <t>293　民生用電気機械器具製造業</t>
  </si>
  <si>
    <t>294　電球・電気照明器具製造業</t>
  </si>
  <si>
    <t>295　電池製造業</t>
  </si>
  <si>
    <t>296　電子応用装置製造業</t>
  </si>
  <si>
    <t>297　電気計測器製造業</t>
  </si>
  <si>
    <t>299　その他の電気機械器具製造業</t>
  </si>
  <si>
    <t>300　管理、補助的経済活動を行う事業所（30 情報通信機械器具製造業）</t>
  </si>
  <si>
    <t>301　通信機械器具・同関連機械器具製造業</t>
  </si>
  <si>
    <t>302　映像・音響機械器具製造業</t>
  </si>
  <si>
    <t>303　電子計算機・同附属装置製造業</t>
  </si>
  <si>
    <t>310　管理，補助的経済活動を行う事業所（３１輸送用機械器具製造業）</t>
  </si>
  <si>
    <t>311　自動車・同附属品製造業</t>
  </si>
  <si>
    <t>312　鉄道車両・同部分品製造業</t>
  </si>
  <si>
    <t>313　船舶製造・修理業，舶用機関製造業</t>
  </si>
  <si>
    <t>314　航空機・同附属品製造業</t>
  </si>
  <si>
    <t>315　産業用運搬車両・同部分品・附属品製造業</t>
  </si>
  <si>
    <t>319　その他の輸送用機械器具製造業</t>
  </si>
  <si>
    <t>320　管理，補助的経済活動を行う事業所（３２その他の製造業）</t>
  </si>
  <si>
    <t>321　貴金属・宝石製品製造業</t>
  </si>
  <si>
    <t>322　装身具・装飾品・ボタン・同関連品製造業（貴金属・宝石製を除く</t>
  </si>
  <si>
    <t>323　時計・同部分品製造業</t>
  </si>
  <si>
    <t>324　楽器製造業</t>
  </si>
  <si>
    <t>325　がん具・運動用具製造業</t>
  </si>
  <si>
    <t>326　ペン・鉛筆・絵画用品・その他の事務用品製造業</t>
  </si>
  <si>
    <t>327　漆器製造業</t>
  </si>
  <si>
    <t>328　畳等生活雑貨製品製造業</t>
  </si>
  <si>
    <t>329　他に分類されない製造業</t>
  </si>
  <si>
    <t>330　管理，補助的経済活動を行う事業所（３３電気業）</t>
  </si>
  <si>
    <t>331　電気業</t>
  </si>
  <si>
    <t>340　管理，補助的経済活動を行う事業所（３４ガス業）</t>
  </si>
  <si>
    <t>341　ガス業</t>
  </si>
  <si>
    <t>350　管理，補助的経済活動を行う事業所（３５熱供給業）</t>
  </si>
  <si>
    <t>351　熱供給業</t>
  </si>
  <si>
    <t>360　管理，補助的経済活動を行う事業所（３６水道業）</t>
  </si>
  <si>
    <t>361　上水道業</t>
  </si>
  <si>
    <t>362　工業用水道業</t>
  </si>
  <si>
    <t>363　下水道業</t>
  </si>
  <si>
    <t>370　管理，補助的経済活動を行う事業所（３７通信業）</t>
  </si>
  <si>
    <t>371　固定電気通信業</t>
  </si>
  <si>
    <t>372　移動電気通信業</t>
  </si>
  <si>
    <t>373　電気通信に附帯するサービス業</t>
  </si>
  <si>
    <t>380　管理，補助的経済活動を行う事業所（３８放送業）</t>
  </si>
  <si>
    <t>381　公共放送業（有線放送業を除く）</t>
  </si>
  <si>
    <t>382　民間放送業（有線放送業を除く）</t>
  </si>
  <si>
    <t>383　有線放送業</t>
  </si>
  <si>
    <t>390　管理，補助的経済活動を行う事業所（３９情報サービス業）</t>
  </si>
  <si>
    <t>391　ソフトウェア業</t>
  </si>
  <si>
    <t>392　情報処理・提供サービス業</t>
  </si>
  <si>
    <t>400　管理、補助的経済活動を行う事業所（40 インターネット附随サービス業）</t>
  </si>
  <si>
    <t>401　インターネット附随サービス業</t>
  </si>
  <si>
    <t>410　管理・補助的経済活動を行う事業所（41 映像・音声・文字情報制作業）</t>
  </si>
  <si>
    <t>411　映像情報制作・配給業</t>
  </si>
  <si>
    <t>412　音声情報制作業</t>
  </si>
  <si>
    <t>413　新聞業</t>
  </si>
  <si>
    <t>414　出版業</t>
  </si>
  <si>
    <t>415　広告制作業</t>
  </si>
  <si>
    <t>416　映像・音声・文字情報制作に附帯するサービス業</t>
  </si>
  <si>
    <t>420　管理，補助的経済活動を行う事業所（４２鉄道業）</t>
  </si>
  <si>
    <t>421　鉄道業</t>
  </si>
  <si>
    <t>430　管理，補助的経済活動を行う事業所（４３道路旅客運送業）</t>
  </si>
  <si>
    <t>431　一般乗合旅客自動車運送業</t>
  </si>
  <si>
    <t>432　一般乗用旅客自動車運送業</t>
  </si>
  <si>
    <t>433　一般貸切旅客自動車運送業</t>
  </si>
  <si>
    <t>439　その他の道路旅客運送業</t>
  </si>
  <si>
    <t>440　管理，補助的経済活動を行う事業所（４４道路貨物運送業）</t>
  </si>
  <si>
    <t>441　一般貨物自動車運送業</t>
  </si>
  <si>
    <t>442　特定貨物自動車運送業</t>
  </si>
  <si>
    <t>443　貨物軽自動車運送業</t>
  </si>
  <si>
    <t>444　集配利用運送業</t>
  </si>
  <si>
    <t>449　その他の道路貨物運送業</t>
  </si>
  <si>
    <t>450　管理，補助的経済活動を行う事業所（４５水運業）</t>
  </si>
  <si>
    <t>451　外航海運業</t>
  </si>
  <si>
    <t>452　沿海海運業</t>
  </si>
  <si>
    <t>453　内陸水運業</t>
  </si>
  <si>
    <t>454　船舶貸渡業</t>
  </si>
  <si>
    <t>460　管理，補助的経済活動を行う事業所（４６航空運輸業）</t>
  </si>
  <si>
    <t>461　航空運送業</t>
  </si>
  <si>
    <t>462　航空機使用業（航空運送業を除く）</t>
  </si>
  <si>
    <t>470　管理，補助的経済活動を行う事業所（４７倉庫業）</t>
  </si>
  <si>
    <t>471　倉庫業（冷蔵倉庫業を除く）</t>
  </si>
  <si>
    <t>472　冷蔵倉庫業</t>
  </si>
  <si>
    <t>481　港湾運送業</t>
  </si>
  <si>
    <t>482　貨物運送取扱業（集配利用運送業を除く）</t>
  </si>
  <si>
    <t>483　運送代理店</t>
  </si>
  <si>
    <t>484　こん包業</t>
  </si>
  <si>
    <t>485　運輸施設提供業</t>
  </si>
  <si>
    <t>489　その他の運輸に附帯するサービス業</t>
  </si>
  <si>
    <t>490　管理，補助的経済活動を行う事業所（４９郵便業）</t>
  </si>
  <si>
    <t>491　郵便業（信書便事業を含む）</t>
  </si>
  <si>
    <t>500　管理，補助的経済活動を行う事業所（５０各種商品卸売業）</t>
  </si>
  <si>
    <t>501　各種商品卸売業</t>
  </si>
  <si>
    <t>510　管理，補助的経済活動を行う事業所（５１繊維・衣服等卸売業）</t>
  </si>
  <si>
    <t>511　繊維品卸売業（衣服，身の回り品を除く）</t>
  </si>
  <si>
    <t>512　衣服卸売業</t>
  </si>
  <si>
    <t>513　身の回り品卸売業</t>
  </si>
  <si>
    <t>520　管理，補助的経済活動を行う事業所（５２飲食料品卸売業）</t>
  </si>
  <si>
    <t>521　農畜産物・水産物卸売業</t>
  </si>
  <si>
    <t>522　食料・飲料卸売業</t>
  </si>
  <si>
    <t>530　管理、補助的経済活動を行う事業所（53 建築材料、鉱物・金属材料等卸売業）</t>
  </si>
  <si>
    <t>531　建築材料卸売業</t>
  </si>
  <si>
    <t>532　化学製品卸売業</t>
  </si>
  <si>
    <t>533　石油・鉱物卸売業</t>
  </si>
  <si>
    <t>534　鉄鋼製品卸売業</t>
  </si>
  <si>
    <t>535　非鉄金属卸売業</t>
  </si>
  <si>
    <t>536　再生資源卸売業</t>
  </si>
  <si>
    <t>540　管理，補助的経済活動を行う事業所（５４機械器具卸売業）</t>
  </si>
  <si>
    <t>541　産業機械器具卸売業</t>
  </si>
  <si>
    <t>542　自動車卸売業</t>
  </si>
  <si>
    <t>543　電気機械器具卸売業</t>
  </si>
  <si>
    <t>549　その他の機械器具卸売業</t>
  </si>
  <si>
    <t>550　管理，補助的経済活動を行う事業所（５５その他の卸売業）</t>
  </si>
  <si>
    <t>551　家具・建具・じゅう器等卸売業</t>
  </si>
  <si>
    <t>552　医薬品・化粧品等卸売業</t>
  </si>
  <si>
    <t>553　紙・紙製品卸売業</t>
  </si>
  <si>
    <t>559　他に分類されない卸売業</t>
  </si>
  <si>
    <t>560　管理，補助的経済活動を行う事業所（５６各種商品小売業）</t>
  </si>
  <si>
    <t>561　百貨店，総合スーパー</t>
  </si>
  <si>
    <t>569　その他の各種商品小売業（従業者が常時５０人未満のもの）</t>
  </si>
  <si>
    <t>570　管理、補助的経済活動を行う事業所（57 織物・衣服・身の回り品小売業）</t>
  </si>
  <si>
    <t>571　呉服・服地・寝具小売業</t>
  </si>
  <si>
    <t>572　男子服小売業</t>
  </si>
  <si>
    <t>573　婦人・子供服小売業</t>
  </si>
  <si>
    <t>574　靴・履物小売業</t>
  </si>
  <si>
    <t>579　その他の織物・衣服・身の回り品小売業</t>
  </si>
  <si>
    <t>580　管理，補助的経済活動を行う事業所（５８飲食料品小売業）</t>
  </si>
  <si>
    <t>581　各種食料品小売業</t>
  </si>
  <si>
    <t>582　野菜・果実小売業</t>
  </si>
  <si>
    <t>583　食肉小売業</t>
  </si>
  <si>
    <t>584　鮮魚小売業</t>
  </si>
  <si>
    <t>585　酒小売業</t>
  </si>
  <si>
    <t>586　菓子・パン小売業</t>
  </si>
  <si>
    <t>589　その他の飲食料品小売業</t>
  </si>
  <si>
    <t>590　管理，補助的経済活動を行う事業所（５９機械器具小売業）</t>
  </si>
  <si>
    <t>591　自動車小売業</t>
  </si>
  <si>
    <t>592　自転車小売業</t>
  </si>
  <si>
    <t>593　機械器具小売業（自動車，自転車を除く）</t>
  </si>
  <si>
    <t>600　管理，補助的経済活動を行う事業所（６０その他の小売業）</t>
  </si>
  <si>
    <t>601　家具・建具・畳小売業</t>
  </si>
  <si>
    <t>602　じゅう器小売業</t>
  </si>
  <si>
    <t>603　医薬品・化粧品小売業</t>
  </si>
  <si>
    <t>604　農耕用品小売業</t>
  </si>
  <si>
    <t>605　燃料小売業</t>
  </si>
  <si>
    <t>606　書籍・文房具小売業</t>
  </si>
  <si>
    <t>607　スポーツ用品・がん具・娯楽用品・楽器小売業</t>
  </si>
  <si>
    <t>608　写真機・時計・眼鏡小売業</t>
  </si>
  <si>
    <t>609　他に分類されない小売業</t>
  </si>
  <si>
    <t>610　管理，補助的経済活動を行う事業所（６１無店舗小売業）</t>
  </si>
  <si>
    <t>611　通信販売・訪問販売小売業</t>
  </si>
  <si>
    <t>612　自動販売機による小売業</t>
  </si>
  <si>
    <t>619　その他の無店舗小売業</t>
  </si>
  <si>
    <t>620　管理，補助的経済活動を行う事業所（６２銀行業）</t>
  </si>
  <si>
    <t>621　中央銀行</t>
  </si>
  <si>
    <t>622　銀行（中央銀行を除く）</t>
  </si>
  <si>
    <t>630　管理，補助的経済活動を行う事業所（６３協同組織金融業）</t>
  </si>
  <si>
    <t>631　中小企業等金融業</t>
  </si>
  <si>
    <t>632　農林水産金融業</t>
  </si>
  <si>
    <t>640　管理、補助的経済活動を行う事業所（64 貸金業、クレジットカード等非預金信用機関）</t>
  </si>
  <si>
    <t>641　貸金業</t>
  </si>
  <si>
    <t>642　質屋</t>
  </si>
  <si>
    <t>643　クレジットカード業，割賦金融業</t>
  </si>
  <si>
    <t>649　その他の非預金信用機関</t>
  </si>
  <si>
    <t>650　管理、補助的経済活動を行う事業所（65 金融商品取引業、商品先物取引業）</t>
  </si>
  <si>
    <t>651　金融商品取引業</t>
  </si>
  <si>
    <t>652　商品先物取引業，商品投資業</t>
  </si>
  <si>
    <t>660　管理，補助的経済活動を行う事業所（６６補助的金融業等）</t>
  </si>
  <si>
    <t>661　補助的金融業，金融附帯業</t>
  </si>
  <si>
    <t>662　信託業</t>
  </si>
  <si>
    <t>663　金融代理業</t>
  </si>
  <si>
    <t>670　管理，補助的経済活動を行う事業所（６７保険業）</t>
  </si>
  <si>
    <t>671　生命保険業</t>
  </si>
  <si>
    <t>672　損害保険業</t>
  </si>
  <si>
    <t>673　共済事業・少額短期保険業</t>
  </si>
  <si>
    <t>674　保険媒介代理業</t>
  </si>
  <si>
    <t>675　保険サービス業</t>
  </si>
  <si>
    <t>680　管理，補助的経済活動を行う事業所（６８不動産取引業）</t>
  </si>
  <si>
    <t>681　建物売買業，土地売買業</t>
  </si>
  <si>
    <t>682　不動産代理業・仲介業</t>
  </si>
  <si>
    <t>690　管理，補助的経済活動を行う事業所（６９不動産賃貸業・管理業）</t>
  </si>
  <si>
    <t>691　不動産賃貸業（貸家業，貸間業を除く）</t>
  </si>
  <si>
    <t>692　貸家業，貸間業</t>
  </si>
  <si>
    <t>693　駐車場業</t>
  </si>
  <si>
    <t>694　不動産管理業</t>
  </si>
  <si>
    <t>700　管理，補助的経済活動を行う事業所（７０物品賃貸業）</t>
  </si>
  <si>
    <t>701　各種物品賃貸業</t>
  </si>
  <si>
    <t>702　産業用機械器具賃貸業</t>
  </si>
  <si>
    <t>703　事務用機械器具賃貸業</t>
  </si>
  <si>
    <t>704　自動車賃貸業</t>
  </si>
  <si>
    <t>705　スポーツ・娯楽用品賃貸業</t>
  </si>
  <si>
    <t>709　その他の物品賃貸業</t>
  </si>
  <si>
    <t>710　管理，補助的経済活動を行う事業所（７１学術・開発研究機関）</t>
  </si>
  <si>
    <t>711　自然科学研究所</t>
  </si>
  <si>
    <t>712　人文・社会科学研究所</t>
  </si>
  <si>
    <t>720　管理，補助的経済活動を行う事業所（７２専門サービス業）</t>
  </si>
  <si>
    <t>721　法律事務所，特許事務所</t>
  </si>
  <si>
    <t>722　公証人役場，司法書士事務所，土地家屋調査士事務所</t>
  </si>
  <si>
    <t>723　行政書士事務所</t>
  </si>
  <si>
    <t>724　公認会計士事務所，税理士事務所</t>
  </si>
  <si>
    <t>725　社会保険労務士事務所</t>
  </si>
  <si>
    <t>726　デザイン業</t>
  </si>
  <si>
    <t>727　著述・芸術家業</t>
  </si>
  <si>
    <t>728　経営コンサルタント業，純粋持株会社</t>
  </si>
  <si>
    <t>729　その他の専門サービス業</t>
  </si>
  <si>
    <t>730　管理，補助的経済活動を行う事業所（７３広告業）</t>
  </si>
  <si>
    <t>731　広告業</t>
  </si>
  <si>
    <t>740　管理，補助的経済活動を行う事業所（７４技術サービス業）</t>
  </si>
  <si>
    <t>741　獣医業</t>
  </si>
  <si>
    <t>742　土木建築サービス業</t>
  </si>
  <si>
    <t>743　機械設計業</t>
  </si>
  <si>
    <t>744　商品・非破壊検査業</t>
  </si>
  <si>
    <t>745　計量証明業</t>
  </si>
  <si>
    <t>746　写真業</t>
  </si>
  <si>
    <t>749　その他の技術サービス業</t>
  </si>
  <si>
    <t>750　管理，補助的経済活動を行う事業所（７５宿泊業）</t>
  </si>
  <si>
    <t>751　旅館，ホテル</t>
  </si>
  <si>
    <t>752　簡易宿所</t>
  </si>
  <si>
    <t>753　下宿業</t>
  </si>
  <si>
    <t>759　その他の宿泊業</t>
  </si>
  <si>
    <t>760　管理，補助的経済活動を行う事業所（７６飲食店）</t>
  </si>
  <si>
    <t>761　食堂，レストラン（専門料理店を除く）</t>
  </si>
  <si>
    <t>762　専門料理店</t>
  </si>
  <si>
    <t>763　そば・うどん店</t>
  </si>
  <si>
    <t>764　すし店</t>
  </si>
  <si>
    <t>765　酒場，ビヤホール</t>
  </si>
  <si>
    <t>766　バー，キャバレー，ナイトクラブ</t>
  </si>
  <si>
    <t>767　喫茶店</t>
  </si>
  <si>
    <t>769　その他の飲食店</t>
  </si>
  <si>
    <t>770　管理、補助的経済活動を行う事業所（77 持ち帰り・配達飲食サービス業）</t>
  </si>
  <si>
    <t>771　持ち帰り飲食サービス業</t>
  </si>
  <si>
    <t>772　配達飲食サービス業</t>
  </si>
  <si>
    <t>780　管理、補助的経済活動を行う事業所（78 洗濯・理容・美容・浴場業）</t>
  </si>
  <si>
    <t>781　洗濯業</t>
  </si>
  <si>
    <t>782　理容業</t>
  </si>
  <si>
    <t>783　美容業</t>
  </si>
  <si>
    <t>784　一般公衆浴場業</t>
  </si>
  <si>
    <t>785　その他の公衆浴場業</t>
  </si>
  <si>
    <t>789　その他の洗濯・理容・美容・浴場業</t>
  </si>
  <si>
    <t>790　管理、補助的経済活動を行う事業所（79 その他の生活関連サービス業）</t>
  </si>
  <si>
    <t>791　旅行業</t>
  </si>
  <si>
    <t>792　家事サービス業</t>
  </si>
  <si>
    <t>793　衣服裁縫修理業</t>
  </si>
  <si>
    <t>794　物品預り業</t>
  </si>
  <si>
    <t>795　火葬・墓地管理業</t>
  </si>
  <si>
    <t>796　冠婚葬祭業</t>
  </si>
  <si>
    <t>799　他に分類されない生活関連サービス業</t>
  </si>
  <si>
    <t>800　管理，補助的経済活動を行う事業所（８０娯楽業）</t>
  </si>
  <si>
    <t>801　映画館</t>
  </si>
  <si>
    <t>802　興行場（別掲を除く），興行団</t>
  </si>
  <si>
    <t>803　競輪・競馬等の競走場，競技団</t>
  </si>
  <si>
    <t>804　スポーツ施設提供業</t>
  </si>
  <si>
    <t>805　公園，遊園地</t>
  </si>
  <si>
    <t>806　遊戯場</t>
  </si>
  <si>
    <t>809　その他の娯楽業</t>
  </si>
  <si>
    <t>810　管理，補助的経済活動を行う事業所（８１学校教育）</t>
  </si>
  <si>
    <t>811　幼稚園</t>
  </si>
  <si>
    <t>812　小学校</t>
  </si>
  <si>
    <t>813　中学校</t>
  </si>
  <si>
    <t>814　高等学校，中等教育学校</t>
  </si>
  <si>
    <t>815　特別支援学校</t>
  </si>
  <si>
    <t>816　高等教育機関</t>
  </si>
  <si>
    <t>817　専修学校，各種学校</t>
  </si>
  <si>
    <t>818　学校教育支援機関</t>
  </si>
  <si>
    <t>820　管理、補助的経済活動を行う事業所（82 その他の教育、学習支援業）</t>
  </si>
  <si>
    <t>821　社会教育</t>
  </si>
  <si>
    <t>822　職業・教育支援施設</t>
  </si>
  <si>
    <t>823　学習塾</t>
  </si>
  <si>
    <t>824　教養・技能教授業</t>
  </si>
  <si>
    <t>829　他に分類されない教育，学習支援業</t>
  </si>
  <si>
    <t>830　管理，補助的経済活動を行う事業所（８３医療業）</t>
  </si>
  <si>
    <t>831　病院</t>
  </si>
  <si>
    <t>832　一般診療所</t>
  </si>
  <si>
    <t>833　歯科診療所</t>
  </si>
  <si>
    <t>834　助産・看護業</t>
  </si>
  <si>
    <t>835　療術業</t>
  </si>
  <si>
    <t>836　医療に附帯するサービス業</t>
  </si>
  <si>
    <t>840　管理，補助的経済活動を行う事業所（８４保健衛生）</t>
  </si>
  <si>
    <t>841　保健所</t>
  </si>
  <si>
    <t>842　健康相談施設</t>
  </si>
  <si>
    <t>849　その他の保健衛生</t>
  </si>
  <si>
    <t>850　管理、補助的経済活動を行う事業所（85 社会保険・社会福祉・介護事業）</t>
  </si>
  <si>
    <t>851　社会保険事業団体</t>
  </si>
  <si>
    <t>852　福祉事務所</t>
  </si>
  <si>
    <t>853　児童福祉事業</t>
  </si>
  <si>
    <t>854　老人福祉・介護事業</t>
  </si>
  <si>
    <t>855　障害者福祉事業</t>
  </si>
  <si>
    <t>859　その他の社会保険・社会福祉・介護事業</t>
  </si>
  <si>
    <t>860　管理，補助的経済活動を行う事業所（８６郵便局）</t>
  </si>
  <si>
    <t>861　郵便局</t>
  </si>
  <si>
    <t>862　郵便局受託業</t>
  </si>
  <si>
    <t>870　管理，補助的経済活動を行う事業所（８７協同組合）</t>
  </si>
  <si>
    <t>871　農林水産業協同組合（他に分類されないもの）</t>
  </si>
  <si>
    <t>872　事業協同組合（他に分類されないもの）</t>
  </si>
  <si>
    <t>880　管理，補助的経済活動を行う事業所（８８廃棄物処理業）</t>
  </si>
  <si>
    <t>881　一般廃棄物処理業</t>
  </si>
  <si>
    <t>882　産業廃棄物処理業</t>
  </si>
  <si>
    <t>889　その他の廃棄物処理業</t>
  </si>
  <si>
    <t>890　管理，補助的経済活動を行う事業所（８９自動車整備業）</t>
  </si>
  <si>
    <t>891　自動車整備業</t>
  </si>
  <si>
    <t>900　管理，補助的経済活動を行う事業所（９０機械等修理業）</t>
  </si>
  <si>
    <t>901　機械修理業（電気機械器具を除く）</t>
  </si>
  <si>
    <t>902　電気機械器具修理業</t>
  </si>
  <si>
    <t>903　表具業</t>
  </si>
  <si>
    <t>909　その他の修理業</t>
  </si>
  <si>
    <t>910　管理、補助的経済活動を行う事業所（91 職業紹介・労働者派遣業）</t>
  </si>
  <si>
    <t>911　職業紹介業</t>
  </si>
  <si>
    <t>912　労働者派遣業</t>
  </si>
  <si>
    <t>920　管理、補助的経済活動を行う事業所（92 その他の事業サービス業）</t>
  </si>
  <si>
    <t>921　速記・ワープロ入力・複写業</t>
  </si>
  <si>
    <t>922　建物サービス業</t>
  </si>
  <si>
    <t>923　警備業</t>
  </si>
  <si>
    <t>929　他に分類されない事業サービス業</t>
  </si>
  <si>
    <t>931　経済団体</t>
  </si>
  <si>
    <t>932　労働団体</t>
  </si>
  <si>
    <t>933　学術・文化団体</t>
  </si>
  <si>
    <t>934　政治団体</t>
  </si>
  <si>
    <t>939　他に分類されない非営利的団体</t>
  </si>
  <si>
    <t>941　神道系宗教</t>
  </si>
  <si>
    <t>942　仏教系宗教</t>
  </si>
  <si>
    <t>943　キリスト教系宗教</t>
  </si>
  <si>
    <t>949　その他の宗教</t>
  </si>
  <si>
    <t>950　管理，補助的経済活動を行う事業所（９５その他のサービス業）</t>
  </si>
  <si>
    <t>951　集会場</t>
  </si>
  <si>
    <t>952　と畜場</t>
  </si>
  <si>
    <t>959　他に分類されないサービス業</t>
  </si>
  <si>
    <t>961　外国公館</t>
  </si>
  <si>
    <t>969　その他の外国公務</t>
  </si>
  <si>
    <t>971　立法機関</t>
  </si>
  <si>
    <t>972　司法機関</t>
  </si>
  <si>
    <t>973　行政機関</t>
  </si>
  <si>
    <t>981　都道府県機関</t>
  </si>
  <si>
    <t>982　市町村機関</t>
  </si>
  <si>
    <t>999　分類不能の産業</t>
  </si>
  <si>
    <t>参考：選択リスト</t>
    <rPh sb="0" eb="2">
      <t>サンコウ</t>
    </rPh>
    <rPh sb="3" eb="5">
      <t>センタク</t>
    </rPh>
    <phoneticPr fontId="5"/>
  </si>
  <si>
    <t>業種一覧表（日本産業分類コード）</t>
    <rPh sb="0" eb="2">
      <t>ギョウシュ</t>
    </rPh>
    <rPh sb="2" eb="4">
      <t>イチラン</t>
    </rPh>
    <rPh sb="4" eb="5">
      <t>ヒョウ</t>
    </rPh>
    <rPh sb="6" eb="8">
      <t>ニホン</t>
    </rPh>
    <rPh sb="8" eb="10">
      <t>サンギョウ</t>
    </rPh>
    <rPh sb="10" eb="12">
      <t>ブンルイ</t>
    </rPh>
    <phoneticPr fontId="5"/>
  </si>
  <si>
    <t>（西暦）</t>
    <rPh sb="1" eb="3">
      <t>セイレキ</t>
    </rPh>
    <phoneticPr fontId="5"/>
  </si>
  <si>
    <r>
      <t xml:space="preserve">郵便業
</t>
    </r>
    <r>
      <rPr>
        <sz val="6"/>
        <color rgb="FF000000"/>
        <rFont val="ＭＳ 明朝"/>
        <family val="1"/>
        <charset val="128"/>
      </rPr>
      <t>（信書便事業を含む）</t>
    </r>
    <phoneticPr fontId="5"/>
  </si>
  <si>
    <r>
      <t xml:space="preserve">協同組合
</t>
    </r>
    <r>
      <rPr>
        <sz val="6"/>
        <color rgb="FF000000"/>
        <rFont val="ＭＳ 明朝"/>
        <family val="1"/>
        <charset val="128"/>
      </rPr>
      <t>（他に分類されないもの）</t>
    </r>
    <phoneticPr fontId="5"/>
  </si>
  <si>
    <t>長野県中小企業振興センター</t>
    <rPh sb="0" eb="3">
      <t>ナガノケン</t>
    </rPh>
    <rPh sb="3" eb="5">
      <t>チュウショウ</t>
    </rPh>
    <rPh sb="5" eb="7">
      <t>キギョウ</t>
    </rPh>
    <rPh sb="7" eb="9">
      <t>シンコウ</t>
    </rPh>
    <phoneticPr fontId="5"/>
  </si>
  <si>
    <t>　「経営革新計画」が承認された場合、記載内容を事例集等により公表してよろしいでしょうか。以下の該当する項目に〇印をしてください。</t>
    <rPh sb="2" eb="4">
      <t>ケイエイ</t>
    </rPh>
    <rPh sb="4" eb="6">
      <t>カクシン</t>
    </rPh>
    <rPh sb="6" eb="8">
      <t>ケイカク</t>
    </rPh>
    <rPh sb="10" eb="12">
      <t>ショウニン</t>
    </rPh>
    <rPh sb="15" eb="17">
      <t>バアイ</t>
    </rPh>
    <rPh sb="18" eb="20">
      <t>キサイ</t>
    </rPh>
    <rPh sb="20" eb="22">
      <t>ナイヨウ</t>
    </rPh>
    <rPh sb="23" eb="25">
      <t>ジレイ</t>
    </rPh>
    <rPh sb="25" eb="26">
      <t>シュウ</t>
    </rPh>
    <rPh sb="26" eb="27">
      <t>トウ</t>
    </rPh>
    <rPh sb="30" eb="32">
      <t>コウヒョウ</t>
    </rPh>
    <rPh sb="44" eb="46">
      <t>イカ</t>
    </rPh>
    <rPh sb="47" eb="49">
      <t>ガイトウ</t>
    </rPh>
    <rPh sb="51" eb="53">
      <t>コウモク</t>
    </rPh>
    <rPh sb="55" eb="56">
      <t>シルシ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</si>
</sst>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0.0%"/>
    <numFmt numFmtId="178" formatCode="[$-411]ggge&quot;年&quot;m&quot;月&quot;d&quot;日&quot;;@"/>
    <numFmt numFmtId="179" formatCode="\(yyyy&quot;年&quot;m&quot;月&quot;\)"/>
    <numFmt numFmtId="180" formatCode="#,##0_);[Red]\(#,##0\)"/>
    <numFmt numFmtId="181" formatCode="0#"/>
    <numFmt numFmtId="182" formatCode="[&lt;=999]000;[&lt;=9999]000\-00;000\-0000"/>
    <numFmt numFmtId="183" formatCode="0_);[Red]\(0\)"/>
  </numFmts>
  <fonts count="61">
    <font>
      <sz val="11"/>
      <name val="ＭＳ Ｐゴシック"/>
      <family val="3"/>
      <charset val="128"/>
    </font>
    <font>
      <sz val="11"/>
      <name val="ＭＳ Ｐゴシック"/>
      <family val="3"/>
      <charset val="128"/>
    </font>
    <font>
      <sz val="10.5"/>
      <name val="Century"/>
      <family val="1"/>
    </font>
    <font>
      <sz val="10.5"/>
      <name val="ＭＳ 明朝"/>
      <family val="1"/>
      <charset val="128"/>
    </font>
    <font>
      <b/>
      <sz val="10.5"/>
      <color indexed="8"/>
      <name val="Century"/>
      <family val="1"/>
    </font>
    <font>
      <sz val="6"/>
      <name val="ＭＳ Ｐゴシック"/>
      <family val="3"/>
      <charset val="128"/>
    </font>
    <font>
      <sz val="12"/>
      <name val="ＭＳ Ｐゴシック"/>
      <family val="3"/>
      <charset val="128"/>
    </font>
    <font>
      <sz val="12"/>
      <name val="ＭＳ 明朝"/>
      <family val="1"/>
      <charset val="128"/>
    </font>
    <font>
      <sz val="11"/>
      <color indexed="10"/>
      <name val="ＭＳ Ｐゴシック"/>
      <family val="3"/>
      <charset val="128"/>
    </font>
    <font>
      <sz val="10.5"/>
      <name val="ＭＳ Ｐ明朝"/>
      <family val="1"/>
      <charset val="128"/>
    </font>
    <font>
      <sz val="11"/>
      <name val="ＭＳ Ｐ明朝"/>
      <family val="1"/>
      <charset val="128"/>
    </font>
    <font>
      <u/>
      <sz val="10.5"/>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20"/>
      <name val="ＭＳ Ｐ明朝"/>
      <family val="1"/>
      <charset val="128"/>
    </font>
    <font>
      <sz val="12"/>
      <name val="ＭＳ Ｐ明朝"/>
      <family val="1"/>
      <charset val="128"/>
    </font>
    <font>
      <sz val="11"/>
      <name val="ＭＳ 明朝"/>
      <family val="1"/>
      <charset val="128"/>
    </font>
    <font>
      <sz val="11"/>
      <color indexed="22"/>
      <name val="ＭＳ Ｐゴシック"/>
      <family val="3"/>
      <charset val="128"/>
    </font>
    <font>
      <b/>
      <sz val="12"/>
      <color indexed="10"/>
      <name val="HG丸ｺﾞｼｯｸM-PRO"/>
      <family val="3"/>
      <charset val="128"/>
    </font>
    <font>
      <sz val="11"/>
      <name val="Century"/>
      <family val="1"/>
    </font>
    <font>
      <u/>
      <sz val="11"/>
      <color indexed="12"/>
      <name val="ＭＳ Ｐゴシック"/>
      <family val="3"/>
      <charset val="128"/>
    </font>
    <font>
      <sz val="11"/>
      <color indexed="57"/>
      <name val="ＭＳ Ｐゴシック"/>
      <family val="3"/>
      <charset val="128"/>
    </font>
    <font>
      <sz val="10"/>
      <color indexed="57"/>
      <name val="ＭＳ Ｐゴシック"/>
      <family val="3"/>
      <charset val="128"/>
    </font>
    <font>
      <b/>
      <sz val="11"/>
      <color indexed="10"/>
      <name val="HG丸ｺﾞｼｯｸM-PRO"/>
      <family val="3"/>
      <charset val="128"/>
    </font>
    <font>
      <sz val="14"/>
      <name val="ＭＳ 明朝"/>
      <family val="1"/>
      <charset val="128"/>
    </font>
    <font>
      <sz val="11"/>
      <color indexed="17"/>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b/>
      <sz val="8"/>
      <color indexed="81"/>
      <name val="MS P ゴシック"/>
      <family val="3"/>
      <charset val="128"/>
    </font>
    <font>
      <b/>
      <sz val="11"/>
      <name val="ＭＳ Ｐゴシック"/>
      <family val="3"/>
      <charset val="128"/>
    </font>
    <font>
      <sz val="14"/>
      <name val="ＭＳ Ｐ明朝"/>
      <family val="1"/>
      <charset val="128"/>
    </font>
    <font>
      <sz val="14"/>
      <name val="ＭＳ Ｐゴシック"/>
      <family val="3"/>
      <charset val="128"/>
    </font>
    <font>
      <b/>
      <sz val="12"/>
      <name val="ＭＳ 明朝"/>
      <family val="1"/>
      <charset val="128"/>
    </font>
    <font>
      <sz val="16"/>
      <name val="ＭＳ Ｐ明朝"/>
      <family val="1"/>
      <charset val="128"/>
    </font>
    <font>
      <b/>
      <sz val="12"/>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8"/>
      <name val="ＭＳ Ｐゴシック"/>
      <family val="3"/>
      <charset val="128"/>
    </font>
    <font>
      <sz val="14"/>
      <color indexed="8"/>
      <name val="ＭＳ 明朝"/>
      <family val="1"/>
      <charset val="128"/>
    </font>
    <font>
      <sz val="11"/>
      <color indexed="8"/>
      <name val="ＭＳ 明朝"/>
      <family val="1"/>
      <charset val="128"/>
    </font>
    <font>
      <sz val="11"/>
      <color indexed="8"/>
      <name val="Courier New"/>
      <family val="3"/>
    </font>
    <font>
      <sz val="11"/>
      <color theme="0"/>
      <name val="ＭＳ Ｐゴシック"/>
      <family val="3"/>
      <charset val="128"/>
    </font>
    <font>
      <sz val="11"/>
      <color theme="0" tint="-0.249977111117893"/>
      <name val="ＭＳ Ｐゴシック"/>
      <family val="3"/>
      <charset val="128"/>
    </font>
    <font>
      <sz val="11"/>
      <color rgb="FFFF0000"/>
      <name val="ＭＳ Ｐゴシック"/>
      <family val="3"/>
      <charset val="128"/>
    </font>
    <font>
      <b/>
      <sz val="11"/>
      <color rgb="FFFF0000"/>
      <name val="ＭＳ Ｐゴシック"/>
      <family val="3"/>
      <charset val="128"/>
    </font>
    <font>
      <sz val="11"/>
      <color theme="0" tint="-0.34998626667073579"/>
      <name val="ＭＳ Ｐゴシック"/>
      <family val="3"/>
      <charset val="128"/>
    </font>
    <font>
      <sz val="10"/>
      <color rgb="FF000000"/>
      <name val="ＭＳ 明朝"/>
      <family val="1"/>
      <charset val="128"/>
    </font>
    <font>
      <sz val="11"/>
      <color rgb="FF000000"/>
      <name val="ＭＳ 明朝"/>
      <family val="1"/>
      <charset val="128"/>
    </font>
    <font>
      <sz val="10"/>
      <color rgb="FF333333"/>
      <name val="ＭＳ 明朝"/>
      <family val="1"/>
      <charset val="128"/>
    </font>
    <font>
      <sz val="16"/>
      <color rgb="FFFF0000"/>
      <name val="ＭＳ Ｐゴシック"/>
      <family val="3"/>
      <charset val="128"/>
    </font>
    <font>
      <b/>
      <sz val="10"/>
      <color rgb="FFFF0000"/>
      <name val="ＭＳ Ｐゴシック"/>
      <family val="3"/>
      <charset val="128"/>
    </font>
    <font>
      <sz val="11"/>
      <color rgb="FF000000"/>
      <name val="Calibri"/>
      <family val="2"/>
    </font>
    <font>
      <b/>
      <sz val="10"/>
      <color rgb="FF000000"/>
      <name val="ＭＳ 明朝"/>
      <family val="1"/>
      <charset val="128"/>
    </font>
    <font>
      <b/>
      <sz val="6"/>
      <color rgb="FF000000"/>
      <name val="ＭＳ 明朝"/>
      <family val="1"/>
      <charset val="128"/>
    </font>
    <font>
      <sz val="8"/>
      <color rgb="FF000000"/>
      <name val="ＭＳ 明朝"/>
      <family val="1"/>
      <charset val="128"/>
    </font>
    <font>
      <sz val="6"/>
      <color rgb="FF000000"/>
      <name val="ＭＳ 明朝"/>
      <family val="1"/>
      <charset val="128"/>
    </font>
  </fonts>
  <fills count="6">
    <fill>
      <patternFill patternType="none"/>
    </fill>
    <fill>
      <patternFill patternType="gray125"/>
    </fill>
    <fill>
      <patternFill patternType="solid">
        <fgColor indexed="13"/>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dashed">
        <color indexed="64"/>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21"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27">
    <xf numFmtId="0" fontId="0" fillId="0" borderId="0" xfId="0">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horizontal="justify" vertical="center"/>
    </xf>
    <xf numFmtId="0" fontId="6" fillId="0" borderId="0" xfId="0" applyFont="1">
      <alignment vertical="center"/>
    </xf>
    <xf numFmtId="0" fontId="7" fillId="0" borderId="0" xfId="0" applyFont="1" applyAlignment="1">
      <alignment horizontal="justify" vertical="center"/>
    </xf>
    <xf numFmtId="0" fontId="3" fillId="0" borderId="1" xfId="0" applyFont="1" applyBorder="1" applyAlignment="1">
      <alignment horizontal="center" vertical="center" wrapText="1"/>
    </xf>
    <xf numFmtId="0" fontId="2" fillId="0" borderId="1" xfId="0" applyFont="1" applyBorder="1" applyAlignment="1">
      <alignment horizontal="justify" vertical="top" wrapText="1"/>
    </xf>
    <xf numFmtId="0" fontId="10" fillId="0" borderId="0" xfId="0" applyFont="1">
      <alignment vertical="center"/>
    </xf>
    <xf numFmtId="0" fontId="9" fillId="0" borderId="2" xfId="0" applyFont="1" applyBorder="1">
      <alignment vertical="center"/>
    </xf>
    <xf numFmtId="0" fontId="10" fillId="0" borderId="2" xfId="0" applyFont="1" applyBorder="1">
      <alignment vertical="center"/>
    </xf>
    <xf numFmtId="0" fontId="9" fillId="0" borderId="0" xfId="0" applyFont="1" applyAlignment="1">
      <alignment horizontal="right" vertical="center"/>
    </xf>
    <xf numFmtId="0" fontId="11" fillId="0" borderId="0" xfId="0" applyFont="1">
      <alignment vertical="center"/>
    </xf>
    <xf numFmtId="0" fontId="0" fillId="0" borderId="0" xfId="0" applyAlignment="1">
      <alignment vertical="center"/>
    </xf>
    <xf numFmtId="0" fontId="6" fillId="0" borderId="0" xfId="0" applyFont="1" applyAlignment="1">
      <alignment vertical="center" wrapText="1"/>
    </xf>
    <xf numFmtId="0" fontId="0" fillId="0" borderId="0" xfId="0" applyAlignment="1">
      <alignment vertical="center" wrapText="1"/>
    </xf>
    <xf numFmtId="0" fontId="17" fillId="0" borderId="0" xfId="0" applyFont="1" applyAlignment="1">
      <alignment vertical="center"/>
    </xf>
    <xf numFmtId="0" fontId="7" fillId="0" borderId="0" xfId="0" applyFont="1">
      <alignment vertical="center"/>
    </xf>
    <xf numFmtId="0" fontId="8" fillId="0" borderId="0" xfId="0" applyFont="1" applyAlignment="1">
      <alignment vertical="center" wrapText="1"/>
    </xf>
    <xf numFmtId="0" fontId="17" fillId="0" borderId="0" xfId="0" applyFont="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vertical="center"/>
    </xf>
    <xf numFmtId="176" fontId="2" fillId="0" borderId="1" xfId="0" applyNumberFormat="1" applyFont="1" applyBorder="1" applyAlignment="1">
      <alignment horizontal="center" vertical="center"/>
    </xf>
    <xf numFmtId="0" fontId="7" fillId="0" borderId="0" xfId="0" applyFont="1" applyAlignment="1">
      <alignment vertical="center"/>
    </xf>
    <xf numFmtId="0" fontId="18" fillId="0" borderId="0" xfId="0" applyFont="1">
      <alignment vertical="center"/>
    </xf>
    <xf numFmtId="0" fontId="17" fillId="0" borderId="3" xfId="0" applyFont="1" applyBorder="1" applyAlignment="1">
      <alignment horizontal="center" wrapText="1"/>
    </xf>
    <xf numFmtId="0" fontId="17" fillId="0" borderId="4" xfId="0" applyFont="1" applyBorder="1" applyAlignment="1">
      <alignment horizontal="center" wrapText="1"/>
    </xf>
    <xf numFmtId="0" fontId="17" fillId="0" borderId="5" xfId="0" applyFont="1" applyBorder="1" applyAlignment="1">
      <alignment horizontal="center"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8" xfId="0" applyFont="1" applyBorder="1" applyAlignment="1">
      <alignment horizontal="center" vertical="top"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10" fillId="0" borderId="9" xfId="0" applyNumberFormat="1" applyFont="1" applyBorder="1" applyAlignment="1">
      <alignment horizontal="center" vertical="center"/>
    </xf>
    <xf numFmtId="0" fontId="20" fillId="0" borderId="10" xfId="0" applyFont="1" applyBorder="1" applyAlignment="1">
      <alignment horizontal="center" vertical="center"/>
    </xf>
    <xf numFmtId="0" fontId="20" fillId="0" borderId="1" xfId="0" applyFont="1" applyBorder="1" applyAlignment="1">
      <alignment horizontal="center" vertical="center"/>
    </xf>
    <xf numFmtId="49" fontId="20" fillId="0" borderId="1" xfId="0" applyNumberFormat="1" applyFont="1" applyBorder="1" applyAlignment="1">
      <alignment horizontal="center" vertical="center"/>
    </xf>
    <xf numFmtId="0" fontId="3" fillId="0" borderId="0" xfId="0" applyFont="1" applyAlignment="1">
      <alignment horizontal="right"/>
    </xf>
    <xf numFmtId="0" fontId="22" fillId="0" borderId="0" xfId="0" applyFont="1">
      <alignment vertical="center"/>
    </xf>
    <xf numFmtId="0" fontId="22" fillId="0" borderId="0" xfId="0" applyFont="1" applyAlignment="1">
      <alignment horizontal="center" vertical="center"/>
    </xf>
    <xf numFmtId="0" fontId="22" fillId="0" borderId="0" xfId="0" applyFont="1" applyAlignment="1">
      <alignment vertical="center"/>
    </xf>
    <xf numFmtId="0" fontId="17" fillId="0" borderId="0" xfId="0" applyFont="1" applyBorder="1" applyAlignment="1">
      <alignment horizontal="left" vertical="center"/>
    </xf>
    <xf numFmtId="0" fontId="22" fillId="0" borderId="0" xfId="0" applyFont="1" applyAlignment="1">
      <alignment vertical="center" wrapText="1"/>
    </xf>
    <xf numFmtId="0" fontId="0" fillId="0" borderId="0" xfId="0" applyBorder="1">
      <alignment vertical="center"/>
    </xf>
    <xf numFmtId="0" fontId="10" fillId="0" borderId="1" xfId="0" applyFont="1" applyBorder="1" applyAlignment="1">
      <alignment vertical="center" wrapText="1"/>
    </xf>
    <xf numFmtId="176" fontId="9" fillId="0" borderId="1" xfId="0" applyNumberFormat="1" applyFont="1" applyBorder="1" applyAlignment="1">
      <alignment vertical="center"/>
    </xf>
    <xf numFmtId="0" fontId="22" fillId="0" borderId="0" xfId="0" applyFont="1" applyAlignment="1">
      <alignment vertical="center" textRotation="255" wrapText="1"/>
    </xf>
    <xf numFmtId="0" fontId="25" fillId="0" borderId="0" xfId="0" applyFont="1" applyAlignment="1">
      <alignment horizontal="center" vertical="center"/>
    </xf>
    <xf numFmtId="178" fontId="7" fillId="0" borderId="0" xfId="0" applyNumberFormat="1" applyFont="1" applyAlignment="1">
      <alignment horizontal="right" vertical="center"/>
    </xf>
    <xf numFmtId="178" fontId="0" fillId="0" borderId="0" xfId="0" applyNumberFormat="1" applyAlignment="1">
      <alignment horizontal="right" vertical="center"/>
    </xf>
    <xf numFmtId="0" fontId="17" fillId="0" borderId="0" xfId="0" applyFont="1" applyAlignment="1">
      <alignment vertical="top" wrapText="1"/>
    </xf>
    <xf numFmtId="178" fontId="7" fillId="0" borderId="0" xfId="0" applyNumberFormat="1" applyFont="1" applyAlignment="1">
      <alignment vertical="center"/>
    </xf>
    <xf numFmtId="178" fontId="0" fillId="0" borderId="0" xfId="0" applyNumberFormat="1" applyAlignment="1">
      <alignment vertical="center"/>
    </xf>
    <xf numFmtId="0" fontId="22" fillId="2" borderId="0" xfId="0" applyFont="1" applyFill="1">
      <alignment vertical="center"/>
    </xf>
    <xf numFmtId="0" fontId="0" fillId="2" borderId="0" xfId="0" applyFill="1">
      <alignment vertical="center"/>
    </xf>
    <xf numFmtId="0" fontId="26" fillId="0" borderId="0" xfId="0" applyFont="1">
      <alignment vertical="center"/>
    </xf>
    <xf numFmtId="0" fontId="0" fillId="0" borderId="0" xfId="0" applyBorder="1" applyAlignment="1">
      <alignment vertical="center"/>
    </xf>
    <xf numFmtId="0" fontId="17" fillId="0" borderId="0" xfId="0" applyFont="1" applyAlignment="1">
      <alignment horizontal="distributed"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horizontal="left" vertical="center"/>
    </xf>
    <xf numFmtId="0" fontId="17" fillId="0" borderId="1" xfId="0" applyFont="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7" fillId="0" borderId="1" xfId="0" applyFont="1" applyBorder="1" applyAlignment="1">
      <alignment horizontal="center" vertical="center"/>
    </xf>
    <xf numFmtId="0" fontId="17" fillId="0" borderId="1" xfId="0" applyFont="1" applyBorder="1" applyAlignment="1">
      <alignment horizontal="left" vertical="center"/>
    </xf>
    <xf numFmtId="0" fontId="21" fillId="0" borderId="0" xfId="2" applyAlignment="1" applyProtection="1">
      <alignment vertical="center"/>
    </xf>
    <xf numFmtId="0" fontId="17" fillId="0" borderId="0" xfId="0" applyFont="1" applyAlignment="1">
      <alignment horizontal="right" vertical="center"/>
    </xf>
    <xf numFmtId="0" fontId="0" fillId="0" borderId="0" xfId="0" applyFont="1">
      <alignment vertical="center"/>
    </xf>
    <xf numFmtId="176" fontId="9" fillId="0" borderId="3" xfId="0" applyNumberFormat="1" applyFont="1" applyBorder="1" applyAlignment="1" applyProtection="1">
      <alignment vertical="center" shrinkToFit="1"/>
      <protection locked="0"/>
    </xf>
    <xf numFmtId="176" fontId="9" fillId="0" borderId="6" xfId="0" applyNumberFormat="1" applyFont="1" applyBorder="1" applyAlignment="1" applyProtection="1">
      <alignment vertical="center" shrinkToFit="1"/>
      <protection locked="0"/>
    </xf>
    <xf numFmtId="176" fontId="9" fillId="0" borderId="3" xfId="0" applyNumberFormat="1" applyFont="1" applyBorder="1" applyAlignment="1" applyProtection="1">
      <alignment vertical="center" shrinkToFit="1"/>
    </xf>
    <xf numFmtId="176" fontId="9" fillId="0" borderId="1" xfId="0" applyNumberFormat="1" applyFont="1" applyBorder="1" applyAlignment="1" applyProtection="1">
      <alignment vertical="center" shrinkToFit="1"/>
      <protection locked="0"/>
    </xf>
    <xf numFmtId="176" fontId="9" fillId="0" borderId="11" xfId="0" applyNumberFormat="1" applyFont="1" applyBorder="1" applyAlignment="1" applyProtection="1">
      <alignment vertical="center" shrinkToFit="1"/>
      <protection locked="0"/>
    </xf>
    <xf numFmtId="176" fontId="9" fillId="0" borderId="1" xfId="0" applyNumberFormat="1" applyFont="1" applyBorder="1" applyAlignment="1" applyProtection="1">
      <alignment vertical="center" shrinkToFit="1"/>
    </xf>
    <xf numFmtId="176" fontId="9" fillId="0" borderId="12" xfId="0" applyNumberFormat="1" applyFont="1" applyBorder="1" applyAlignment="1" applyProtection="1">
      <alignment vertical="center" shrinkToFit="1"/>
    </xf>
    <xf numFmtId="0" fontId="0" fillId="0" borderId="0" xfId="0" applyProtection="1">
      <alignment vertical="center"/>
      <protection locked="0"/>
    </xf>
    <xf numFmtId="0" fontId="17" fillId="0" borderId="0" xfId="0" applyFont="1" applyProtection="1">
      <alignment vertical="center"/>
      <protection locked="0"/>
    </xf>
    <xf numFmtId="0" fontId="22" fillId="0" borderId="0" xfId="0" applyFont="1" applyProtection="1">
      <alignment vertical="center"/>
      <protection locked="0"/>
    </xf>
    <xf numFmtId="0" fontId="17" fillId="0" borderId="0" xfId="0" applyFont="1" applyBorder="1" applyAlignment="1" applyProtection="1">
      <alignment vertical="center"/>
      <protection locked="0"/>
    </xf>
    <xf numFmtId="0" fontId="18" fillId="0" borderId="0" xfId="0" applyFont="1" applyProtection="1">
      <alignment vertical="center"/>
      <protection locked="0"/>
    </xf>
    <xf numFmtId="0" fontId="22" fillId="0" borderId="13"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0" fillId="0" borderId="13" xfId="0" applyBorder="1" applyAlignment="1" applyProtection="1">
      <alignment vertical="center" wrapText="1"/>
      <protection locked="0"/>
    </xf>
    <xf numFmtId="0" fontId="22" fillId="0" borderId="0" xfId="0" applyFont="1" applyBorder="1" applyAlignment="1" applyProtection="1">
      <alignment vertical="center" textRotation="255" wrapText="1"/>
      <protection locked="0"/>
    </xf>
    <xf numFmtId="0" fontId="22" fillId="0" borderId="0" xfId="0" applyFont="1" applyAlignment="1" applyProtection="1">
      <alignment vertical="center" textRotation="255"/>
      <protection locked="0"/>
    </xf>
    <xf numFmtId="0" fontId="0" fillId="0" borderId="14" xfId="0" applyBorder="1" applyAlignment="1" applyProtection="1">
      <alignment horizontal="center" vertical="top"/>
      <protection locked="0"/>
    </xf>
    <xf numFmtId="0" fontId="22" fillId="0" borderId="0" xfId="0" applyFont="1" applyAlignment="1" applyProtection="1">
      <alignment vertical="center" wrapText="1"/>
      <protection locked="0"/>
    </xf>
    <xf numFmtId="0" fontId="0" fillId="0" borderId="0" xfId="0" applyAlignment="1" applyProtection="1">
      <alignment vertical="center" textRotation="255"/>
      <protection locked="0"/>
    </xf>
    <xf numFmtId="0" fontId="22" fillId="0" borderId="0" xfId="0" applyFont="1" applyAlignment="1" applyProtection="1">
      <alignment vertical="top" wrapText="1"/>
      <protection locked="0"/>
    </xf>
    <xf numFmtId="0" fontId="3" fillId="0" borderId="15"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protection locked="0"/>
    </xf>
    <xf numFmtId="0" fontId="0" fillId="0" borderId="0" xfId="0" applyBorder="1" applyProtection="1">
      <alignment vertical="center"/>
      <protection locked="0"/>
    </xf>
    <xf numFmtId="0" fontId="46" fillId="0" borderId="0" xfId="0" applyFont="1" applyProtection="1">
      <alignment vertical="center"/>
      <protection locked="0"/>
    </xf>
    <xf numFmtId="0" fontId="28" fillId="0" borderId="0" xfId="0" applyFont="1" applyAlignment="1">
      <alignment horizontal="distributed" vertical="center"/>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Protection="1">
      <alignment vertical="center"/>
      <protection locked="0"/>
    </xf>
    <xf numFmtId="0" fontId="15" fillId="0" borderId="6"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7" fillId="0" borderId="0" xfId="0" applyFont="1" applyBorder="1" applyAlignment="1">
      <alignment horizontal="center" vertical="center"/>
    </xf>
    <xf numFmtId="0" fontId="10" fillId="0" borderId="13" xfId="0" applyFont="1" applyBorder="1" applyAlignment="1">
      <alignment horizontal="left" vertical="center"/>
    </xf>
    <xf numFmtId="0" fontId="10" fillId="0" borderId="7" xfId="0" applyFont="1" applyBorder="1" applyAlignment="1">
      <alignment horizontal="left" vertical="center"/>
    </xf>
    <xf numFmtId="0" fontId="27" fillId="0" borderId="0" xfId="0" applyFont="1" applyAlignment="1">
      <alignment vertical="center"/>
    </xf>
    <xf numFmtId="0" fontId="0" fillId="0" borderId="0" xfId="0" applyBorder="1" applyAlignment="1" applyProtection="1">
      <alignment horizontal="center" vertical="top"/>
      <protection locked="0"/>
    </xf>
    <xf numFmtId="0" fontId="47" fillId="0" borderId="0" xfId="0" applyFont="1" applyProtection="1">
      <alignment vertical="center"/>
      <protection locked="0"/>
    </xf>
    <xf numFmtId="176" fontId="9" fillId="0" borderId="17" xfId="0" applyNumberFormat="1" applyFont="1" applyBorder="1" applyAlignment="1" applyProtection="1">
      <alignment vertical="center" shrinkToFit="1"/>
    </xf>
    <xf numFmtId="0" fontId="7" fillId="0" borderId="13" xfId="0" applyFont="1" applyBorder="1" applyAlignment="1" applyProtection="1">
      <alignment horizontal="center" vertical="top"/>
      <protection locked="0"/>
    </xf>
    <xf numFmtId="0" fontId="17" fillId="0" borderId="0" xfId="0" applyFont="1" applyAlignment="1">
      <alignment vertical="top"/>
    </xf>
    <xf numFmtId="0" fontId="17" fillId="0" borderId="0" xfId="0" applyFont="1" applyAlignment="1">
      <alignment horizontal="center" vertical="center"/>
    </xf>
    <xf numFmtId="0" fontId="2" fillId="0" borderId="18" xfId="0" applyFont="1" applyBorder="1" applyAlignment="1">
      <alignment vertical="center" wrapText="1"/>
    </xf>
    <xf numFmtId="0" fontId="48" fillId="0" borderId="0" xfId="0" applyFont="1" applyProtection="1">
      <alignment vertical="center"/>
      <protection locked="0"/>
    </xf>
    <xf numFmtId="0" fontId="3" fillId="0" borderId="19" xfId="0" applyFont="1" applyBorder="1" applyAlignment="1" applyProtection="1">
      <alignment wrapText="1" shrinkToFit="1"/>
      <protection locked="0"/>
    </xf>
    <xf numFmtId="0" fontId="25" fillId="0" borderId="0" xfId="0" applyFont="1" applyBorder="1" applyAlignment="1" applyProtection="1">
      <alignment vertical="center"/>
      <protection locked="0"/>
    </xf>
    <xf numFmtId="0" fontId="31" fillId="0" borderId="0" xfId="0" applyFont="1" applyProtection="1">
      <alignment vertical="center"/>
      <protection locked="0"/>
    </xf>
    <xf numFmtId="0" fontId="47" fillId="3" borderId="0" xfId="0" applyFont="1" applyFill="1" applyAlignment="1" applyProtection="1">
      <alignment vertical="center" wrapText="1"/>
      <protection locked="0"/>
    </xf>
    <xf numFmtId="0" fontId="31" fillId="0" borderId="0" xfId="0" applyFont="1">
      <alignment vertical="center"/>
    </xf>
    <xf numFmtId="179" fontId="13" fillId="0" borderId="6" xfId="0" applyNumberFormat="1" applyFont="1" applyBorder="1" applyAlignment="1" applyProtection="1">
      <alignment horizontal="center" vertical="center" wrapText="1"/>
      <protection locked="0"/>
    </xf>
    <xf numFmtId="0" fontId="14" fillId="0" borderId="3" xfId="0" applyFont="1" applyBorder="1" applyAlignment="1">
      <alignment horizontal="center" wrapText="1"/>
    </xf>
    <xf numFmtId="0" fontId="27" fillId="0" borderId="0" xfId="0" applyFont="1">
      <alignment vertical="center"/>
    </xf>
    <xf numFmtId="0" fontId="10" fillId="0" borderId="1" xfId="0" applyFont="1" applyBorder="1" applyAlignment="1">
      <alignment horizontal="distributed" vertical="center" wrapText="1"/>
    </xf>
    <xf numFmtId="0" fontId="10" fillId="0" borderId="6" xfId="0" applyFont="1" applyBorder="1" applyAlignment="1">
      <alignment horizontal="distributed" vertical="center" wrapText="1"/>
    </xf>
    <xf numFmtId="0" fontId="32" fillId="0" borderId="0" xfId="0" applyFont="1" applyAlignment="1" applyProtection="1">
      <alignment vertical="center"/>
      <protection locked="0"/>
    </xf>
    <xf numFmtId="0" fontId="32" fillId="0" borderId="0" xfId="0" applyFont="1" applyProtection="1">
      <alignment vertical="center"/>
      <protection locked="0"/>
    </xf>
    <xf numFmtId="0" fontId="33" fillId="0" borderId="0" xfId="0" applyFont="1" applyAlignment="1" applyProtection="1">
      <alignment vertical="center"/>
      <protection locked="0"/>
    </xf>
    <xf numFmtId="176" fontId="0" fillId="0" borderId="0" xfId="0" applyNumberFormat="1" applyBorder="1" applyAlignment="1">
      <alignment horizontal="center" vertical="center"/>
    </xf>
    <xf numFmtId="176" fontId="0" fillId="0" borderId="0" xfId="0" applyNumberFormat="1" applyBorder="1" applyAlignment="1">
      <alignment vertical="center"/>
    </xf>
    <xf numFmtId="0" fontId="48" fillId="2" borderId="0" xfId="0" applyFont="1" applyFill="1">
      <alignment vertical="center"/>
    </xf>
    <xf numFmtId="0" fontId="28" fillId="0" borderId="0" xfId="0" applyFont="1" applyAlignment="1">
      <alignment vertical="top"/>
    </xf>
    <xf numFmtId="0" fontId="34" fillId="0" borderId="0" xfId="0" applyFont="1" applyAlignment="1">
      <alignment vertical="center"/>
    </xf>
    <xf numFmtId="0" fontId="15" fillId="0" borderId="0" xfId="0" applyFont="1" applyBorder="1" applyAlignment="1">
      <alignment horizontal="center" vertical="center"/>
    </xf>
    <xf numFmtId="0" fontId="10" fillId="0" borderId="0" xfId="0" applyFont="1" applyBorder="1" applyAlignment="1">
      <alignment horizontal="left" vertical="center"/>
    </xf>
    <xf numFmtId="0" fontId="35" fillId="0" borderId="0" xfId="0" applyFont="1" applyBorder="1" applyAlignment="1">
      <alignment horizontal="left" vertical="center"/>
    </xf>
    <xf numFmtId="0" fontId="32" fillId="0" borderId="0" xfId="0" applyFont="1" applyBorder="1" applyAlignment="1">
      <alignment vertical="center"/>
    </xf>
    <xf numFmtId="0" fontId="32" fillId="0" borderId="0" xfId="0" applyFont="1" applyBorder="1" applyAlignment="1">
      <alignment vertical="center" wrapText="1"/>
    </xf>
    <xf numFmtId="0" fontId="16" fillId="0" borderId="0" xfId="0" applyFont="1" applyBorder="1" applyAlignment="1">
      <alignment vertical="center" wrapText="1"/>
    </xf>
    <xf numFmtId="0" fontId="35" fillId="0" borderId="0" xfId="0" applyFont="1" applyBorder="1" applyAlignment="1">
      <alignment vertical="center"/>
    </xf>
    <xf numFmtId="0" fontId="10" fillId="0" borderId="0" xfId="0" applyFont="1" applyBorder="1" applyAlignment="1">
      <alignment vertical="center" wrapText="1"/>
    </xf>
    <xf numFmtId="0" fontId="32" fillId="0" borderId="20" xfId="0" applyFont="1" applyBorder="1" applyAlignment="1">
      <alignment vertical="center"/>
    </xf>
    <xf numFmtId="0" fontId="32" fillId="0" borderId="21" xfId="0" applyFont="1" applyBorder="1" applyAlignment="1">
      <alignment vertical="center"/>
    </xf>
    <xf numFmtId="0" fontId="32" fillId="0" borderId="21" xfId="0" applyFont="1" applyBorder="1" applyAlignment="1">
      <alignment vertical="center" wrapText="1"/>
    </xf>
    <xf numFmtId="0" fontId="32" fillId="0" borderId="22" xfId="0" applyFont="1" applyBorder="1" applyAlignment="1">
      <alignment vertical="center" wrapText="1"/>
    </xf>
    <xf numFmtId="0" fontId="16" fillId="0" borderId="23" xfId="0" applyFont="1" applyBorder="1" applyAlignment="1">
      <alignment vertical="center" wrapText="1"/>
    </xf>
    <xf numFmtId="0" fontId="35" fillId="0" borderId="24" xfId="0" applyFont="1" applyBorder="1" applyAlignment="1">
      <alignment vertical="center"/>
    </xf>
    <xf numFmtId="0" fontId="16" fillId="0" borderId="23" xfId="0" applyFont="1" applyBorder="1" applyAlignment="1">
      <alignment vertical="center"/>
    </xf>
    <xf numFmtId="0" fontId="35" fillId="0" borderId="25" xfId="0" applyFont="1" applyBorder="1" applyAlignment="1">
      <alignment vertical="center"/>
    </xf>
    <xf numFmtId="0" fontId="35" fillId="0" borderId="26" xfId="0" applyFont="1" applyBorder="1" applyAlignment="1">
      <alignment vertical="center"/>
    </xf>
    <xf numFmtId="0" fontId="10" fillId="0" borderId="27" xfId="0" applyFont="1" applyBorder="1" applyAlignment="1">
      <alignment vertical="center" wrapText="1"/>
    </xf>
    <xf numFmtId="0" fontId="10" fillId="0" borderId="25" xfId="0" applyFont="1" applyBorder="1" applyAlignment="1">
      <alignment vertical="center" wrapText="1"/>
    </xf>
    <xf numFmtId="0" fontId="49" fillId="0" borderId="0" xfId="0" applyFont="1">
      <alignment vertical="center"/>
    </xf>
    <xf numFmtId="0" fontId="7" fillId="0" borderId="0" xfId="0" applyFont="1" applyAlignment="1">
      <alignment vertical="center" wrapText="1"/>
    </xf>
    <xf numFmtId="49" fontId="17" fillId="0" borderId="0" xfId="0" applyNumberFormat="1" applyFont="1" applyAlignment="1">
      <alignment horizontal="distributed" vertical="center"/>
    </xf>
    <xf numFmtId="49" fontId="33" fillId="4" borderId="3" xfId="0" applyNumberFormat="1" applyFont="1" applyFill="1" applyBorder="1" applyAlignment="1">
      <alignment horizontal="center" vertical="center"/>
    </xf>
    <xf numFmtId="49" fontId="33" fillId="0" borderId="28" xfId="0" applyNumberFormat="1" applyFont="1" applyBorder="1" applyAlignment="1">
      <alignment horizontal="center" vertical="center"/>
    </xf>
    <xf numFmtId="49" fontId="33" fillId="0" borderId="3" xfId="0" applyNumberFormat="1" applyFont="1" applyBorder="1" applyAlignment="1">
      <alignment horizontal="center" vertical="center"/>
    </xf>
    <xf numFmtId="0" fontId="48" fillId="0" borderId="0" xfId="0" applyFont="1">
      <alignment vertical="center"/>
    </xf>
    <xf numFmtId="38" fontId="17" fillId="0" borderId="18" xfId="3" applyFont="1" applyBorder="1" applyAlignment="1" applyProtection="1">
      <alignment vertical="center"/>
      <protection locked="0"/>
    </xf>
    <xf numFmtId="0" fontId="17" fillId="0" borderId="0" xfId="0" applyFont="1" applyAlignment="1">
      <alignment horizontal="centerContinuous" vertical="center"/>
    </xf>
    <xf numFmtId="0" fontId="0" fillId="0" borderId="0" xfId="0" applyFont="1" applyAlignment="1">
      <alignment horizontal="right" vertical="center"/>
    </xf>
    <xf numFmtId="0" fontId="50" fillId="3" borderId="0" xfId="0" applyFont="1" applyFill="1" applyProtection="1">
      <alignment vertical="center"/>
      <protection locked="0"/>
    </xf>
    <xf numFmtId="0" fontId="50" fillId="3" borderId="0" xfId="0" applyFont="1" applyFill="1" applyAlignment="1" applyProtection="1">
      <alignment vertical="center"/>
      <protection locked="0"/>
    </xf>
    <xf numFmtId="0" fontId="0" fillId="0" borderId="2" xfId="0" applyBorder="1" applyAlignment="1">
      <alignment shrinkToFit="1"/>
    </xf>
    <xf numFmtId="0" fontId="25" fillId="0" borderId="0" xfId="0" applyFont="1" applyAlignment="1">
      <alignment vertical="center"/>
    </xf>
    <xf numFmtId="0" fontId="43" fillId="0" borderId="0" xfId="0" applyFont="1">
      <alignment vertical="center"/>
    </xf>
    <xf numFmtId="0" fontId="33" fillId="0" borderId="0" xfId="0" applyFont="1">
      <alignment vertical="center"/>
    </xf>
    <xf numFmtId="0" fontId="0" fillId="0" borderId="0" xfId="0" applyAlignment="1">
      <alignment vertical="center" shrinkToFit="1"/>
    </xf>
    <xf numFmtId="0" fontId="51" fillId="0" borderId="63" xfId="0" applyFont="1" applyBorder="1" applyAlignment="1">
      <alignment horizontal="center" vertical="center" wrapText="1"/>
    </xf>
    <xf numFmtId="0" fontId="52" fillId="0" borderId="63" xfId="0" applyFont="1" applyBorder="1" applyAlignment="1">
      <alignment vertical="center" wrapText="1"/>
    </xf>
    <xf numFmtId="0" fontId="52" fillId="0" borderId="64" xfId="0" applyFont="1" applyBorder="1" applyAlignment="1">
      <alignment vertical="center" wrapText="1"/>
    </xf>
    <xf numFmtId="182" fontId="51" fillId="0" borderId="63" xfId="0" applyNumberFormat="1" applyFont="1" applyBorder="1" applyAlignment="1">
      <alignment horizontal="center" vertical="center" wrapText="1"/>
    </xf>
    <xf numFmtId="0" fontId="51" fillId="0" borderId="66" xfId="0" applyFont="1" applyBorder="1" applyAlignment="1">
      <alignment horizontal="center" vertical="center" wrapText="1"/>
    </xf>
    <xf numFmtId="0" fontId="52" fillId="0" borderId="66" xfId="0" applyFont="1" applyBorder="1" applyAlignment="1">
      <alignment vertical="center" wrapText="1"/>
    </xf>
    <xf numFmtId="0" fontId="53" fillId="0" borderId="63" xfId="0" applyFont="1" applyBorder="1" applyAlignment="1">
      <alignment vertical="center" shrinkToFit="1"/>
    </xf>
    <xf numFmtId="0" fontId="52" fillId="0" borderId="63" xfId="0" applyFont="1" applyBorder="1" applyAlignment="1">
      <alignment vertical="center" shrinkToFit="1"/>
    </xf>
    <xf numFmtId="0" fontId="51" fillId="0" borderId="63" xfId="0" applyFont="1" applyBorder="1" applyAlignment="1">
      <alignment vertical="center" shrinkToFit="1"/>
    </xf>
    <xf numFmtId="0" fontId="52" fillId="0" borderId="66" xfId="0" applyFont="1" applyBorder="1" applyAlignment="1">
      <alignment vertical="center" shrinkToFit="1"/>
    </xf>
    <xf numFmtId="0" fontId="52" fillId="0" borderId="63" xfId="0" applyFont="1" applyBorder="1" applyAlignment="1">
      <alignment horizontal="justify" vertical="center" shrinkToFit="1"/>
    </xf>
    <xf numFmtId="0" fontId="52" fillId="0" borderId="67" xfId="0" applyFont="1" applyBorder="1" applyAlignment="1">
      <alignment vertical="center" wrapText="1"/>
    </xf>
    <xf numFmtId="0" fontId="52" fillId="0" borderId="63" xfId="0" applyFont="1" applyBorder="1" applyAlignment="1">
      <alignment horizontal="center" vertical="center" wrapText="1"/>
    </xf>
    <xf numFmtId="0" fontId="52" fillId="0" borderId="66" xfId="0" applyFont="1" applyBorder="1" applyAlignment="1">
      <alignment horizontal="center" vertical="center" wrapText="1"/>
    </xf>
    <xf numFmtId="0" fontId="51" fillId="5" borderId="63" xfId="0" applyFont="1" applyFill="1" applyBorder="1" applyAlignment="1">
      <alignment horizontal="center" vertical="center" wrapText="1"/>
    </xf>
    <xf numFmtId="0" fontId="27" fillId="0" borderId="0" xfId="0" applyFont="1" applyAlignment="1">
      <alignment horizontal="right" vertical="center" wrapText="1"/>
    </xf>
    <xf numFmtId="0" fontId="0" fillId="0" borderId="73" xfId="0" applyBorder="1" applyAlignment="1">
      <alignment vertical="center" shrinkToFit="1"/>
    </xf>
    <xf numFmtId="0" fontId="57" fillId="5" borderId="65" xfId="0" applyFont="1" applyFill="1" applyBorder="1" applyAlignment="1">
      <alignment horizontal="center" vertical="center" wrapText="1"/>
    </xf>
    <xf numFmtId="0" fontId="51" fillId="5" borderId="63" xfId="0" applyFont="1" applyFill="1" applyBorder="1" applyAlignment="1">
      <alignment vertical="center" shrinkToFit="1"/>
    </xf>
    <xf numFmtId="0" fontId="51" fillId="5" borderId="69" xfId="0" applyFont="1" applyFill="1" applyBorder="1" applyAlignment="1">
      <alignment horizontal="left" vertical="center" wrapText="1"/>
    </xf>
    <xf numFmtId="0" fontId="58" fillId="5" borderId="63" xfId="0" applyFont="1" applyFill="1" applyBorder="1" applyAlignment="1">
      <alignment horizontal="center" vertical="center" wrapText="1"/>
    </xf>
    <xf numFmtId="182" fontId="51" fillId="0" borderId="64" xfId="0" applyNumberFormat="1" applyFont="1" applyBorder="1" applyAlignment="1">
      <alignment horizontal="center" vertical="center" wrapText="1"/>
    </xf>
    <xf numFmtId="0" fontId="52" fillId="0" borderId="68" xfId="0" applyFont="1" applyBorder="1" applyAlignment="1">
      <alignment vertical="center" shrinkToFit="1"/>
    </xf>
    <xf numFmtId="0" fontId="52" fillId="0" borderId="73" xfId="0" applyFont="1" applyBorder="1" applyAlignment="1">
      <alignment vertical="center" shrinkToFit="1"/>
    </xf>
    <xf numFmtId="0" fontId="51" fillId="0" borderId="68" xfId="0" applyFont="1" applyBorder="1" applyAlignment="1">
      <alignment vertical="center" shrinkToFit="1"/>
    </xf>
    <xf numFmtId="0" fontId="17" fillId="0" borderId="1" xfId="0" applyFont="1" applyBorder="1" applyAlignment="1">
      <alignment horizontal="center" vertical="center" wrapText="1"/>
    </xf>
    <xf numFmtId="0" fontId="10" fillId="0" borderId="0" xfId="0" applyFont="1" applyAlignment="1">
      <alignment vertical="center"/>
    </xf>
    <xf numFmtId="0" fontId="43" fillId="0" borderId="0" xfId="0" applyFont="1" applyAlignment="1">
      <alignment vertical="center"/>
    </xf>
    <xf numFmtId="0" fontId="33" fillId="0" borderId="0" xfId="0" applyFont="1" applyAlignment="1">
      <alignment vertical="center"/>
    </xf>
    <xf numFmtId="0" fontId="7" fillId="0" borderId="0" xfId="0" applyFont="1" applyAlignment="1">
      <alignment vertical="center" wrapText="1"/>
    </xf>
    <xf numFmtId="0" fontId="17" fillId="0" borderId="0" xfId="0" applyFont="1" applyAlignment="1">
      <alignment horizontal="left" vertical="center" wrapText="1"/>
    </xf>
    <xf numFmtId="0" fontId="17" fillId="0" borderId="0" xfId="0" applyFont="1" applyAlignment="1">
      <alignment horizontal="center" vertical="center"/>
    </xf>
    <xf numFmtId="0" fontId="28" fillId="0" borderId="0" xfId="0" applyFont="1" applyAlignment="1">
      <alignment horizontal="center" vertical="center"/>
    </xf>
    <xf numFmtId="0" fontId="7" fillId="0" borderId="0" xfId="0" applyFont="1" applyAlignment="1">
      <alignment horizontal="left" vertical="center" wrapText="1"/>
    </xf>
    <xf numFmtId="0" fontId="25" fillId="0" borderId="0" xfId="0" applyFont="1" applyAlignment="1">
      <alignment horizontal="center" vertical="center"/>
    </xf>
    <xf numFmtId="0" fontId="0" fillId="0" borderId="0" xfId="0" applyAlignment="1">
      <alignment vertical="center"/>
    </xf>
    <xf numFmtId="0" fontId="17" fillId="0" borderId="0" xfId="0" applyFont="1" applyAlignment="1">
      <alignment vertical="top" wrapText="1"/>
    </xf>
    <xf numFmtId="0" fontId="7" fillId="0" borderId="0" xfId="0" applyFont="1" applyAlignment="1">
      <alignment horizontal="center" vertical="center"/>
    </xf>
    <xf numFmtId="178" fontId="7" fillId="0" borderId="0" xfId="0" applyNumberFormat="1" applyFont="1" applyAlignment="1">
      <alignment horizontal="center" vertical="center"/>
    </xf>
    <xf numFmtId="0" fontId="7" fillId="0" borderId="0" xfId="0" applyFont="1" applyAlignment="1">
      <alignment horizontal="right" vertical="center"/>
    </xf>
    <xf numFmtId="0" fontId="29" fillId="0" borderId="0" xfId="0" applyFont="1" applyAlignment="1">
      <alignment horizontal="center" vertical="center"/>
    </xf>
    <xf numFmtId="0" fontId="17" fillId="0" borderId="0" xfId="0" applyFont="1" applyAlignment="1">
      <alignment horizontal="center" vertical="center" shrinkToFit="1"/>
    </xf>
    <xf numFmtId="0" fontId="17" fillId="0" borderId="0" xfId="0" applyFont="1" applyFill="1" applyBorder="1" applyAlignment="1">
      <alignment horizontal="center" vertical="center"/>
    </xf>
    <xf numFmtId="0" fontId="17" fillId="0" borderId="0" xfId="0" applyNumberFormat="1" applyFont="1" applyAlignment="1">
      <alignment horizontal="center" vertical="center"/>
    </xf>
    <xf numFmtId="0" fontId="38" fillId="4" borderId="34" xfId="0" applyFont="1" applyFill="1" applyBorder="1" applyAlignment="1">
      <alignment horizontal="center" vertical="center"/>
    </xf>
    <xf numFmtId="0" fontId="38" fillId="4" borderId="35" xfId="0" applyFont="1" applyFill="1" applyBorder="1" applyAlignment="1">
      <alignment horizontal="center" vertical="center"/>
    </xf>
    <xf numFmtId="0" fontId="38" fillId="4" borderId="36" xfId="0" applyFont="1" applyFill="1" applyBorder="1" applyAlignment="1">
      <alignment horizontal="center" vertical="center"/>
    </xf>
    <xf numFmtId="0" fontId="36" fillId="4" borderId="37" xfId="0" applyFont="1" applyFill="1" applyBorder="1" applyAlignment="1">
      <alignment horizontal="center" vertical="center"/>
    </xf>
    <xf numFmtId="0" fontId="36" fillId="4" borderId="1" xfId="0" applyFont="1" applyFill="1" applyBorder="1" applyAlignment="1">
      <alignment horizontal="center" vertical="center"/>
    </xf>
    <xf numFmtId="0" fontId="36" fillId="4" borderId="29" xfId="0" applyFont="1" applyFill="1" applyBorder="1" applyAlignment="1">
      <alignment horizontal="center" vertical="center"/>
    </xf>
    <xf numFmtId="0" fontId="36" fillId="4" borderId="3" xfId="0" applyFont="1" applyFill="1" applyBorder="1" applyAlignment="1">
      <alignment horizontal="center" vertical="center"/>
    </xf>
    <xf numFmtId="0" fontId="48" fillId="4" borderId="1" xfId="0" applyFont="1" applyFill="1" applyBorder="1" applyAlignment="1">
      <alignment horizontal="center" vertical="center"/>
    </xf>
    <xf numFmtId="0" fontId="48" fillId="4" borderId="38" xfId="0" applyFont="1" applyFill="1" applyBorder="1" applyAlignment="1">
      <alignment horizontal="center" vertical="center"/>
    </xf>
    <xf numFmtId="0" fontId="48" fillId="4" borderId="3" xfId="0" applyFont="1" applyFill="1" applyBorder="1" applyAlignment="1">
      <alignment horizontal="center" vertical="center"/>
    </xf>
    <xf numFmtId="0" fontId="48" fillId="4" borderId="30" xfId="0" applyFont="1" applyFill="1" applyBorder="1" applyAlignment="1">
      <alignment horizontal="center" vertical="center"/>
    </xf>
    <xf numFmtId="180" fontId="54" fillId="0" borderId="39" xfId="4" applyNumberFormat="1" applyFont="1" applyBorder="1" applyAlignment="1">
      <alignment horizontal="center" vertical="center" wrapText="1"/>
    </xf>
    <xf numFmtId="180" fontId="54" fillId="0" borderId="42" xfId="4" applyNumberFormat="1" applyFont="1" applyBorder="1" applyAlignment="1">
      <alignment horizontal="center" vertical="center" wrapText="1"/>
    </xf>
    <xf numFmtId="180" fontId="54" fillId="0" borderId="43" xfId="4" applyNumberFormat="1" applyFont="1" applyBorder="1" applyAlignment="1">
      <alignment horizontal="center" vertical="center" wrapText="1"/>
    </xf>
    <xf numFmtId="49" fontId="54" fillId="0" borderId="39" xfId="0" applyNumberFormat="1" applyFont="1" applyBorder="1" applyAlignment="1">
      <alignment horizontal="center" vertical="center" wrapText="1"/>
    </xf>
    <xf numFmtId="49" fontId="54" fillId="0" borderId="42" xfId="0" applyNumberFormat="1" applyFont="1" applyBorder="1" applyAlignment="1">
      <alignment horizontal="center" vertical="center" wrapText="1"/>
    </xf>
    <xf numFmtId="49" fontId="54" fillId="0" borderId="43" xfId="0" applyNumberFormat="1" applyFont="1" applyBorder="1" applyAlignment="1">
      <alignment horizontal="center" vertical="center" wrapText="1"/>
    </xf>
    <xf numFmtId="49" fontId="48" fillId="4" borderId="49" xfId="0" applyNumberFormat="1" applyFont="1" applyFill="1" applyBorder="1" applyAlignment="1">
      <alignment horizontal="center" vertical="center" wrapText="1"/>
    </xf>
    <xf numFmtId="49" fontId="48" fillId="4" borderId="28" xfId="0" applyNumberFormat="1" applyFont="1" applyFill="1" applyBorder="1" applyAlignment="1">
      <alignment horizontal="center" vertical="center" wrapText="1"/>
    </xf>
    <xf numFmtId="49" fontId="48" fillId="0" borderId="28" xfId="0" applyNumberFormat="1" applyFont="1" applyBorder="1" applyAlignment="1">
      <alignment horizontal="center" vertical="center"/>
    </xf>
    <xf numFmtId="49" fontId="48" fillId="0" borderId="50" xfId="0" applyNumberFormat="1" applyFont="1" applyBorder="1" applyAlignment="1">
      <alignment horizontal="center" vertical="center"/>
    </xf>
    <xf numFmtId="0" fontId="41" fillId="0" borderId="34" xfId="0" applyFont="1" applyBorder="1" applyAlignment="1">
      <alignment horizontal="center" vertical="center"/>
    </xf>
    <xf numFmtId="0" fontId="41" fillId="0" borderId="35" xfId="0" applyFont="1" applyBorder="1" applyAlignment="1">
      <alignment horizontal="center" vertical="center"/>
    </xf>
    <xf numFmtId="0" fontId="41" fillId="0" borderId="36" xfId="0" applyFont="1" applyBorder="1" applyAlignment="1">
      <alignment horizontal="center" vertical="center"/>
    </xf>
    <xf numFmtId="0" fontId="41" fillId="0" borderId="31" xfId="0" applyFont="1" applyBorder="1" applyAlignment="1">
      <alignment horizontal="center" vertical="center"/>
    </xf>
    <xf numFmtId="0" fontId="41" fillId="0" borderId="32" xfId="0" applyFont="1" applyBorder="1" applyAlignment="1">
      <alignment horizontal="center" vertical="center"/>
    </xf>
    <xf numFmtId="0" fontId="41" fillId="0" borderId="33" xfId="0" applyFont="1" applyBorder="1" applyAlignment="1">
      <alignment horizontal="center" vertical="center"/>
    </xf>
    <xf numFmtId="0" fontId="54" fillId="0" borderId="39" xfId="0" applyFont="1" applyBorder="1" applyAlignment="1">
      <alignment horizontal="center" vertical="center" shrinkToFit="1"/>
    </xf>
    <xf numFmtId="0" fontId="54" fillId="0" borderId="42" xfId="0" applyFont="1" applyBorder="1" applyAlignment="1">
      <alignment horizontal="center" vertical="center" shrinkToFit="1"/>
    </xf>
    <xf numFmtId="0" fontId="54" fillId="0" borderId="43" xfId="0" applyFont="1" applyBorder="1" applyAlignment="1">
      <alignment horizontal="center" vertical="center" shrinkToFit="1"/>
    </xf>
    <xf numFmtId="0" fontId="40" fillId="4" borderId="34" xfId="0" applyFont="1" applyFill="1" applyBorder="1" applyAlignment="1">
      <alignment horizontal="center" vertical="center" wrapText="1"/>
    </xf>
    <xf numFmtId="0" fontId="40" fillId="4" borderId="35" xfId="0" applyFont="1" applyFill="1" applyBorder="1" applyAlignment="1">
      <alignment horizontal="center" vertical="center" wrapText="1"/>
    </xf>
    <xf numFmtId="0" fontId="40" fillId="4" borderId="36" xfId="0" applyFont="1" applyFill="1" applyBorder="1" applyAlignment="1">
      <alignment horizontal="center" vertical="center" wrapText="1"/>
    </xf>
    <xf numFmtId="49" fontId="48" fillId="4" borderId="29" xfId="0" applyNumberFormat="1" applyFont="1" applyFill="1" applyBorder="1" applyAlignment="1">
      <alignment horizontal="center" vertical="center" wrapText="1"/>
    </xf>
    <xf numFmtId="49" fontId="48" fillId="4" borderId="3" xfId="0" applyNumberFormat="1" applyFont="1" applyFill="1" applyBorder="1" applyAlignment="1">
      <alignment horizontal="center" vertical="center" wrapText="1"/>
    </xf>
    <xf numFmtId="49" fontId="48" fillId="0" borderId="3" xfId="0" applyNumberFormat="1" applyFont="1" applyBorder="1" applyAlignment="1">
      <alignment horizontal="center" vertical="center"/>
    </xf>
    <xf numFmtId="49" fontId="48" fillId="0" borderId="30" xfId="0" applyNumberFormat="1" applyFont="1" applyBorder="1" applyAlignment="1">
      <alignment horizontal="center" vertical="center"/>
    </xf>
    <xf numFmtId="0" fontId="37" fillId="4" borderId="31" xfId="0" applyFont="1" applyFill="1" applyBorder="1" applyAlignment="1">
      <alignment horizontal="center" vertical="center"/>
    </xf>
    <xf numFmtId="0" fontId="37" fillId="4" borderId="32" xfId="0" applyFont="1" applyFill="1" applyBorder="1" applyAlignment="1">
      <alignment horizontal="center" vertical="center"/>
    </xf>
    <xf numFmtId="0" fontId="37" fillId="4" borderId="33" xfId="0" applyFont="1" applyFill="1" applyBorder="1" applyAlignment="1">
      <alignment horizontal="center" vertical="center"/>
    </xf>
    <xf numFmtId="0" fontId="40" fillId="4" borderId="34" xfId="0" applyFont="1" applyFill="1" applyBorder="1" applyAlignment="1">
      <alignment horizontal="center" vertical="center"/>
    </xf>
    <xf numFmtId="0" fontId="40" fillId="4" borderId="35" xfId="0" applyFont="1" applyFill="1" applyBorder="1" applyAlignment="1">
      <alignment horizontal="center" vertical="center"/>
    </xf>
    <xf numFmtId="0" fontId="40" fillId="4" borderId="36" xfId="0" applyFont="1" applyFill="1" applyBorder="1" applyAlignment="1">
      <alignment horizontal="center" vertical="center"/>
    </xf>
    <xf numFmtId="0" fontId="39" fillId="4" borderId="34" xfId="0" applyFont="1" applyFill="1" applyBorder="1" applyAlignment="1">
      <alignment horizontal="center" vertical="center"/>
    </xf>
    <xf numFmtId="0" fontId="39" fillId="4" borderId="35" xfId="0" applyFont="1" applyFill="1" applyBorder="1" applyAlignment="1">
      <alignment horizontal="center" vertical="center"/>
    </xf>
    <xf numFmtId="0" fontId="39" fillId="4" borderId="36" xfId="0" applyFont="1" applyFill="1" applyBorder="1" applyAlignment="1">
      <alignment horizontal="center" vertical="center"/>
    </xf>
    <xf numFmtId="0" fontId="48" fillId="4" borderId="44" xfId="0" applyFont="1" applyFill="1" applyBorder="1" applyAlignment="1">
      <alignment horizontal="center" vertical="center"/>
    </xf>
    <xf numFmtId="0" fontId="48" fillId="4" borderId="15" xfId="0" applyFont="1" applyFill="1" applyBorder="1" applyAlignment="1">
      <alignment horizontal="center" vertical="center"/>
    </xf>
    <xf numFmtId="0" fontId="48" fillId="4" borderId="45" xfId="0" applyFont="1" applyFill="1" applyBorder="1" applyAlignment="1">
      <alignment horizontal="center" vertical="center"/>
    </xf>
    <xf numFmtId="0" fontId="48" fillId="4" borderId="46" xfId="0" applyFont="1" applyFill="1" applyBorder="1" applyAlignment="1">
      <alignment horizontal="center" vertical="center"/>
    </xf>
    <xf numFmtId="0" fontId="48" fillId="4" borderId="47" xfId="0" applyFont="1" applyFill="1" applyBorder="1" applyAlignment="1">
      <alignment horizontal="center" vertical="center"/>
    </xf>
    <xf numFmtId="0" fontId="48" fillId="4" borderId="48" xfId="0" applyFont="1" applyFill="1" applyBorder="1" applyAlignment="1">
      <alignment horizontal="center" vertical="center"/>
    </xf>
    <xf numFmtId="0" fontId="54" fillId="4" borderId="44" xfId="0" applyFont="1" applyFill="1" applyBorder="1" applyAlignment="1">
      <alignment horizontal="center" vertical="center"/>
    </xf>
    <xf numFmtId="0" fontId="54" fillId="4" borderId="15" xfId="0" applyFont="1" applyFill="1" applyBorder="1" applyAlignment="1">
      <alignment horizontal="center" vertical="center"/>
    </xf>
    <xf numFmtId="0" fontId="54" fillId="4" borderId="45" xfId="0" applyFont="1" applyFill="1" applyBorder="1" applyAlignment="1">
      <alignment horizontal="center" vertical="center"/>
    </xf>
    <xf numFmtId="0" fontId="54" fillId="4" borderId="46" xfId="0" applyFont="1" applyFill="1" applyBorder="1" applyAlignment="1">
      <alignment horizontal="center" vertical="center"/>
    </xf>
    <xf numFmtId="0" fontId="54" fillId="4" borderId="47" xfId="0" applyFont="1" applyFill="1" applyBorder="1" applyAlignment="1">
      <alignment horizontal="center" vertical="center"/>
    </xf>
    <xf numFmtId="0" fontId="54" fillId="4" borderId="48" xfId="0" applyFont="1" applyFill="1" applyBorder="1" applyAlignment="1">
      <alignment horizontal="center" vertical="center"/>
    </xf>
    <xf numFmtId="49" fontId="48" fillId="4" borderId="29" xfId="0" applyNumberFormat="1" applyFont="1" applyFill="1" applyBorder="1" applyAlignment="1">
      <alignment horizontal="center" vertical="center"/>
    </xf>
    <xf numFmtId="49" fontId="48" fillId="4" borderId="3" xfId="0" applyNumberFormat="1" applyFont="1" applyFill="1" applyBorder="1" applyAlignment="1">
      <alignment horizontal="center" vertical="center"/>
    </xf>
    <xf numFmtId="0" fontId="36" fillId="4" borderId="39" xfId="0" applyFont="1" applyFill="1" applyBorder="1" applyAlignment="1">
      <alignment horizontal="center" vertical="center"/>
    </xf>
    <xf numFmtId="0" fontId="36" fillId="4" borderId="40" xfId="0" applyFont="1" applyFill="1" applyBorder="1" applyAlignment="1">
      <alignment horizontal="center" vertical="center"/>
    </xf>
    <xf numFmtId="0" fontId="48" fillId="4" borderId="41" xfId="0" applyFont="1" applyFill="1" applyBorder="1" applyAlignment="1">
      <alignment horizontal="center" vertical="center"/>
    </xf>
    <xf numFmtId="0" fontId="48" fillId="4" borderId="42" xfId="0" applyFont="1" applyFill="1" applyBorder="1" applyAlignment="1">
      <alignment horizontal="center" vertical="center"/>
    </xf>
    <xf numFmtId="0" fontId="48" fillId="4" borderId="40" xfId="0" applyFont="1" applyFill="1" applyBorder="1" applyAlignment="1">
      <alignment horizontal="center" vertical="center"/>
    </xf>
    <xf numFmtId="0" fontId="36" fillId="0" borderId="28" xfId="0" applyFont="1" applyBorder="1" applyAlignment="1">
      <alignment horizontal="center" vertical="center"/>
    </xf>
    <xf numFmtId="0" fontId="48" fillId="0" borderId="41" xfId="0" applyFont="1" applyBorder="1" applyAlignment="1">
      <alignment horizontal="center" vertical="center"/>
    </xf>
    <xf numFmtId="0" fontId="48" fillId="0" borderId="42" xfId="0" applyFont="1" applyBorder="1" applyAlignment="1">
      <alignment horizontal="center" vertical="center"/>
    </xf>
    <xf numFmtId="0" fontId="48" fillId="0" borderId="43" xfId="0" applyFont="1" applyBorder="1" applyAlignment="1">
      <alignment horizontal="center" vertical="center"/>
    </xf>
    <xf numFmtId="177" fontId="17" fillId="0" borderId="4" xfId="1" applyNumberFormat="1" applyFont="1" applyBorder="1" applyAlignment="1" applyProtection="1">
      <alignment horizontal="center" vertical="center"/>
    </xf>
    <xf numFmtId="177" fontId="17" fillId="0" borderId="15" xfId="1" applyNumberFormat="1" applyFont="1" applyBorder="1" applyAlignment="1" applyProtection="1">
      <alignment horizontal="center" vertical="center"/>
    </xf>
    <xf numFmtId="177" fontId="17" fillId="0" borderId="19" xfId="1" applyNumberFormat="1" applyFont="1" applyBorder="1" applyAlignment="1" applyProtection="1">
      <alignment horizontal="center" vertical="center"/>
    </xf>
    <xf numFmtId="0" fontId="3" fillId="0" borderId="4" xfId="0" applyFont="1" applyBorder="1" applyAlignment="1" applyProtection="1">
      <alignment horizontal="distributed" vertical="center"/>
      <protection locked="0"/>
    </xf>
    <xf numFmtId="0" fontId="3" fillId="0" borderId="19"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51" xfId="0" applyFont="1" applyBorder="1" applyAlignment="1" applyProtection="1">
      <alignment horizontal="distributed" vertical="center"/>
      <protection locked="0"/>
    </xf>
    <xf numFmtId="176" fontId="17" fillId="0" borderId="7" xfId="0" applyNumberFormat="1" applyFont="1" applyBorder="1" applyAlignment="1" applyProtection="1">
      <alignment vertical="center"/>
    </xf>
    <xf numFmtId="0" fontId="3" fillId="0" borderId="9"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shrinkToFit="1"/>
      <protection locked="0"/>
    </xf>
    <xf numFmtId="0" fontId="17" fillId="0" borderId="15" xfId="0" applyFont="1" applyBorder="1" applyAlignment="1" applyProtection="1">
      <alignment horizontal="center" vertical="center" wrapText="1" shrinkToFit="1"/>
      <protection locked="0"/>
    </xf>
    <xf numFmtId="0" fontId="17" fillId="0" borderId="13"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14" xfId="0" applyFont="1" applyBorder="1" applyAlignment="1" applyProtection="1">
      <alignment horizontal="left" vertical="top" wrapText="1" shrinkToFit="1"/>
      <protection locked="0"/>
    </xf>
    <xf numFmtId="0" fontId="17" fillId="0" borderId="7" xfId="0" applyFont="1" applyBorder="1" applyAlignment="1" applyProtection="1">
      <alignment horizontal="left" vertical="top" wrapText="1" shrinkToFit="1"/>
      <protection locked="0"/>
    </xf>
    <xf numFmtId="0" fontId="17" fillId="0" borderId="2" xfId="0" applyFont="1" applyBorder="1" applyAlignment="1" applyProtection="1">
      <alignment horizontal="left" vertical="top" wrapText="1" shrinkToFit="1"/>
      <protection locked="0"/>
    </xf>
    <xf numFmtId="0" fontId="17" fillId="0" borderId="51" xfId="0" applyFont="1" applyBorder="1" applyAlignment="1" applyProtection="1">
      <alignment horizontal="left" vertical="top" wrapText="1" shrinkToFit="1"/>
      <protection locked="0"/>
    </xf>
    <xf numFmtId="0" fontId="3" fillId="0" borderId="16" xfId="0" applyFont="1" applyBorder="1" applyAlignment="1" applyProtection="1">
      <alignment horizontal="center" wrapText="1" shrinkToFit="1"/>
      <protection locked="0"/>
    </xf>
    <xf numFmtId="0" fontId="7" fillId="0" borderId="4"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3" fillId="0" borderId="9"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 xfId="0" applyFont="1" applyBorder="1" applyAlignment="1" applyProtection="1">
      <alignment horizontal="justify" vertical="top" wrapText="1"/>
      <protection locked="0"/>
    </xf>
    <xf numFmtId="0" fontId="3" fillId="0" borderId="51" xfId="0" applyFont="1" applyBorder="1" applyAlignment="1" applyProtection="1">
      <alignment horizontal="justify" vertical="top" wrapText="1"/>
      <protection locked="0"/>
    </xf>
    <xf numFmtId="0" fontId="42" fillId="0" borderId="0" xfId="0" applyFont="1" applyAlignment="1" applyProtection="1">
      <alignment horizontal="center" vertical="center"/>
      <protection locked="0"/>
    </xf>
    <xf numFmtId="0" fontId="17" fillId="0" borderId="0" xfId="0" applyFont="1" applyAlignment="1" applyProtection="1">
      <alignment vertical="center"/>
      <protection locked="0"/>
    </xf>
    <xf numFmtId="0" fontId="7" fillId="0" borderId="1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17" fillId="0" borderId="16" xfId="0" applyNumberFormat="1" applyFont="1" applyBorder="1" applyAlignment="1" applyProtection="1">
      <alignment horizontal="center" vertical="center"/>
      <protection locked="0"/>
    </xf>
    <xf numFmtId="0" fontId="17" fillId="0" borderId="18" xfId="0" applyNumberFormat="1" applyFont="1" applyBorder="1" applyAlignment="1" applyProtection="1">
      <alignment horizontal="center" vertical="center"/>
      <protection locked="0"/>
    </xf>
    <xf numFmtId="0" fontId="17" fillId="0" borderId="9" xfId="0" applyFont="1" applyBorder="1" applyAlignment="1" applyProtection="1">
      <alignment horizontal="right" vertical="center"/>
      <protection locked="0"/>
    </xf>
    <xf numFmtId="0" fontId="17" fillId="0" borderId="16" xfId="0" applyFont="1" applyBorder="1" applyAlignment="1" applyProtection="1">
      <alignment horizontal="right" vertical="center"/>
      <protection locked="0"/>
    </xf>
    <xf numFmtId="0" fontId="17" fillId="0" borderId="16" xfId="0" applyFont="1" applyBorder="1" applyAlignment="1" applyProtection="1">
      <alignment horizontal="center" vertical="center" shrinkToFit="1"/>
      <protection locked="0"/>
    </xf>
    <xf numFmtId="0" fontId="17" fillId="0" borderId="18" xfId="0" applyFont="1" applyBorder="1" applyAlignment="1" applyProtection="1">
      <alignment horizontal="center" vertical="center" shrinkToFit="1"/>
      <protection locked="0"/>
    </xf>
    <xf numFmtId="38" fontId="17" fillId="0" borderId="16" xfId="3" applyFont="1" applyBorder="1" applyAlignment="1" applyProtection="1">
      <alignment horizontal="right" vertical="center"/>
      <protection locked="0"/>
    </xf>
    <xf numFmtId="0" fontId="7" fillId="0" borderId="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3" fillId="0" borderId="9" xfId="0" applyFont="1" applyBorder="1" applyAlignment="1" applyProtection="1">
      <alignment horizontal="distributed" vertical="center"/>
      <protection locked="0"/>
    </xf>
    <xf numFmtId="0" fontId="3" fillId="0" borderId="18" xfId="0" applyFont="1" applyBorder="1" applyAlignment="1" applyProtection="1">
      <alignment horizontal="distributed" vertical="center"/>
      <protection locked="0"/>
    </xf>
    <xf numFmtId="0" fontId="28" fillId="0" borderId="9" xfId="0" applyFont="1" applyBorder="1" applyAlignment="1" applyProtection="1">
      <alignment vertical="center" wrapText="1" shrinkToFit="1"/>
      <protection locked="0"/>
    </xf>
    <xf numFmtId="0" fontId="28" fillId="0" borderId="18" xfId="0" applyFont="1" applyBorder="1" applyAlignment="1" applyProtection="1">
      <alignment vertical="center" wrapText="1" shrinkToFit="1"/>
      <protection locked="0"/>
    </xf>
    <xf numFmtId="0" fontId="3" fillId="0" borderId="0" xfId="0" applyFont="1" applyBorder="1" applyAlignment="1" applyProtection="1">
      <alignment horizontal="justify" vertical="top" wrapText="1"/>
      <protection locked="0"/>
    </xf>
    <xf numFmtId="0" fontId="3" fillId="0" borderId="14" xfId="0" applyFont="1" applyBorder="1" applyAlignment="1" applyProtection="1">
      <alignment horizontal="justify" vertical="top" wrapText="1"/>
      <protection locked="0"/>
    </xf>
    <xf numFmtId="0" fontId="3" fillId="0" borderId="19" xfId="0" applyFont="1" applyBorder="1" applyAlignment="1" applyProtection="1">
      <alignment horizontal="left" vertical="center"/>
      <protection locked="0"/>
    </xf>
    <xf numFmtId="0" fontId="17" fillId="0" borderId="51" xfId="0" applyFont="1" applyBorder="1" applyAlignment="1" applyProtection="1">
      <alignment horizontal="left" vertical="center"/>
      <protection locked="0"/>
    </xf>
    <xf numFmtId="0" fontId="3" fillId="0" borderId="1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51" xfId="0" applyFont="1" applyBorder="1" applyAlignment="1" applyProtection="1">
      <alignment horizontal="left" vertical="top" wrapText="1"/>
      <protection locked="0"/>
    </xf>
    <xf numFmtId="177" fontId="17" fillId="0" borderId="9" xfId="0" applyNumberFormat="1" applyFont="1" applyBorder="1" applyAlignment="1" applyProtection="1">
      <alignment horizontal="center" vertical="center"/>
    </xf>
    <xf numFmtId="177" fontId="17" fillId="0" borderId="16" xfId="0" applyNumberFormat="1" applyFont="1" applyBorder="1" applyAlignment="1" applyProtection="1">
      <alignment horizontal="center" vertical="center"/>
    </xf>
    <xf numFmtId="177" fontId="17" fillId="0" borderId="18" xfId="0" applyNumberFormat="1" applyFont="1" applyBorder="1" applyAlignment="1" applyProtection="1">
      <alignment horizontal="center" vertical="center"/>
    </xf>
    <xf numFmtId="0" fontId="22"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0" fillId="0" borderId="1" xfId="0" applyFont="1" applyBorder="1" applyAlignment="1">
      <alignment horizontal="distributed" vertical="center" wrapText="1"/>
    </xf>
    <xf numFmtId="0" fontId="10" fillId="0" borderId="6" xfId="0" applyFont="1" applyBorder="1" applyAlignment="1">
      <alignment horizontal="distributed" vertical="center" wrapText="1"/>
    </xf>
    <xf numFmtId="0" fontId="32" fillId="0" borderId="0" xfId="0" applyFont="1" applyAlignment="1" applyProtection="1">
      <alignment vertical="center"/>
      <protection locked="0"/>
    </xf>
    <xf numFmtId="0" fontId="33" fillId="0" borderId="0" xfId="0" applyFont="1" applyAlignment="1" applyProtection="1">
      <alignment vertical="center"/>
      <protection locked="0"/>
    </xf>
    <xf numFmtId="176" fontId="9" fillId="0" borderId="53" xfId="0" applyNumberFormat="1" applyFont="1" applyBorder="1" applyAlignment="1" applyProtection="1">
      <alignment vertical="center" shrinkToFit="1"/>
    </xf>
    <xf numFmtId="176" fontId="9" fillId="0" borderId="54" xfId="0" applyNumberFormat="1" applyFont="1" applyBorder="1" applyAlignment="1" applyProtection="1">
      <alignment vertical="center" shrinkToFit="1"/>
    </xf>
    <xf numFmtId="0" fontId="10" fillId="0" borderId="17" xfId="0" applyFont="1" applyBorder="1" applyAlignment="1">
      <alignment horizontal="distributed" vertical="center" wrapText="1"/>
    </xf>
    <xf numFmtId="0" fontId="10" fillId="0" borderId="55" xfId="0" applyFont="1" applyBorder="1" applyAlignment="1">
      <alignment horizontal="distributed" vertical="center" wrapText="1"/>
    </xf>
    <xf numFmtId="0" fontId="10" fillId="0" borderId="56" xfId="0" applyFont="1" applyBorder="1" applyAlignment="1">
      <alignment horizontal="distributed" vertical="center" wrapText="1"/>
    </xf>
    <xf numFmtId="0" fontId="14" fillId="0" borderId="6" xfId="0" applyFont="1" applyBorder="1" applyAlignment="1">
      <alignment horizontal="center" vertical="center" textRotation="255" wrapText="1"/>
    </xf>
    <xf numFmtId="0" fontId="14" fillId="0" borderId="1" xfId="0" applyFont="1" applyBorder="1" applyAlignment="1">
      <alignment horizontal="center" vertical="center" textRotation="255" wrapText="1"/>
    </xf>
    <xf numFmtId="0" fontId="10" fillId="0" borderId="57" xfId="0" applyFont="1" applyBorder="1" applyAlignment="1">
      <alignment horizontal="distributed" vertical="top" wrapText="1"/>
    </xf>
    <xf numFmtId="0" fontId="10" fillId="0" borderId="25" xfId="0" applyFont="1" applyBorder="1" applyAlignment="1">
      <alignment horizontal="distributed" vertical="top" wrapText="1"/>
    </xf>
    <xf numFmtId="0" fontId="10" fillId="0" borderId="58" xfId="0" applyFont="1" applyBorder="1" applyAlignment="1">
      <alignment horizontal="distributed" vertical="top" wrapText="1"/>
    </xf>
    <xf numFmtId="0" fontId="10" fillId="0" borderId="1" xfId="0" applyFont="1" applyBorder="1" applyAlignment="1">
      <alignment horizontal="center" vertical="center" wrapText="1"/>
    </xf>
    <xf numFmtId="0" fontId="10" fillId="0" borderId="59" xfId="0" applyFont="1" applyBorder="1" applyAlignment="1">
      <alignment horizontal="distributed" wrapText="1"/>
    </xf>
    <xf numFmtId="0" fontId="10" fillId="0" borderId="21" xfId="0" applyFont="1" applyBorder="1" applyAlignment="1">
      <alignment horizontal="distributed" wrapText="1"/>
    </xf>
    <xf numFmtId="0" fontId="10" fillId="0" borderId="60" xfId="0" applyFont="1" applyBorder="1" applyAlignment="1">
      <alignment horizontal="distributed" wrapText="1"/>
    </xf>
    <xf numFmtId="0" fontId="10" fillId="0" borderId="0" xfId="0" applyFont="1" applyAlignment="1">
      <alignment vertical="center"/>
    </xf>
    <xf numFmtId="0" fontId="10" fillId="0" borderId="11" xfId="0" applyFont="1" applyBorder="1" applyAlignment="1">
      <alignment horizontal="distributed" vertical="center" wrapText="1"/>
    </xf>
    <xf numFmtId="0" fontId="10" fillId="0" borderId="3" xfId="0" applyFont="1" applyBorder="1" applyAlignment="1">
      <alignment horizontal="distributed" vertical="center" wrapText="1"/>
    </xf>
    <xf numFmtId="176" fontId="9" fillId="0" borderId="3" xfId="0" applyNumberFormat="1" applyFont="1" applyBorder="1" applyAlignment="1" applyProtection="1">
      <alignment vertical="center" shrinkToFit="1"/>
      <protection locked="0"/>
    </xf>
    <xf numFmtId="176" fontId="9" fillId="0" borderId="6" xfId="0" applyNumberFormat="1" applyFont="1" applyBorder="1" applyAlignment="1" applyProtection="1">
      <alignment vertical="center" shrinkToFit="1"/>
      <protection locked="0"/>
    </xf>
    <xf numFmtId="176" fontId="9" fillId="0" borderId="3" xfId="0" applyNumberFormat="1" applyFont="1" applyBorder="1" applyAlignment="1" applyProtection="1">
      <alignment vertical="center" shrinkToFit="1"/>
    </xf>
    <xf numFmtId="176" fontId="9" fillId="0" borderId="6" xfId="0" applyNumberFormat="1" applyFont="1" applyBorder="1" applyAlignment="1" applyProtection="1">
      <alignment vertical="center" shrinkToFit="1"/>
    </xf>
    <xf numFmtId="0" fontId="9" fillId="0" borderId="1" xfId="0" applyFont="1" applyBorder="1" applyAlignment="1">
      <alignment horizontal="justify" vertical="top" wrapText="1"/>
    </xf>
    <xf numFmtId="0" fontId="10" fillId="0" borderId="3" xfId="0" applyFont="1" applyBorder="1" applyAlignment="1">
      <alignment horizontal="distributed" vertical="top" wrapText="1"/>
    </xf>
    <xf numFmtId="0" fontId="10" fillId="0" borderId="6" xfId="0" applyFont="1" applyBorder="1" applyAlignment="1">
      <alignment horizontal="distributed" vertical="top" wrapText="1"/>
    </xf>
    <xf numFmtId="0" fontId="10" fillId="0" borderId="2" xfId="0" applyFont="1" applyBorder="1" applyAlignment="1">
      <alignment vertical="center" shrinkToFit="1"/>
    </xf>
    <xf numFmtId="0" fontId="0" fillId="0" borderId="2" xfId="0" applyBorder="1" applyAlignment="1">
      <alignment vertical="center" shrinkToFit="1"/>
    </xf>
    <xf numFmtId="0" fontId="55" fillId="0" borderId="0" xfId="0" applyFont="1" applyAlignment="1">
      <alignment horizontal="center" vertical="center"/>
    </xf>
    <xf numFmtId="0" fontId="49" fillId="0" borderId="0" xfId="0" applyFont="1" applyAlignment="1">
      <alignment horizontal="left" vertical="center" wrapText="1"/>
    </xf>
    <xf numFmtId="0" fontId="49" fillId="0" borderId="0" xfId="0" applyFont="1" applyAlignment="1">
      <alignment horizontal="left" vertical="center"/>
    </xf>
    <xf numFmtId="0" fontId="32" fillId="0" borderId="0" xfId="0" applyFont="1" applyAlignment="1" applyProtection="1">
      <alignment horizontal="center" vertical="center"/>
      <protection locked="0"/>
    </xf>
    <xf numFmtId="176" fontId="9" fillId="0" borderId="59" xfId="0" applyNumberFormat="1" applyFont="1" applyBorder="1" applyAlignment="1" applyProtection="1">
      <alignment vertical="center" shrinkToFit="1"/>
    </xf>
    <xf numFmtId="176" fontId="9" fillId="0" borderId="57" xfId="0" applyNumberFormat="1" applyFont="1" applyBorder="1" applyAlignment="1" applyProtection="1">
      <alignment vertical="center" shrinkToFit="1"/>
    </xf>
    <xf numFmtId="0" fontId="10" fillId="0" borderId="12" xfId="0" applyFont="1" applyBorder="1" applyAlignment="1">
      <alignment horizontal="distributed" vertical="center" wrapText="1"/>
    </xf>
    <xf numFmtId="0" fontId="19" fillId="2" borderId="0" xfId="0" applyFont="1" applyFill="1" applyAlignment="1">
      <alignment vertical="center" wrapText="1"/>
    </xf>
    <xf numFmtId="0" fontId="24" fillId="2" borderId="0" xfId="0" applyFont="1" applyFill="1" applyAlignment="1">
      <alignment vertical="center" wrapText="1"/>
    </xf>
    <xf numFmtId="0" fontId="19" fillId="2" borderId="0" xfId="0" quotePrefix="1" applyFont="1" applyFill="1" applyAlignment="1">
      <alignment vertical="center" wrapText="1"/>
    </xf>
    <xf numFmtId="0" fontId="17" fillId="0" borderId="2" xfId="0" applyFont="1" applyBorder="1" applyAlignment="1">
      <alignment horizontal="justify"/>
    </xf>
    <xf numFmtId="0" fontId="0" fillId="0" borderId="2" xfId="0" applyFont="1" applyBorder="1" applyAlignment="1"/>
    <xf numFmtId="0" fontId="2" fillId="0" borderId="9" xfId="0" applyFont="1" applyBorder="1" applyAlignment="1">
      <alignment vertical="center" wrapText="1"/>
    </xf>
    <xf numFmtId="0" fontId="2" fillId="0" borderId="18" xfId="0" applyFont="1" applyBorder="1" applyAlignment="1">
      <alignment vertical="center" wrapText="1"/>
    </xf>
    <xf numFmtId="0" fontId="9" fillId="0" borderId="9" xfId="0" applyFont="1" applyBorder="1" applyAlignment="1">
      <alignment vertical="center" wrapText="1"/>
    </xf>
    <xf numFmtId="0" fontId="19" fillId="0" borderId="15" xfId="0" applyFont="1" applyBorder="1" applyAlignment="1">
      <alignment vertical="center"/>
    </xf>
    <xf numFmtId="0" fontId="19" fillId="0" borderId="0" xfId="0" applyFont="1" applyBorder="1" applyAlignment="1">
      <alignment vertical="center"/>
    </xf>
    <xf numFmtId="0" fontId="23" fillId="0" borderId="0" xfId="0" applyFont="1" applyAlignment="1">
      <alignment vertical="center" textRotation="255" wrapText="1"/>
    </xf>
    <xf numFmtId="0" fontId="3" fillId="0" borderId="0" xfId="0" applyFont="1" applyAlignment="1"/>
    <xf numFmtId="0" fontId="0" fillId="0" borderId="0" xfId="0" applyAlignment="1"/>
    <xf numFmtId="176" fontId="2" fillId="0" borderId="9" xfId="0" applyNumberFormat="1" applyFont="1" applyBorder="1" applyAlignment="1">
      <alignment horizontal="center" vertical="center"/>
    </xf>
    <xf numFmtId="0" fontId="0" fillId="0" borderId="18" xfId="0" applyBorder="1" applyAlignment="1">
      <alignment horizontal="center" vertical="center"/>
    </xf>
    <xf numFmtId="0" fontId="19" fillId="0" borderId="15" xfId="0" applyFont="1" applyFill="1" applyBorder="1" applyAlignment="1">
      <alignment horizontal="center" vertical="center"/>
    </xf>
    <xf numFmtId="176" fontId="3" fillId="0" borderId="9" xfId="0" applyNumberFormat="1" applyFont="1" applyBorder="1" applyAlignment="1">
      <alignment horizontal="center" vertical="center"/>
    </xf>
    <xf numFmtId="0" fontId="0" fillId="0" borderId="18" xfId="0" applyBorder="1" applyAlignment="1">
      <alignment vertical="center"/>
    </xf>
    <xf numFmtId="0" fontId="28" fillId="0" borderId="0" xfId="0" applyFont="1" applyAlignment="1">
      <alignment horizontal="left" vertical="center" wrapText="1"/>
    </xf>
    <xf numFmtId="0" fontId="16" fillId="0" borderId="61" xfId="0" applyFont="1" applyBorder="1" applyAlignment="1">
      <alignment horizontal="left" vertical="center"/>
    </xf>
    <xf numFmtId="0" fontId="16" fillId="0" borderId="62" xfId="0" applyFont="1" applyBorder="1" applyAlignment="1">
      <alignment horizontal="left" vertical="center"/>
    </xf>
    <xf numFmtId="0" fontId="10" fillId="0" borderId="3" xfId="0" applyFont="1" applyBorder="1" applyAlignment="1">
      <alignment horizontal="left" vertical="center" wrapText="1"/>
    </xf>
    <xf numFmtId="0" fontId="35" fillId="0" borderId="9" xfId="0" applyFont="1" applyBorder="1" applyAlignment="1">
      <alignment horizontal="center" vertical="center"/>
    </xf>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2" fillId="0" borderId="9"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8" xfId="0" applyFont="1" applyBorder="1" applyAlignment="1">
      <alignment horizontal="center" vertical="center" wrapText="1"/>
    </xf>
    <xf numFmtId="0" fontId="16" fillId="0" borderId="9" xfId="0" applyFont="1" applyBorder="1" applyAlignment="1">
      <alignment horizontal="left" vertical="center" wrapText="1"/>
    </xf>
    <xf numFmtId="0" fontId="16" fillId="0" borderId="16" xfId="0" applyFont="1" applyBorder="1" applyAlignment="1">
      <alignment horizontal="left" vertical="center"/>
    </xf>
    <xf numFmtId="0" fontId="16" fillId="0" borderId="18" xfId="0" applyFont="1" applyBorder="1" applyAlignment="1">
      <alignment horizontal="left" vertical="center"/>
    </xf>
    <xf numFmtId="0" fontId="32" fillId="0" borderId="1" xfId="0" applyFont="1" applyBorder="1" applyAlignment="1">
      <alignment horizontal="center" vertical="center"/>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17" fillId="0" borderId="2" xfId="0" applyFont="1" applyBorder="1" applyAlignment="1">
      <alignment horizontal="center" shrinkToFit="1"/>
    </xf>
    <xf numFmtId="0" fontId="35" fillId="0" borderId="0" xfId="0" applyFont="1" applyBorder="1" applyAlignment="1">
      <alignment horizontal="left" vertical="center" wrapText="1"/>
    </xf>
    <xf numFmtId="0" fontId="16" fillId="0" borderId="25" xfId="0" applyFont="1" applyBorder="1" applyAlignment="1">
      <alignment horizontal="left" vertical="center" wrapText="1"/>
    </xf>
    <xf numFmtId="0" fontId="57" fillId="5" borderId="70" xfId="0" applyFont="1" applyFill="1" applyBorder="1" applyAlignment="1">
      <alignment horizontal="center" vertical="center" wrapText="1"/>
    </xf>
    <xf numFmtId="0" fontId="57" fillId="5" borderId="69" xfId="0" applyFont="1" applyFill="1" applyBorder="1" applyAlignment="1">
      <alignment horizontal="center" vertical="center" wrapText="1"/>
    </xf>
    <xf numFmtId="0" fontId="57" fillId="5" borderId="70" xfId="0" applyFont="1" applyFill="1" applyBorder="1" applyAlignment="1">
      <alignment horizontal="center" vertical="center" shrinkToFit="1"/>
    </xf>
    <xf numFmtId="0" fontId="57" fillId="5" borderId="69" xfId="0" applyFont="1" applyFill="1" applyBorder="1" applyAlignment="1">
      <alignment horizontal="center" vertical="center" shrinkToFit="1"/>
    </xf>
    <xf numFmtId="0" fontId="57" fillId="4" borderId="70" xfId="0" applyFont="1" applyFill="1" applyBorder="1" applyAlignment="1">
      <alignment horizontal="center" vertical="center" wrapText="1"/>
    </xf>
    <xf numFmtId="0" fontId="57" fillId="4" borderId="69" xfId="0" applyFont="1" applyFill="1" applyBorder="1" applyAlignment="1">
      <alignment horizontal="center" vertical="center" wrapText="1"/>
    </xf>
    <xf numFmtId="0" fontId="57" fillId="4" borderId="70" xfId="0" applyFont="1" applyFill="1" applyBorder="1" applyAlignment="1">
      <alignment horizontal="center" vertical="center" shrinkToFit="1"/>
    </xf>
    <xf numFmtId="0" fontId="57" fillId="4" borderId="69" xfId="0" applyFont="1" applyFill="1" applyBorder="1" applyAlignment="1">
      <alignment horizontal="center" vertical="center" shrinkToFit="1"/>
    </xf>
    <xf numFmtId="0" fontId="51" fillId="5" borderId="70" xfId="0" applyFont="1" applyFill="1" applyBorder="1" applyAlignment="1">
      <alignment horizontal="left" vertical="center" wrapText="1"/>
    </xf>
    <xf numFmtId="0" fontId="51" fillId="5" borderId="71" xfId="0" applyFont="1" applyFill="1" applyBorder="1" applyAlignment="1">
      <alignment horizontal="left" vertical="center" wrapText="1"/>
    </xf>
    <xf numFmtId="0" fontId="51" fillId="5" borderId="69" xfId="0" applyFont="1" applyFill="1" applyBorder="1" applyAlignment="1">
      <alignment horizontal="left" vertical="center" wrapText="1"/>
    </xf>
    <xf numFmtId="181" fontId="51" fillId="5" borderId="70" xfId="0" applyNumberFormat="1" applyFont="1" applyFill="1" applyBorder="1" applyAlignment="1">
      <alignment horizontal="center" vertical="center" wrapText="1"/>
    </xf>
    <xf numFmtId="181" fontId="51" fillId="5" borderId="71" xfId="0" applyNumberFormat="1" applyFont="1" applyFill="1" applyBorder="1" applyAlignment="1">
      <alignment horizontal="center" vertical="center" wrapText="1"/>
    </xf>
    <xf numFmtId="181" fontId="51" fillId="5" borderId="69" xfId="0" applyNumberFormat="1" applyFont="1" applyFill="1" applyBorder="1" applyAlignment="1">
      <alignment horizontal="center" vertical="center" wrapText="1"/>
    </xf>
    <xf numFmtId="0" fontId="51" fillId="5" borderId="70" xfId="0" applyFont="1" applyFill="1" applyBorder="1" applyAlignment="1">
      <alignment vertical="center" shrinkToFit="1"/>
    </xf>
    <xf numFmtId="0" fontId="51" fillId="5" borderId="71" xfId="0" applyFont="1" applyFill="1" applyBorder="1" applyAlignment="1">
      <alignment vertical="center" shrinkToFit="1"/>
    </xf>
    <xf numFmtId="0" fontId="51" fillId="5" borderId="69" xfId="0" applyFont="1" applyFill="1" applyBorder="1" applyAlignment="1">
      <alignment vertical="center" shrinkToFit="1"/>
    </xf>
    <xf numFmtId="49" fontId="51" fillId="5" borderId="70" xfId="0" applyNumberFormat="1" applyFont="1" applyFill="1" applyBorder="1" applyAlignment="1">
      <alignment horizontal="center" vertical="center" wrapText="1"/>
    </xf>
    <xf numFmtId="49" fontId="51" fillId="5" borderId="71" xfId="0" applyNumberFormat="1" applyFont="1" applyFill="1" applyBorder="1" applyAlignment="1">
      <alignment horizontal="center" vertical="center" wrapText="1"/>
    </xf>
    <xf numFmtId="49" fontId="51" fillId="5" borderId="69" xfId="0" applyNumberFormat="1" applyFont="1" applyFill="1" applyBorder="1" applyAlignment="1">
      <alignment horizontal="center" vertical="center" wrapText="1"/>
    </xf>
    <xf numFmtId="0" fontId="51" fillId="5" borderId="70" xfId="0" applyFont="1" applyFill="1" applyBorder="1" applyAlignment="1">
      <alignment vertical="center" wrapText="1" shrinkToFit="1"/>
    </xf>
    <xf numFmtId="0" fontId="51" fillId="5" borderId="71" xfId="0" applyFont="1" applyFill="1" applyBorder="1" applyAlignment="1">
      <alignment vertical="center" wrapText="1" shrinkToFit="1"/>
    </xf>
    <xf numFmtId="0" fontId="51" fillId="5" borderId="69" xfId="0" applyFont="1" applyFill="1" applyBorder="1" applyAlignment="1">
      <alignment vertical="center" wrapText="1" shrinkToFit="1"/>
    </xf>
    <xf numFmtId="0" fontId="51" fillId="5" borderId="70" xfId="0" applyFont="1" applyFill="1" applyBorder="1" applyAlignment="1">
      <alignment horizontal="left" vertical="center" shrinkToFit="1"/>
    </xf>
    <xf numFmtId="0" fontId="51" fillId="5" borderId="71" xfId="0" applyFont="1" applyFill="1" applyBorder="1" applyAlignment="1">
      <alignment horizontal="left" vertical="center" shrinkToFit="1"/>
    </xf>
    <xf numFmtId="0" fontId="51" fillId="5" borderId="69" xfId="0" applyFont="1" applyFill="1" applyBorder="1" applyAlignment="1">
      <alignment horizontal="left" vertical="center" shrinkToFit="1"/>
    </xf>
    <xf numFmtId="0" fontId="56" fillId="5" borderId="70" xfId="0" applyFont="1" applyFill="1" applyBorder="1" applyAlignment="1">
      <alignment horizontal="left" vertical="center" wrapText="1"/>
    </xf>
    <xf numFmtId="0" fontId="56" fillId="5" borderId="71" xfId="0" applyFont="1" applyFill="1" applyBorder="1" applyAlignment="1">
      <alignment horizontal="left" vertical="center" wrapText="1"/>
    </xf>
    <xf numFmtId="0" fontId="51" fillId="5" borderId="70" xfId="0" applyNumberFormat="1" applyFont="1" applyFill="1" applyBorder="1" applyAlignment="1">
      <alignment horizontal="center" vertical="center" wrapText="1"/>
    </xf>
    <xf numFmtId="0" fontId="51" fillId="5" borderId="71" xfId="0" applyNumberFormat="1" applyFont="1" applyFill="1" applyBorder="1" applyAlignment="1">
      <alignment horizontal="center" vertical="center" wrapText="1"/>
    </xf>
    <xf numFmtId="0" fontId="51" fillId="5" borderId="69" xfId="0" applyNumberFormat="1" applyFont="1" applyFill="1" applyBorder="1" applyAlignment="1">
      <alignment horizontal="center" vertical="center" wrapText="1"/>
    </xf>
    <xf numFmtId="0" fontId="51" fillId="5" borderId="70" xfId="0" applyFont="1" applyFill="1" applyBorder="1" applyAlignment="1">
      <alignment horizontal="center" vertical="center" wrapText="1"/>
    </xf>
    <xf numFmtId="0" fontId="51" fillId="5" borderId="71" xfId="0" applyFont="1" applyFill="1" applyBorder="1" applyAlignment="1">
      <alignment horizontal="center" vertical="center" wrapText="1"/>
    </xf>
    <xf numFmtId="0" fontId="51" fillId="5" borderId="69" xfId="0" applyFont="1" applyFill="1" applyBorder="1" applyAlignment="1">
      <alignment horizontal="center" vertical="center" wrapText="1"/>
    </xf>
    <xf numFmtId="0" fontId="0" fillId="4" borderId="72" xfId="0" applyFill="1" applyBorder="1" applyAlignment="1">
      <alignment horizontal="center" vertical="center" shrinkToFit="1"/>
    </xf>
    <xf numFmtId="0" fontId="0" fillId="4" borderId="67" xfId="0" applyFill="1" applyBorder="1" applyAlignment="1">
      <alignment horizontal="center" vertical="center" shrinkToFit="1"/>
    </xf>
    <xf numFmtId="0" fontId="0" fillId="0" borderId="72" xfId="0" applyNumberFormat="1" applyBorder="1" applyAlignment="1">
      <alignment horizontal="center" vertical="center" shrinkToFit="1"/>
    </xf>
    <xf numFmtId="0" fontId="0" fillId="0" borderId="67" xfId="0" applyNumberFormat="1" applyBorder="1" applyAlignment="1">
      <alignment horizontal="center" vertical="center" shrinkToFit="1"/>
    </xf>
    <xf numFmtId="49" fontId="0" fillId="0" borderId="72" xfId="0" applyNumberFormat="1" applyBorder="1" applyAlignment="1">
      <alignment horizontal="center" vertical="center" shrinkToFit="1"/>
    </xf>
    <xf numFmtId="49" fontId="0" fillId="0" borderId="67" xfId="0" applyNumberFormat="1" applyBorder="1" applyAlignment="1">
      <alignment horizontal="center" vertical="center" shrinkToFit="1"/>
    </xf>
    <xf numFmtId="0" fontId="0" fillId="0" borderId="72" xfId="0" applyBorder="1" applyAlignment="1">
      <alignment horizontal="center" vertical="center" shrinkToFit="1"/>
    </xf>
    <xf numFmtId="0" fontId="0" fillId="0" borderId="67" xfId="0" applyBorder="1" applyAlignment="1">
      <alignment horizontal="center" vertical="center" shrinkToFit="1"/>
    </xf>
    <xf numFmtId="0" fontId="56" fillId="5" borderId="69" xfId="0" applyFont="1" applyFill="1" applyBorder="1" applyAlignment="1">
      <alignment horizontal="left" vertical="center" wrapText="1"/>
    </xf>
    <xf numFmtId="0" fontId="59" fillId="5" borderId="70" xfId="0" applyFont="1" applyFill="1" applyBorder="1" applyAlignment="1">
      <alignment vertical="center" wrapText="1" shrinkToFit="1"/>
    </xf>
    <xf numFmtId="0" fontId="59" fillId="5" borderId="69" xfId="0" applyFont="1" applyFill="1" applyBorder="1" applyAlignment="1">
      <alignment vertical="center" shrinkToFit="1"/>
    </xf>
    <xf numFmtId="0" fontId="51" fillId="5" borderId="70" xfId="0" applyFont="1" applyFill="1" applyBorder="1" applyAlignment="1">
      <alignment horizontal="justify" vertical="center" shrinkToFit="1"/>
    </xf>
    <xf numFmtId="0" fontId="51" fillId="5" borderId="71" xfId="0" applyFont="1" applyFill="1" applyBorder="1" applyAlignment="1">
      <alignment horizontal="justify" vertical="center" shrinkToFit="1"/>
    </xf>
    <xf numFmtId="0" fontId="51" fillId="5" borderId="69" xfId="0" applyFont="1" applyFill="1" applyBorder="1" applyAlignment="1">
      <alignment horizontal="justify"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7"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17" fillId="0" borderId="0" xfId="0" applyFont="1" applyAlignment="1" applyProtection="1">
      <alignment horizontal="justify" vertical="center"/>
      <protection locked="0"/>
    </xf>
    <xf numFmtId="183" fontId="17" fillId="0" borderId="16" xfId="0" applyNumberFormat="1" applyFont="1" applyBorder="1" applyAlignment="1" applyProtection="1">
      <alignment horizontal="left" vertical="center" wrapText="1" shrinkToFit="1"/>
      <protection locked="0"/>
    </xf>
    <xf numFmtId="183" fontId="17" fillId="0" borderId="18" xfId="0" applyNumberFormat="1" applyFont="1" applyBorder="1" applyAlignment="1" applyProtection="1">
      <alignment horizontal="left" vertical="center" wrapText="1" shrinkToFit="1"/>
      <protection locked="0"/>
    </xf>
    <xf numFmtId="0" fontId="17" fillId="0" borderId="9" xfId="0" applyFont="1" applyBorder="1" applyAlignment="1" applyProtection="1">
      <alignment horizontal="center" vertical="center" wrapText="1" shrinkToFit="1"/>
      <protection locked="0"/>
    </xf>
    <xf numFmtId="0" fontId="17" fillId="0" borderId="7"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7" fillId="0" borderId="51" xfId="0" applyFont="1" applyBorder="1" applyAlignment="1" applyProtection="1">
      <alignment horizontal="center" vertical="center" shrinkToFit="1"/>
      <protection locked="0"/>
    </xf>
    <xf numFmtId="176" fontId="17" fillId="0" borderId="4" xfId="0" applyNumberFormat="1" applyFont="1" applyBorder="1" applyAlignment="1" applyProtection="1">
      <alignment vertical="center"/>
    </xf>
    <xf numFmtId="176" fontId="17" fillId="0" borderId="4" xfId="0" applyNumberFormat="1" applyFont="1" applyBorder="1" applyAlignment="1" applyProtection="1">
      <alignment vertical="center"/>
    </xf>
    <xf numFmtId="176" fontId="17" fillId="0" borderId="9" xfId="0" applyNumberFormat="1" applyFont="1" applyBorder="1" applyAlignment="1" applyProtection="1">
      <alignment vertical="center"/>
    </xf>
    <xf numFmtId="0" fontId="17" fillId="0" borderId="7"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0" borderId="0" xfId="0" applyFont="1" applyAlignment="1">
      <alignment horizontal="justify" vertical="center"/>
    </xf>
    <xf numFmtId="0" fontId="0" fillId="0" borderId="0" xfId="0" applyFont="1" applyAlignment="1">
      <alignment vertical="center"/>
    </xf>
    <xf numFmtId="0" fontId="17" fillId="0" borderId="0" xfId="0" applyFont="1">
      <alignment vertical="center"/>
    </xf>
    <xf numFmtId="0" fontId="17" fillId="0" borderId="9" xfId="0" applyFont="1" applyBorder="1" applyAlignment="1">
      <alignment horizontal="center"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xf>
    <xf numFmtId="0" fontId="17" fillId="0" borderId="0" xfId="0" applyFont="1" applyAlignment="1">
      <alignment horizontal="left" wrapText="1"/>
    </xf>
    <xf numFmtId="0" fontId="17" fillId="0" borderId="2" xfId="0" applyFont="1" applyBorder="1" applyAlignment="1">
      <alignment horizontal="center"/>
    </xf>
  </cellXfs>
  <cellStyles count="5">
    <cellStyle name="パーセント" xfId="1" builtinId="5"/>
    <cellStyle name="ハイパーリンク" xfId="2" builtinId="8"/>
    <cellStyle name="桁区切り" xfId="3" builtinId="6"/>
    <cellStyle name="通貨" xfId="4"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CheckBox" fmlaLink="$A$7" lockText="1"/>
</file>

<file path=xl/ctrlProps/ctrlProp2.xml><?xml version="1.0" encoding="utf-8"?>
<formControlPr xmlns="http://schemas.microsoft.com/office/spreadsheetml/2009/9/main" objectType="CheckBox" fmlaLink="$A$8" lockText="1"/>
</file>

<file path=xl/ctrlProps/ctrlProp3.xml><?xml version="1.0" encoding="utf-8"?>
<formControlPr xmlns="http://schemas.microsoft.com/office/spreadsheetml/2009/9/main" objectType="CheckBox" fmlaLink="$A$9" lockText="1"/>
</file>

<file path=xl/ctrlProps/ctrlProp4.xml><?xml version="1.0" encoding="utf-8"?>
<formControlPr xmlns="http://schemas.microsoft.com/office/spreadsheetml/2009/9/main" objectType="CheckBox" fmlaLink="$A$10" lockText="1"/>
</file>

<file path=xl/ctrlProps/ctrlProp5.xml><?xml version="1.0" encoding="utf-8"?>
<formControlPr xmlns="http://schemas.microsoft.com/office/spreadsheetml/2009/9/main" objectType="CheckBox" fmlaLink="$A$11" lockText="1"/>
</file>

<file path=xl/ctrlProps/ctrlProp6.xml><?xml version="1.0" encoding="utf-8"?>
<formControlPr xmlns="http://schemas.microsoft.com/office/spreadsheetml/2009/9/main" objectType="CheckBox" fmlaLink="$A$12" lockText="1"/>
</file>

<file path=xl/drawings/drawing1.xml><?xml version="1.0" encoding="utf-8"?>
<xdr:wsDr xmlns:xdr="http://schemas.openxmlformats.org/drawingml/2006/spreadsheetDrawing" xmlns:a="http://schemas.openxmlformats.org/drawingml/2006/main">
  <xdr:twoCellAnchor>
    <xdr:from>
      <xdr:col>26</xdr:col>
      <xdr:colOff>111738</xdr:colOff>
      <xdr:row>6</xdr:row>
      <xdr:rowOff>44823</xdr:rowOff>
    </xdr:from>
    <xdr:to>
      <xdr:col>35</xdr:col>
      <xdr:colOff>29882</xdr:colOff>
      <xdr:row>9</xdr:row>
      <xdr:rowOff>149411</xdr:rowOff>
    </xdr:to>
    <xdr:sp macro="[0]!角丸四角形2_Click" textlink="">
      <xdr:nvSpPr>
        <xdr:cNvPr id="3" name="角丸四角形 2"/>
        <xdr:cNvSpPr/>
      </xdr:nvSpPr>
      <xdr:spPr bwMode="auto">
        <a:xfrm>
          <a:off x="8986797" y="1972235"/>
          <a:ext cx="2779379" cy="889000"/>
        </a:xfrm>
        <a:prstGeom prst="roundRect">
          <a:avLst/>
        </a:prstGeom>
        <a:ln>
          <a:headEnd/>
          <a:tailEnd/>
        </a:ln>
        <a:scene3d>
          <a:camera prst="orthographicFront"/>
          <a:lightRig rig="threePt" dir="t"/>
        </a:scene3d>
        <a:sp3d>
          <a:bevelT w="139700" h="139700" prst="divot"/>
        </a:sp3d>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b="1"/>
            <a:t>　</a:t>
          </a:r>
          <a:r>
            <a:rPr kumimoji="1" lang="ja-JP" altLang="en-US" sz="1100" b="1"/>
            <a:t>日付及び企業情報等を各空欄に入力してください。左記の申請書および別シートの企業名等の記入欄に自動反映されます。</a:t>
          </a:r>
          <a:endParaRPr kumimoji="1" lang="en-US" altLang="ja-JP" sz="1100" b="1"/>
        </a:p>
      </xdr:txBody>
    </xdr:sp>
    <xdr:clientData/>
  </xdr:twoCellAnchor>
  <xdr:twoCellAnchor>
    <xdr:from>
      <xdr:col>21</xdr:col>
      <xdr:colOff>13341</xdr:colOff>
      <xdr:row>0</xdr:row>
      <xdr:rowOff>82176</xdr:rowOff>
    </xdr:from>
    <xdr:to>
      <xdr:col>35</xdr:col>
      <xdr:colOff>52296</xdr:colOff>
      <xdr:row>5</xdr:row>
      <xdr:rowOff>164353</xdr:rowOff>
    </xdr:to>
    <xdr:sp macro="" textlink="">
      <xdr:nvSpPr>
        <xdr:cNvPr id="4" name="角丸四角形 3"/>
        <xdr:cNvSpPr/>
      </xdr:nvSpPr>
      <xdr:spPr bwMode="auto">
        <a:xfrm>
          <a:off x="7543694" y="82176"/>
          <a:ext cx="4244896" cy="1441824"/>
        </a:xfrm>
        <a:prstGeom prst="roundRect">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8100000" scaled="1"/>
          <a:tileRect/>
        </a:gradFill>
        <a:ln w="9525">
          <a:noFill/>
          <a:round/>
          <a:headEnd/>
          <a:tailEnd/>
        </a:ln>
        <a:effectLst>
          <a:outerShdw blurRad="76200" dist="12700" dir="2700000" sx="91000" sy="91000" kx="-800400" algn="bl" rotWithShape="0">
            <a:prstClr val="black">
              <a:alpha val="20000"/>
            </a:prstClr>
          </a:outerShdw>
        </a:effectLst>
        <a:scene3d>
          <a:camera prst="orthographicFront">
            <a:rot lat="0" lon="0" rev="0"/>
          </a:camera>
          <a:lightRig rig="threePt" dir="t"/>
        </a:scene3d>
        <a:sp3d prstMaterial="dkEdge">
          <a:bevelT w="88900" h="88900" prst="angle"/>
          <a:bevelB w="101600" h="95250" prst="angle"/>
        </a:sp3d>
      </xdr:spPr>
      <xdr:txBody>
        <a:bodyPr vertOverflow="clip" horzOverflow="clip" rtlCol="0" anchor="t"/>
        <a:lstStyle/>
        <a:p>
          <a:pPr algn="l"/>
          <a:r>
            <a:rPr kumimoji="1" lang="en-US" altLang="ja-JP" sz="1100" b="1"/>
            <a:t>【</a:t>
          </a:r>
          <a:r>
            <a:rPr kumimoji="1" lang="ja-JP" altLang="en-US" sz="1100" b="1"/>
            <a:t>注意</a:t>
          </a:r>
          <a:r>
            <a:rPr kumimoji="1" lang="en-US" altLang="ja-JP" sz="1100" b="1"/>
            <a:t>】</a:t>
          </a:r>
        </a:p>
        <a:p>
          <a:pPr algn="l"/>
          <a:r>
            <a:rPr kumimoji="1" lang="ja-JP" altLang="en-US" sz="1100" b="1"/>
            <a:t>１　様式の変更・訂正は原則禁止です。</a:t>
          </a:r>
          <a:endParaRPr kumimoji="1" lang="en-US" altLang="ja-JP" sz="1100" b="1"/>
        </a:p>
        <a:p>
          <a:pPr algn="l"/>
          <a:r>
            <a:rPr kumimoji="1" lang="ja-JP" altLang="en-US" sz="1100" b="1"/>
            <a:t>　　訂正等された内容で申請された場合、再作成をお願いすること</a:t>
          </a:r>
          <a:endParaRPr kumimoji="1" lang="en-US" altLang="ja-JP" sz="1100" b="1"/>
        </a:p>
        <a:p>
          <a:pPr algn="l"/>
          <a:r>
            <a:rPr kumimoji="1" lang="ja-JP" altLang="en-US" sz="1100" b="1"/>
            <a:t>　がありますので、ご了承ください。</a:t>
          </a:r>
          <a:endParaRPr kumimoji="1" lang="en-US" altLang="ja-JP" sz="1100" b="1"/>
        </a:p>
        <a:p>
          <a:pPr algn="l"/>
          <a:r>
            <a:rPr kumimoji="1" lang="ja-JP" altLang="en-US" sz="1100" b="1"/>
            <a:t>２　印刷範囲外で入力専用以外のセルには、計算式等が入ってい　</a:t>
          </a:r>
          <a:endParaRPr kumimoji="1" lang="en-US" altLang="ja-JP" sz="1100" b="1"/>
        </a:p>
        <a:p>
          <a:pPr algn="l"/>
          <a:r>
            <a:rPr kumimoji="1" lang="ja-JP" altLang="en-US" sz="1100" b="1"/>
            <a:t>　ることがありますので、使用しないようにしてください。</a:t>
          </a:r>
          <a:endParaRPr kumimoji="1" lang="en-US" altLang="ja-JP" sz="1100" b="1"/>
        </a:p>
        <a:p>
          <a:pPr algn="l"/>
          <a:endParaRPr kumimoji="1" lang="en-US" altLang="ja-JP" sz="1100" b="1"/>
        </a:p>
      </xdr:txBody>
    </xdr:sp>
    <xdr:clientData/>
  </xdr:twoCellAnchor>
  <xdr:twoCellAnchor>
    <xdr:from>
      <xdr:col>20</xdr:col>
      <xdr:colOff>425824</xdr:colOff>
      <xdr:row>29</xdr:row>
      <xdr:rowOff>22411</xdr:rowOff>
    </xdr:from>
    <xdr:to>
      <xdr:col>35</xdr:col>
      <xdr:colOff>22412</xdr:colOff>
      <xdr:row>36</xdr:row>
      <xdr:rowOff>141941</xdr:rowOff>
    </xdr:to>
    <xdr:sp macro="" textlink="">
      <xdr:nvSpPr>
        <xdr:cNvPr id="2" name="強調線吹き出し 3 (枠付き) 1"/>
        <xdr:cNvSpPr/>
      </xdr:nvSpPr>
      <xdr:spPr bwMode="auto">
        <a:xfrm>
          <a:off x="7500471" y="7776882"/>
          <a:ext cx="4258235" cy="1270000"/>
        </a:xfrm>
        <a:prstGeom prst="accentBorderCallout3">
          <a:avLst>
            <a:gd name="adj1" fmla="val 38315"/>
            <a:gd name="adj2" fmla="val -2622"/>
            <a:gd name="adj3" fmla="val 38751"/>
            <a:gd name="adj4" fmla="val -9873"/>
            <a:gd name="adj5" fmla="val -66492"/>
            <a:gd name="adj6" fmla="val -9875"/>
            <a:gd name="adj7" fmla="val -66622"/>
            <a:gd name="adj8" fmla="val -1187"/>
          </a:avLst>
        </a:prstGeom>
        <a:ln w="25400">
          <a:solidFill>
            <a:schemeClr val="accent1">
              <a:lumMod val="20000"/>
              <a:lumOff val="80000"/>
            </a:schemeClr>
          </a:solidFill>
          <a:headEnd/>
          <a:tailEnd type="triangle"/>
        </a:ln>
      </xdr:spPr>
      <xdr:style>
        <a:lnRef idx="1">
          <a:schemeClr val="accent1"/>
        </a:lnRef>
        <a:fillRef idx="2">
          <a:schemeClr val="accent1"/>
        </a:fillRef>
        <a:effectRef idx="1">
          <a:schemeClr val="accent1"/>
        </a:effectRef>
        <a:fontRef idx="minor">
          <a:schemeClr val="dk1"/>
        </a:fontRef>
      </xdr:style>
      <xdr:txBody>
        <a:bodyPr vertOverflow="overflow" horzOverflow="overflow" rtlCol="0" anchor="t"/>
        <a:lstStyle/>
        <a:p>
          <a:pPr algn="l"/>
          <a:r>
            <a:rPr kumimoji="1" lang="ja-JP" altLang="en-US" sz="1100" b="1"/>
            <a:t>・業種はプルダウンより選択してください。</a:t>
          </a:r>
          <a:endParaRPr kumimoji="1" lang="en-US" altLang="ja-JP" sz="1100" b="1"/>
        </a:p>
        <a:p>
          <a:pPr algn="l"/>
          <a:r>
            <a:rPr kumimoji="1" lang="ja-JP" altLang="en-US" sz="1100" b="1"/>
            <a:t>　</a:t>
          </a:r>
          <a:r>
            <a:rPr kumimoji="1" lang="en-US" altLang="ja-JP" sz="1100" b="1"/>
            <a:t>※</a:t>
          </a:r>
          <a:r>
            <a:rPr kumimoji="1" lang="ja-JP" altLang="en-US" sz="1100" b="1"/>
            <a:t>該当のセルをクリックし反応させてからプルダウンをクリックすると</a:t>
          </a:r>
          <a:endParaRPr kumimoji="1" lang="en-US" altLang="ja-JP" sz="1100" b="1"/>
        </a:p>
        <a:p>
          <a:pPr algn="l"/>
          <a:r>
            <a:rPr kumimoji="1" lang="ja-JP" altLang="en-US" sz="1100" b="1"/>
            <a:t>　　選択すべき業種がリストで表示されます。</a:t>
          </a:r>
          <a:endParaRPr kumimoji="1" lang="en-US" altLang="ja-JP" sz="1100" b="1"/>
        </a:p>
        <a:p>
          <a:pPr algn="l"/>
          <a:r>
            <a:rPr kumimoji="1" lang="ja-JP" altLang="en-US" sz="1100" b="1"/>
            <a:t>・業種名及びコードは日本産業分類に基づきます。</a:t>
          </a:r>
          <a:endParaRPr kumimoji="1" lang="en-US" altLang="ja-JP" sz="1100" b="1"/>
        </a:p>
        <a:p>
          <a:pPr algn="l"/>
          <a:r>
            <a:rPr kumimoji="1" lang="ja-JP" altLang="en-US" sz="1100" b="1"/>
            <a:t>・別シート「業種一覧」にて産業分類表を公開しておりますので、選択</a:t>
          </a:r>
          <a:endParaRPr kumimoji="1" lang="en-US" altLang="ja-JP" sz="1100" b="1"/>
        </a:p>
        <a:p>
          <a:pPr algn="l"/>
          <a:r>
            <a:rPr kumimoji="1" lang="ja-JP" altLang="en-US" sz="1100" b="1"/>
            <a:t>　時の参考にしてください。</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xdr:colOff>
          <xdr:row>13</xdr:row>
          <xdr:rowOff>6350</xdr:rowOff>
        </xdr:from>
        <xdr:to>
          <xdr:col>1</xdr:col>
          <xdr:colOff>285750</xdr:colOff>
          <xdr:row>13</xdr:row>
          <xdr:rowOff>215900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00FFFF" mc:Ignorable="a14" a14:legacySpreadsheetColorIndex="15"/>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19050</xdr:rowOff>
        </xdr:from>
        <xdr:to>
          <xdr:col>1</xdr:col>
          <xdr:colOff>279400</xdr:colOff>
          <xdr:row>14</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00FFFF" mc:Ignorable="a14" a14:legacySpreadsheetColorIndex="15"/>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15</xdr:row>
          <xdr:rowOff>19050</xdr:rowOff>
        </xdr:from>
        <xdr:to>
          <xdr:col>1</xdr:col>
          <xdr:colOff>285750</xdr:colOff>
          <xdr:row>15</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00FFFF" mc:Ignorable="a14" a14:legacySpreadsheetColorIndex="15"/>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16</xdr:row>
          <xdr:rowOff>57150</xdr:rowOff>
        </xdr:from>
        <xdr:to>
          <xdr:col>1</xdr:col>
          <xdr:colOff>285750</xdr:colOff>
          <xdr:row>16</xdr:row>
          <xdr:rowOff>266700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solidFill>
              <a:srgbClr val="00FFFF" mc:Ignorable="a14" a14:legacySpreadsheetColorIndex="15"/>
            </a:solidFill>
            <a:ln w="9525">
              <a:solidFill>
                <a:srgbClr val="FF0000" mc:Ignorable="a14" a14:legacySpreadsheetColorIndex="1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76200</xdr:rowOff>
        </xdr:from>
        <xdr:to>
          <xdr:col>1</xdr:col>
          <xdr:colOff>279400</xdr:colOff>
          <xdr:row>17</xdr:row>
          <xdr:rowOff>285750</xdr:rowOff>
        </xdr:to>
        <xdr:sp macro="" textlink="">
          <xdr:nvSpPr>
            <xdr:cNvPr id="16816" name="Check Box 1456" hidden="1">
              <a:extLst>
                <a:ext uri="{63B3BB69-23CF-44E3-9099-C40C66FF867C}">
                  <a14:compatExt spid="_x0000_s16816"/>
                </a:ext>
              </a:extLst>
            </xdr:cNvPr>
            <xdr:cNvSpPr/>
          </xdr:nvSpPr>
          <xdr:spPr bwMode="auto">
            <a:xfrm>
              <a:off x="0" y="0"/>
              <a:ext cx="0" cy="0"/>
            </a:xfrm>
            <a:prstGeom prst="rect">
              <a:avLst/>
            </a:prstGeom>
            <a:solidFill>
              <a:srgbClr val="00FFFF"/>
            </a:solidFill>
            <a:ln w="9525">
              <a:solidFill>
                <a:srgbClr val="FF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444500</xdr:colOff>
          <xdr:row>18</xdr:row>
          <xdr:rowOff>95250</xdr:rowOff>
        </xdr:from>
        <xdr:to>
          <xdr:col>1</xdr:col>
          <xdr:colOff>304800</xdr:colOff>
          <xdr:row>18</xdr:row>
          <xdr:rowOff>298450</xdr:rowOff>
        </xdr:to>
        <xdr:sp macro="" textlink="">
          <xdr:nvSpPr>
            <xdr:cNvPr id="17102" name="Check Box 1742" hidden="1">
              <a:extLst>
                <a:ext uri="{63B3BB69-23CF-44E3-9099-C40C66FF867C}">
                  <a14:compatExt spid="_x0000_s17102"/>
                </a:ext>
              </a:extLst>
            </xdr:cNvPr>
            <xdr:cNvSpPr/>
          </xdr:nvSpPr>
          <xdr:spPr bwMode="auto">
            <a:xfrm>
              <a:off x="0" y="0"/>
              <a:ext cx="0" cy="0"/>
            </a:xfrm>
            <a:prstGeom prst="rect">
              <a:avLst/>
            </a:prstGeom>
            <a:solidFill>
              <a:srgbClr val="00FFFF"/>
            </a:solidFill>
            <a:ln w="9525">
              <a:solidFill>
                <a:srgbClr val="FF0000"/>
              </a:solidFill>
              <a:miter lim="800000"/>
              <a:headEnd/>
              <a:tailEnd/>
            </a:ln>
          </xdr:spPr>
        </xdr:sp>
        <xdr:clientData/>
      </xdr:twoCellAnchor>
    </mc:Choice>
    <mc:Fallback/>
  </mc:AlternateContent>
  <xdr:twoCellAnchor>
    <xdr:from>
      <xdr:col>15</xdr:col>
      <xdr:colOff>94502</xdr:colOff>
      <xdr:row>11</xdr:row>
      <xdr:rowOff>209176</xdr:rowOff>
    </xdr:from>
    <xdr:to>
      <xdr:col>19</xdr:col>
      <xdr:colOff>545353</xdr:colOff>
      <xdr:row>13</xdr:row>
      <xdr:rowOff>67233</xdr:rowOff>
    </xdr:to>
    <xdr:sp macro="" textlink="">
      <xdr:nvSpPr>
        <xdr:cNvPr id="2" name="線吹き出し 1 (枠付き) 1"/>
        <xdr:cNvSpPr/>
      </xdr:nvSpPr>
      <xdr:spPr bwMode="auto">
        <a:xfrm>
          <a:off x="8379384" y="3929529"/>
          <a:ext cx="2960969" cy="500528"/>
        </a:xfrm>
        <a:prstGeom prst="borderCallout1">
          <a:avLst>
            <a:gd name="adj1" fmla="val 53189"/>
            <a:gd name="adj2" fmla="val -468"/>
            <a:gd name="adj3" fmla="val 53213"/>
            <a:gd name="adj4" fmla="val -12578"/>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①「経営革新計画のテーマ」欄には、経営革新の内容を簡潔にま</a:t>
          </a:r>
          <a:endParaRPr kumimoji="1" lang="en-US" altLang="ja-JP" sz="800"/>
        </a:p>
        <a:p>
          <a:pPr algn="l"/>
          <a:r>
            <a:rPr kumimoji="1" lang="ja-JP" altLang="en-US" sz="800"/>
            <a:t>　とめたテーマをご記載ください。</a:t>
          </a:r>
          <a:endParaRPr kumimoji="1" lang="en-US" altLang="ja-JP" sz="800"/>
        </a:p>
        <a:p>
          <a:pPr algn="l"/>
          <a:r>
            <a:rPr kumimoji="1" lang="ja-JP" altLang="en-US" sz="800"/>
            <a:t>②上記テーマ以下には、経営革新の具体的内容をご記載ください。</a:t>
          </a:r>
          <a:endParaRPr kumimoji="1" lang="en-US" altLang="ja-JP" sz="800"/>
        </a:p>
      </xdr:txBody>
    </xdr:sp>
    <xdr:clientData/>
  </xdr:twoCellAnchor>
  <xdr:twoCellAnchor>
    <xdr:from>
      <xdr:col>15</xdr:col>
      <xdr:colOff>84043</xdr:colOff>
      <xdr:row>6</xdr:row>
      <xdr:rowOff>39221</xdr:rowOff>
    </xdr:from>
    <xdr:to>
      <xdr:col>19</xdr:col>
      <xdr:colOff>552824</xdr:colOff>
      <xdr:row>7</xdr:row>
      <xdr:rowOff>74707</xdr:rowOff>
    </xdr:to>
    <xdr:sp macro="" textlink="">
      <xdr:nvSpPr>
        <xdr:cNvPr id="20" name="線吹き出し 1 (枠付き) 19"/>
        <xdr:cNvSpPr/>
      </xdr:nvSpPr>
      <xdr:spPr bwMode="auto">
        <a:xfrm>
          <a:off x="8510867" y="1817221"/>
          <a:ext cx="2978898" cy="356721"/>
        </a:xfrm>
        <a:prstGeom prst="borderCallout1">
          <a:avLst>
            <a:gd name="adj1" fmla="val 45664"/>
            <a:gd name="adj2" fmla="val -874"/>
            <a:gd name="adj3" fmla="val 43008"/>
            <a:gd name="adj4" fmla="val -11328"/>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「実施体制」欄は、大学、公設試、企業などが連携先である場合に記載してください。</a:t>
          </a:r>
          <a:endParaRPr kumimoji="1" lang="en-US" altLang="ja-JP" sz="800"/>
        </a:p>
      </xdr:txBody>
    </xdr:sp>
    <xdr:clientData/>
  </xdr:twoCellAnchor>
  <xdr:twoCellAnchor>
    <xdr:from>
      <xdr:col>15</xdr:col>
      <xdr:colOff>74706</xdr:colOff>
      <xdr:row>17</xdr:row>
      <xdr:rowOff>149410</xdr:rowOff>
    </xdr:from>
    <xdr:to>
      <xdr:col>19</xdr:col>
      <xdr:colOff>582705</xdr:colOff>
      <xdr:row>22</xdr:row>
      <xdr:rowOff>82174</xdr:rowOff>
    </xdr:to>
    <xdr:sp macro="" textlink="">
      <xdr:nvSpPr>
        <xdr:cNvPr id="24" name="線吹き出し 1 (枠付き) 23"/>
        <xdr:cNvSpPr/>
      </xdr:nvSpPr>
      <xdr:spPr bwMode="auto">
        <a:xfrm>
          <a:off x="8359588" y="5827057"/>
          <a:ext cx="3018117" cy="1404470"/>
        </a:xfrm>
        <a:prstGeom prst="borderCallout1">
          <a:avLst>
            <a:gd name="adj1" fmla="val 58317"/>
            <a:gd name="adj2" fmla="val -1152"/>
            <a:gd name="adj3" fmla="val 57992"/>
            <a:gd name="adj4" fmla="val -11040"/>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①「計画期間又は事業期間」は、研究開発期間を含　　</a:t>
          </a:r>
          <a:endParaRPr kumimoji="1" lang="en-US" altLang="ja-JP" sz="800"/>
        </a:p>
        <a:p>
          <a:pPr algn="l"/>
          <a:r>
            <a:rPr kumimoji="1" lang="ja-JP" altLang="en-US" sz="800"/>
            <a:t>　む場合は３～８年、行わない場合は３～５年となります。</a:t>
          </a:r>
          <a:endParaRPr kumimoji="1" lang="en-US" altLang="ja-JP" sz="800"/>
        </a:p>
        <a:p>
          <a:pPr algn="l"/>
          <a:r>
            <a:rPr kumimoji="1" lang="ja-JP" altLang="en-US" sz="800"/>
            <a:t>　　例　研究開発有　</a:t>
          </a:r>
          <a:r>
            <a:rPr kumimoji="1" lang="en-US" altLang="ja-JP" sz="800"/>
            <a:t>2020</a:t>
          </a:r>
          <a:r>
            <a:rPr kumimoji="1" lang="ja-JP" altLang="en-US" sz="800"/>
            <a:t>年４月～</a:t>
          </a:r>
          <a:r>
            <a:rPr kumimoji="1" lang="en-US" altLang="ja-JP" sz="800"/>
            <a:t>2028</a:t>
          </a:r>
          <a:r>
            <a:rPr kumimoji="1" lang="ja-JP" altLang="en-US" sz="800"/>
            <a:t>年４月</a:t>
          </a:r>
          <a:endParaRPr kumimoji="1" lang="en-US" altLang="ja-JP" sz="800"/>
        </a:p>
        <a:p>
          <a:pPr algn="l"/>
          <a:r>
            <a:rPr kumimoji="1" lang="ja-JP" altLang="en-US" sz="800"/>
            <a:t>　　　　  研究開発無　</a:t>
          </a:r>
          <a:r>
            <a:rPr kumimoji="1" lang="en-US" altLang="ja-JP" sz="800"/>
            <a:t>2020</a:t>
          </a:r>
          <a:r>
            <a:rPr kumimoji="1" lang="ja-JP" altLang="en-US" sz="800"/>
            <a:t>年４月～</a:t>
          </a:r>
          <a:r>
            <a:rPr kumimoji="1" lang="en-US" altLang="ja-JP" sz="800"/>
            <a:t>2025</a:t>
          </a:r>
          <a:r>
            <a:rPr kumimoji="1" lang="ja-JP" altLang="en-US" sz="800"/>
            <a:t>年４月</a:t>
          </a:r>
          <a:endParaRPr kumimoji="1" lang="en-US" altLang="ja-JP" sz="800"/>
        </a:p>
        <a:p>
          <a:pPr algn="l"/>
          <a:r>
            <a:rPr kumimoji="1" lang="ja-JP" altLang="en-US" sz="800"/>
            <a:t>②「研究開発期間」と「事業期間」は、それぞれの実施期間の年月</a:t>
          </a:r>
          <a:endParaRPr kumimoji="1" lang="en-US" altLang="ja-JP" sz="800"/>
        </a:p>
        <a:p>
          <a:pPr algn="l"/>
          <a:r>
            <a:rPr kumimoji="1" lang="ja-JP" altLang="en-US" sz="800"/>
            <a:t>　　をご記載ください。</a:t>
          </a:r>
          <a:endParaRPr kumimoji="1" lang="en-US" altLang="ja-JP" sz="800"/>
        </a:p>
        <a:p>
          <a:pPr algn="l"/>
          <a:r>
            <a:rPr kumimoji="1" lang="ja-JP" altLang="en-US" sz="800"/>
            <a:t>注意：研究開発期間は、事業期間より前の年月であること、期間</a:t>
          </a:r>
          <a:endParaRPr kumimoji="1" lang="en-US" altLang="ja-JP" sz="800"/>
        </a:p>
        <a:p>
          <a:pPr algn="l"/>
          <a:r>
            <a:rPr kumimoji="1" lang="ja-JP" altLang="en-US" sz="800"/>
            <a:t>　　　が事業期間と重なることが無いこと、断続的な期間でないこ</a:t>
          </a:r>
          <a:endParaRPr kumimoji="1" lang="en-US" altLang="ja-JP" sz="800"/>
        </a:p>
        <a:p>
          <a:pPr algn="l"/>
          <a:r>
            <a:rPr kumimoji="1" lang="ja-JP" altLang="en-US" sz="800"/>
            <a:t>　　　と、以上を承認にあたり満たしている必要があります。</a:t>
          </a:r>
          <a:endParaRPr kumimoji="1" lang="en-US" altLang="ja-JP" sz="800"/>
        </a:p>
        <a:p>
          <a:pPr algn="l"/>
          <a:endParaRPr kumimoji="1" lang="en-US" altLang="ja-JP" sz="800"/>
        </a:p>
        <a:p>
          <a:pPr algn="l"/>
          <a:r>
            <a:rPr kumimoji="1" lang="ja-JP" altLang="en-US" sz="800"/>
            <a:t>　</a:t>
          </a:r>
          <a:endParaRPr kumimoji="1" lang="en-US" altLang="ja-JP" sz="800"/>
        </a:p>
      </xdr:txBody>
    </xdr:sp>
    <xdr:clientData/>
  </xdr:twoCellAnchor>
  <xdr:twoCellAnchor>
    <xdr:from>
      <xdr:col>15</xdr:col>
      <xdr:colOff>82177</xdr:colOff>
      <xdr:row>22</xdr:row>
      <xdr:rowOff>372037</xdr:rowOff>
    </xdr:from>
    <xdr:to>
      <xdr:col>19</xdr:col>
      <xdr:colOff>612589</xdr:colOff>
      <xdr:row>26</xdr:row>
      <xdr:rowOff>395941</xdr:rowOff>
    </xdr:to>
    <xdr:sp macro="" textlink="">
      <xdr:nvSpPr>
        <xdr:cNvPr id="25" name="線吹き出し 1 (枠付き) 24"/>
        <xdr:cNvSpPr/>
      </xdr:nvSpPr>
      <xdr:spPr bwMode="auto">
        <a:xfrm>
          <a:off x="8367059" y="7521390"/>
          <a:ext cx="3040530" cy="1727198"/>
        </a:xfrm>
        <a:prstGeom prst="borderCallout1">
          <a:avLst>
            <a:gd name="adj1" fmla="val 45223"/>
            <a:gd name="adj2" fmla="val -171"/>
            <a:gd name="adj3" fmla="val 44834"/>
            <a:gd name="adj4" fmla="val -10633"/>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①「経営革新の内容及び既存事業との相違点」では、以下のポイン</a:t>
          </a:r>
          <a:endParaRPr kumimoji="1" lang="en-US" altLang="ja-JP" sz="800"/>
        </a:p>
        <a:p>
          <a:pPr algn="l"/>
          <a:r>
            <a:rPr kumimoji="1" lang="ja-JP" altLang="en-US" sz="800"/>
            <a:t>　　トに留意してご記載ください。</a:t>
          </a:r>
          <a:endParaRPr kumimoji="1" lang="en-US" altLang="ja-JP" sz="800"/>
        </a:p>
        <a:p>
          <a:pPr algn="l"/>
          <a:r>
            <a:rPr kumimoji="1" lang="ja-JP" altLang="en-US" sz="800"/>
            <a:t>　　１　会社概要と会社の強み</a:t>
          </a:r>
        </a:p>
        <a:p>
          <a:pPr algn="l"/>
          <a:r>
            <a:rPr kumimoji="1" lang="ja-JP" altLang="en-US" sz="800"/>
            <a:t>　　２　会社の経営課題</a:t>
          </a:r>
        </a:p>
        <a:p>
          <a:pPr algn="l"/>
          <a:r>
            <a:rPr kumimoji="1" lang="ja-JP" altLang="en-US" sz="800"/>
            <a:t>　　　　</a:t>
          </a:r>
          <a:r>
            <a:rPr kumimoji="1" lang="en-US" altLang="ja-JP" sz="800"/>
            <a:t>※</a:t>
          </a:r>
          <a:r>
            <a:rPr kumimoji="1" lang="ja-JP" altLang="en-US" sz="800"/>
            <a:t>特に経営革新に関わる課題</a:t>
          </a:r>
        </a:p>
        <a:p>
          <a:pPr algn="l"/>
          <a:r>
            <a:rPr kumimoji="1" lang="ja-JP" altLang="en-US" sz="800"/>
            <a:t>　　３　経営革新となる事業の実施効果や目指す目標等</a:t>
          </a:r>
          <a:endParaRPr kumimoji="1" lang="en-US" altLang="ja-JP" sz="800"/>
        </a:p>
        <a:p>
          <a:pPr algn="l"/>
          <a:r>
            <a:rPr kumimoji="1" lang="ja-JP" altLang="en-US" sz="800"/>
            <a:t>②共同で事業を行う場合は、各々の役割を具体的に記載してくださ</a:t>
          </a:r>
          <a:endParaRPr kumimoji="1" lang="en-US" altLang="ja-JP" sz="800"/>
        </a:p>
        <a:p>
          <a:pPr algn="l"/>
          <a:r>
            <a:rPr kumimoji="1" lang="ja-JP" altLang="en-US" sz="800"/>
            <a:t>　　い。</a:t>
          </a:r>
          <a:endParaRPr kumimoji="1" lang="en-US" altLang="ja-JP" sz="800"/>
        </a:p>
        <a:p>
          <a:pPr algn="l"/>
          <a:r>
            <a:rPr kumimoji="1" lang="ja-JP" altLang="en-US" sz="800"/>
            <a:t>③記載内容が多岐にわたる場合等は、別紙対応可能です。その場</a:t>
          </a:r>
          <a:endParaRPr kumimoji="1" lang="en-US" altLang="ja-JP" sz="800"/>
        </a:p>
        <a:p>
          <a:pPr algn="l"/>
          <a:r>
            <a:rPr kumimoji="1" lang="ja-JP" altLang="en-US" sz="800"/>
            <a:t>　　合は、「別紙にて」等の文言をご記載ください。</a:t>
          </a:r>
          <a:endParaRPr kumimoji="1" lang="en-US" altLang="ja-JP" sz="800"/>
        </a:p>
        <a:p>
          <a:pPr algn="l"/>
          <a:endParaRPr kumimoji="1" lang="en-US" altLang="ja-JP" sz="800"/>
        </a:p>
        <a:p>
          <a:pPr algn="l"/>
          <a:endParaRPr kumimoji="1" lang="en-US" altLang="ja-JP" sz="800"/>
        </a:p>
      </xdr:txBody>
    </xdr:sp>
    <xdr:clientData/>
  </xdr:twoCellAnchor>
  <xdr:twoCellAnchor>
    <xdr:from>
      <xdr:col>0</xdr:col>
      <xdr:colOff>119530</xdr:colOff>
      <xdr:row>21</xdr:row>
      <xdr:rowOff>82179</xdr:rowOff>
    </xdr:from>
    <xdr:to>
      <xdr:col>1</xdr:col>
      <xdr:colOff>231588</xdr:colOff>
      <xdr:row>28</xdr:row>
      <xdr:rowOff>156883</xdr:rowOff>
    </xdr:to>
    <xdr:sp macro="" textlink="">
      <xdr:nvSpPr>
        <xdr:cNvPr id="7" name="線吹き出し 1 (枠付き) 6"/>
        <xdr:cNvSpPr/>
      </xdr:nvSpPr>
      <xdr:spPr bwMode="auto">
        <a:xfrm>
          <a:off x="119530" y="6985003"/>
          <a:ext cx="261470" cy="2652056"/>
        </a:xfrm>
        <a:prstGeom prst="borderCallout1">
          <a:avLst>
            <a:gd name="adj1" fmla="val -2002"/>
            <a:gd name="adj2" fmla="val 45951"/>
            <a:gd name="adj3" fmla="val -22297"/>
            <a:gd name="adj4" fmla="val 48830"/>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vert="eaVert" rtlCol="0" anchor="ctr"/>
        <a:lstStyle/>
        <a:p>
          <a:pPr algn="l"/>
          <a:r>
            <a:rPr kumimoji="1" lang="ja-JP" altLang="en-US" sz="900"/>
            <a:t>該当する新事業活動の番号をチェックしてください</a:t>
          </a:r>
        </a:p>
      </xdr:txBody>
    </xdr:sp>
    <xdr:clientData/>
  </xdr:twoCellAnchor>
  <xdr:twoCellAnchor>
    <xdr:from>
      <xdr:col>15</xdr:col>
      <xdr:colOff>112058</xdr:colOff>
      <xdr:row>31</xdr:row>
      <xdr:rowOff>97117</xdr:rowOff>
    </xdr:from>
    <xdr:to>
      <xdr:col>20</xdr:col>
      <xdr:colOff>0</xdr:colOff>
      <xdr:row>33</xdr:row>
      <xdr:rowOff>127000</xdr:rowOff>
    </xdr:to>
    <xdr:sp macro="" textlink="">
      <xdr:nvSpPr>
        <xdr:cNvPr id="31" name="線吹き出し 1 (枠付き) 30"/>
        <xdr:cNvSpPr/>
      </xdr:nvSpPr>
      <xdr:spPr bwMode="auto">
        <a:xfrm>
          <a:off x="8538882" y="10660529"/>
          <a:ext cx="3025589" cy="687295"/>
        </a:xfrm>
        <a:prstGeom prst="borderCallout1">
          <a:avLst>
            <a:gd name="adj1" fmla="val 45223"/>
            <a:gd name="adj2" fmla="val -171"/>
            <a:gd name="adj3" fmla="val 44834"/>
            <a:gd name="adj4" fmla="val -10633"/>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800"/>
            <a:t>●別シート</a:t>
          </a:r>
          <a:r>
            <a:rPr kumimoji="1" lang="ja-JP" altLang="en-US" sz="800">
              <a:solidFill>
                <a:srgbClr val="FF0000"/>
              </a:solidFill>
            </a:rPr>
            <a:t>「別表３」を先に作成</a:t>
          </a:r>
          <a:r>
            <a:rPr kumimoji="1" lang="ja-JP" altLang="en-US" sz="800"/>
            <a:t>してください。当該シートのデータが</a:t>
          </a:r>
          <a:endParaRPr kumimoji="1" lang="en-US" altLang="ja-JP" sz="800"/>
        </a:p>
        <a:p>
          <a:pPr algn="l"/>
          <a:r>
            <a:rPr kumimoji="1" lang="ja-JP" altLang="en-US" sz="800"/>
            <a:t>　 自動計算され表示されます。</a:t>
          </a:r>
          <a:endParaRPr kumimoji="1" lang="en-US" altLang="ja-JP" sz="800"/>
        </a:p>
        <a:p>
          <a:pPr algn="l"/>
          <a:r>
            <a:rPr kumimoji="1" lang="ja-JP" altLang="en-US" sz="800"/>
            <a:t>●</a:t>
          </a:r>
          <a:r>
            <a:rPr kumimoji="1" lang="ja-JP" altLang="ja-JP" sz="800">
              <a:solidFill>
                <a:schemeClr val="dk1"/>
              </a:solidFill>
              <a:effectLst/>
              <a:latin typeface="+mn-lt"/>
              <a:ea typeface="+mn-ea"/>
              <a:cs typeface="+mn-cs"/>
            </a:rPr>
            <a:t>年月及び事業期間は直接ご記入ください。</a:t>
          </a:r>
          <a:endParaRPr lang="ja-JP" altLang="ja-JP" sz="800">
            <a:effectLst/>
          </a:endParaRPr>
        </a:p>
        <a:p>
          <a:pPr algn="l"/>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また、事業期間は３・４・５年間のいずれかとなります。</a:t>
          </a:r>
          <a:endParaRPr lang="ja-JP" altLang="ja-JP" sz="800">
            <a:effectLst/>
          </a:endParaRPr>
        </a:p>
        <a:p>
          <a:pPr algn="l"/>
          <a:endParaRPr kumimoji="1" lang="en-US" altLang="ja-JP" sz="800"/>
        </a:p>
        <a:p>
          <a:pPr algn="l"/>
          <a:endParaRPr kumimoji="1" lang="en-US" altLang="ja-JP" sz="800"/>
        </a:p>
      </xdr:txBody>
    </xdr:sp>
    <xdr:clientData/>
  </xdr:twoCellAnchor>
  <xdr:twoCellAnchor>
    <xdr:from>
      <xdr:col>14</xdr:col>
      <xdr:colOff>82176</xdr:colOff>
      <xdr:row>3</xdr:row>
      <xdr:rowOff>44823</xdr:rowOff>
    </xdr:from>
    <xdr:to>
      <xdr:col>14</xdr:col>
      <xdr:colOff>201707</xdr:colOff>
      <xdr:row>5</xdr:row>
      <xdr:rowOff>44823</xdr:rowOff>
    </xdr:to>
    <xdr:sp macro="" textlink="">
      <xdr:nvSpPr>
        <xdr:cNvPr id="4" name="右中かっこ 3"/>
        <xdr:cNvSpPr/>
      </xdr:nvSpPr>
      <xdr:spPr>
        <a:xfrm>
          <a:off x="8225117" y="903941"/>
          <a:ext cx="119531" cy="612588"/>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114300</xdr:colOff>
      <xdr:row>0</xdr:row>
      <xdr:rowOff>177800</xdr:rowOff>
    </xdr:from>
    <xdr:to>
      <xdr:col>14</xdr:col>
      <xdr:colOff>95250</xdr:colOff>
      <xdr:row>6</xdr:row>
      <xdr:rowOff>184150</xdr:rowOff>
    </xdr:to>
    <xdr:sp macro="" textlink="">
      <xdr:nvSpPr>
        <xdr:cNvPr id="2" name="角丸四角形 1"/>
        <xdr:cNvSpPr/>
      </xdr:nvSpPr>
      <xdr:spPr bwMode="auto">
        <a:xfrm>
          <a:off x="6756400" y="177800"/>
          <a:ext cx="3403600" cy="1682750"/>
        </a:xfrm>
        <a:prstGeom prst="roundRect">
          <a:avLst/>
        </a:prstGeom>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r>
            <a:rPr kumimoji="1" lang="ja-JP" altLang="en-US" sz="1100"/>
            <a:t>１　設備投資計画がある場合は、実施項目として具</a:t>
          </a:r>
          <a:endParaRPr kumimoji="1" lang="en-US" altLang="ja-JP" sz="1100"/>
        </a:p>
        <a:p>
          <a:pPr algn="l"/>
          <a:r>
            <a:rPr kumimoji="1" lang="ja-JP" altLang="en-US" sz="1100"/>
            <a:t>　体的に記載してください。</a:t>
          </a:r>
          <a:endParaRPr kumimoji="1" lang="en-US" altLang="ja-JP" sz="1100"/>
        </a:p>
        <a:p>
          <a:pPr algn="l"/>
          <a:r>
            <a:rPr kumimoji="1" lang="ja-JP" altLang="en-US" sz="1100"/>
            <a:t>２　番号は、１、１－１、１－２、２、２－１というように</a:t>
          </a:r>
          <a:endParaRPr kumimoji="1" lang="en-US" altLang="ja-JP" sz="1100"/>
        </a:p>
        <a:p>
          <a:pPr algn="l"/>
          <a:r>
            <a:rPr kumimoji="1" lang="ja-JP" altLang="en-US" sz="1100"/>
            <a:t>　関連のある実施項目には枝番をつけてください。</a:t>
          </a:r>
          <a:endParaRPr kumimoji="1" lang="en-US" altLang="ja-JP" sz="1100"/>
        </a:p>
        <a:p>
          <a:pPr algn="l"/>
          <a:r>
            <a:rPr kumimoji="1" lang="ja-JP" altLang="en-US" sz="1100"/>
            <a:t>３　実施項目を開始する時期は、決算期を四半期に</a:t>
          </a:r>
          <a:endParaRPr kumimoji="1" lang="en-US" altLang="ja-JP" sz="1100"/>
        </a:p>
        <a:p>
          <a:pPr algn="l"/>
          <a:r>
            <a:rPr kumimoji="1" lang="ja-JP" altLang="en-US" sz="1100"/>
            <a:t>　分け、例えば３年目の第４四半期に行う場合は、</a:t>
          </a:r>
          <a:endParaRPr kumimoji="1" lang="en-US" altLang="ja-JP" sz="1100"/>
        </a:p>
        <a:p>
          <a:pPr algn="l"/>
          <a:r>
            <a:rPr kumimoji="1" lang="ja-JP" altLang="en-US" sz="1100"/>
            <a:t>　”３－４”というように表します。</a:t>
          </a:r>
          <a:endParaRPr kumimoji="1" lang="en-US" altLang="ja-JP" sz="1100"/>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190500</xdr:colOff>
      <xdr:row>40</xdr:row>
      <xdr:rowOff>31750</xdr:rowOff>
    </xdr:from>
    <xdr:to>
      <xdr:col>11</xdr:col>
      <xdr:colOff>723900</xdr:colOff>
      <xdr:row>41</xdr:row>
      <xdr:rowOff>152400</xdr:rowOff>
    </xdr:to>
    <xdr:sp macro="" textlink="">
      <xdr:nvSpPr>
        <xdr:cNvPr id="34844" name="Oval 19"/>
        <xdr:cNvSpPr>
          <a:spLocks noChangeArrowheads="1"/>
        </xdr:cNvSpPr>
      </xdr:nvSpPr>
      <xdr:spPr bwMode="auto">
        <a:xfrm>
          <a:off x="7410450" y="13328650"/>
          <a:ext cx="533400" cy="323850"/>
        </a:xfrm>
        <a:prstGeom prst="ellipse">
          <a:avLst/>
        </a:prstGeom>
        <a:solidFill>
          <a:srgbClr val="FFFFFF">
            <a:alpha val="0"/>
          </a:srgbClr>
        </a:solidFill>
        <a:ln w="9525">
          <a:solidFill>
            <a:srgbClr val="000000"/>
          </a:solidFill>
          <a:round/>
          <a:headEnd/>
          <a:tailEnd/>
        </a:ln>
      </xdr:spPr>
    </xdr:sp>
    <xdr:clientData/>
  </xdr:twoCellAnchor>
  <xdr:twoCellAnchor>
    <xdr:from>
      <xdr:col>14</xdr:col>
      <xdr:colOff>82550</xdr:colOff>
      <xdr:row>20</xdr:row>
      <xdr:rowOff>107950</xdr:rowOff>
    </xdr:from>
    <xdr:to>
      <xdr:col>15</xdr:col>
      <xdr:colOff>63500</xdr:colOff>
      <xdr:row>23</xdr:row>
      <xdr:rowOff>0</xdr:rowOff>
    </xdr:to>
    <xdr:sp macro="" textlink="">
      <xdr:nvSpPr>
        <xdr:cNvPr id="34845" name="AutoShape 43"/>
        <xdr:cNvSpPr>
          <a:spLocks/>
        </xdr:cNvSpPr>
      </xdr:nvSpPr>
      <xdr:spPr bwMode="auto">
        <a:xfrm>
          <a:off x="9531350" y="6718300"/>
          <a:ext cx="127000" cy="755650"/>
        </a:xfrm>
        <a:prstGeom prst="rightBrace">
          <a:avLst>
            <a:gd name="adj1" fmla="val 28207"/>
            <a:gd name="adj2" fmla="val 39514"/>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63500</xdr:colOff>
      <xdr:row>8</xdr:row>
      <xdr:rowOff>44450</xdr:rowOff>
    </xdr:from>
    <xdr:to>
      <xdr:col>15</xdr:col>
      <xdr:colOff>6350</xdr:colOff>
      <xdr:row>9</xdr:row>
      <xdr:rowOff>184150</xdr:rowOff>
    </xdr:to>
    <xdr:sp macro="" textlink="">
      <xdr:nvSpPr>
        <xdr:cNvPr id="34846" name="AutoShape 43"/>
        <xdr:cNvSpPr>
          <a:spLocks/>
        </xdr:cNvSpPr>
      </xdr:nvSpPr>
      <xdr:spPr bwMode="auto">
        <a:xfrm>
          <a:off x="9512300" y="2336800"/>
          <a:ext cx="88900" cy="355600"/>
        </a:xfrm>
        <a:prstGeom prst="rightBrace">
          <a:avLst>
            <a:gd name="adj1" fmla="val 28204"/>
            <a:gd name="adj2" fmla="val 5800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196850</xdr:colOff>
      <xdr:row>13</xdr:row>
      <xdr:rowOff>44450</xdr:rowOff>
    </xdr:from>
    <xdr:to>
      <xdr:col>20</xdr:col>
      <xdr:colOff>349250</xdr:colOff>
      <xdr:row>14</xdr:row>
      <xdr:rowOff>283882</xdr:rowOff>
    </xdr:to>
    <xdr:sp macro="" textlink="">
      <xdr:nvSpPr>
        <xdr:cNvPr id="26" name="線吹き出し 1 (枠付き) 25"/>
        <xdr:cNvSpPr/>
      </xdr:nvSpPr>
      <xdr:spPr bwMode="auto">
        <a:xfrm>
          <a:off x="9652000" y="4051300"/>
          <a:ext cx="3200400" cy="658532"/>
        </a:xfrm>
        <a:prstGeom prst="borderCallout1">
          <a:avLst>
            <a:gd name="adj1" fmla="val 84537"/>
            <a:gd name="adj2" fmla="val -289"/>
            <a:gd name="adj3" fmla="val 83510"/>
            <a:gd name="adj4" fmla="val -10113"/>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・給与支給総額は、給料や賃金及び賞与のほか、給与所得とされる手</a:t>
          </a:r>
          <a:endParaRPr kumimoji="1" lang="en-US" altLang="ja-JP" sz="800"/>
        </a:p>
        <a:p>
          <a:pPr algn="l"/>
          <a:r>
            <a:rPr kumimoji="1" lang="ja-JP" altLang="en-US" sz="800"/>
            <a:t>　当（残業手当、扶養手当、住宅手当等）を含みます。</a:t>
          </a:r>
          <a:endParaRPr kumimoji="1" lang="en-US" altLang="ja-JP" sz="800"/>
        </a:p>
        <a:p>
          <a:pPr algn="l"/>
          <a:r>
            <a:rPr kumimoji="1" lang="ja-JP" altLang="en-US" sz="800"/>
            <a:t>・ただし、給与所得とされない手当（退職金等）及び福利厚生費（法定福</a:t>
          </a:r>
          <a:endParaRPr kumimoji="1" lang="en-US" altLang="ja-JP" sz="800"/>
        </a:p>
        <a:p>
          <a:pPr algn="l"/>
          <a:r>
            <a:rPr kumimoji="1" lang="ja-JP" altLang="en-US" sz="800"/>
            <a:t>　利費含む）は含みません。</a:t>
          </a:r>
          <a:endParaRPr kumimoji="1" lang="en-US" altLang="ja-JP" sz="800"/>
        </a:p>
      </xdr:txBody>
    </xdr:sp>
    <xdr:clientData/>
  </xdr:twoCellAnchor>
  <xdr:twoCellAnchor>
    <xdr:from>
      <xdr:col>15</xdr:col>
      <xdr:colOff>196850</xdr:colOff>
      <xdr:row>15</xdr:row>
      <xdr:rowOff>88900</xdr:rowOff>
    </xdr:from>
    <xdr:to>
      <xdr:col>20</xdr:col>
      <xdr:colOff>349250</xdr:colOff>
      <xdr:row>16</xdr:row>
      <xdr:rowOff>63500</xdr:rowOff>
    </xdr:to>
    <xdr:sp macro="" textlink="">
      <xdr:nvSpPr>
        <xdr:cNvPr id="27" name="線吹き出し 1 (枠付き) 26"/>
        <xdr:cNvSpPr/>
      </xdr:nvSpPr>
      <xdr:spPr bwMode="auto">
        <a:xfrm>
          <a:off x="9652000" y="4959350"/>
          <a:ext cx="3200400" cy="393700"/>
        </a:xfrm>
        <a:prstGeom prst="borderCallout1">
          <a:avLst>
            <a:gd name="adj1" fmla="val 26681"/>
            <a:gd name="adj2" fmla="val -91"/>
            <a:gd name="adj3" fmla="val 25654"/>
            <a:gd name="adj4" fmla="val -10112"/>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人件費は、給与・賞与・退職金・福利厚生費・派遣労働者費・アルバイトの賃金・退職給与引当金等を含みます。</a:t>
          </a:r>
          <a:endParaRPr kumimoji="1" lang="en-US" altLang="ja-JP" sz="800"/>
        </a:p>
      </xdr:txBody>
    </xdr:sp>
    <xdr:clientData/>
  </xdr:twoCellAnchor>
  <xdr:twoCellAnchor>
    <xdr:from>
      <xdr:col>14</xdr:col>
      <xdr:colOff>44450</xdr:colOff>
      <xdr:row>12</xdr:row>
      <xdr:rowOff>0</xdr:rowOff>
    </xdr:from>
    <xdr:to>
      <xdr:col>15</xdr:col>
      <xdr:colOff>25400</xdr:colOff>
      <xdr:row>12</xdr:row>
      <xdr:rowOff>355600</xdr:rowOff>
    </xdr:to>
    <xdr:sp macro="" textlink="">
      <xdr:nvSpPr>
        <xdr:cNvPr id="34849" name="AutoShape 43"/>
        <xdr:cNvSpPr>
          <a:spLocks/>
        </xdr:cNvSpPr>
      </xdr:nvSpPr>
      <xdr:spPr bwMode="auto">
        <a:xfrm>
          <a:off x="9493250" y="3155950"/>
          <a:ext cx="127000" cy="355600"/>
        </a:xfrm>
        <a:prstGeom prst="rightBrace">
          <a:avLst>
            <a:gd name="adj1" fmla="val 28200"/>
            <a:gd name="adj2" fmla="val 5800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222250</xdr:colOff>
      <xdr:row>18</xdr:row>
      <xdr:rowOff>57150</xdr:rowOff>
    </xdr:from>
    <xdr:to>
      <xdr:col>20</xdr:col>
      <xdr:colOff>374650</xdr:colOff>
      <xdr:row>19</xdr:row>
      <xdr:rowOff>12700</xdr:rowOff>
    </xdr:to>
    <xdr:sp macro="" textlink="">
      <xdr:nvSpPr>
        <xdr:cNvPr id="29" name="線吹き出し 1 (枠付き) 28"/>
        <xdr:cNvSpPr/>
      </xdr:nvSpPr>
      <xdr:spPr bwMode="auto">
        <a:xfrm>
          <a:off x="9677400" y="6184900"/>
          <a:ext cx="3200400" cy="374650"/>
        </a:xfrm>
        <a:prstGeom prst="borderCallout1">
          <a:avLst>
            <a:gd name="adj1" fmla="val 26681"/>
            <a:gd name="adj2" fmla="val -91"/>
            <a:gd name="adj3" fmla="val 25654"/>
            <a:gd name="adj4" fmla="val -10112"/>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設備リースやレンタル料を損失金で計上している場合は、普通償却額へ含めて記入してください。</a:t>
          </a:r>
          <a:endParaRPr kumimoji="1" lang="en-US" altLang="ja-JP" sz="800"/>
        </a:p>
        <a:p>
          <a:pPr algn="l"/>
          <a:endParaRPr kumimoji="1" lang="en-US" altLang="ja-JP" sz="800"/>
        </a:p>
      </xdr:txBody>
    </xdr:sp>
    <xdr:clientData/>
  </xdr:twoCellAnchor>
  <xdr:twoCellAnchor>
    <xdr:from>
      <xdr:col>15</xdr:col>
      <xdr:colOff>215900</xdr:colOff>
      <xdr:row>23</xdr:row>
      <xdr:rowOff>19050</xdr:rowOff>
    </xdr:from>
    <xdr:to>
      <xdr:col>18</xdr:col>
      <xdr:colOff>552450</xdr:colOff>
      <xdr:row>23</xdr:row>
      <xdr:rowOff>393700</xdr:rowOff>
    </xdr:to>
    <xdr:sp macro="" textlink="">
      <xdr:nvSpPr>
        <xdr:cNvPr id="30" name="線吹き出し 1 (枠付き) 29"/>
        <xdr:cNvSpPr/>
      </xdr:nvSpPr>
      <xdr:spPr bwMode="auto">
        <a:xfrm>
          <a:off x="9810750" y="7493000"/>
          <a:ext cx="2165350" cy="374650"/>
        </a:xfrm>
        <a:prstGeom prst="borderCallout1">
          <a:avLst>
            <a:gd name="adj1" fmla="val 48520"/>
            <a:gd name="adj2" fmla="val -417"/>
            <a:gd name="adj3" fmla="val 49792"/>
            <a:gd name="adj4" fmla="val -14998"/>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・従業員数には、法人の役員も含みます。</a:t>
          </a:r>
          <a:endParaRPr kumimoji="1" lang="en-US" altLang="ja-JP" sz="800"/>
        </a:p>
        <a:p>
          <a:pPr algn="l"/>
          <a:r>
            <a:rPr kumimoji="1" lang="ja-JP" altLang="en-US" sz="800"/>
            <a:t>・従業員数は原則として整数としてください。</a:t>
          </a:r>
          <a:endParaRPr kumimoji="1" lang="en-US" altLang="ja-JP" sz="800"/>
        </a:p>
      </xdr:txBody>
    </xdr:sp>
    <xdr:clientData/>
  </xdr:twoCellAnchor>
  <xdr:twoCellAnchor>
    <xdr:from>
      <xdr:col>11</xdr:col>
      <xdr:colOff>177800</xdr:colOff>
      <xdr:row>38</xdr:row>
      <xdr:rowOff>222250</xdr:rowOff>
    </xdr:from>
    <xdr:to>
      <xdr:col>11</xdr:col>
      <xdr:colOff>711200</xdr:colOff>
      <xdr:row>39</xdr:row>
      <xdr:rowOff>247650</xdr:rowOff>
    </xdr:to>
    <xdr:sp macro="" textlink="">
      <xdr:nvSpPr>
        <xdr:cNvPr id="34852" name="Oval 19"/>
        <xdr:cNvSpPr>
          <a:spLocks noChangeArrowheads="1"/>
        </xdr:cNvSpPr>
      </xdr:nvSpPr>
      <xdr:spPr bwMode="auto">
        <a:xfrm>
          <a:off x="7397750" y="12909550"/>
          <a:ext cx="533400" cy="330200"/>
        </a:xfrm>
        <a:prstGeom prst="ellipse">
          <a:avLst/>
        </a:prstGeom>
        <a:solidFill>
          <a:srgbClr val="FFFFFF">
            <a:alpha val="0"/>
          </a:srgbClr>
        </a:solidFill>
        <a:ln w="9525">
          <a:solidFill>
            <a:srgbClr val="000000"/>
          </a:solidFill>
          <a:round/>
          <a:headEnd/>
          <a:tailEnd/>
        </a:ln>
      </xdr:spPr>
    </xdr:sp>
    <xdr:clientData/>
  </xdr:twoCellAnchor>
  <xdr:twoCellAnchor>
    <xdr:from>
      <xdr:col>11</xdr:col>
      <xdr:colOff>171450</xdr:colOff>
      <xdr:row>37</xdr:row>
      <xdr:rowOff>107950</xdr:rowOff>
    </xdr:from>
    <xdr:to>
      <xdr:col>11</xdr:col>
      <xdr:colOff>704850</xdr:colOff>
      <xdr:row>38</xdr:row>
      <xdr:rowOff>127000</xdr:rowOff>
    </xdr:to>
    <xdr:sp macro="" textlink="">
      <xdr:nvSpPr>
        <xdr:cNvPr id="34853" name="Oval 19"/>
        <xdr:cNvSpPr>
          <a:spLocks noChangeArrowheads="1"/>
        </xdr:cNvSpPr>
      </xdr:nvSpPr>
      <xdr:spPr bwMode="auto">
        <a:xfrm>
          <a:off x="7391400" y="12490450"/>
          <a:ext cx="533400" cy="323850"/>
        </a:xfrm>
        <a:prstGeom prst="ellipse">
          <a:avLst/>
        </a:prstGeom>
        <a:solidFill>
          <a:srgbClr val="FFFFFF">
            <a:alpha val="0"/>
          </a:srgbClr>
        </a:solidFill>
        <a:ln w="9525">
          <a:solidFill>
            <a:srgbClr val="000000"/>
          </a:solidFill>
          <a:round/>
          <a:headEnd/>
          <a:tailEnd/>
        </a:ln>
      </xdr:spPr>
    </xdr:sp>
    <xdr:clientData/>
  </xdr:twoCellAnchor>
  <xdr:twoCellAnchor>
    <xdr:from>
      <xdr:col>12</xdr:col>
      <xdr:colOff>400050</xdr:colOff>
      <xdr:row>38</xdr:row>
      <xdr:rowOff>139700</xdr:rowOff>
    </xdr:from>
    <xdr:to>
      <xdr:col>15</xdr:col>
      <xdr:colOff>374650</xdr:colOff>
      <xdr:row>39</xdr:row>
      <xdr:rowOff>209550</xdr:rowOff>
    </xdr:to>
    <xdr:sp macro="" textlink="">
      <xdr:nvSpPr>
        <xdr:cNvPr id="33" name="線吹き出し 1 (枠付き) 32"/>
        <xdr:cNvSpPr/>
      </xdr:nvSpPr>
      <xdr:spPr bwMode="auto">
        <a:xfrm>
          <a:off x="8362950" y="12827000"/>
          <a:ext cx="1606550" cy="374650"/>
        </a:xfrm>
        <a:prstGeom prst="borderCallout1">
          <a:avLst>
            <a:gd name="adj1" fmla="val 54029"/>
            <a:gd name="adj2" fmla="val 703"/>
            <a:gd name="adj3" fmla="val 52278"/>
            <a:gd name="adj4" fmla="val -23949"/>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800"/>
            <a:t>留意点を確認したら、〇印を該当するほうへ移動させてください</a:t>
          </a:r>
          <a:endParaRPr kumimoji="1" lang="en-US" altLang="ja-JP" sz="800"/>
        </a:p>
      </xdr:txBody>
    </xdr:sp>
    <xdr:clientData/>
  </xdr:twoCellAnchor>
  <xdr:twoCellAnchor>
    <xdr:from>
      <xdr:col>14</xdr:col>
      <xdr:colOff>57150</xdr:colOff>
      <xdr:row>24</xdr:row>
      <xdr:rowOff>25400</xdr:rowOff>
    </xdr:from>
    <xdr:to>
      <xdr:col>15</xdr:col>
      <xdr:colOff>50800</xdr:colOff>
      <xdr:row>24</xdr:row>
      <xdr:rowOff>381000</xdr:rowOff>
    </xdr:to>
    <xdr:sp macro="" textlink="">
      <xdr:nvSpPr>
        <xdr:cNvPr id="34855" name="AutoShape 43"/>
        <xdr:cNvSpPr>
          <a:spLocks/>
        </xdr:cNvSpPr>
      </xdr:nvSpPr>
      <xdr:spPr bwMode="auto">
        <a:xfrm>
          <a:off x="9505950" y="7931150"/>
          <a:ext cx="139700" cy="355600"/>
        </a:xfrm>
        <a:prstGeom prst="rightBrace">
          <a:avLst>
            <a:gd name="adj1" fmla="val 28200"/>
            <a:gd name="adj2" fmla="val 5800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25400</xdr:colOff>
      <xdr:row>29</xdr:row>
      <xdr:rowOff>50800</xdr:rowOff>
    </xdr:from>
    <xdr:to>
      <xdr:col>14</xdr:col>
      <xdr:colOff>127000</xdr:colOff>
      <xdr:row>29</xdr:row>
      <xdr:rowOff>406400</xdr:rowOff>
    </xdr:to>
    <xdr:sp macro="" textlink="">
      <xdr:nvSpPr>
        <xdr:cNvPr id="34856" name="AutoShape 43"/>
        <xdr:cNvSpPr>
          <a:spLocks/>
        </xdr:cNvSpPr>
      </xdr:nvSpPr>
      <xdr:spPr bwMode="auto">
        <a:xfrm>
          <a:off x="9474200" y="10115550"/>
          <a:ext cx="101600" cy="355600"/>
        </a:xfrm>
        <a:prstGeom prst="rightBrace">
          <a:avLst>
            <a:gd name="adj1" fmla="val 28211"/>
            <a:gd name="adj2" fmla="val 5800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76200</xdr:colOff>
      <xdr:row>0</xdr:row>
      <xdr:rowOff>88900</xdr:rowOff>
    </xdr:from>
    <xdr:to>
      <xdr:col>20</xdr:col>
      <xdr:colOff>146050</xdr:colOff>
      <xdr:row>2</xdr:row>
      <xdr:rowOff>311150</xdr:rowOff>
    </xdr:to>
    <xdr:sp macro="" textlink="">
      <xdr:nvSpPr>
        <xdr:cNvPr id="40" name="角丸四角形 39"/>
        <xdr:cNvSpPr/>
      </xdr:nvSpPr>
      <xdr:spPr bwMode="auto">
        <a:xfrm>
          <a:off x="9525000" y="88900"/>
          <a:ext cx="3263900" cy="704850"/>
        </a:xfrm>
        <a:prstGeom prst="roundRect">
          <a:avLst/>
        </a:prstGeom>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lnSpc>
              <a:spcPts val="900"/>
            </a:lnSpc>
          </a:pPr>
          <a:r>
            <a:rPr kumimoji="1" lang="ja-JP" altLang="en-US" sz="800" b="1"/>
            <a:t>　組合等のグループや複数の事業者で承認を受ける場合、各企業ごと本書の作成が必要となります。その場合は、参加中小企業者名には企業名を直接入力してください。</a:t>
          </a:r>
          <a:endParaRPr kumimoji="1" lang="en-US" altLang="ja-JP" sz="8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133350</xdr:colOff>
      <xdr:row>13</xdr:row>
      <xdr:rowOff>304800</xdr:rowOff>
    </xdr:from>
    <xdr:to>
      <xdr:col>8</xdr:col>
      <xdr:colOff>0</xdr:colOff>
      <xdr:row>15</xdr:row>
      <xdr:rowOff>12700</xdr:rowOff>
    </xdr:to>
    <xdr:sp macro="" textlink="">
      <xdr:nvSpPr>
        <xdr:cNvPr id="18203" name="AutoShape 7"/>
        <xdr:cNvSpPr>
          <a:spLocks/>
        </xdr:cNvSpPr>
      </xdr:nvSpPr>
      <xdr:spPr bwMode="auto">
        <a:xfrm>
          <a:off x="7194550" y="4889500"/>
          <a:ext cx="127000" cy="247650"/>
        </a:xfrm>
        <a:prstGeom prst="rightBrace">
          <a:avLst>
            <a:gd name="adj1" fmla="val 16250"/>
            <a:gd name="adj2" fmla="val 5000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101600</xdr:colOff>
      <xdr:row>24</xdr:row>
      <xdr:rowOff>6350</xdr:rowOff>
    </xdr:from>
    <xdr:to>
      <xdr:col>7</xdr:col>
      <xdr:colOff>234950</xdr:colOff>
      <xdr:row>24</xdr:row>
      <xdr:rowOff>254000</xdr:rowOff>
    </xdr:to>
    <xdr:sp macro="" textlink="">
      <xdr:nvSpPr>
        <xdr:cNvPr id="18204" name="AutoShape 8"/>
        <xdr:cNvSpPr>
          <a:spLocks/>
        </xdr:cNvSpPr>
      </xdr:nvSpPr>
      <xdr:spPr bwMode="auto">
        <a:xfrm>
          <a:off x="7162800" y="7689850"/>
          <a:ext cx="133350" cy="247650"/>
        </a:xfrm>
        <a:prstGeom prst="rightBrace">
          <a:avLst>
            <a:gd name="adj1" fmla="val 15476"/>
            <a:gd name="adj2" fmla="val 5000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107950</xdr:colOff>
      <xdr:row>6</xdr:row>
      <xdr:rowOff>323850</xdr:rowOff>
    </xdr:from>
    <xdr:to>
      <xdr:col>14</xdr:col>
      <xdr:colOff>50800</xdr:colOff>
      <xdr:row>9</xdr:row>
      <xdr:rowOff>366432</xdr:rowOff>
    </xdr:to>
    <xdr:sp macro="" textlink="">
      <xdr:nvSpPr>
        <xdr:cNvPr id="12" name="線吹き出し 1 (枠付き) 11"/>
        <xdr:cNvSpPr/>
      </xdr:nvSpPr>
      <xdr:spPr bwMode="auto">
        <a:xfrm>
          <a:off x="7429500" y="2254250"/>
          <a:ext cx="3333750" cy="1185582"/>
        </a:xfrm>
        <a:prstGeom prst="borderCallout1">
          <a:avLst>
            <a:gd name="adj1" fmla="val 12788"/>
            <a:gd name="adj2" fmla="val 108"/>
            <a:gd name="adj3" fmla="val 12725"/>
            <a:gd name="adj4" fmla="val -10708"/>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000"/>
            <a:t>【</a:t>
          </a:r>
          <a:r>
            <a:rPr kumimoji="1" lang="ja-JP" altLang="en-US" sz="1000"/>
            <a:t>設備投資計画</a:t>
          </a:r>
          <a:r>
            <a:rPr kumimoji="1" lang="en-US" altLang="ja-JP" sz="1000"/>
            <a:t>】</a:t>
          </a:r>
        </a:p>
        <a:p>
          <a:pPr algn="l"/>
          <a:r>
            <a:rPr kumimoji="1" lang="ja-JP" altLang="en-US" sz="1000"/>
            <a:t>１　機械等設備以外に、土地取得や建物建設費も含みます。</a:t>
          </a:r>
          <a:endParaRPr kumimoji="1" lang="en-US" altLang="ja-JP" sz="1000"/>
        </a:p>
        <a:p>
          <a:pPr algn="l"/>
          <a:r>
            <a:rPr kumimoji="1" lang="ja-JP" altLang="en-US" sz="1000"/>
            <a:t>２　設備の名称はどのようなものか解かるよう具体的に記</a:t>
          </a:r>
          <a:endParaRPr kumimoji="1" lang="en-US" altLang="ja-JP" sz="1000"/>
        </a:p>
        <a:p>
          <a:pPr algn="l"/>
          <a:r>
            <a:rPr kumimoji="1" lang="ja-JP" altLang="en-US" sz="1000"/>
            <a:t>　載してください。</a:t>
          </a:r>
          <a:endParaRPr kumimoji="1" lang="en-US" altLang="ja-JP" sz="1000"/>
        </a:p>
        <a:p>
          <a:pPr algn="l"/>
          <a:r>
            <a:rPr kumimoji="1" lang="ja-JP" altLang="en-US" sz="1000"/>
            <a:t>３　導入年度別の合計金額が別表③の科目⑨設備投資額　　</a:t>
          </a:r>
          <a:endParaRPr kumimoji="1" lang="en-US" altLang="ja-JP" sz="1000"/>
        </a:p>
        <a:p>
          <a:pPr algn="l"/>
          <a:r>
            <a:rPr kumimoji="1" lang="ja-JP" altLang="en-US" sz="1000"/>
            <a:t>　と整合性がつくようにしてください。</a:t>
          </a:r>
          <a:endParaRPr kumimoji="1" lang="en-US" altLang="ja-JP" sz="1000"/>
        </a:p>
        <a:p>
          <a:pPr algn="l"/>
          <a:endParaRPr kumimoji="1" lang="en-US" altLang="ja-JP" sz="1000"/>
        </a:p>
      </xdr:txBody>
    </xdr:sp>
    <xdr:clientData/>
  </xdr:twoCellAnchor>
  <xdr:twoCellAnchor>
    <xdr:from>
      <xdr:col>8</xdr:col>
      <xdr:colOff>127000</xdr:colOff>
      <xdr:row>17</xdr:row>
      <xdr:rowOff>158750</xdr:rowOff>
    </xdr:from>
    <xdr:to>
      <xdr:col>14</xdr:col>
      <xdr:colOff>69850</xdr:colOff>
      <xdr:row>19</xdr:row>
      <xdr:rowOff>254000</xdr:rowOff>
    </xdr:to>
    <xdr:sp macro="" textlink="">
      <xdr:nvSpPr>
        <xdr:cNvPr id="13" name="線吹き出し 1 (枠付き) 12"/>
        <xdr:cNvSpPr/>
      </xdr:nvSpPr>
      <xdr:spPr bwMode="auto">
        <a:xfrm>
          <a:off x="7448550" y="5664200"/>
          <a:ext cx="3333750" cy="635000"/>
        </a:xfrm>
        <a:prstGeom prst="borderCallout1">
          <a:avLst>
            <a:gd name="adj1" fmla="val 55788"/>
            <a:gd name="adj2" fmla="val 870"/>
            <a:gd name="adj3" fmla="val 54725"/>
            <a:gd name="adj4" fmla="val -10898"/>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en-US" altLang="ja-JP" sz="1000"/>
            <a:t>【</a:t>
          </a:r>
          <a:r>
            <a:rPr kumimoji="1" lang="ja-JP" altLang="en-US" sz="1000"/>
            <a:t>運転資金計画</a:t>
          </a:r>
          <a:r>
            <a:rPr kumimoji="1" lang="en-US" altLang="ja-JP" sz="1000"/>
            <a:t>】</a:t>
          </a:r>
        </a:p>
        <a:p>
          <a:pPr algn="l"/>
          <a:r>
            <a:rPr kumimoji="1" lang="ja-JP" altLang="en-US" sz="1000"/>
            <a:t>導入年度別の合計金額が別表③の科目⑩運転資金投資額と整合性がつくようにしてください。</a:t>
          </a:r>
          <a:endParaRPr kumimoji="1" lang="en-US" altLang="ja-JP" sz="1000"/>
        </a:p>
        <a:p>
          <a:pPr algn="l"/>
          <a:endParaRPr kumimoji="1" lang="en-US" altLang="ja-JP" sz="1000"/>
        </a:p>
      </xdr:txBody>
    </xdr:sp>
    <xdr:clientData/>
  </xdr:twoCellAnchor>
  <xdr:twoCellAnchor>
    <xdr:from>
      <xdr:col>7</xdr:col>
      <xdr:colOff>247650</xdr:colOff>
      <xdr:row>0</xdr:row>
      <xdr:rowOff>76200</xdr:rowOff>
    </xdr:from>
    <xdr:to>
      <xdr:col>15</xdr:col>
      <xdr:colOff>127000</xdr:colOff>
      <xdr:row>4</xdr:row>
      <xdr:rowOff>120650</xdr:rowOff>
    </xdr:to>
    <xdr:sp macro="" textlink="">
      <xdr:nvSpPr>
        <xdr:cNvPr id="14" name="角丸四角形 13"/>
        <xdr:cNvSpPr/>
      </xdr:nvSpPr>
      <xdr:spPr bwMode="auto">
        <a:xfrm>
          <a:off x="7308850" y="76200"/>
          <a:ext cx="4140200" cy="1212850"/>
        </a:xfrm>
        <a:prstGeom prst="roundRect">
          <a:avLst>
            <a:gd name="adj" fmla="val 13002"/>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0" scaled="1"/>
          <a:tileRect/>
        </a:gradFill>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800" b="1"/>
            <a:t>【</a:t>
          </a:r>
          <a:r>
            <a:rPr kumimoji="1" lang="ja-JP" altLang="en-US" sz="800" b="1"/>
            <a:t>注意</a:t>
          </a:r>
          <a:r>
            <a:rPr kumimoji="1" lang="en-US" altLang="ja-JP" sz="800" b="1"/>
            <a:t>】</a:t>
          </a:r>
        </a:p>
        <a:p>
          <a:pPr algn="l"/>
          <a:r>
            <a:rPr kumimoji="1" lang="ja-JP" altLang="en-US" sz="800" b="1"/>
            <a:t>●本様式は、経営革新計画を利用し金融支援を受ける場合の根拠資料となります。経営</a:t>
          </a:r>
          <a:endParaRPr kumimoji="1" lang="en-US" altLang="ja-JP" sz="800" b="1"/>
        </a:p>
        <a:p>
          <a:pPr algn="l"/>
          <a:r>
            <a:rPr kumimoji="1" lang="ja-JP" altLang="en-US" sz="800" b="1"/>
            <a:t>　革新計画に基づく支援等を受けて資金調達をする場合、本書記載の内容及び金額の範</a:t>
          </a:r>
          <a:endParaRPr kumimoji="1" lang="en-US" altLang="ja-JP" sz="800" b="1"/>
        </a:p>
        <a:p>
          <a:pPr algn="l"/>
          <a:r>
            <a:rPr kumimoji="1" lang="ja-JP" altLang="en-US" sz="800" b="1"/>
            <a:t>　囲内となりますので、ご留意ください。</a:t>
          </a:r>
          <a:endParaRPr kumimoji="1" lang="en-US" altLang="ja-JP" sz="800" b="1"/>
        </a:p>
        <a:p>
          <a:pPr algn="l"/>
          <a:r>
            <a:rPr kumimoji="1" lang="ja-JP" altLang="en-US" sz="800" b="1"/>
            <a:t>●別表③の数字と一致する必要はありませんが、会社全体の数字である別表③の⑨設備</a:t>
          </a:r>
          <a:endParaRPr kumimoji="1" lang="en-US" altLang="ja-JP" sz="800" b="1"/>
        </a:p>
        <a:p>
          <a:pPr algn="l"/>
          <a:r>
            <a:rPr kumimoji="1" lang="ja-JP" altLang="en-US" sz="800" b="1"/>
            <a:t>　投資額及び⑩運転資金のそれぞれの合計額を超える場合は矛盾していることとなります。　</a:t>
          </a:r>
          <a:endParaRPr kumimoji="1" lang="en-US" altLang="ja-JP" sz="800" b="1"/>
        </a:p>
        <a:p>
          <a:pPr algn="l"/>
          <a:r>
            <a:rPr kumimoji="1" lang="ja-JP" altLang="en-US" sz="800" b="1"/>
            <a:t>　その場合、エラーメッセージが出ますので、作成時の参考としてください。</a:t>
          </a:r>
          <a:endParaRPr kumimoji="1" lang="en-US" altLang="ja-JP" sz="800" b="1"/>
        </a:p>
      </xdr:txBody>
    </xdr:sp>
    <xdr:clientData/>
  </xdr:twoCellAnchor>
  <xdr:twoCellAnchor>
    <xdr:from>
      <xdr:col>8</xdr:col>
      <xdr:colOff>12700</xdr:colOff>
      <xdr:row>4</xdr:row>
      <xdr:rowOff>222250</xdr:rowOff>
    </xdr:from>
    <xdr:to>
      <xdr:col>15</xdr:col>
      <xdr:colOff>139700</xdr:colOff>
      <xdr:row>6</xdr:row>
      <xdr:rowOff>50800</xdr:rowOff>
    </xdr:to>
    <xdr:sp macro="" textlink="">
      <xdr:nvSpPr>
        <xdr:cNvPr id="18" name="角丸四角形 17"/>
        <xdr:cNvSpPr/>
      </xdr:nvSpPr>
      <xdr:spPr bwMode="auto">
        <a:xfrm>
          <a:off x="7334250" y="1390650"/>
          <a:ext cx="4127500" cy="590550"/>
        </a:xfrm>
        <a:prstGeom prst="roundRect">
          <a:avLst/>
        </a:prstGeom>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r>
            <a:rPr kumimoji="1" lang="ja-JP" altLang="en-US" sz="800" b="1"/>
            <a:t>組合等のグループや複数の事業者で承認を受ける場合、各企業ごと本書の作成が必要となります。作成時には、参加中小企業者名欄に企業名を直接入力してください。</a:t>
          </a:r>
          <a:endParaRPr kumimoji="1" lang="en-US" altLang="ja-JP" sz="8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0</xdr:rowOff>
    </xdr:from>
    <xdr:to>
      <xdr:col>10</xdr:col>
      <xdr:colOff>546100</xdr:colOff>
      <xdr:row>4</xdr:row>
      <xdr:rowOff>184150</xdr:rowOff>
    </xdr:to>
    <xdr:sp macro="" textlink="">
      <xdr:nvSpPr>
        <xdr:cNvPr id="7" name="角丸四角形 6"/>
        <xdr:cNvSpPr/>
      </xdr:nvSpPr>
      <xdr:spPr bwMode="auto">
        <a:xfrm>
          <a:off x="6108700" y="165100"/>
          <a:ext cx="2432050" cy="730250"/>
        </a:xfrm>
        <a:prstGeom prst="roundRect">
          <a:avLst/>
        </a:prstGeom>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lnSpc>
              <a:spcPts val="1300"/>
            </a:lnSpc>
          </a:pPr>
          <a:r>
            <a:rPr kumimoji="1" lang="ja-JP" altLang="en-US" sz="1100"/>
            <a:t>こちらの表は、該当しない場合は作成・提出をする必要はございません。</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12700</xdr:colOff>
      <xdr:row>8</xdr:row>
      <xdr:rowOff>57150</xdr:rowOff>
    </xdr:from>
    <xdr:to>
      <xdr:col>18</xdr:col>
      <xdr:colOff>393700</xdr:colOff>
      <xdr:row>8</xdr:row>
      <xdr:rowOff>457200</xdr:rowOff>
    </xdr:to>
    <xdr:sp macro="" textlink="">
      <xdr:nvSpPr>
        <xdr:cNvPr id="35858" name="Oval 60"/>
        <xdr:cNvSpPr>
          <a:spLocks noChangeArrowheads="1"/>
        </xdr:cNvSpPr>
      </xdr:nvSpPr>
      <xdr:spPr bwMode="auto">
        <a:xfrm>
          <a:off x="6400800" y="1797050"/>
          <a:ext cx="381000" cy="400050"/>
        </a:xfrm>
        <a:prstGeom prst="ellipse">
          <a:avLst/>
        </a:prstGeom>
        <a:solidFill>
          <a:srgbClr val="FFFFFF">
            <a:alpha val="0"/>
          </a:srgbClr>
        </a:solidFill>
        <a:ln w="9525">
          <a:solidFill>
            <a:srgbClr val="000000"/>
          </a:solidFill>
          <a:round/>
          <a:headEnd/>
          <a:tailEnd/>
        </a:ln>
      </xdr:spPr>
    </xdr:sp>
    <xdr:clientData/>
  </xdr:twoCellAnchor>
  <xdr:twoCellAnchor>
    <xdr:from>
      <xdr:col>6</xdr:col>
      <xdr:colOff>43793</xdr:colOff>
      <xdr:row>12</xdr:row>
      <xdr:rowOff>359104</xdr:rowOff>
    </xdr:from>
    <xdr:to>
      <xdr:col>9</xdr:col>
      <xdr:colOff>433551</xdr:colOff>
      <xdr:row>12</xdr:row>
      <xdr:rowOff>363484</xdr:rowOff>
    </xdr:to>
    <xdr:cxnSp macro="">
      <xdr:nvCxnSpPr>
        <xdr:cNvPr id="3" name="直線コネクタ 2"/>
        <xdr:cNvCxnSpPr/>
      </xdr:nvCxnSpPr>
      <xdr:spPr>
        <a:xfrm>
          <a:off x="2128345" y="4046483"/>
          <a:ext cx="1572172" cy="43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74448</xdr:colOff>
      <xdr:row>13</xdr:row>
      <xdr:rowOff>345966</xdr:rowOff>
    </xdr:from>
    <xdr:to>
      <xdr:col>9</xdr:col>
      <xdr:colOff>420412</xdr:colOff>
      <xdr:row>13</xdr:row>
      <xdr:rowOff>354725</xdr:rowOff>
    </xdr:to>
    <xdr:cxnSp macro="">
      <xdr:nvCxnSpPr>
        <xdr:cNvPr id="10" name="直線コネクタ 9"/>
        <xdr:cNvCxnSpPr/>
      </xdr:nvCxnSpPr>
      <xdr:spPr>
        <a:xfrm>
          <a:off x="2159000" y="4528207"/>
          <a:ext cx="1528378" cy="87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8</xdr:row>
      <xdr:rowOff>527050</xdr:rowOff>
    </xdr:from>
    <xdr:to>
      <xdr:col>18</xdr:col>
      <xdr:colOff>381000</xdr:colOff>
      <xdr:row>9</xdr:row>
      <xdr:rowOff>400050</xdr:rowOff>
    </xdr:to>
    <xdr:sp macro="" textlink="">
      <xdr:nvSpPr>
        <xdr:cNvPr id="35861" name="Oval 60"/>
        <xdr:cNvSpPr>
          <a:spLocks noChangeArrowheads="1"/>
        </xdr:cNvSpPr>
      </xdr:nvSpPr>
      <xdr:spPr bwMode="auto">
        <a:xfrm>
          <a:off x="6388100" y="2266950"/>
          <a:ext cx="381000" cy="4000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10</xdr:row>
      <xdr:rowOff>0</xdr:rowOff>
    </xdr:from>
    <xdr:to>
      <xdr:col>18</xdr:col>
      <xdr:colOff>381000</xdr:colOff>
      <xdr:row>10</xdr:row>
      <xdr:rowOff>393700</xdr:rowOff>
    </xdr:to>
    <xdr:sp macro="" textlink="">
      <xdr:nvSpPr>
        <xdr:cNvPr id="35862" name="Oval 60"/>
        <xdr:cNvSpPr>
          <a:spLocks noChangeArrowheads="1"/>
        </xdr:cNvSpPr>
      </xdr:nvSpPr>
      <xdr:spPr bwMode="auto">
        <a:xfrm>
          <a:off x="6388100" y="2794000"/>
          <a:ext cx="381000" cy="39370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12</xdr:row>
      <xdr:rowOff>0</xdr:rowOff>
    </xdr:from>
    <xdr:to>
      <xdr:col>18</xdr:col>
      <xdr:colOff>419100</xdr:colOff>
      <xdr:row>12</xdr:row>
      <xdr:rowOff>412750</xdr:rowOff>
    </xdr:to>
    <xdr:sp macro="" textlink="">
      <xdr:nvSpPr>
        <xdr:cNvPr id="35863" name="Oval 60"/>
        <xdr:cNvSpPr>
          <a:spLocks noChangeArrowheads="1"/>
        </xdr:cNvSpPr>
      </xdr:nvSpPr>
      <xdr:spPr bwMode="auto">
        <a:xfrm>
          <a:off x="6388100" y="3848100"/>
          <a:ext cx="419100" cy="4127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12</xdr:row>
      <xdr:rowOff>527050</xdr:rowOff>
    </xdr:from>
    <xdr:to>
      <xdr:col>18</xdr:col>
      <xdr:colOff>400050</xdr:colOff>
      <xdr:row>13</xdr:row>
      <xdr:rowOff>406400</xdr:rowOff>
    </xdr:to>
    <xdr:sp macro="" textlink="">
      <xdr:nvSpPr>
        <xdr:cNvPr id="35864" name="Oval 60"/>
        <xdr:cNvSpPr>
          <a:spLocks noChangeArrowheads="1"/>
        </xdr:cNvSpPr>
      </xdr:nvSpPr>
      <xdr:spPr bwMode="auto">
        <a:xfrm>
          <a:off x="6388100" y="4375150"/>
          <a:ext cx="400050" cy="406400"/>
        </a:xfrm>
        <a:prstGeom prst="ellipse">
          <a:avLst/>
        </a:prstGeom>
        <a:solidFill>
          <a:srgbClr val="FFFFFF">
            <a:alpha val="0"/>
          </a:srgbClr>
        </a:solidFill>
        <a:ln w="9525">
          <a:solidFill>
            <a:srgbClr val="000000"/>
          </a:solidFill>
          <a:round/>
          <a:headEnd/>
          <a:tailEnd/>
        </a:ln>
      </xdr:spPr>
    </xdr:sp>
    <xdr:clientData/>
  </xdr:twoCellAnchor>
  <xdr:twoCellAnchor>
    <xdr:from>
      <xdr:col>17</xdr:col>
      <xdr:colOff>96716</xdr:colOff>
      <xdr:row>1</xdr:row>
      <xdr:rowOff>29308</xdr:rowOff>
    </xdr:from>
    <xdr:to>
      <xdr:col>23</xdr:col>
      <xdr:colOff>560294</xdr:colOff>
      <xdr:row>7</xdr:row>
      <xdr:rowOff>122115</xdr:rowOff>
    </xdr:to>
    <xdr:sp macro="" textlink="">
      <xdr:nvSpPr>
        <xdr:cNvPr id="19" name="角丸四角形 18"/>
        <xdr:cNvSpPr/>
      </xdr:nvSpPr>
      <xdr:spPr bwMode="auto">
        <a:xfrm>
          <a:off x="6394422" y="193661"/>
          <a:ext cx="3720754" cy="1146160"/>
        </a:xfrm>
        <a:prstGeom prst="roundRect">
          <a:avLst/>
        </a:prstGeom>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b="1"/>
            <a:t>・関係機関の支援を受けることを想定している等の理由</a:t>
          </a:r>
          <a:endParaRPr kumimoji="1" lang="en-US" altLang="ja-JP" sz="1100" b="1"/>
        </a:p>
        <a:p>
          <a:pPr algn="l"/>
          <a:r>
            <a:rPr kumimoji="1" lang="ja-JP" altLang="en-US" sz="1100" b="1"/>
            <a:t>　により、承認された経営革新計画を関係機関へ送付す</a:t>
          </a:r>
          <a:endParaRPr kumimoji="1" lang="en-US" altLang="ja-JP" sz="1100" b="1"/>
        </a:p>
        <a:p>
          <a:pPr algn="l"/>
          <a:r>
            <a:rPr kumimoji="1" lang="ja-JP" altLang="en-US" sz="1100" b="1"/>
            <a:t>　ることを希望する場合は、”有”を選択してください</a:t>
          </a:r>
          <a:endParaRPr kumimoji="1" lang="en-US" altLang="ja-JP" sz="1100" b="1"/>
        </a:p>
        <a:p>
          <a:pPr algn="l"/>
          <a:r>
            <a:rPr kumimoji="1" lang="ja-JP" altLang="en-US" sz="1100" b="1"/>
            <a:t>・特に選択が無い場合は、”無”として対応させていただ</a:t>
          </a:r>
          <a:endParaRPr kumimoji="1" lang="en-US" altLang="ja-JP" sz="1100" b="1"/>
        </a:p>
        <a:p>
          <a:pPr algn="l"/>
          <a:r>
            <a:rPr kumimoji="1" lang="ja-JP" altLang="en-US" sz="1100" b="1"/>
            <a:t>　きます。</a:t>
          </a:r>
          <a:endParaRPr kumimoji="1" lang="en-US" altLang="ja-JP" sz="1100" b="1"/>
        </a:p>
        <a:p>
          <a:pPr algn="l"/>
          <a:endParaRPr kumimoji="1" lang="en-US" altLang="ja-JP" sz="1100" b="1"/>
        </a:p>
      </xdr:txBody>
    </xdr:sp>
    <xdr:clientData/>
  </xdr:twoCellAnchor>
  <xdr:twoCellAnchor>
    <xdr:from>
      <xdr:col>19</xdr:col>
      <xdr:colOff>376115</xdr:colOff>
      <xdr:row>8</xdr:row>
      <xdr:rowOff>39077</xdr:rowOff>
    </xdr:from>
    <xdr:to>
      <xdr:col>22</xdr:col>
      <xdr:colOff>547076</xdr:colOff>
      <xdr:row>8</xdr:row>
      <xdr:rowOff>483577</xdr:rowOff>
    </xdr:to>
    <xdr:sp macro="" textlink="">
      <xdr:nvSpPr>
        <xdr:cNvPr id="20" name="線吹き出し 1 (枠付き) 19"/>
        <xdr:cNvSpPr/>
      </xdr:nvSpPr>
      <xdr:spPr bwMode="auto">
        <a:xfrm>
          <a:off x="7302500" y="1787769"/>
          <a:ext cx="2061307" cy="444500"/>
        </a:xfrm>
        <a:prstGeom prst="borderCallout1">
          <a:avLst>
            <a:gd name="adj1" fmla="val 54029"/>
            <a:gd name="adj2" fmla="val 703"/>
            <a:gd name="adj3" fmla="val 52278"/>
            <a:gd name="adj4" fmla="val -23949"/>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希望の有無を決めたら、〇印を該当するほうへ移動させてください</a:t>
          </a:r>
          <a:endParaRPr kumimoji="1" lang="en-US" altLang="ja-JP"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101600</xdr:colOff>
      <xdr:row>10</xdr:row>
      <xdr:rowOff>25400</xdr:rowOff>
    </xdr:from>
    <xdr:to>
      <xdr:col>18</xdr:col>
      <xdr:colOff>361950</xdr:colOff>
      <xdr:row>10</xdr:row>
      <xdr:rowOff>374650</xdr:rowOff>
    </xdr:to>
    <xdr:sp macro="" textlink="">
      <xdr:nvSpPr>
        <xdr:cNvPr id="24871" name="Oval 60"/>
        <xdr:cNvSpPr>
          <a:spLocks noChangeArrowheads="1"/>
        </xdr:cNvSpPr>
      </xdr:nvSpPr>
      <xdr:spPr bwMode="auto">
        <a:xfrm>
          <a:off x="6388100" y="2222500"/>
          <a:ext cx="381000" cy="3492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1955</xdr:colOff>
      <xdr:row>4</xdr:row>
      <xdr:rowOff>360975</xdr:rowOff>
    </xdr:from>
    <xdr:to>
      <xdr:col>23</xdr:col>
      <xdr:colOff>457200</xdr:colOff>
      <xdr:row>7</xdr:row>
      <xdr:rowOff>184151</xdr:rowOff>
    </xdr:to>
    <xdr:sp macro="" textlink="">
      <xdr:nvSpPr>
        <xdr:cNvPr id="9" name="角丸四角形 8"/>
        <xdr:cNvSpPr/>
      </xdr:nvSpPr>
      <xdr:spPr bwMode="auto">
        <a:xfrm>
          <a:off x="6409105" y="1110275"/>
          <a:ext cx="3598495" cy="578826"/>
        </a:xfrm>
        <a:prstGeom prst="roundRect">
          <a:avLst/>
        </a:prstGeom>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t>全て”可”を選択された先は、計画書の承認を長野県</a:t>
          </a:r>
          <a:r>
            <a:rPr kumimoji="1" lang="en-US" altLang="ja-JP" sz="1100"/>
            <a:t>HP</a:t>
          </a:r>
          <a:r>
            <a:rPr kumimoji="1" lang="ja-JP" altLang="en-US" sz="1100"/>
            <a:t>にて紹介させていただきます</a:t>
          </a:r>
          <a:endParaRPr kumimoji="1" lang="en-US" altLang="ja-JP" sz="1100"/>
        </a:p>
      </xdr:txBody>
    </xdr:sp>
    <xdr:clientData/>
  </xdr:twoCellAnchor>
  <xdr:twoCellAnchor>
    <xdr:from>
      <xdr:col>19</xdr:col>
      <xdr:colOff>366345</xdr:colOff>
      <xdr:row>9</xdr:row>
      <xdr:rowOff>151422</xdr:rowOff>
    </xdr:from>
    <xdr:to>
      <xdr:col>22</xdr:col>
      <xdr:colOff>537306</xdr:colOff>
      <xdr:row>11</xdr:row>
      <xdr:rowOff>53729</xdr:rowOff>
    </xdr:to>
    <xdr:sp macro="" textlink="">
      <xdr:nvSpPr>
        <xdr:cNvPr id="10" name="線吹き出し 1 (枠付き) 9"/>
        <xdr:cNvSpPr/>
      </xdr:nvSpPr>
      <xdr:spPr bwMode="auto">
        <a:xfrm>
          <a:off x="7312268" y="2124807"/>
          <a:ext cx="2061307" cy="537307"/>
        </a:xfrm>
        <a:prstGeom prst="borderCallout1">
          <a:avLst>
            <a:gd name="adj1" fmla="val 54029"/>
            <a:gd name="adj2" fmla="val 703"/>
            <a:gd name="adj3" fmla="val 55005"/>
            <a:gd name="adj4" fmla="val -24186"/>
          </a:avLst>
        </a:prstGeom>
        <a:ln w="44450">
          <a:solidFill>
            <a:schemeClr val="accent5">
              <a:lumMod val="20000"/>
              <a:lumOff val="80000"/>
            </a:schemeClr>
          </a:solidFill>
          <a:headEnd/>
          <a:tailEnd type="triangle"/>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公表の可否を決めたら、〇印を該当するほうへ移動させてください</a:t>
          </a:r>
          <a:endParaRPr kumimoji="1" lang="en-US" altLang="ja-JP" sz="1000"/>
        </a:p>
      </xdr:txBody>
    </xdr:sp>
    <xdr:clientData/>
  </xdr:twoCellAnchor>
  <xdr:twoCellAnchor>
    <xdr:from>
      <xdr:col>18</xdr:col>
      <xdr:colOff>0</xdr:colOff>
      <xdr:row>12</xdr:row>
      <xdr:rowOff>0</xdr:rowOff>
    </xdr:from>
    <xdr:to>
      <xdr:col>18</xdr:col>
      <xdr:colOff>381000</xdr:colOff>
      <xdr:row>12</xdr:row>
      <xdr:rowOff>349250</xdr:rowOff>
    </xdr:to>
    <xdr:sp macro="" textlink="">
      <xdr:nvSpPr>
        <xdr:cNvPr id="24874" name="Oval 60"/>
        <xdr:cNvSpPr>
          <a:spLocks noChangeArrowheads="1"/>
        </xdr:cNvSpPr>
      </xdr:nvSpPr>
      <xdr:spPr bwMode="auto">
        <a:xfrm>
          <a:off x="6407150" y="3009900"/>
          <a:ext cx="381000" cy="3492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14</xdr:row>
      <xdr:rowOff>0</xdr:rowOff>
    </xdr:from>
    <xdr:to>
      <xdr:col>18</xdr:col>
      <xdr:colOff>381000</xdr:colOff>
      <xdr:row>14</xdr:row>
      <xdr:rowOff>349250</xdr:rowOff>
    </xdr:to>
    <xdr:sp macro="" textlink="">
      <xdr:nvSpPr>
        <xdr:cNvPr id="24875" name="Oval 60"/>
        <xdr:cNvSpPr>
          <a:spLocks noChangeArrowheads="1"/>
        </xdr:cNvSpPr>
      </xdr:nvSpPr>
      <xdr:spPr bwMode="auto">
        <a:xfrm>
          <a:off x="6407150" y="3822700"/>
          <a:ext cx="381000" cy="3492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16</xdr:row>
      <xdr:rowOff>0</xdr:rowOff>
    </xdr:from>
    <xdr:to>
      <xdr:col>18</xdr:col>
      <xdr:colOff>381000</xdr:colOff>
      <xdr:row>16</xdr:row>
      <xdr:rowOff>349250</xdr:rowOff>
    </xdr:to>
    <xdr:sp macro="" textlink="">
      <xdr:nvSpPr>
        <xdr:cNvPr id="24876" name="Oval 60"/>
        <xdr:cNvSpPr>
          <a:spLocks noChangeArrowheads="1"/>
        </xdr:cNvSpPr>
      </xdr:nvSpPr>
      <xdr:spPr bwMode="auto">
        <a:xfrm>
          <a:off x="6407150" y="4635500"/>
          <a:ext cx="381000" cy="3492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18</xdr:row>
      <xdr:rowOff>0</xdr:rowOff>
    </xdr:from>
    <xdr:to>
      <xdr:col>18</xdr:col>
      <xdr:colOff>381000</xdr:colOff>
      <xdr:row>18</xdr:row>
      <xdr:rowOff>349250</xdr:rowOff>
    </xdr:to>
    <xdr:sp macro="" textlink="">
      <xdr:nvSpPr>
        <xdr:cNvPr id="24877" name="Oval 60"/>
        <xdr:cNvSpPr>
          <a:spLocks noChangeArrowheads="1"/>
        </xdr:cNvSpPr>
      </xdr:nvSpPr>
      <xdr:spPr bwMode="auto">
        <a:xfrm>
          <a:off x="6407150" y="5448300"/>
          <a:ext cx="381000" cy="3492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20</xdr:row>
      <xdr:rowOff>0</xdr:rowOff>
    </xdr:from>
    <xdr:to>
      <xdr:col>18</xdr:col>
      <xdr:colOff>381000</xdr:colOff>
      <xdr:row>20</xdr:row>
      <xdr:rowOff>349250</xdr:rowOff>
    </xdr:to>
    <xdr:sp macro="" textlink="">
      <xdr:nvSpPr>
        <xdr:cNvPr id="24878" name="Oval 60"/>
        <xdr:cNvSpPr>
          <a:spLocks noChangeArrowheads="1"/>
        </xdr:cNvSpPr>
      </xdr:nvSpPr>
      <xdr:spPr bwMode="auto">
        <a:xfrm>
          <a:off x="6407150" y="6261100"/>
          <a:ext cx="381000" cy="349250"/>
        </a:xfrm>
        <a:prstGeom prst="ellipse">
          <a:avLst/>
        </a:prstGeom>
        <a:solidFill>
          <a:srgbClr val="FFFFFF">
            <a:alpha val="0"/>
          </a:srgbClr>
        </a:solidFill>
        <a:ln w="9525">
          <a:solidFill>
            <a:srgbClr val="000000"/>
          </a:solidFill>
          <a:round/>
          <a:headEnd/>
          <a:tailEnd/>
        </a:ln>
      </xdr:spPr>
    </xdr:sp>
    <xdr:clientData/>
  </xdr:twoCellAnchor>
  <xdr:twoCellAnchor>
    <xdr:from>
      <xdr:col>18</xdr:col>
      <xdr:colOff>0</xdr:colOff>
      <xdr:row>21</xdr:row>
      <xdr:rowOff>406400</xdr:rowOff>
    </xdr:from>
    <xdr:to>
      <xdr:col>18</xdr:col>
      <xdr:colOff>381000</xdr:colOff>
      <xdr:row>22</xdr:row>
      <xdr:rowOff>349250</xdr:rowOff>
    </xdr:to>
    <xdr:sp macro="" textlink="">
      <xdr:nvSpPr>
        <xdr:cNvPr id="24879" name="Oval 60"/>
        <xdr:cNvSpPr>
          <a:spLocks noChangeArrowheads="1"/>
        </xdr:cNvSpPr>
      </xdr:nvSpPr>
      <xdr:spPr bwMode="auto">
        <a:xfrm>
          <a:off x="6407150" y="7073900"/>
          <a:ext cx="381000" cy="349250"/>
        </a:xfrm>
        <a:prstGeom prst="ellipse">
          <a:avLst/>
        </a:prstGeom>
        <a:solidFill>
          <a:srgbClr val="FFFFFF">
            <a:alpha val="0"/>
          </a:srgbClr>
        </a:solidFill>
        <a:ln w="9525">
          <a:solidFill>
            <a:srgbClr val="000000"/>
          </a:solidFill>
          <a:round/>
          <a:headEnd/>
          <a:tailEnd/>
        </a:ln>
      </xdr:spPr>
    </xdr:sp>
    <xdr:clientData/>
  </xdr:twoCellAnchor>
  <xdr:twoCellAnchor>
    <xdr:from>
      <xdr:col>17</xdr:col>
      <xdr:colOff>82550</xdr:colOff>
      <xdr:row>0</xdr:row>
      <xdr:rowOff>158750</xdr:rowOff>
    </xdr:from>
    <xdr:to>
      <xdr:col>23</xdr:col>
      <xdr:colOff>501650</xdr:colOff>
      <xdr:row>4</xdr:row>
      <xdr:rowOff>228600</xdr:rowOff>
    </xdr:to>
    <xdr:sp macro="" textlink="">
      <xdr:nvSpPr>
        <xdr:cNvPr id="20" name="角丸四角形 19"/>
        <xdr:cNvSpPr/>
      </xdr:nvSpPr>
      <xdr:spPr bwMode="auto">
        <a:xfrm>
          <a:off x="6369050" y="158750"/>
          <a:ext cx="3683000" cy="819150"/>
        </a:xfrm>
        <a:prstGeom prst="roundRect">
          <a:avLst/>
        </a:prstGeom>
        <a:ln>
          <a:headEnd/>
          <a:tailEnd/>
        </a:ln>
        <a:scene3d>
          <a:camera prst="orthographicFront"/>
          <a:lightRig rig="threePt" dir="t"/>
        </a:scene3d>
        <a:sp3d>
          <a:bevelT prst="angle"/>
        </a:sp3d>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lnSpc>
              <a:spcPts val="1100"/>
            </a:lnSpc>
          </a:pPr>
          <a:r>
            <a:rPr kumimoji="1" lang="ja-JP" altLang="en-US" sz="900" b="1"/>
            <a:t>組合等のグループや複数の事業者で承認を受ける場合、各企業ごと本書の作成が必要となります。</a:t>
          </a:r>
          <a:endParaRPr kumimoji="1" lang="en-US" altLang="ja-JP" sz="900" b="1"/>
        </a:p>
        <a:p>
          <a:pPr algn="l"/>
          <a:r>
            <a:rPr kumimoji="1" lang="ja-JP" altLang="en-US" sz="900" b="1"/>
            <a:t>その場合は、参加中小企業者名には企業名を直接入力してください。</a:t>
          </a:r>
          <a:endParaRPr kumimoji="1" lang="en-US" altLang="ja-JP" sz="9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279400</xdr:colOff>
      <xdr:row>1</xdr:row>
      <xdr:rowOff>6350</xdr:rowOff>
    </xdr:from>
    <xdr:to>
      <xdr:col>4</xdr:col>
      <xdr:colOff>3575050</xdr:colOff>
      <xdr:row>6</xdr:row>
      <xdr:rowOff>95250</xdr:rowOff>
    </xdr:to>
    <xdr:sp macro="" textlink="">
      <xdr:nvSpPr>
        <xdr:cNvPr id="2" name="角丸四角形 1"/>
        <xdr:cNvSpPr/>
      </xdr:nvSpPr>
      <xdr:spPr bwMode="auto">
        <a:xfrm>
          <a:off x="3860800" y="177800"/>
          <a:ext cx="3905250" cy="590550"/>
        </a:xfrm>
        <a:prstGeom prst="roundRect">
          <a:avLst/>
        </a:prstGeom>
        <a:solidFill>
          <a:schemeClr val="bg1">
            <a:lumMod val="95000"/>
          </a:schemeClr>
        </a:solidFill>
        <a:ln w="9525">
          <a:solidFill>
            <a:srgbClr val="000000"/>
          </a:solidFill>
          <a:round/>
          <a:headEnd/>
          <a:tailEnd/>
        </a:ln>
      </xdr:spPr>
      <xdr:txBody>
        <a:bodyPr vertOverflow="clip" horzOverflow="clip" rtlCol="0" anchor="t"/>
        <a:lstStyle/>
        <a:p>
          <a:pPr algn="l"/>
          <a:r>
            <a:rPr kumimoji="1" lang="ja-JP" altLang="en-US" sz="1100"/>
            <a:t>申請にあたっては、日本産業分類に基づく業種（小分類）を表記する必要がございます。</a:t>
          </a:r>
          <a:endParaRPr kumimoji="1" lang="en-US" altLang="ja-JP" sz="1100"/>
        </a:p>
        <a:p>
          <a:pPr algn="l"/>
          <a:r>
            <a:rPr kumimoji="1" lang="ja-JP" altLang="en-US" sz="1100"/>
            <a:t>大分類や中分類記載の業種等を参考に、ご自分の事業に最も近い小分類の業種名をご確認ください。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alpha val="0"/>
          </a:srgbClr>
        </a:solidFill>
        <a:ln w="9525">
          <a:solidFill>
            <a:srgbClr val="000000"/>
          </a:solidFill>
          <a:round/>
          <a:headEnd/>
          <a:tailEnd/>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52"/>
  <sheetViews>
    <sheetView tabSelected="1" view="pageBreakPreview" zoomScale="85" zoomScaleNormal="100" zoomScaleSheetLayoutView="85" workbookViewId="0"/>
  </sheetViews>
  <sheetFormatPr defaultRowHeight="13"/>
  <cols>
    <col min="1" max="3" width="8.6328125" customWidth="1"/>
    <col min="4" max="4" width="10.453125" customWidth="1"/>
    <col min="5" max="5" width="8.1796875" customWidth="1"/>
    <col min="6" max="6" width="17.453125" customWidth="1"/>
    <col min="7" max="7" width="3.26953125" customWidth="1"/>
    <col min="8" max="11" width="2.36328125" customWidth="1"/>
    <col min="12" max="12" width="3.08984375" customWidth="1"/>
    <col min="13" max="14" width="2.36328125" customWidth="1"/>
    <col min="15" max="15" width="2.90625" customWidth="1"/>
    <col min="16" max="17" width="2.36328125" customWidth="1"/>
    <col min="18" max="19" width="4" customWidth="1"/>
    <col min="20" max="20" width="3.08984375" customWidth="1"/>
    <col min="21" max="21" width="6.54296875" customWidth="1"/>
    <col min="22" max="34" width="3.81640625" customWidth="1"/>
    <col min="35" max="35" width="10.1796875" customWidth="1"/>
    <col min="36" max="42" width="3.81640625" customWidth="1"/>
  </cols>
  <sheetData>
    <row r="1" spans="1:40" ht="16.5">
      <c r="A1" s="164" t="s">
        <v>91</v>
      </c>
      <c r="B1" s="4"/>
      <c r="C1" s="4"/>
      <c r="D1" s="4"/>
      <c r="E1" s="4"/>
      <c r="F1" s="4"/>
      <c r="G1" s="4"/>
      <c r="H1" s="4"/>
      <c r="I1" s="4"/>
      <c r="J1" s="4"/>
      <c r="K1" s="4"/>
      <c r="L1" s="4"/>
      <c r="M1" s="4"/>
      <c r="N1" s="4"/>
      <c r="O1" s="4"/>
      <c r="P1" s="4"/>
      <c r="Q1" s="4"/>
      <c r="R1" s="4"/>
      <c r="S1" s="4"/>
      <c r="T1" s="4"/>
    </row>
    <row r="2" spans="1:40" ht="24" customHeight="1">
      <c r="A2" s="202" t="s">
        <v>0</v>
      </c>
      <c r="B2" s="203"/>
      <c r="C2" s="203"/>
      <c r="D2" s="203"/>
      <c r="E2" s="203"/>
      <c r="F2" s="203"/>
      <c r="G2" s="203"/>
      <c r="H2" s="203"/>
      <c r="I2" s="203"/>
      <c r="J2" s="203"/>
      <c r="K2" s="203"/>
      <c r="L2" s="203"/>
      <c r="M2" s="203"/>
      <c r="N2" s="203"/>
      <c r="O2" s="203"/>
      <c r="P2" s="203"/>
      <c r="Q2" s="203"/>
      <c r="R2" s="203"/>
      <c r="S2" s="13"/>
      <c r="T2" s="4"/>
    </row>
    <row r="3" spans="1:40" ht="24" customHeight="1">
      <c r="A3" s="47"/>
      <c r="B3" s="13"/>
      <c r="C3" s="13"/>
      <c r="D3" s="13"/>
      <c r="E3" s="13"/>
      <c r="F3" s="13"/>
      <c r="G3" s="13"/>
      <c r="H3" s="13"/>
      <c r="I3" s="13"/>
      <c r="J3" s="13"/>
      <c r="K3" s="13"/>
      <c r="L3" s="13"/>
      <c r="M3" s="13"/>
      <c r="N3" s="13"/>
      <c r="O3" s="13"/>
      <c r="P3" s="13"/>
      <c r="Q3" s="13"/>
      <c r="R3" s="13"/>
      <c r="S3" s="13"/>
      <c r="T3" s="4"/>
    </row>
    <row r="4" spans="1:40" ht="22.5" customHeight="1">
      <c r="A4" s="17"/>
      <c r="B4" s="17"/>
      <c r="C4" s="17"/>
      <c r="D4" s="17"/>
      <c r="E4" s="17"/>
      <c r="G4" s="207" t="str">
        <f>ASC(X8)</f>
        <v/>
      </c>
      <c r="H4" s="207"/>
      <c r="I4" s="207"/>
      <c r="J4" s="207"/>
      <c r="K4" s="207"/>
      <c r="L4" s="17" t="s">
        <v>93</v>
      </c>
      <c r="M4" s="205" t="str">
        <f>ASC(X9)</f>
        <v/>
      </c>
      <c r="N4" s="205"/>
      <c r="O4" s="17" t="s">
        <v>94</v>
      </c>
      <c r="P4" s="206" t="str">
        <f>ASC(X10)</f>
        <v/>
      </c>
      <c r="Q4" s="206"/>
      <c r="R4" s="51" t="s">
        <v>95</v>
      </c>
      <c r="S4" s="51"/>
      <c r="T4" s="52"/>
      <c r="U4" s="38"/>
    </row>
    <row r="5" spans="1:40" ht="22.5" customHeight="1">
      <c r="A5" s="17"/>
      <c r="B5" s="17"/>
      <c r="C5" s="17"/>
      <c r="D5" s="17"/>
      <c r="E5" s="17"/>
      <c r="F5" s="17"/>
      <c r="G5" s="17"/>
      <c r="H5" s="17"/>
      <c r="I5" s="17"/>
      <c r="J5" s="17"/>
      <c r="K5" s="17"/>
      <c r="L5" s="17"/>
      <c r="M5" s="17"/>
      <c r="N5" s="17"/>
      <c r="O5" s="17"/>
      <c r="P5" s="48"/>
      <c r="Q5" s="49"/>
      <c r="R5" s="17"/>
      <c r="S5" s="17"/>
      <c r="T5" s="4"/>
      <c r="U5" s="38"/>
    </row>
    <row r="6" spans="1:40" ht="22.5" customHeight="1" thickBot="1">
      <c r="A6" s="23" t="s">
        <v>85</v>
      </c>
      <c r="B6" s="23"/>
      <c r="C6" s="23"/>
      <c r="D6" s="17"/>
      <c r="E6" s="17"/>
      <c r="F6" s="17"/>
      <c r="G6" s="17"/>
      <c r="H6" s="17"/>
      <c r="I6" s="17"/>
      <c r="J6" s="17"/>
      <c r="K6" s="17"/>
      <c r="L6" s="17"/>
      <c r="M6" s="17"/>
      <c r="N6" s="17"/>
      <c r="O6" s="17"/>
      <c r="P6" s="48"/>
      <c r="Q6" s="49"/>
      <c r="R6" s="17"/>
      <c r="S6" s="17"/>
      <c r="T6" s="4"/>
      <c r="U6" s="38"/>
    </row>
    <row r="7" spans="1:40" ht="22.5" customHeight="1" thickTop="1">
      <c r="A7" s="5"/>
      <c r="B7" s="23"/>
      <c r="C7" s="23"/>
      <c r="D7" s="17"/>
      <c r="E7" s="17"/>
      <c r="F7" s="17"/>
      <c r="G7" s="17"/>
      <c r="H7" s="17"/>
      <c r="I7" s="17"/>
      <c r="J7" s="17"/>
      <c r="K7" s="17"/>
      <c r="L7" s="17"/>
      <c r="M7" s="17"/>
      <c r="N7" s="17"/>
      <c r="O7" s="17"/>
      <c r="P7" s="48"/>
      <c r="Q7" s="49"/>
      <c r="R7" s="17"/>
      <c r="S7" s="17"/>
      <c r="T7" s="4"/>
      <c r="U7" s="160"/>
      <c r="V7" s="212" t="s">
        <v>170</v>
      </c>
      <c r="W7" s="213"/>
      <c r="X7" s="213"/>
      <c r="Y7" s="213"/>
      <c r="Z7" s="214"/>
    </row>
    <row r="8" spans="1:40" ht="20.5" customHeight="1">
      <c r="D8" s="17"/>
      <c r="E8" s="17"/>
      <c r="F8" s="16" t="s">
        <v>92</v>
      </c>
      <c r="G8" s="210" t="str">
        <f>ASC(V12)</f>
        <v/>
      </c>
      <c r="H8" s="210"/>
      <c r="I8" s="210"/>
      <c r="J8" s="210" t="s">
        <v>90</v>
      </c>
      <c r="K8" s="210"/>
      <c r="L8" s="210" t="str">
        <f>ASC(Z12)</f>
        <v/>
      </c>
      <c r="M8" s="210"/>
      <c r="N8" s="210"/>
      <c r="O8" s="210"/>
      <c r="P8" s="111" t="s">
        <v>89</v>
      </c>
      <c r="Q8" s="110"/>
      <c r="R8" s="110"/>
      <c r="S8" s="110"/>
      <c r="T8" s="4"/>
      <c r="U8" s="183" t="s">
        <v>1364</v>
      </c>
      <c r="V8" s="215" t="s">
        <v>93</v>
      </c>
      <c r="W8" s="216"/>
      <c r="X8" s="219"/>
      <c r="Y8" s="219"/>
      <c r="Z8" s="220"/>
    </row>
    <row r="9" spans="1:40" ht="20.5" customHeight="1">
      <c r="D9" s="17" t="s">
        <v>55</v>
      </c>
      <c r="E9" s="17"/>
      <c r="F9" s="16" t="s">
        <v>86</v>
      </c>
      <c r="G9" s="204" t="str">
        <f>ASC(V14)</f>
        <v/>
      </c>
      <c r="H9" s="204"/>
      <c r="I9" s="204"/>
      <c r="J9" s="204"/>
      <c r="K9" s="204"/>
      <c r="L9" s="204"/>
      <c r="M9" s="204"/>
      <c r="N9" s="204"/>
      <c r="O9" s="204"/>
      <c r="P9" s="204"/>
      <c r="Q9" s="204"/>
      <c r="R9" s="17"/>
      <c r="S9" s="17"/>
      <c r="T9" s="4"/>
      <c r="U9" s="42"/>
      <c r="V9" s="215" t="s">
        <v>94</v>
      </c>
      <c r="W9" s="216"/>
      <c r="X9" s="219"/>
      <c r="Y9" s="219"/>
      <c r="Z9" s="220"/>
    </row>
    <row r="10" spans="1:40" ht="20.5" customHeight="1" thickBot="1">
      <c r="A10" s="17"/>
      <c r="B10" s="17"/>
      <c r="C10" s="17"/>
      <c r="D10" s="17"/>
      <c r="E10" s="17"/>
      <c r="F10" s="110"/>
      <c r="G10" s="204"/>
      <c r="H10" s="204"/>
      <c r="I10" s="204"/>
      <c r="J10" s="204"/>
      <c r="K10" s="204"/>
      <c r="L10" s="204"/>
      <c r="M10" s="204"/>
      <c r="N10" s="204"/>
      <c r="O10" s="204"/>
      <c r="P10" s="204"/>
      <c r="Q10" s="204"/>
      <c r="R10" s="50"/>
      <c r="S10" s="50"/>
      <c r="T10" s="4"/>
      <c r="U10" s="42"/>
      <c r="V10" s="217" t="s">
        <v>95</v>
      </c>
      <c r="W10" s="218"/>
      <c r="X10" s="221"/>
      <c r="Y10" s="221"/>
      <c r="Z10" s="222"/>
    </row>
    <row r="11" spans="1:40" ht="20.5" customHeight="1" thickTop="1">
      <c r="A11" s="5"/>
      <c r="B11" s="17"/>
      <c r="C11" s="17"/>
      <c r="D11" s="17"/>
      <c r="E11" s="17"/>
      <c r="F11" s="57" t="s">
        <v>96</v>
      </c>
      <c r="G11" s="198" t="str">
        <f>ASC(V17)</f>
        <v/>
      </c>
      <c r="H11" s="198"/>
      <c r="I11" s="198"/>
      <c r="J11" s="198"/>
      <c r="K11" s="198"/>
      <c r="L11" s="198"/>
      <c r="M11" s="198"/>
      <c r="N11" s="198"/>
      <c r="O11" s="198"/>
      <c r="P11" s="198"/>
      <c r="Q11" s="198"/>
      <c r="R11" s="17"/>
      <c r="S11" s="17"/>
      <c r="T11" s="4"/>
      <c r="U11" s="42"/>
      <c r="V11" s="249" t="s">
        <v>169</v>
      </c>
      <c r="W11" s="250"/>
      <c r="X11" s="250"/>
      <c r="Y11" s="250"/>
      <c r="Z11" s="250"/>
      <c r="AA11" s="250"/>
      <c r="AB11" s="251"/>
    </row>
    <row r="12" spans="1:40" ht="20.5" customHeight="1" thickBot="1">
      <c r="A12" s="5"/>
      <c r="B12" s="17"/>
      <c r="C12" s="17"/>
      <c r="D12" s="17"/>
      <c r="E12" s="17"/>
      <c r="F12" s="57"/>
      <c r="G12" s="198"/>
      <c r="H12" s="198"/>
      <c r="I12" s="198"/>
      <c r="J12" s="198"/>
      <c r="K12" s="198"/>
      <c r="L12" s="198"/>
      <c r="M12" s="198"/>
      <c r="N12" s="198"/>
      <c r="O12" s="198"/>
      <c r="P12" s="198"/>
      <c r="Q12" s="198"/>
      <c r="R12" s="17"/>
      <c r="S12" s="17"/>
      <c r="T12" s="4"/>
      <c r="U12" s="42"/>
      <c r="V12" s="270"/>
      <c r="W12" s="271"/>
      <c r="X12" s="271"/>
      <c r="Y12" s="154" t="s">
        <v>176</v>
      </c>
      <c r="Z12" s="247"/>
      <c r="AA12" s="247"/>
      <c r="AB12" s="248"/>
    </row>
    <row r="13" spans="1:40" ht="20.5" customHeight="1" thickTop="1">
      <c r="A13" s="5"/>
      <c r="B13" s="17"/>
      <c r="C13" s="17"/>
      <c r="D13" s="17"/>
      <c r="E13" s="17"/>
      <c r="F13" s="57" t="s">
        <v>87</v>
      </c>
      <c r="G13" s="208" t="str">
        <f>ASC(X20)</f>
        <v/>
      </c>
      <c r="H13" s="208"/>
      <c r="I13" s="208"/>
      <c r="J13" s="208"/>
      <c r="K13" s="209" t="str">
        <f>DBCS(AE20)</f>
        <v/>
      </c>
      <c r="L13" s="209"/>
      <c r="M13" s="209"/>
      <c r="N13" s="209"/>
      <c r="O13" s="209"/>
      <c r="P13" s="209"/>
      <c r="Q13" s="209"/>
      <c r="R13" s="17"/>
      <c r="S13" s="17"/>
      <c r="T13" s="4"/>
      <c r="U13" s="42"/>
      <c r="V13" s="252" t="s">
        <v>171</v>
      </c>
      <c r="W13" s="253"/>
      <c r="X13" s="253"/>
      <c r="Y13" s="253"/>
      <c r="Z13" s="253"/>
      <c r="AA13" s="253"/>
      <c r="AB13" s="253"/>
      <c r="AC13" s="253"/>
      <c r="AD13" s="253"/>
      <c r="AE13" s="253"/>
      <c r="AF13" s="253"/>
      <c r="AG13" s="253"/>
      <c r="AH13" s="253"/>
      <c r="AI13" s="254"/>
    </row>
    <row r="14" spans="1:40" ht="20.5" customHeight="1">
      <c r="A14" s="5"/>
      <c r="B14" s="17"/>
      <c r="C14" s="17"/>
      <c r="D14" s="17"/>
      <c r="E14" s="17"/>
      <c r="F14" s="96"/>
      <c r="G14" s="200"/>
      <c r="H14" s="200"/>
      <c r="I14" s="200"/>
      <c r="J14" s="200"/>
      <c r="K14" s="200"/>
      <c r="L14" s="200"/>
      <c r="M14" s="200"/>
      <c r="N14" s="200"/>
      <c r="O14" s="200"/>
      <c r="P14" s="200"/>
      <c r="Q14" s="200"/>
      <c r="R14" s="17"/>
      <c r="S14" s="17"/>
      <c r="T14" s="4"/>
      <c r="U14" s="42"/>
      <c r="V14" s="258"/>
      <c r="W14" s="259"/>
      <c r="X14" s="259"/>
      <c r="Y14" s="259"/>
      <c r="Z14" s="259"/>
      <c r="AA14" s="259"/>
      <c r="AB14" s="259"/>
      <c r="AC14" s="259"/>
      <c r="AD14" s="259"/>
      <c r="AE14" s="259"/>
      <c r="AF14" s="259"/>
      <c r="AG14" s="259"/>
      <c r="AH14" s="259"/>
      <c r="AI14" s="260"/>
    </row>
    <row r="15" spans="1:40" ht="20.5" customHeight="1" thickBot="1">
      <c r="A15" s="17"/>
      <c r="B15" s="17"/>
      <c r="C15" s="17"/>
      <c r="D15" s="17"/>
      <c r="E15" s="17"/>
      <c r="F15" s="57" t="s">
        <v>88</v>
      </c>
      <c r="G15" s="211" t="str">
        <f>ASC(V22)</f>
        <v/>
      </c>
      <c r="H15" s="211"/>
      <c r="I15" s="211"/>
      <c r="J15" s="211"/>
      <c r="K15" s="19" t="s">
        <v>90</v>
      </c>
      <c r="L15" s="199" t="str">
        <f>ASC(AA22)</f>
        <v/>
      </c>
      <c r="M15" s="199"/>
      <c r="N15" s="199"/>
      <c r="O15" s="19" t="s">
        <v>90</v>
      </c>
      <c r="P15" s="199" t="str">
        <f>ASC(AF22)</f>
        <v/>
      </c>
      <c r="Q15" s="199"/>
      <c r="R15" s="199"/>
      <c r="S15" s="17" t="s">
        <v>89</v>
      </c>
      <c r="T15" s="17"/>
      <c r="U15" s="17"/>
      <c r="V15" s="261"/>
      <c r="W15" s="262"/>
      <c r="X15" s="262"/>
      <c r="Y15" s="262"/>
      <c r="Z15" s="262"/>
      <c r="AA15" s="262"/>
      <c r="AB15" s="262"/>
      <c r="AC15" s="262"/>
      <c r="AD15" s="262"/>
      <c r="AE15" s="262"/>
      <c r="AF15" s="262"/>
      <c r="AG15" s="262"/>
      <c r="AH15" s="262"/>
      <c r="AI15" s="263"/>
    </row>
    <row r="16" spans="1:40" ht="20.5" customHeight="1" thickTop="1">
      <c r="A16" s="5"/>
      <c r="B16" s="17"/>
      <c r="C16" s="17"/>
      <c r="D16" s="17"/>
      <c r="E16" s="17"/>
      <c r="F16" s="159" t="s">
        <v>97</v>
      </c>
      <c r="G16" s="211" t="str">
        <f>ASC(V24)</f>
        <v/>
      </c>
      <c r="H16" s="211"/>
      <c r="I16" s="211"/>
      <c r="J16" s="211"/>
      <c r="K16" s="16" t="s">
        <v>90</v>
      </c>
      <c r="L16" s="199" t="str">
        <f>ASC(AA24)</f>
        <v/>
      </c>
      <c r="M16" s="199"/>
      <c r="N16" s="199"/>
      <c r="O16" s="16" t="s">
        <v>90</v>
      </c>
      <c r="P16" s="199" t="str">
        <f>ASC(AF24)</f>
        <v/>
      </c>
      <c r="Q16" s="199"/>
      <c r="R16" s="199"/>
      <c r="S16" s="17" t="s">
        <v>89</v>
      </c>
      <c r="T16" s="17"/>
      <c r="U16" s="17"/>
      <c r="V16" s="255" t="s">
        <v>174</v>
      </c>
      <c r="W16" s="256"/>
      <c r="X16" s="256"/>
      <c r="Y16" s="256"/>
      <c r="Z16" s="256"/>
      <c r="AA16" s="256"/>
      <c r="AB16" s="256"/>
      <c r="AC16" s="256"/>
      <c r="AD16" s="256"/>
      <c r="AE16" s="256"/>
      <c r="AF16" s="256"/>
      <c r="AG16" s="256"/>
      <c r="AH16" s="256"/>
      <c r="AI16" s="257"/>
      <c r="AM16" s="157"/>
      <c r="AN16" s="157"/>
    </row>
    <row r="17" spans="1:35" ht="22.5" customHeight="1">
      <c r="A17" s="17"/>
      <c r="B17" s="17"/>
      <c r="C17" s="17"/>
      <c r="D17" s="17"/>
      <c r="E17" s="17"/>
      <c r="F17" s="153"/>
      <c r="G17" s="57"/>
      <c r="H17" s="57"/>
      <c r="I17" s="57"/>
      <c r="J17" s="57"/>
      <c r="K17" s="57"/>
      <c r="L17" s="57"/>
      <c r="M17" s="57"/>
      <c r="N17" s="57"/>
      <c r="O17" s="57"/>
      <c r="P17" s="66"/>
      <c r="Q17" s="23"/>
      <c r="R17" s="23"/>
      <c r="S17" s="23"/>
      <c r="T17" s="4"/>
      <c r="V17" s="264"/>
      <c r="W17" s="265"/>
      <c r="X17" s="265"/>
      <c r="Y17" s="265"/>
      <c r="Z17" s="265"/>
      <c r="AA17" s="265"/>
      <c r="AB17" s="265"/>
      <c r="AC17" s="265"/>
      <c r="AD17" s="265"/>
      <c r="AE17" s="265"/>
      <c r="AF17" s="265"/>
      <c r="AG17" s="265"/>
      <c r="AH17" s="265"/>
      <c r="AI17" s="266"/>
    </row>
    <row r="18" spans="1:35" ht="22.5" customHeight="1" thickBot="1">
      <c r="A18" s="17"/>
      <c r="B18" s="23"/>
      <c r="C18" s="23"/>
      <c r="D18" s="23"/>
      <c r="E18" s="23"/>
      <c r="F18" s="23"/>
      <c r="G18" s="23"/>
      <c r="H18" s="23"/>
      <c r="I18" s="23"/>
      <c r="J18" s="23"/>
      <c r="K18" s="23"/>
      <c r="L18" s="23"/>
      <c r="M18" s="23"/>
      <c r="N18" s="23"/>
      <c r="O18" s="23"/>
      <c r="P18" s="23"/>
      <c r="Q18" s="23"/>
      <c r="R18" s="17"/>
      <c r="S18" s="17"/>
      <c r="T18" s="4"/>
      <c r="V18" s="267"/>
      <c r="W18" s="268"/>
      <c r="X18" s="268"/>
      <c r="Y18" s="268"/>
      <c r="Z18" s="268"/>
      <c r="AA18" s="268"/>
      <c r="AB18" s="268"/>
      <c r="AC18" s="268"/>
      <c r="AD18" s="268"/>
      <c r="AE18" s="268"/>
      <c r="AF18" s="268"/>
      <c r="AG18" s="268"/>
      <c r="AH18" s="268"/>
      <c r="AI18" s="269"/>
    </row>
    <row r="19" spans="1:35" ht="22.5" customHeight="1" thickTop="1">
      <c r="A19" s="17"/>
      <c r="B19" s="17"/>
      <c r="C19" s="17"/>
      <c r="D19" s="17"/>
      <c r="E19" s="17"/>
      <c r="F19" s="57"/>
      <c r="G19" s="57"/>
      <c r="H19" s="57"/>
      <c r="I19" s="57"/>
      <c r="J19" s="57"/>
      <c r="K19" s="57"/>
      <c r="L19" s="57"/>
      <c r="M19" s="57"/>
      <c r="N19" s="57"/>
      <c r="O19" s="57"/>
      <c r="P19" s="66"/>
      <c r="Q19" s="23"/>
      <c r="R19" s="23"/>
      <c r="S19" s="23"/>
      <c r="T19" s="4"/>
      <c r="U19" s="40"/>
      <c r="V19" s="255" t="s">
        <v>87</v>
      </c>
      <c r="W19" s="256"/>
      <c r="X19" s="256"/>
      <c r="Y19" s="256"/>
      <c r="Z19" s="256"/>
      <c r="AA19" s="256"/>
      <c r="AB19" s="256"/>
      <c r="AC19" s="256"/>
      <c r="AD19" s="256"/>
      <c r="AE19" s="256"/>
      <c r="AF19" s="256"/>
      <c r="AG19" s="256"/>
      <c r="AH19" s="256"/>
      <c r="AI19" s="257"/>
    </row>
    <row r="20" spans="1:35" ht="21" customHeight="1" thickBot="1">
      <c r="A20" s="201" t="s">
        <v>67</v>
      </c>
      <c r="B20" s="201"/>
      <c r="C20" s="201"/>
      <c r="D20" s="201"/>
      <c r="E20" s="201"/>
      <c r="F20" s="201"/>
      <c r="G20" s="201"/>
      <c r="H20" s="201"/>
      <c r="I20" s="201"/>
      <c r="J20" s="201"/>
      <c r="K20" s="201"/>
      <c r="L20" s="201"/>
      <c r="M20" s="201"/>
      <c r="N20" s="201"/>
      <c r="O20" s="201"/>
      <c r="P20" s="201"/>
      <c r="Q20" s="201"/>
      <c r="R20" s="201"/>
      <c r="S20" s="23"/>
      <c r="T20" s="4"/>
      <c r="V20" s="272" t="s">
        <v>172</v>
      </c>
      <c r="W20" s="273"/>
      <c r="X20" s="274"/>
      <c r="Y20" s="275"/>
      <c r="Z20" s="275"/>
      <c r="AA20" s="276"/>
      <c r="AB20" s="277" t="s">
        <v>177</v>
      </c>
      <c r="AC20" s="277"/>
      <c r="AD20" s="277"/>
      <c r="AE20" s="278"/>
      <c r="AF20" s="279"/>
      <c r="AG20" s="279"/>
      <c r="AH20" s="279"/>
      <c r="AI20" s="280"/>
    </row>
    <row r="21" spans="1:35" ht="21" customHeight="1" thickTop="1">
      <c r="A21" s="201"/>
      <c r="B21" s="201"/>
      <c r="C21" s="201"/>
      <c r="D21" s="201"/>
      <c r="E21" s="201"/>
      <c r="F21" s="201"/>
      <c r="G21" s="201"/>
      <c r="H21" s="201"/>
      <c r="I21" s="201"/>
      <c r="J21" s="201"/>
      <c r="K21" s="201"/>
      <c r="L21" s="201"/>
      <c r="M21" s="201"/>
      <c r="N21" s="201"/>
      <c r="O21" s="201"/>
      <c r="P21" s="201"/>
      <c r="Q21" s="201"/>
      <c r="R21" s="201"/>
      <c r="S21" s="17"/>
      <c r="T21" s="14"/>
      <c r="V21" s="255" t="s">
        <v>173</v>
      </c>
      <c r="W21" s="256"/>
      <c r="X21" s="256"/>
      <c r="Y21" s="256"/>
      <c r="Z21" s="256"/>
      <c r="AA21" s="256"/>
      <c r="AB21" s="256"/>
      <c r="AC21" s="256"/>
      <c r="AD21" s="256"/>
      <c r="AE21" s="256"/>
      <c r="AF21" s="256"/>
      <c r="AG21" s="256"/>
      <c r="AH21" s="256"/>
      <c r="AI21" s="257"/>
    </row>
    <row r="22" spans="1:35" ht="21" customHeight="1" thickBot="1">
      <c r="A22" s="197"/>
      <c r="B22" s="197"/>
      <c r="C22" s="197"/>
      <c r="D22" s="197"/>
      <c r="E22" s="197"/>
      <c r="F22" s="197"/>
      <c r="G22" s="197"/>
      <c r="H22" s="197"/>
      <c r="I22" s="197"/>
      <c r="J22" s="197"/>
      <c r="K22" s="197"/>
      <c r="L22" s="197"/>
      <c r="M22" s="197"/>
      <c r="N22" s="197"/>
      <c r="O22" s="197"/>
      <c r="P22" s="197"/>
      <c r="Q22" s="197"/>
      <c r="R22" s="197"/>
      <c r="S22" s="152"/>
      <c r="V22" s="229"/>
      <c r="W22" s="230"/>
      <c r="X22" s="230"/>
      <c r="Y22" s="230"/>
      <c r="Z22" s="155" t="s">
        <v>178</v>
      </c>
      <c r="AA22" s="231"/>
      <c r="AB22" s="231"/>
      <c r="AC22" s="231"/>
      <c r="AD22" s="231"/>
      <c r="AE22" s="155" t="s">
        <v>179</v>
      </c>
      <c r="AF22" s="231"/>
      <c r="AG22" s="231"/>
      <c r="AH22" s="231"/>
      <c r="AI22" s="232"/>
    </row>
    <row r="23" spans="1:35" ht="21" customHeight="1" thickTop="1">
      <c r="A23" s="1"/>
      <c r="V23" s="242" t="s">
        <v>175</v>
      </c>
      <c r="W23" s="243"/>
      <c r="X23" s="243"/>
      <c r="Y23" s="243"/>
      <c r="Z23" s="243"/>
      <c r="AA23" s="243"/>
      <c r="AB23" s="243"/>
      <c r="AC23" s="243"/>
      <c r="AD23" s="243"/>
      <c r="AE23" s="243"/>
      <c r="AF23" s="243"/>
      <c r="AG23" s="243"/>
      <c r="AH23" s="243"/>
      <c r="AI23" s="244"/>
    </row>
    <row r="24" spans="1:35" ht="21" customHeight="1" thickBot="1">
      <c r="A24" s="1"/>
      <c r="V24" s="245"/>
      <c r="W24" s="246"/>
      <c r="X24" s="246"/>
      <c r="Y24" s="246"/>
      <c r="Z24" s="156" t="s">
        <v>176</v>
      </c>
      <c r="AA24" s="247"/>
      <c r="AB24" s="247"/>
      <c r="AC24" s="247"/>
      <c r="AD24" s="247"/>
      <c r="AE24" s="156" t="s">
        <v>176</v>
      </c>
      <c r="AF24" s="247"/>
      <c r="AG24" s="247"/>
      <c r="AH24" s="247"/>
      <c r="AI24" s="248"/>
    </row>
    <row r="25" spans="1:35" ht="21" customHeight="1" thickTop="1">
      <c r="A25" s="1"/>
      <c r="V25" s="236" t="s">
        <v>181</v>
      </c>
      <c r="W25" s="237"/>
      <c r="X25" s="237"/>
      <c r="Y25" s="237"/>
      <c r="Z25" s="237"/>
      <c r="AA25" s="237"/>
      <c r="AB25" s="237"/>
      <c r="AC25" s="237"/>
      <c r="AD25" s="237"/>
      <c r="AE25" s="237"/>
      <c r="AF25" s="237"/>
      <c r="AG25" s="237"/>
      <c r="AH25" s="237"/>
      <c r="AI25" s="238"/>
    </row>
    <row r="26" spans="1:35" ht="21" customHeight="1" thickBot="1">
      <c r="A26" s="1"/>
      <c r="V26" s="239"/>
      <c r="W26" s="240"/>
      <c r="X26" s="240"/>
      <c r="Y26" s="240"/>
      <c r="Z26" s="240"/>
      <c r="AA26" s="240"/>
      <c r="AB26" s="240"/>
      <c r="AC26" s="240"/>
      <c r="AD26" s="240"/>
      <c r="AE26" s="240"/>
      <c r="AF26" s="240"/>
      <c r="AG26" s="240"/>
      <c r="AH26" s="240"/>
      <c r="AI26" s="241"/>
    </row>
    <row r="27" spans="1:35" ht="21" customHeight="1" thickTop="1">
      <c r="A27" s="1"/>
      <c r="V27" s="233" t="s">
        <v>183</v>
      </c>
      <c r="W27" s="234"/>
      <c r="X27" s="234"/>
      <c r="Y27" s="234"/>
      <c r="Z27" s="234"/>
      <c r="AA27" s="234"/>
      <c r="AB27" s="235"/>
      <c r="AC27" s="233" t="s">
        <v>180</v>
      </c>
      <c r="AD27" s="234"/>
      <c r="AE27" s="234"/>
      <c r="AF27" s="234"/>
      <c r="AG27" s="234"/>
      <c r="AH27" s="234"/>
      <c r="AI27" s="235"/>
    </row>
    <row r="28" spans="1:35" ht="21" customHeight="1" thickBot="1">
      <c r="A28" s="1"/>
      <c r="V28" s="223"/>
      <c r="W28" s="224"/>
      <c r="X28" s="224"/>
      <c r="Y28" s="224"/>
      <c r="Z28" s="224"/>
      <c r="AA28" s="224"/>
      <c r="AB28" s="225"/>
      <c r="AC28" s="226"/>
      <c r="AD28" s="227"/>
      <c r="AE28" s="227"/>
      <c r="AF28" s="227"/>
      <c r="AG28" s="227"/>
      <c r="AH28" s="227"/>
      <c r="AI28" s="228"/>
    </row>
    <row r="29" spans="1:35" ht="13.5" thickTop="1">
      <c r="A29" s="1"/>
    </row>
    <row r="30" spans="1:35">
      <c r="A30" s="1"/>
    </row>
    <row r="31" spans="1:35">
      <c r="A31" s="1"/>
    </row>
    <row r="32" spans="1:35">
      <c r="A32" s="1"/>
    </row>
    <row r="33" spans="1:23">
      <c r="A33" s="1"/>
      <c r="V33" s="40"/>
      <c r="W33" s="40"/>
    </row>
    <row r="34" spans="1:23">
      <c r="A34" s="1"/>
    </row>
    <row r="35" spans="1:23">
      <c r="A35" s="1"/>
    </row>
    <row r="36" spans="1:23">
      <c r="A36" s="1"/>
    </row>
    <row r="37" spans="1:23">
      <c r="A37" s="1"/>
    </row>
    <row r="38" spans="1:23">
      <c r="A38" s="1"/>
    </row>
    <row r="39" spans="1:23" ht="13.5">
      <c r="A39" s="2"/>
    </row>
    <row r="40" spans="1:23" ht="21" customHeight="1">
      <c r="A40" s="195" t="s">
        <v>115</v>
      </c>
      <c r="B40" s="196"/>
      <c r="C40" s="196"/>
      <c r="D40" s="196"/>
      <c r="E40" s="196"/>
      <c r="F40" s="196"/>
      <c r="G40" s="196"/>
      <c r="H40" s="196"/>
      <c r="I40" s="196"/>
      <c r="J40" s="196"/>
      <c r="K40" s="196"/>
      <c r="L40" s="196"/>
      <c r="M40" s="196"/>
      <c r="N40" s="196"/>
      <c r="O40" s="196"/>
      <c r="P40" s="196"/>
      <c r="Q40" s="196"/>
      <c r="R40" s="196"/>
      <c r="S40" s="13"/>
    </row>
    <row r="41" spans="1:23" ht="21" customHeight="1">
      <c r="A41" s="165" t="s">
        <v>116</v>
      </c>
      <c r="B41" s="166"/>
      <c r="C41" s="166"/>
      <c r="D41" s="166"/>
      <c r="E41" s="166"/>
      <c r="F41" s="166"/>
      <c r="G41" s="166"/>
      <c r="H41" s="166"/>
      <c r="I41" s="166"/>
      <c r="J41" s="166"/>
      <c r="K41" s="166"/>
      <c r="L41" s="166"/>
      <c r="M41" s="166"/>
      <c r="N41" s="166"/>
      <c r="O41" s="166"/>
      <c r="P41" s="166"/>
      <c r="Q41" s="166"/>
      <c r="R41" s="166"/>
    </row>
    <row r="42" spans="1:23" ht="13.5">
      <c r="A42" s="3"/>
    </row>
    <row r="43" spans="1:23" ht="13.5">
      <c r="A43" s="3"/>
    </row>
    <row r="44" spans="1:23" ht="30.75" customHeight="1">
      <c r="A44" s="3"/>
      <c r="F44" s="39"/>
      <c r="G44" s="39"/>
      <c r="H44" s="39"/>
      <c r="I44" s="39"/>
      <c r="J44" s="39"/>
      <c r="K44" s="39"/>
      <c r="L44" s="39"/>
      <c r="M44" s="39"/>
      <c r="N44" s="39"/>
      <c r="O44" s="39"/>
    </row>
    <row r="45" spans="1:23" ht="13.5">
      <c r="A45" s="3"/>
      <c r="D45" s="40"/>
      <c r="E45" s="40"/>
      <c r="F45" s="40"/>
      <c r="G45" s="40"/>
      <c r="H45" s="40"/>
      <c r="I45" s="40"/>
      <c r="J45" s="40"/>
      <c r="K45" s="40"/>
      <c r="L45" s="40"/>
      <c r="M45" s="40"/>
      <c r="N45" s="40"/>
      <c r="O45" s="40"/>
      <c r="P45" s="40"/>
      <c r="Q45" s="40"/>
      <c r="R45" s="40"/>
      <c r="S45" s="40"/>
    </row>
    <row r="46" spans="1:23" ht="13.5">
      <c r="A46" s="3"/>
      <c r="F46" s="18"/>
      <c r="G46" s="18"/>
      <c r="H46" s="18"/>
      <c r="I46" s="18"/>
      <c r="J46" s="18"/>
      <c r="K46" s="18"/>
      <c r="L46" s="18"/>
      <c r="M46" s="18"/>
      <c r="N46" s="18"/>
      <c r="O46" s="18"/>
      <c r="P46" s="18"/>
      <c r="Q46" s="18"/>
      <c r="R46" s="13"/>
      <c r="S46" s="13"/>
    </row>
    <row r="47" spans="1:23" ht="13.5">
      <c r="A47" s="3"/>
    </row>
    <row r="48" spans="1:23" ht="13.5">
      <c r="A48" s="3"/>
    </row>
    <row r="49" spans="1:1" ht="13.5">
      <c r="A49" s="3"/>
    </row>
    <row r="50" spans="1:1" ht="13.5">
      <c r="A50" s="3"/>
    </row>
    <row r="51" spans="1:1" ht="13.5">
      <c r="A51" s="3"/>
    </row>
    <row r="52" spans="1:1" ht="13.5">
      <c r="A52" s="3"/>
    </row>
  </sheetData>
  <mergeCells count="54">
    <mergeCell ref="V21:AI21"/>
    <mergeCell ref="V19:AI19"/>
    <mergeCell ref="V20:W20"/>
    <mergeCell ref="X20:AA20"/>
    <mergeCell ref="AB20:AD20"/>
    <mergeCell ref="AE20:AI20"/>
    <mergeCell ref="V11:AB11"/>
    <mergeCell ref="V13:AI13"/>
    <mergeCell ref="V16:AI16"/>
    <mergeCell ref="V14:AI15"/>
    <mergeCell ref="V17:AI18"/>
    <mergeCell ref="V12:X12"/>
    <mergeCell ref="Z12:AB12"/>
    <mergeCell ref="V28:AB28"/>
    <mergeCell ref="AC28:AI28"/>
    <mergeCell ref="V22:Y22"/>
    <mergeCell ref="AA22:AD22"/>
    <mergeCell ref="AF22:AI22"/>
    <mergeCell ref="V27:AB27"/>
    <mergeCell ref="V25:AI25"/>
    <mergeCell ref="AC27:AI27"/>
    <mergeCell ref="V26:AI26"/>
    <mergeCell ref="V23:AI23"/>
    <mergeCell ref="V24:Y24"/>
    <mergeCell ref="AA24:AD24"/>
    <mergeCell ref="AF24:AI24"/>
    <mergeCell ref="V7:Z7"/>
    <mergeCell ref="V8:W8"/>
    <mergeCell ref="V9:W9"/>
    <mergeCell ref="V10:W10"/>
    <mergeCell ref="X8:Z8"/>
    <mergeCell ref="X9:Z9"/>
    <mergeCell ref="X10:Z10"/>
    <mergeCell ref="A2:R2"/>
    <mergeCell ref="L15:N15"/>
    <mergeCell ref="L16:N16"/>
    <mergeCell ref="P15:R15"/>
    <mergeCell ref="G9:Q10"/>
    <mergeCell ref="M4:N4"/>
    <mergeCell ref="P4:Q4"/>
    <mergeCell ref="G4:K4"/>
    <mergeCell ref="G13:J13"/>
    <mergeCell ref="K13:Q13"/>
    <mergeCell ref="J8:K8"/>
    <mergeCell ref="G8:I8"/>
    <mergeCell ref="L8:O8"/>
    <mergeCell ref="G15:J15"/>
    <mergeCell ref="G16:J16"/>
    <mergeCell ref="A40:R40"/>
    <mergeCell ref="A22:R22"/>
    <mergeCell ref="G11:Q12"/>
    <mergeCell ref="P16:R16"/>
    <mergeCell ref="G14:Q14"/>
    <mergeCell ref="A20:R21"/>
  </mergeCells>
  <phoneticPr fontId="5"/>
  <pageMargins left="0.86614173228346458" right="0.32" top="1.1811023622047245" bottom="0.98425196850393704" header="0.51181102362204722" footer="0.51181102362204722"/>
  <pageSetup paperSize="9" scale="91"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業種一覧!$I$9:$I$537</xm:f>
          </x14:formula1>
          <xm:sqref>V26:AI26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Z40"/>
  <sheetViews>
    <sheetView view="pageBreakPreview" zoomScale="85" zoomScaleNormal="100" zoomScaleSheetLayoutView="85" workbookViewId="0">
      <selection activeCell="C1" sqref="C1:D1"/>
    </sheetView>
  </sheetViews>
  <sheetFormatPr defaultColWidth="9" defaultRowHeight="13"/>
  <cols>
    <col min="1" max="1" width="2.08984375" style="76" customWidth="1"/>
    <col min="2" max="2" width="4.453125" style="76" customWidth="1"/>
    <col min="3" max="3" width="3.90625" style="76" customWidth="1"/>
    <col min="4" max="4" width="9.453125" style="76" customWidth="1"/>
    <col min="5" max="5" width="3.6328125" style="76" customWidth="1"/>
    <col min="6" max="6" width="21.81640625" style="76" customWidth="1"/>
    <col min="7" max="7" width="5.36328125" style="76" customWidth="1"/>
    <col min="8" max="8" width="8.6328125" style="76" customWidth="1"/>
    <col min="9" max="9" width="10.26953125" style="76" customWidth="1"/>
    <col min="10" max="10" width="4.26953125" style="76" customWidth="1"/>
    <col min="11" max="11" width="2.6328125" style="76" customWidth="1"/>
    <col min="12" max="12" width="15.08984375" style="76" customWidth="1"/>
    <col min="13" max="13" width="17.7265625" style="76" customWidth="1"/>
    <col min="14" max="14" width="5.36328125" style="76" customWidth="1"/>
    <col min="15" max="15" width="4.08984375" style="76" customWidth="1"/>
    <col min="16" max="16384" width="9" style="76"/>
  </cols>
  <sheetData>
    <row r="1" spans="1:22" ht="19.5" customHeight="1">
      <c r="C1" s="504" t="s">
        <v>1</v>
      </c>
      <c r="D1" s="319"/>
      <c r="E1" s="77"/>
      <c r="F1" s="77"/>
      <c r="G1" s="77"/>
      <c r="H1" s="77"/>
      <c r="I1" s="77"/>
      <c r="J1" s="77"/>
      <c r="K1" s="77"/>
      <c r="L1" s="77"/>
      <c r="M1" s="77"/>
      <c r="Q1" s="78"/>
    </row>
    <row r="2" spans="1:22" ht="24" customHeight="1">
      <c r="C2" s="115" t="s">
        <v>2</v>
      </c>
      <c r="D2" s="79"/>
      <c r="E2" s="77"/>
      <c r="F2" s="77"/>
      <c r="G2" s="77"/>
      <c r="H2" s="77"/>
      <c r="I2" s="77"/>
      <c r="J2" s="77"/>
      <c r="K2" s="77"/>
      <c r="L2" s="77"/>
      <c r="M2" s="77"/>
    </row>
    <row r="3" spans="1:22" ht="24" customHeight="1">
      <c r="C3" s="324" t="s">
        <v>68</v>
      </c>
      <c r="D3" s="320"/>
      <c r="E3" s="320"/>
      <c r="F3" s="320"/>
      <c r="G3" s="320"/>
      <c r="H3" s="320"/>
      <c r="I3" s="320"/>
      <c r="J3" s="320"/>
      <c r="K3" s="320"/>
      <c r="L3" s="320"/>
      <c r="M3" s="320"/>
      <c r="N3" s="325"/>
    </row>
    <row r="4" spans="1:22" ht="36" customHeight="1">
      <c r="C4" s="328" t="s">
        <v>167</v>
      </c>
      <c r="D4" s="329"/>
      <c r="E4" s="329"/>
      <c r="F4" s="330" t="str">
        <f>IF(申請書!G11="","",申請書!G11)</f>
        <v/>
      </c>
      <c r="G4" s="330"/>
      <c r="H4" s="331"/>
      <c r="I4" s="328" t="s">
        <v>113</v>
      </c>
      <c r="J4" s="329"/>
      <c r="K4" s="329"/>
      <c r="L4" s="505">
        <f>申請書!V26</f>
        <v>0</v>
      </c>
      <c r="M4" s="505"/>
      <c r="N4" s="506"/>
      <c r="P4" s="318" t="s">
        <v>182</v>
      </c>
      <c r="Q4" s="318"/>
      <c r="R4" s="318"/>
      <c r="T4" s="116"/>
    </row>
    <row r="5" spans="1:22" ht="36" customHeight="1">
      <c r="C5" s="328" t="s">
        <v>168</v>
      </c>
      <c r="D5" s="329"/>
      <c r="E5" s="329"/>
      <c r="F5" s="332">
        <f>申請書!V28</f>
        <v>0</v>
      </c>
      <c r="G5" s="332"/>
      <c r="H5" s="158" t="s">
        <v>107</v>
      </c>
      <c r="I5" s="328" t="s">
        <v>114</v>
      </c>
      <c r="J5" s="329"/>
      <c r="K5" s="329"/>
      <c r="L5" s="326" t="str">
        <f>ASC(申請書!AC28)</f>
        <v/>
      </c>
      <c r="M5" s="326"/>
      <c r="N5" s="327"/>
      <c r="P5" s="318"/>
      <c r="Q5" s="318"/>
      <c r="R5" s="318"/>
    </row>
    <row r="6" spans="1:22" ht="24" customHeight="1">
      <c r="C6" s="320" t="s">
        <v>98</v>
      </c>
      <c r="D6" s="320"/>
      <c r="E6" s="320"/>
      <c r="F6" s="320"/>
      <c r="G6" s="320"/>
      <c r="H6" s="320"/>
      <c r="I6" s="320"/>
      <c r="J6" s="320"/>
      <c r="K6" s="320"/>
      <c r="L6" s="320"/>
      <c r="M6" s="320"/>
      <c r="N6" s="320"/>
    </row>
    <row r="7" spans="1:22" ht="25.5" customHeight="1">
      <c r="A7" s="80" t="b">
        <v>0</v>
      </c>
      <c r="C7" s="333"/>
      <c r="D7" s="334"/>
      <c r="E7" s="334"/>
      <c r="F7" s="334"/>
      <c r="G7" s="334"/>
      <c r="H7" s="334"/>
      <c r="I7" s="334"/>
      <c r="J7" s="334"/>
      <c r="K7" s="334"/>
      <c r="L7" s="334"/>
      <c r="M7" s="334"/>
      <c r="N7" s="335"/>
      <c r="O7" s="81"/>
      <c r="P7" s="82"/>
      <c r="Q7" s="82"/>
      <c r="R7" s="82"/>
      <c r="S7" s="82"/>
      <c r="T7" s="82"/>
      <c r="U7" s="82"/>
      <c r="V7" s="82"/>
    </row>
    <row r="8" spans="1:22" ht="25.5" customHeight="1">
      <c r="A8" s="80" t="b">
        <v>0</v>
      </c>
      <c r="C8" s="336"/>
      <c r="D8" s="337"/>
      <c r="E8" s="337"/>
      <c r="F8" s="337"/>
      <c r="G8" s="337"/>
      <c r="H8" s="337"/>
      <c r="I8" s="337"/>
      <c r="J8" s="337"/>
      <c r="K8" s="337"/>
      <c r="L8" s="337"/>
      <c r="M8" s="337"/>
      <c r="N8" s="338"/>
      <c r="O8" s="84"/>
      <c r="P8" s="82"/>
      <c r="Q8" s="82"/>
      <c r="R8" s="82"/>
      <c r="S8" s="82"/>
      <c r="T8" s="82"/>
      <c r="U8" s="82"/>
      <c r="V8" s="82"/>
    </row>
    <row r="9" spans="1:22" ht="25.5" customHeight="1">
      <c r="A9" s="80" t="b">
        <v>0</v>
      </c>
      <c r="C9" s="336"/>
      <c r="D9" s="337"/>
      <c r="E9" s="337"/>
      <c r="F9" s="337"/>
      <c r="G9" s="337"/>
      <c r="H9" s="337"/>
      <c r="I9" s="337"/>
      <c r="J9" s="337"/>
      <c r="K9" s="337"/>
      <c r="L9" s="337"/>
      <c r="M9" s="337"/>
      <c r="N9" s="338"/>
      <c r="O9" s="78"/>
    </row>
    <row r="10" spans="1:22" ht="25.5" customHeight="1">
      <c r="A10" s="80" t="b">
        <v>0</v>
      </c>
      <c r="C10" s="339"/>
      <c r="D10" s="340"/>
      <c r="E10" s="340"/>
      <c r="F10" s="340"/>
      <c r="G10" s="340"/>
      <c r="H10" s="340"/>
      <c r="I10" s="340"/>
      <c r="J10" s="340"/>
      <c r="K10" s="340"/>
      <c r="L10" s="340"/>
      <c r="M10" s="340"/>
      <c r="N10" s="341"/>
      <c r="O10" s="78"/>
    </row>
    <row r="11" spans="1:22" ht="28.5" customHeight="1">
      <c r="A11" s="107" t="b">
        <v>0</v>
      </c>
      <c r="C11" s="321" t="s">
        <v>3</v>
      </c>
      <c r="D11" s="322"/>
      <c r="E11" s="322"/>
      <c r="F11" s="323"/>
      <c r="G11" s="311" t="s">
        <v>6</v>
      </c>
      <c r="H11" s="312"/>
      <c r="I11" s="312"/>
      <c r="J11" s="312"/>
      <c r="K11" s="312"/>
      <c r="L11" s="312"/>
      <c r="M11" s="312"/>
      <c r="N11" s="313"/>
    </row>
    <row r="12" spans="1:22" ht="27" customHeight="1">
      <c r="A12" s="107" t="b">
        <v>0</v>
      </c>
      <c r="C12" s="305" t="s">
        <v>4</v>
      </c>
      <c r="D12" s="306"/>
      <c r="E12" s="306"/>
      <c r="F12" s="307"/>
      <c r="G12" s="296" t="s">
        <v>63</v>
      </c>
      <c r="H12" s="297"/>
      <c r="I12" s="297"/>
      <c r="J12" s="304"/>
      <c r="K12" s="304"/>
      <c r="L12" s="304"/>
      <c r="M12" s="304"/>
      <c r="N12" s="114"/>
    </row>
    <row r="13" spans="1:22" ht="23.5" customHeight="1">
      <c r="A13" s="85"/>
      <c r="C13" s="308"/>
      <c r="D13" s="309"/>
      <c r="E13" s="309"/>
      <c r="F13" s="310"/>
      <c r="G13" s="298"/>
      <c r="H13" s="299"/>
      <c r="I13" s="299"/>
      <c r="J13" s="299"/>
      <c r="K13" s="299"/>
      <c r="L13" s="299"/>
      <c r="M13" s="299"/>
      <c r="N13" s="300"/>
    </row>
    <row r="14" spans="1:22" ht="26.25" customHeight="1">
      <c r="A14" s="86"/>
      <c r="B14" s="87"/>
      <c r="C14" s="109" t="str">
        <f>IF(A7=TRUE,"①.","１.")</f>
        <v>１.</v>
      </c>
      <c r="D14" s="346" t="s">
        <v>51</v>
      </c>
      <c r="E14" s="346"/>
      <c r="F14" s="347"/>
      <c r="G14" s="298"/>
      <c r="H14" s="299"/>
      <c r="I14" s="299"/>
      <c r="J14" s="299"/>
      <c r="K14" s="299"/>
      <c r="L14" s="299"/>
      <c r="M14" s="299"/>
      <c r="N14" s="300"/>
    </row>
    <row r="15" spans="1:22" ht="26.25" customHeight="1">
      <c r="A15" s="86"/>
      <c r="B15" s="87"/>
      <c r="C15" s="109" t="str">
        <f>IF(A8=TRUE,"②.","２.")</f>
        <v>２.</v>
      </c>
      <c r="D15" s="346" t="s">
        <v>52</v>
      </c>
      <c r="E15" s="346"/>
      <c r="F15" s="347"/>
      <c r="G15" s="298"/>
      <c r="H15" s="299"/>
      <c r="I15" s="299"/>
      <c r="J15" s="299"/>
      <c r="K15" s="299"/>
      <c r="L15" s="299"/>
      <c r="M15" s="299"/>
      <c r="N15" s="300"/>
      <c r="P15" s="88"/>
      <c r="Q15" s="88"/>
      <c r="R15" s="88"/>
      <c r="S15" s="83"/>
      <c r="T15" s="83"/>
      <c r="U15" s="83"/>
      <c r="V15" s="83"/>
    </row>
    <row r="16" spans="1:22" ht="26.25" customHeight="1">
      <c r="A16" s="86"/>
      <c r="B16" s="87"/>
      <c r="C16" s="109" t="str">
        <f>IF(A9=TRUE,"③.","３.")</f>
        <v>３.</v>
      </c>
      <c r="D16" s="346" t="s">
        <v>99</v>
      </c>
      <c r="E16" s="346"/>
      <c r="F16" s="347"/>
      <c r="G16" s="298"/>
      <c r="H16" s="299"/>
      <c r="I16" s="299"/>
      <c r="J16" s="299"/>
      <c r="K16" s="299"/>
      <c r="L16" s="299"/>
      <c r="M16" s="299"/>
      <c r="N16" s="300"/>
      <c r="P16" s="88"/>
      <c r="Q16" s="88"/>
      <c r="R16" s="88"/>
      <c r="S16" s="83"/>
      <c r="T16" s="83"/>
      <c r="U16" s="83"/>
      <c r="V16" s="83"/>
    </row>
    <row r="17" spans="1:26" ht="26.25" customHeight="1">
      <c r="A17" s="86"/>
      <c r="B17" s="87"/>
      <c r="C17" s="109" t="str">
        <f>IF(A10=TRUE,"④.","４.")</f>
        <v>４.</v>
      </c>
      <c r="D17" s="346" t="s">
        <v>83</v>
      </c>
      <c r="E17" s="346"/>
      <c r="F17" s="347"/>
      <c r="G17" s="298"/>
      <c r="H17" s="299"/>
      <c r="I17" s="299"/>
      <c r="J17" s="299"/>
      <c r="K17" s="299"/>
      <c r="L17" s="299"/>
      <c r="M17" s="299"/>
      <c r="N17" s="300"/>
    </row>
    <row r="18" spans="1:26" ht="26.25" customHeight="1">
      <c r="A18" s="86"/>
      <c r="B18" s="106"/>
      <c r="C18" s="109" t="str">
        <f>IF(A11=TRUE,"⑤.","５.")</f>
        <v>５.</v>
      </c>
      <c r="D18" s="346" t="s">
        <v>100</v>
      </c>
      <c r="E18" s="346"/>
      <c r="F18" s="347"/>
      <c r="G18" s="298"/>
      <c r="H18" s="299"/>
      <c r="I18" s="299"/>
      <c r="J18" s="299"/>
      <c r="K18" s="299"/>
      <c r="L18" s="299"/>
      <c r="M18" s="299"/>
      <c r="N18" s="300"/>
    </row>
    <row r="19" spans="1:26" ht="26.25" customHeight="1">
      <c r="A19" s="86"/>
      <c r="B19" s="106"/>
      <c r="C19" s="109" t="str">
        <f>IF(A12=TRUE,"⑥.","６.")</f>
        <v>６.</v>
      </c>
      <c r="D19" s="316" t="s">
        <v>82</v>
      </c>
      <c r="E19" s="316"/>
      <c r="F19" s="317"/>
      <c r="G19" s="301"/>
      <c r="H19" s="302"/>
      <c r="I19" s="302"/>
      <c r="J19" s="302"/>
      <c r="K19" s="302"/>
      <c r="L19" s="302"/>
      <c r="M19" s="302"/>
      <c r="N19" s="303"/>
    </row>
    <row r="20" spans="1:26" ht="22.5" customHeight="1">
      <c r="A20" s="86"/>
      <c r="B20" s="106"/>
      <c r="C20" s="289" t="s">
        <v>101</v>
      </c>
      <c r="D20" s="290"/>
      <c r="E20" s="290"/>
      <c r="F20" s="290"/>
      <c r="G20" s="290"/>
      <c r="H20" s="290"/>
      <c r="I20" s="290"/>
      <c r="J20" s="290"/>
      <c r="K20" s="290"/>
      <c r="L20" s="290"/>
      <c r="M20" s="290"/>
      <c r="N20" s="291"/>
    </row>
    <row r="21" spans="1:26" ht="22.5" customHeight="1">
      <c r="A21" s="86"/>
      <c r="C21" s="289" t="s">
        <v>112</v>
      </c>
      <c r="D21" s="290"/>
      <c r="E21" s="290"/>
      <c r="F21" s="290"/>
      <c r="G21" s="290"/>
      <c r="H21" s="291"/>
      <c r="I21" s="289" t="s">
        <v>102</v>
      </c>
      <c r="J21" s="290"/>
      <c r="K21" s="290"/>
      <c r="L21" s="290"/>
      <c r="M21" s="290"/>
      <c r="N21" s="291"/>
      <c r="Q21" s="78"/>
      <c r="R21" s="82"/>
      <c r="S21" s="82"/>
      <c r="T21" s="82"/>
      <c r="U21" s="82"/>
      <c r="V21" s="82"/>
    </row>
    <row r="22" spans="1:26" ht="19.5" customHeight="1">
      <c r="A22" s="86"/>
      <c r="C22" s="314" t="s">
        <v>81</v>
      </c>
      <c r="D22" s="315"/>
      <c r="E22" s="315"/>
      <c r="F22" s="315"/>
      <c r="G22" s="294"/>
      <c r="H22" s="294"/>
      <c r="I22" s="294"/>
      <c r="J22" s="294"/>
      <c r="K22" s="294"/>
      <c r="L22" s="294"/>
      <c r="M22" s="294"/>
      <c r="N22" s="295"/>
      <c r="Q22" s="78"/>
      <c r="R22" s="82"/>
      <c r="S22" s="82"/>
      <c r="T22" s="82"/>
      <c r="U22" s="82"/>
      <c r="V22" s="82"/>
    </row>
    <row r="23" spans="1:26" ht="33.75" customHeight="1">
      <c r="A23" s="86"/>
      <c r="C23" s="350"/>
      <c r="D23" s="351"/>
      <c r="E23" s="351"/>
      <c r="F23" s="351"/>
      <c r="G23" s="351"/>
      <c r="H23" s="351"/>
      <c r="I23" s="351"/>
      <c r="J23" s="351"/>
      <c r="K23" s="351"/>
      <c r="L23" s="351"/>
      <c r="M23" s="351"/>
      <c r="N23" s="352"/>
      <c r="P23" s="82"/>
      <c r="Q23" s="82"/>
      <c r="R23" s="82"/>
      <c r="S23" s="82"/>
      <c r="T23" s="82"/>
      <c r="U23" s="82"/>
      <c r="V23" s="82"/>
    </row>
    <row r="24" spans="1:26" ht="33.75" customHeight="1">
      <c r="A24" s="89"/>
      <c r="C24" s="350"/>
      <c r="D24" s="351"/>
      <c r="E24" s="351"/>
      <c r="F24" s="351"/>
      <c r="G24" s="351"/>
      <c r="H24" s="351"/>
      <c r="I24" s="351"/>
      <c r="J24" s="351"/>
      <c r="K24" s="351"/>
      <c r="L24" s="351"/>
      <c r="M24" s="351"/>
      <c r="N24" s="352"/>
      <c r="P24" s="90"/>
      <c r="Q24" s="82"/>
      <c r="R24" s="82"/>
      <c r="S24" s="82"/>
      <c r="T24" s="82"/>
      <c r="U24" s="82"/>
      <c r="V24" s="82"/>
    </row>
    <row r="25" spans="1:26" ht="33.75" customHeight="1">
      <c r="A25" s="89"/>
      <c r="C25" s="350"/>
      <c r="D25" s="351"/>
      <c r="E25" s="351"/>
      <c r="F25" s="351"/>
      <c r="G25" s="351"/>
      <c r="H25" s="351"/>
      <c r="I25" s="351"/>
      <c r="J25" s="351"/>
      <c r="K25" s="351"/>
      <c r="L25" s="351"/>
      <c r="M25" s="351"/>
      <c r="N25" s="352"/>
      <c r="P25" s="82"/>
      <c r="Q25" s="82"/>
      <c r="R25" s="82"/>
      <c r="S25" s="82"/>
      <c r="T25" s="82"/>
      <c r="U25" s="82"/>
      <c r="V25" s="82"/>
    </row>
    <row r="26" spans="1:26" ht="33.75" customHeight="1">
      <c r="A26" s="89"/>
      <c r="C26" s="350"/>
      <c r="D26" s="351"/>
      <c r="E26" s="351"/>
      <c r="F26" s="351"/>
      <c r="G26" s="351"/>
      <c r="H26" s="351"/>
      <c r="I26" s="351"/>
      <c r="J26" s="351"/>
      <c r="K26" s="351"/>
      <c r="L26" s="351"/>
      <c r="M26" s="351"/>
      <c r="N26" s="352"/>
      <c r="P26" s="82"/>
      <c r="Q26" s="82"/>
      <c r="R26" s="82"/>
      <c r="S26" s="82"/>
      <c r="T26" s="82"/>
      <c r="U26" s="82"/>
      <c r="V26" s="82"/>
    </row>
    <row r="27" spans="1:26" ht="33.75" customHeight="1">
      <c r="A27" s="89"/>
      <c r="C27" s="350"/>
      <c r="D27" s="351"/>
      <c r="E27" s="351"/>
      <c r="F27" s="351"/>
      <c r="G27" s="351"/>
      <c r="H27" s="351"/>
      <c r="I27" s="351"/>
      <c r="J27" s="351"/>
      <c r="K27" s="351"/>
      <c r="L27" s="351"/>
      <c r="M27" s="351"/>
      <c r="N27" s="352"/>
      <c r="P27" s="88"/>
      <c r="Q27" s="88"/>
      <c r="R27" s="88"/>
      <c r="S27" s="88"/>
      <c r="T27" s="88"/>
      <c r="U27" s="82"/>
    </row>
    <row r="28" spans="1:26" ht="16" customHeight="1">
      <c r="A28" s="89"/>
      <c r="C28" s="350"/>
      <c r="D28" s="351"/>
      <c r="E28" s="351"/>
      <c r="F28" s="351"/>
      <c r="G28" s="351"/>
      <c r="H28" s="351"/>
      <c r="I28" s="351"/>
      <c r="J28" s="351"/>
      <c r="K28" s="351"/>
      <c r="L28" s="351"/>
      <c r="M28" s="351"/>
      <c r="N28" s="352"/>
      <c r="P28" s="88"/>
      <c r="Q28" s="88"/>
      <c r="R28" s="88"/>
      <c r="S28" s="88"/>
      <c r="T28" s="88"/>
      <c r="U28" s="82"/>
    </row>
    <row r="29" spans="1:26" ht="33.75" customHeight="1">
      <c r="A29" s="89"/>
      <c r="C29" s="353"/>
      <c r="D29" s="354"/>
      <c r="E29" s="354"/>
      <c r="F29" s="354"/>
      <c r="G29" s="354"/>
      <c r="H29" s="354"/>
      <c r="I29" s="354"/>
      <c r="J29" s="354"/>
      <c r="K29" s="354"/>
      <c r="L29" s="354"/>
      <c r="M29" s="354"/>
      <c r="N29" s="355"/>
      <c r="P29" s="88"/>
      <c r="Q29" s="88"/>
      <c r="R29" s="88"/>
      <c r="S29" s="88"/>
      <c r="T29" s="88"/>
      <c r="U29" s="82"/>
    </row>
    <row r="30" spans="1:26" ht="33" customHeight="1">
      <c r="C30" s="516" t="s">
        <v>53</v>
      </c>
      <c r="D30" s="517"/>
      <c r="E30" s="518"/>
      <c r="F30" s="514" t="s">
        <v>103</v>
      </c>
      <c r="G30" s="515"/>
      <c r="H30" s="507" t="s">
        <v>105</v>
      </c>
      <c r="I30" s="330"/>
      <c r="J30" s="330"/>
      <c r="K30" s="330"/>
      <c r="L30" s="330"/>
      <c r="M30" s="330"/>
      <c r="N30" s="331"/>
      <c r="V30" s="161"/>
      <c r="W30" s="161" t="s">
        <v>106</v>
      </c>
      <c r="X30" s="161"/>
    </row>
    <row r="31" spans="1:26" ht="24.75" customHeight="1">
      <c r="C31" s="292">
        <v>1</v>
      </c>
      <c r="D31" s="284" t="s">
        <v>5</v>
      </c>
      <c r="E31" s="285"/>
      <c r="F31" s="511">
        <f>別表３!F22</f>
        <v>0</v>
      </c>
      <c r="G31" s="348" t="s">
        <v>7</v>
      </c>
      <c r="H31" s="281" t="str">
        <f>IF(F31=0,"－－－",IF(F31&lt;0,ROUND((W31-F31)/ABS(F31),3),ROUND((W31-F31)/F31,3)))</f>
        <v>－－－</v>
      </c>
      <c r="I31" s="282"/>
      <c r="J31" s="282"/>
      <c r="K31" s="282"/>
      <c r="L31" s="282"/>
      <c r="M31" s="282"/>
      <c r="N31" s="283"/>
      <c r="T31" s="88"/>
      <c r="U31" s="83"/>
      <c r="V31" s="162" t="s">
        <v>108</v>
      </c>
      <c r="W31" s="162">
        <f>IF(別表３!N22=0,IF(別表３!M22=0,IF(別表３!L22=0,IF(別表３!K22=0,IF(別表３!J22=0,別表３!I22,別表３!J22),別表３!K22),別表３!L22),別表３!M22),別表３!N22)</f>
        <v>0</v>
      </c>
      <c r="X31" s="162"/>
      <c r="Y31" s="83"/>
      <c r="Z31" s="83"/>
    </row>
    <row r="32" spans="1:26" ht="18.75" customHeight="1">
      <c r="C32" s="293"/>
      <c r="D32" s="286"/>
      <c r="E32" s="287"/>
      <c r="F32" s="288"/>
      <c r="G32" s="349"/>
      <c r="H32" s="508" t="s">
        <v>111</v>
      </c>
      <c r="I32" s="509"/>
      <c r="J32" s="509"/>
      <c r="K32" s="509"/>
      <c r="L32" s="509"/>
      <c r="M32" s="509"/>
      <c r="N32" s="510"/>
      <c r="V32" s="161" t="s">
        <v>110</v>
      </c>
      <c r="W32" s="162" t="str">
        <f>IF(別表３!N25="",IF(別表３!M25="",IF(別表３!L25="",IF(別表３!K25="",IF(別表３!J23="",別表３!I25,別表３!J25),別表３!K25),別表３!L25),別表３!M25),別表３!N25)</f>
        <v/>
      </c>
      <c r="X32" s="161" t="s">
        <v>107</v>
      </c>
    </row>
    <row r="33" spans="3:26" ht="33.75" customHeight="1">
      <c r="C33" s="92">
        <v>2</v>
      </c>
      <c r="D33" s="344" t="s">
        <v>104</v>
      </c>
      <c r="E33" s="345"/>
      <c r="F33" s="512" t="str">
        <f>別表３!F25</f>
        <v/>
      </c>
      <c r="G33" s="91" t="s">
        <v>54</v>
      </c>
      <c r="H33" s="356" t="e">
        <f>IF(F33=0,"－－－",IF(F33&lt;0,ROUND((W32-F33)/ABS(F33),3),ROUND((W32-F33)/F33,3)))</f>
        <v>#VALUE!</v>
      </c>
      <c r="I33" s="357"/>
      <c r="J33" s="357"/>
      <c r="K33" s="357"/>
      <c r="L33" s="357"/>
      <c r="M33" s="357"/>
      <c r="N33" s="358"/>
      <c r="T33" s="88"/>
      <c r="U33" s="83"/>
      <c r="V33" s="162" t="s">
        <v>109</v>
      </c>
      <c r="W33" s="162">
        <f>IF(別表３!N15=0,IF(別表３!M15=0,IF(別表３!L15=0,IF(別表３!K15=0,IF(別表３!J15=0,別表３!I15,別表３!J15),別表３!K15),別表３!L15),別表３!M15),別表３!N15)</f>
        <v>0</v>
      </c>
      <c r="X33" s="162" t="s">
        <v>107</v>
      </c>
      <c r="Y33" s="83"/>
      <c r="Z33" s="83"/>
    </row>
    <row r="34" spans="3:26" ht="33.75" customHeight="1">
      <c r="C34" s="92">
        <v>3</v>
      </c>
      <c r="D34" s="342" t="s">
        <v>69</v>
      </c>
      <c r="E34" s="343"/>
      <c r="F34" s="513">
        <f>別表３!F15</f>
        <v>0</v>
      </c>
      <c r="G34" s="93" t="s">
        <v>54</v>
      </c>
      <c r="H34" s="356">
        <f>IF(F34=0,W33,IF(F34&lt;0,ROUND((W33-F34)/ABS(F34),3),ROUND((W33-F34)/F34,3)))</f>
        <v>0</v>
      </c>
      <c r="I34" s="357"/>
      <c r="J34" s="357"/>
      <c r="K34" s="357"/>
      <c r="L34" s="357"/>
      <c r="M34" s="357"/>
      <c r="N34" s="358"/>
      <c r="P34" s="94"/>
      <c r="Q34" s="88"/>
      <c r="R34" s="117"/>
      <c r="S34" s="117"/>
      <c r="T34" s="117"/>
    </row>
    <row r="35" spans="3:26" ht="21.75" customHeight="1">
      <c r="R35" s="107"/>
      <c r="S35" s="107"/>
      <c r="T35" s="107"/>
    </row>
    <row r="36" spans="3:26" ht="6.75" customHeight="1"/>
    <row r="37" spans="3:26">
      <c r="G37" s="78"/>
    </row>
    <row r="38" spans="3:26">
      <c r="H38" s="83"/>
      <c r="I38" s="83"/>
      <c r="J38" s="83"/>
      <c r="K38" s="83"/>
      <c r="L38" s="83"/>
      <c r="M38" s="83"/>
      <c r="N38" s="83"/>
    </row>
    <row r="39" spans="3:26" ht="12.5" customHeight="1">
      <c r="H39" s="83"/>
      <c r="I39" s="83"/>
      <c r="J39" s="83"/>
      <c r="K39" s="83"/>
      <c r="L39" s="83"/>
      <c r="M39" s="83"/>
      <c r="N39" s="83"/>
    </row>
    <row r="40" spans="3:26">
      <c r="D40" s="95"/>
      <c r="H40" s="113"/>
    </row>
  </sheetData>
  <mergeCells count="44">
    <mergeCell ref="D34:E34"/>
    <mergeCell ref="H32:N32"/>
    <mergeCell ref="D33:E33"/>
    <mergeCell ref="D18:F18"/>
    <mergeCell ref="D14:F14"/>
    <mergeCell ref="G31:G32"/>
    <mergeCell ref="C21:H21"/>
    <mergeCell ref="I21:N21"/>
    <mergeCell ref="D15:F15"/>
    <mergeCell ref="H30:N30"/>
    <mergeCell ref="C23:N29"/>
    <mergeCell ref="D16:F16"/>
    <mergeCell ref="F30:G30"/>
    <mergeCell ref="D17:F17"/>
    <mergeCell ref="H33:N33"/>
    <mergeCell ref="H34:N34"/>
    <mergeCell ref="P4:R5"/>
    <mergeCell ref="C1:D1"/>
    <mergeCell ref="C6:N6"/>
    <mergeCell ref="C11:F11"/>
    <mergeCell ref="G11:N11"/>
    <mergeCell ref="C3:N3"/>
    <mergeCell ref="L4:N4"/>
    <mergeCell ref="L5:N5"/>
    <mergeCell ref="C4:E4"/>
    <mergeCell ref="C5:E5"/>
    <mergeCell ref="F4:H4"/>
    <mergeCell ref="F5:G5"/>
    <mergeCell ref="I4:K4"/>
    <mergeCell ref="I5:K5"/>
    <mergeCell ref="C7:N10"/>
    <mergeCell ref="G12:I12"/>
    <mergeCell ref="G13:N19"/>
    <mergeCell ref="J12:M12"/>
    <mergeCell ref="C12:F13"/>
    <mergeCell ref="C30:E30"/>
    <mergeCell ref="C22:F22"/>
    <mergeCell ref="D19:F19"/>
    <mergeCell ref="H31:N31"/>
    <mergeCell ref="D31:E32"/>
    <mergeCell ref="F31:F32"/>
    <mergeCell ref="C20:N20"/>
    <mergeCell ref="C31:C32"/>
    <mergeCell ref="G22:N22"/>
  </mergeCells>
  <phoneticPr fontId="5"/>
  <pageMargins left="0.86614173228346458" right="0.31496062992125984" top="0.59055118110236227" bottom="0.59055118110236227"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6350</xdr:colOff>
                    <xdr:row>13</xdr:row>
                    <xdr:rowOff>6350</xdr:rowOff>
                  </from>
                  <to>
                    <xdr:col>1</xdr:col>
                    <xdr:colOff>285750</xdr:colOff>
                    <xdr:row>13</xdr:row>
                    <xdr:rowOff>215900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1</xdr:col>
                    <xdr:colOff>0</xdr:colOff>
                    <xdr:row>14</xdr:row>
                    <xdr:rowOff>19050</xdr:rowOff>
                  </from>
                  <to>
                    <xdr:col>1</xdr:col>
                    <xdr:colOff>279400</xdr:colOff>
                    <xdr:row>14</xdr:row>
                    <xdr:rowOff>228600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xdr:col>
                    <xdr:colOff>6350</xdr:colOff>
                    <xdr:row>15</xdr:row>
                    <xdr:rowOff>19050</xdr:rowOff>
                  </from>
                  <to>
                    <xdr:col>1</xdr:col>
                    <xdr:colOff>285750</xdr:colOff>
                    <xdr:row>15</xdr:row>
                    <xdr:rowOff>228600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xdr:col>
                    <xdr:colOff>6350</xdr:colOff>
                    <xdr:row>16</xdr:row>
                    <xdr:rowOff>57150</xdr:rowOff>
                  </from>
                  <to>
                    <xdr:col>1</xdr:col>
                    <xdr:colOff>285750</xdr:colOff>
                    <xdr:row>16</xdr:row>
                    <xdr:rowOff>266700</xdr:rowOff>
                  </to>
                </anchor>
              </controlPr>
            </control>
          </mc:Choice>
        </mc:AlternateContent>
        <mc:AlternateContent xmlns:mc="http://schemas.openxmlformats.org/markup-compatibility/2006">
          <mc:Choice Requires="x14">
            <control shapeId="16816" r:id="rId8" name="Check Box 1456">
              <controlPr defaultSize="0" autoFill="0" autoLine="0" autoPict="0" macro="[0]!チェック1456_Click">
                <anchor moveWithCells="1">
                  <from>
                    <xdr:col>1</xdr:col>
                    <xdr:colOff>0</xdr:colOff>
                    <xdr:row>17</xdr:row>
                    <xdr:rowOff>76200</xdr:rowOff>
                  </from>
                  <to>
                    <xdr:col>1</xdr:col>
                    <xdr:colOff>279400</xdr:colOff>
                    <xdr:row>17</xdr:row>
                    <xdr:rowOff>285750</xdr:rowOff>
                  </to>
                </anchor>
              </controlPr>
            </control>
          </mc:Choice>
        </mc:AlternateContent>
        <mc:AlternateContent xmlns:mc="http://schemas.openxmlformats.org/markup-compatibility/2006">
          <mc:Choice Requires="x14">
            <control shapeId="17102" r:id="rId9" name="Check Box 1742">
              <controlPr defaultSize="0" autoFill="0" autoLine="0" autoPict="0">
                <anchor moveWithCells="1">
                  <from>
                    <xdr:col>0</xdr:col>
                    <xdr:colOff>444500</xdr:colOff>
                    <xdr:row>18</xdr:row>
                    <xdr:rowOff>95250</xdr:rowOff>
                  </from>
                  <to>
                    <xdr:col>1</xdr:col>
                    <xdr:colOff>304800</xdr:colOff>
                    <xdr:row>18</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5"/>
  <sheetViews>
    <sheetView view="pageBreakPreview" zoomScaleNormal="100" zoomScaleSheetLayoutView="75" workbookViewId="0"/>
  </sheetViews>
  <sheetFormatPr defaultRowHeight="13"/>
  <cols>
    <col min="1" max="1" width="7.7265625" customWidth="1"/>
    <col min="2" max="2" width="22.36328125" customWidth="1"/>
    <col min="3" max="3" width="12.7265625" customWidth="1"/>
    <col min="4" max="4" width="6.7265625" customWidth="1"/>
    <col min="8" max="8" width="19.36328125" customWidth="1"/>
    <col min="9" max="9" width="5.36328125" customWidth="1"/>
  </cols>
  <sheetData>
    <row r="1" spans="1:10" ht="18.75" customHeight="1">
      <c r="A1" s="16" t="s">
        <v>8</v>
      </c>
    </row>
    <row r="2" spans="1:10" ht="23.25" customHeight="1">
      <c r="A2" s="360" t="s">
        <v>9</v>
      </c>
      <c r="B2" s="361"/>
      <c r="C2" s="361"/>
      <c r="D2" s="361"/>
      <c r="E2" s="361"/>
      <c r="F2" s="361"/>
      <c r="G2" s="361"/>
    </row>
    <row r="3" spans="1:10" ht="24.75" customHeight="1">
      <c r="A3" s="362" t="s">
        <v>10</v>
      </c>
      <c r="B3" s="362" t="s">
        <v>11</v>
      </c>
      <c r="C3" s="362"/>
      <c r="D3" s="362"/>
      <c r="E3" s="363"/>
      <c r="F3" s="364" t="s">
        <v>12</v>
      </c>
      <c r="G3" s="365"/>
      <c r="H3" s="366"/>
    </row>
    <row r="4" spans="1:10" ht="18" customHeight="1">
      <c r="A4" s="362"/>
      <c r="B4" s="367" t="s">
        <v>13</v>
      </c>
      <c r="C4" s="362" t="s">
        <v>14</v>
      </c>
      <c r="D4" s="25" t="s">
        <v>15</v>
      </c>
      <c r="E4" s="26" t="s">
        <v>17</v>
      </c>
      <c r="F4" s="27" t="s">
        <v>17</v>
      </c>
      <c r="G4" s="362" t="s">
        <v>20</v>
      </c>
      <c r="H4" s="362" t="s">
        <v>21</v>
      </c>
    </row>
    <row r="5" spans="1:10" ht="18" customHeight="1">
      <c r="A5" s="362"/>
      <c r="B5" s="368"/>
      <c r="C5" s="362"/>
      <c r="D5" s="28" t="s">
        <v>16</v>
      </c>
      <c r="E5" s="29" t="s">
        <v>18</v>
      </c>
      <c r="F5" s="30" t="s">
        <v>19</v>
      </c>
      <c r="G5" s="362"/>
      <c r="H5" s="362"/>
    </row>
    <row r="6" spans="1:10" ht="30" customHeight="1">
      <c r="A6" s="31"/>
      <c r="B6" s="44"/>
      <c r="C6" s="44"/>
      <c r="D6" s="32"/>
      <c r="E6" s="33"/>
      <c r="F6" s="34"/>
      <c r="G6" s="35"/>
      <c r="H6" s="35"/>
    </row>
    <row r="7" spans="1:10" ht="30" customHeight="1">
      <c r="A7" s="31"/>
      <c r="B7" s="44"/>
      <c r="C7" s="44"/>
      <c r="D7" s="32"/>
      <c r="E7" s="33"/>
      <c r="F7" s="34"/>
      <c r="G7" s="35"/>
      <c r="H7" s="35"/>
    </row>
    <row r="8" spans="1:10" ht="30" customHeight="1">
      <c r="A8" s="31"/>
      <c r="B8" s="44"/>
      <c r="C8" s="44"/>
      <c r="D8" s="35"/>
      <c r="E8" s="33"/>
      <c r="F8" s="34"/>
      <c r="G8" s="35"/>
      <c r="H8" s="35"/>
    </row>
    <row r="9" spans="1:10" ht="30" customHeight="1">
      <c r="A9" s="31"/>
      <c r="B9" s="44"/>
      <c r="C9" s="44"/>
      <c r="D9" s="32"/>
      <c r="E9" s="33"/>
      <c r="F9" s="34"/>
      <c r="G9" s="35"/>
      <c r="H9" s="35"/>
    </row>
    <row r="10" spans="1:10" ht="30" customHeight="1">
      <c r="A10" s="36"/>
      <c r="B10" s="44"/>
      <c r="C10" s="44"/>
      <c r="D10" s="35"/>
      <c r="E10" s="33"/>
      <c r="F10" s="34"/>
      <c r="G10" s="35"/>
      <c r="H10" s="35"/>
    </row>
    <row r="11" spans="1:10" ht="30" customHeight="1">
      <c r="A11" s="36"/>
      <c r="B11" s="44"/>
      <c r="C11" s="44"/>
      <c r="D11" s="35"/>
      <c r="E11" s="33"/>
      <c r="F11" s="34"/>
      <c r="G11" s="35"/>
      <c r="H11" s="35"/>
    </row>
    <row r="12" spans="1:10" ht="30" customHeight="1">
      <c r="A12" s="36"/>
      <c r="B12" s="44"/>
      <c r="C12" s="44"/>
      <c r="D12" s="35"/>
      <c r="E12" s="33"/>
      <c r="F12" s="34"/>
      <c r="G12" s="35"/>
      <c r="H12" s="35"/>
    </row>
    <row r="13" spans="1:10" ht="30" customHeight="1">
      <c r="A13" s="36"/>
      <c r="B13" s="44"/>
      <c r="C13" s="44"/>
      <c r="D13" s="35"/>
      <c r="E13" s="33"/>
      <c r="F13" s="34"/>
      <c r="G13" s="35"/>
      <c r="H13" s="35"/>
    </row>
    <row r="14" spans="1:10" ht="30" customHeight="1">
      <c r="A14" s="36"/>
      <c r="B14" s="44"/>
      <c r="C14" s="44"/>
      <c r="D14" s="35"/>
      <c r="E14" s="33"/>
      <c r="F14" s="34"/>
      <c r="G14" s="35"/>
      <c r="H14" s="35"/>
      <c r="J14" s="38"/>
    </row>
    <row r="15" spans="1:10" ht="30" customHeight="1">
      <c r="A15" s="36"/>
      <c r="B15" s="44"/>
      <c r="C15" s="44"/>
      <c r="D15" s="35"/>
      <c r="E15" s="33"/>
      <c r="F15" s="34"/>
      <c r="G15" s="35"/>
      <c r="H15" s="35"/>
    </row>
    <row r="16" spans="1:10" ht="30" customHeight="1">
      <c r="A16" s="36"/>
      <c r="B16" s="44"/>
      <c r="C16" s="44"/>
      <c r="D16" s="35"/>
      <c r="E16" s="33"/>
      <c r="F16" s="34"/>
      <c r="G16" s="35"/>
      <c r="H16" s="35"/>
    </row>
    <row r="17" spans="1:9" ht="30" customHeight="1">
      <c r="A17" s="36"/>
      <c r="B17" s="44"/>
      <c r="C17" s="44"/>
      <c r="D17" s="35"/>
      <c r="E17" s="33"/>
      <c r="F17" s="34"/>
      <c r="G17" s="35"/>
      <c r="H17" s="35"/>
    </row>
    <row r="18" spans="1:9" ht="30" customHeight="1">
      <c r="A18" s="36"/>
      <c r="B18" s="44"/>
      <c r="C18" s="44"/>
      <c r="D18" s="35"/>
      <c r="E18" s="33"/>
      <c r="F18" s="34"/>
      <c r="G18" s="35"/>
      <c r="H18" s="35"/>
    </row>
    <row r="19" spans="1:9" ht="30" customHeight="1">
      <c r="A19" s="36"/>
      <c r="B19" s="44"/>
      <c r="C19" s="44"/>
      <c r="D19" s="35"/>
      <c r="E19" s="33"/>
      <c r="F19" s="34"/>
      <c r="G19" s="35"/>
      <c r="H19" s="35"/>
    </row>
    <row r="20" spans="1:9" ht="30" customHeight="1">
      <c r="A20" s="36"/>
      <c r="B20" s="44"/>
      <c r="C20" s="44"/>
      <c r="D20" s="35"/>
      <c r="E20" s="33"/>
      <c r="F20" s="34"/>
      <c r="G20" s="35"/>
      <c r="H20" s="35"/>
    </row>
    <row r="21" spans="1:9" ht="32.25" customHeight="1"/>
    <row r="22" spans="1:9">
      <c r="D22" s="38"/>
    </row>
    <row r="23" spans="1:9" ht="16.5" customHeight="1">
      <c r="A23" s="38"/>
    </row>
    <row r="25" spans="1:9" ht="39.75" customHeight="1">
      <c r="E25" s="359"/>
      <c r="F25" s="359"/>
      <c r="G25" s="359"/>
      <c r="H25" s="359"/>
      <c r="I25" s="359"/>
    </row>
  </sheetData>
  <mergeCells count="9">
    <mergeCell ref="E25:I25"/>
    <mergeCell ref="A2:G2"/>
    <mergeCell ref="A3:A5"/>
    <mergeCell ref="B3:E3"/>
    <mergeCell ref="F3:H3"/>
    <mergeCell ref="B4:B5"/>
    <mergeCell ref="C4:C5"/>
    <mergeCell ref="G4:G5"/>
    <mergeCell ref="H4:H5"/>
  </mergeCells>
  <phoneticPr fontId="5"/>
  <pageMargins left="0.86614173228346458" right="0.47244094488188981" top="0.98425196850393704" bottom="0.98425196850393704"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49"/>
  <sheetViews>
    <sheetView showGridLines="0" view="pageBreakPreview" zoomScaleNormal="100" zoomScaleSheetLayoutView="100" workbookViewId="0">
      <selection sqref="A1:C1"/>
    </sheetView>
  </sheetViews>
  <sheetFormatPr defaultRowHeight="13"/>
  <cols>
    <col min="1" max="1" width="2.7265625" customWidth="1"/>
    <col min="2" max="2" width="2.6328125" customWidth="1"/>
    <col min="3" max="3" width="12.90625" customWidth="1"/>
    <col min="4" max="14" width="10.6328125" customWidth="1"/>
    <col min="15" max="15" width="2.08984375" customWidth="1"/>
    <col min="24" max="24" width="4.6328125" customWidth="1"/>
  </cols>
  <sheetData>
    <row r="1" spans="1:23" ht="18" customHeight="1">
      <c r="A1" s="387" t="s">
        <v>22</v>
      </c>
      <c r="B1" s="387"/>
      <c r="C1" s="387"/>
      <c r="D1" s="8"/>
      <c r="E1" s="8"/>
      <c r="F1" s="8"/>
      <c r="G1" s="8"/>
      <c r="H1" s="8"/>
      <c r="I1" s="8"/>
      <c r="J1" s="8"/>
      <c r="K1" s="8"/>
      <c r="L1" s="8"/>
      <c r="M1" s="8"/>
      <c r="N1" s="8"/>
    </row>
    <row r="2" spans="1:23" ht="20.25" customHeight="1">
      <c r="A2" s="194" t="s">
        <v>23</v>
      </c>
      <c r="B2" s="8"/>
      <c r="C2" s="8"/>
      <c r="D2" s="8"/>
      <c r="E2" s="8"/>
      <c r="F2" s="8"/>
      <c r="G2" s="8"/>
      <c r="H2" s="8"/>
      <c r="I2" s="8"/>
      <c r="J2" s="8"/>
      <c r="K2" s="8"/>
      <c r="L2" s="8"/>
      <c r="M2" s="8"/>
      <c r="N2" s="8"/>
    </row>
    <row r="3" spans="1:23" ht="25.5" customHeight="1">
      <c r="A3" s="9" t="s">
        <v>24</v>
      </c>
      <c r="B3" s="10"/>
      <c r="C3" s="10"/>
      <c r="D3" s="397" t="str">
        <f>IF(申請書!G11="","",申請書!G11)</f>
        <v/>
      </c>
      <c r="E3" s="397"/>
      <c r="F3" s="398"/>
      <c r="G3" s="8"/>
      <c r="H3" s="8"/>
      <c r="I3" s="8"/>
      <c r="J3" s="8"/>
      <c r="K3" s="11" t="s">
        <v>65</v>
      </c>
      <c r="L3" s="11"/>
      <c r="M3" s="11"/>
      <c r="N3" s="11"/>
    </row>
    <row r="4" spans="1:23" ht="3.75" customHeight="1">
      <c r="A4" s="12"/>
      <c r="B4" s="8"/>
      <c r="C4" s="8"/>
      <c r="D4" s="8"/>
      <c r="E4" s="8"/>
      <c r="F4" s="8"/>
      <c r="G4" s="8"/>
      <c r="H4" s="8"/>
      <c r="I4" s="8"/>
      <c r="J4" s="8"/>
      <c r="K4" s="11"/>
      <c r="L4" s="11"/>
      <c r="M4" s="11"/>
      <c r="N4" s="11"/>
    </row>
    <row r="5" spans="1:23" s="121" customFormat="1" ht="24.5" customHeight="1">
      <c r="A5" s="394"/>
      <c r="B5" s="394"/>
      <c r="C5" s="394"/>
      <c r="D5" s="120" t="s">
        <v>120</v>
      </c>
      <c r="E5" s="120" t="s">
        <v>163</v>
      </c>
      <c r="F5" s="120" t="s">
        <v>25</v>
      </c>
      <c r="G5" s="120" t="s">
        <v>26</v>
      </c>
      <c r="H5" s="120" t="s">
        <v>27</v>
      </c>
      <c r="I5" s="120" t="s">
        <v>28</v>
      </c>
      <c r="J5" s="120" t="s">
        <v>117</v>
      </c>
      <c r="K5" s="120" t="s">
        <v>29</v>
      </c>
      <c r="L5" s="120" t="s">
        <v>70</v>
      </c>
      <c r="M5" s="120" t="s">
        <v>71</v>
      </c>
      <c r="N5" s="120" t="s">
        <v>72</v>
      </c>
    </row>
    <row r="6" spans="1:23" s="13" customFormat="1" ht="21" customHeight="1">
      <c r="A6" s="394"/>
      <c r="B6" s="394"/>
      <c r="C6" s="394"/>
      <c r="D6" s="119" t="str">
        <f>IF($F$6&gt;=1,E6-365,"-")</f>
        <v>-</v>
      </c>
      <c r="E6" s="119" t="str">
        <f>IF($F$6&gt;=1,F6-365,"-")</f>
        <v>-</v>
      </c>
      <c r="F6" s="119"/>
      <c r="G6" s="119" t="str">
        <f>IF($F$6&gt;=1,F6+366,"-")</f>
        <v>-</v>
      </c>
      <c r="H6" s="119" t="str">
        <f t="shared" ref="H6:N6" si="0">IF($F$6&gt;=1,G6+366,"-")</f>
        <v>-</v>
      </c>
      <c r="I6" s="119" t="str">
        <f t="shared" si="0"/>
        <v>-</v>
      </c>
      <c r="J6" s="119" t="str">
        <f t="shared" si="0"/>
        <v>-</v>
      </c>
      <c r="K6" s="119" t="str">
        <f t="shared" si="0"/>
        <v>-</v>
      </c>
      <c r="L6" s="119" t="str">
        <f t="shared" si="0"/>
        <v>-</v>
      </c>
      <c r="M6" s="119" t="str">
        <f t="shared" si="0"/>
        <v>-</v>
      </c>
      <c r="N6" s="119" t="str">
        <f t="shared" si="0"/>
        <v>-</v>
      </c>
    </row>
    <row r="7" spans="1:23" ht="34" customHeight="1">
      <c r="A7" s="389" t="s">
        <v>138</v>
      </c>
      <c r="B7" s="369"/>
      <c r="C7" s="369"/>
      <c r="D7" s="72"/>
      <c r="E7" s="72"/>
      <c r="F7" s="72"/>
      <c r="G7" s="74"/>
      <c r="H7" s="74"/>
      <c r="I7" s="74"/>
      <c r="J7" s="74"/>
      <c r="K7" s="74"/>
      <c r="L7" s="74"/>
      <c r="M7" s="74"/>
      <c r="N7" s="74"/>
    </row>
    <row r="8" spans="1:23" ht="34" customHeight="1">
      <c r="A8" s="369" t="s">
        <v>64</v>
      </c>
      <c r="B8" s="369"/>
      <c r="C8" s="369"/>
      <c r="D8" s="72"/>
      <c r="E8" s="72"/>
      <c r="F8" s="72"/>
      <c r="G8" s="72"/>
      <c r="H8" s="72"/>
      <c r="I8" s="72"/>
      <c r="J8" s="72"/>
      <c r="K8" s="72"/>
      <c r="L8" s="72"/>
      <c r="M8" s="72"/>
      <c r="N8" s="72"/>
    </row>
    <row r="9" spans="1:23" ht="17.25" customHeight="1">
      <c r="A9" s="389" t="s">
        <v>30</v>
      </c>
      <c r="B9" s="389"/>
      <c r="C9" s="389"/>
      <c r="D9" s="392">
        <f t="shared" ref="D9:N9" si="1">D7-D8</f>
        <v>0</v>
      </c>
      <c r="E9" s="392">
        <f t="shared" si="1"/>
        <v>0</v>
      </c>
      <c r="F9" s="392">
        <f t="shared" si="1"/>
        <v>0</v>
      </c>
      <c r="G9" s="392">
        <f t="shared" si="1"/>
        <v>0</v>
      </c>
      <c r="H9" s="392">
        <f t="shared" si="1"/>
        <v>0</v>
      </c>
      <c r="I9" s="392">
        <f t="shared" si="1"/>
        <v>0</v>
      </c>
      <c r="J9" s="392">
        <f t="shared" si="1"/>
        <v>0</v>
      </c>
      <c r="K9" s="392">
        <f t="shared" si="1"/>
        <v>0</v>
      </c>
      <c r="L9" s="392">
        <f t="shared" si="1"/>
        <v>0</v>
      </c>
      <c r="M9" s="392">
        <f t="shared" si="1"/>
        <v>0</v>
      </c>
      <c r="N9" s="392">
        <f t="shared" si="1"/>
        <v>0</v>
      </c>
      <c r="P9" s="399" t="s">
        <v>119</v>
      </c>
      <c r="Q9" s="399"/>
      <c r="R9" s="399"/>
    </row>
    <row r="10" spans="1:23" ht="17.25" customHeight="1">
      <c r="A10" s="370" t="s">
        <v>31</v>
      </c>
      <c r="B10" s="370"/>
      <c r="C10" s="370"/>
      <c r="D10" s="393"/>
      <c r="E10" s="393"/>
      <c r="F10" s="393"/>
      <c r="G10" s="393"/>
      <c r="H10" s="393"/>
      <c r="I10" s="393"/>
      <c r="J10" s="393"/>
      <c r="K10" s="393"/>
      <c r="L10" s="393"/>
      <c r="M10" s="393"/>
      <c r="N10" s="393"/>
      <c r="P10" s="399"/>
      <c r="Q10" s="399"/>
      <c r="R10" s="399"/>
    </row>
    <row r="11" spans="1:23" ht="17.25" customHeight="1">
      <c r="A11" s="395" t="s">
        <v>32</v>
      </c>
      <c r="B11" s="395"/>
      <c r="C11" s="395"/>
      <c r="D11" s="390"/>
      <c r="E11" s="390"/>
      <c r="F11" s="390"/>
      <c r="G11" s="390"/>
      <c r="H11" s="390"/>
      <c r="I11" s="390"/>
      <c r="J11" s="390"/>
      <c r="K11" s="390"/>
      <c r="L11" s="390"/>
      <c r="M11" s="390"/>
      <c r="N11" s="390"/>
    </row>
    <row r="12" spans="1:23" ht="17.25" customHeight="1">
      <c r="A12" s="396" t="s">
        <v>121</v>
      </c>
      <c r="B12" s="396"/>
      <c r="C12" s="396"/>
      <c r="D12" s="391"/>
      <c r="E12" s="391"/>
      <c r="F12" s="391"/>
      <c r="G12" s="391"/>
      <c r="H12" s="391"/>
      <c r="I12" s="391"/>
      <c r="J12" s="391"/>
      <c r="K12" s="391"/>
      <c r="L12" s="391"/>
      <c r="M12" s="391"/>
      <c r="N12" s="391"/>
      <c r="P12" s="42" t="s">
        <v>55</v>
      </c>
      <c r="Q12" s="15"/>
      <c r="R12" s="15"/>
      <c r="S12" s="15"/>
      <c r="T12" s="15"/>
      <c r="U12" s="15"/>
      <c r="V12" s="15"/>
      <c r="W12" s="15"/>
    </row>
    <row r="13" spans="1:23" ht="34" customHeight="1">
      <c r="A13" s="369" t="s">
        <v>33</v>
      </c>
      <c r="B13" s="369"/>
      <c r="C13" s="369"/>
      <c r="D13" s="74">
        <f>D9-D11</f>
        <v>0</v>
      </c>
      <c r="E13" s="74">
        <f t="shared" ref="E13:K13" si="2">E9-E11</f>
        <v>0</v>
      </c>
      <c r="F13" s="74">
        <f t="shared" si="2"/>
        <v>0</v>
      </c>
      <c r="G13" s="74">
        <f t="shared" si="2"/>
        <v>0</v>
      </c>
      <c r="H13" s="74">
        <f t="shared" si="2"/>
        <v>0</v>
      </c>
      <c r="I13" s="74">
        <f>I9-I11</f>
        <v>0</v>
      </c>
      <c r="J13" s="74">
        <f t="shared" si="2"/>
        <v>0</v>
      </c>
      <c r="K13" s="74">
        <f t="shared" si="2"/>
        <v>0</v>
      </c>
      <c r="L13" s="74">
        <f>L9-L11</f>
        <v>0</v>
      </c>
      <c r="M13" s="74">
        <f>M9-M11</f>
        <v>0</v>
      </c>
      <c r="N13" s="74">
        <f>N9-N11</f>
        <v>0</v>
      </c>
      <c r="P13" s="400" t="s">
        <v>164</v>
      </c>
      <c r="Q13" s="400"/>
      <c r="R13" s="400"/>
      <c r="S13" s="400"/>
      <c r="T13" s="15"/>
      <c r="U13" s="15"/>
      <c r="V13" s="15"/>
      <c r="W13" s="15"/>
    </row>
    <row r="14" spans="1:23" ht="34" customHeight="1" thickBot="1">
      <c r="A14" s="389" t="s">
        <v>84</v>
      </c>
      <c r="B14" s="389"/>
      <c r="C14" s="389"/>
      <c r="D14" s="69"/>
      <c r="E14" s="69"/>
      <c r="F14" s="69"/>
      <c r="G14" s="69"/>
      <c r="H14" s="69"/>
      <c r="I14" s="69"/>
      <c r="J14" s="69"/>
      <c r="K14" s="69"/>
      <c r="L14" s="69"/>
      <c r="M14" s="69"/>
      <c r="N14" s="69"/>
      <c r="P14" s="38"/>
    </row>
    <row r="15" spans="1:23" ht="34" customHeight="1" thickBot="1">
      <c r="A15" s="405" t="s">
        <v>73</v>
      </c>
      <c r="B15" s="405"/>
      <c r="C15" s="405"/>
      <c r="D15" s="75"/>
      <c r="E15" s="75"/>
      <c r="F15" s="75"/>
      <c r="G15" s="75"/>
      <c r="H15" s="75"/>
      <c r="I15" s="75"/>
      <c r="J15" s="75"/>
      <c r="K15" s="75"/>
      <c r="L15" s="75"/>
      <c r="M15" s="75"/>
      <c r="N15" s="75"/>
      <c r="P15" s="42"/>
      <c r="Q15" s="15"/>
      <c r="R15" s="15"/>
      <c r="S15" s="15"/>
      <c r="T15" s="15"/>
      <c r="U15" s="15"/>
      <c r="V15" s="15"/>
      <c r="W15" s="15"/>
    </row>
    <row r="16" spans="1:23" ht="34" customHeight="1">
      <c r="A16" s="370" t="s">
        <v>74</v>
      </c>
      <c r="B16" s="370"/>
      <c r="C16" s="370"/>
      <c r="D16" s="70"/>
      <c r="E16" s="70"/>
      <c r="F16" s="70"/>
      <c r="G16" s="70"/>
      <c r="H16" s="70"/>
      <c r="I16" s="70"/>
      <c r="J16" s="70"/>
      <c r="K16" s="70"/>
      <c r="L16" s="70"/>
      <c r="M16" s="70"/>
      <c r="N16" s="70"/>
      <c r="P16" s="38"/>
    </row>
    <row r="17" spans="1:23" ht="34" customHeight="1">
      <c r="A17" s="369" t="s">
        <v>75</v>
      </c>
      <c r="B17" s="369"/>
      <c r="C17" s="369"/>
      <c r="D17" s="101" t="s">
        <v>36</v>
      </c>
      <c r="E17" s="101" t="s">
        <v>36</v>
      </c>
      <c r="F17" s="101" t="s">
        <v>36</v>
      </c>
      <c r="G17" s="72"/>
      <c r="H17" s="72"/>
      <c r="I17" s="72"/>
      <c r="J17" s="72"/>
      <c r="K17" s="72"/>
      <c r="L17" s="72"/>
      <c r="M17" s="72"/>
      <c r="N17" s="72"/>
      <c r="P17" s="38"/>
    </row>
    <row r="18" spans="1:23" ht="34" customHeight="1">
      <c r="A18" s="369" t="s">
        <v>76</v>
      </c>
      <c r="B18" s="369"/>
      <c r="C18" s="369"/>
      <c r="D18" s="101" t="s">
        <v>36</v>
      </c>
      <c r="E18" s="101" t="s">
        <v>36</v>
      </c>
      <c r="F18" s="101" t="s">
        <v>36</v>
      </c>
      <c r="G18" s="72"/>
      <c r="H18" s="72"/>
      <c r="I18" s="72"/>
      <c r="J18" s="72"/>
      <c r="K18" s="72"/>
      <c r="L18" s="72"/>
      <c r="M18" s="72"/>
      <c r="N18" s="72"/>
      <c r="P18" s="38"/>
    </row>
    <row r="19" spans="1:23" ht="34" customHeight="1">
      <c r="A19" s="369"/>
      <c r="B19" s="369" t="s">
        <v>34</v>
      </c>
      <c r="C19" s="369"/>
      <c r="D19" s="72"/>
      <c r="E19" s="72"/>
      <c r="F19" s="72"/>
      <c r="G19" s="72"/>
      <c r="H19" s="72"/>
      <c r="I19" s="72"/>
      <c r="J19" s="72"/>
      <c r="K19" s="72"/>
      <c r="L19" s="72"/>
      <c r="M19" s="72"/>
      <c r="N19" s="72"/>
      <c r="P19" s="38"/>
    </row>
    <row r="20" spans="1:23" ht="34" customHeight="1">
      <c r="A20" s="389"/>
      <c r="B20" s="369" t="s">
        <v>35</v>
      </c>
      <c r="C20" s="369"/>
      <c r="D20" s="72"/>
      <c r="E20" s="72"/>
      <c r="F20" s="72"/>
      <c r="G20" s="72"/>
      <c r="H20" s="72"/>
      <c r="I20" s="72"/>
      <c r="J20" s="72"/>
      <c r="K20" s="72"/>
      <c r="L20" s="72"/>
      <c r="M20" s="72"/>
      <c r="N20" s="72"/>
    </row>
    <row r="21" spans="1:23" ht="34" customHeight="1" thickBot="1">
      <c r="A21" s="388" t="s">
        <v>77</v>
      </c>
      <c r="B21" s="389"/>
      <c r="C21" s="389"/>
      <c r="D21" s="71">
        <f t="shared" ref="D21:K21" si="3">SUM(D19:D20)</f>
        <v>0</v>
      </c>
      <c r="E21" s="71">
        <f t="shared" si="3"/>
        <v>0</v>
      </c>
      <c r="F21" s="71">
        <f t="shared" si="3"/>
        <v>0</v>
      </c>
      <c r="G21" s="71">
        <f t="shared" si="3"/>
        <v>0</v>
      </c>
      <c r="H21" s="71">
        <f t="shared" si="3"/>
        <v>0</v>
      </c>
      <c r="I21" s="71">
        <f t="shared" si="3"/>
        <v>0</v>
      </c>
      <c r="J21" s="71">
        <f t="shared" si="3"/>
        <v>0</v>
      </c>
      <c r="K21" s="71">
        <f t="shared" si="3"/>
        <v>0</v>
      </c>
      <c r="L21" s="71">
        <f>SUM(L19:L20)</f>
        <v>0</v>
      </c>
      <c r="M21" s="71">
        <f>SUM(M19:M20)</f>
        <v>0</v>
      </c>
      <c r="N21" s="71">
        <f>SUM(N19:N20)</f>
        <v>0</v>
      </c>
      <c r="P21" s="401" t="s">
        <v>165</v>
      </c>
      <c r="Q21" s="401"/>
      <c r="R21" s="401"/>
      <c r="S21" s="401"/>
    </row>
    <row r="22" spans="1:23" ht="17" customHeight="1">
      <c r="A22" s="384" t="s">
        <v>78</v>
      </c>
      <c r="B22" s="385"/>
      <c r="C22" s="386"/>
      <c r="D22" s="373">
        <f t="shared" ref="D22:N22" si="4">D13+D16+D21</f>
        <v>0</v>
      </c>
      <c r="E22" s="373">
        <f t="shared" si="4"/>
        <v>0</v>
      </c>
      <c r="F22" s="373">
        <f t="shared" si="4"/>
        <v>0</v>
      </c>
      <c r="G22" s="373">
        <f t="shared" si="4"/>
        <v>0</v>
      </c>
      <c r="H22" s="373">
        <f t="shared" si="4"/>
        <v>0</v>
      </c>
      <c r="I22" s="373">
        <f t="shared" si="4"/>
        <v>0</v>
      </c>
      <c r="J22" s="373">
        <f t="shared" si="4"/>
        <v>0</v>
      </c>
      <c r="K22" s="373">
        <f t="shared" si="4"/>
        <v>0</v>
      </c>
      <c r="L22" s="403">
        <f t="shared" si="4"/>
        <v>0</v>
      </c>
      <c r="M22" s="373">
        <f t="shared" si="4"/>
        <v>0</v>
      </c>
      <c r="N22" s="373">
        <f t="shared" si="4"/>
        <v>0</v>
      </c>
      <c r="P22" s="401"/>
      <c r="Q22" s="401"/>
      <c r="R22" s="401"/>
      <c r="S22" s="401"/>
      <c r="T22" s="15"/>
      <c r="U22" s="15"/>
      <c r="V22" s="15"/>
      <c r="W22" s="15"/>
    </row>
    <row r="23" spans="1:23" ht="17" customHeight="1" thickBot="1">
      <c r="A23" s="380" t="s">
        <v>79</v>
      </c>
      <c r="B23" s="381"/>
      <c r="C23" s="382"/>
      <c r="D23" s="374"/>
      <c r="E23" s="374"/>
      <c r="F23" s="374"/>
      <c r="G23" s="374"/>
      <c r="H23" s="374"/>
      <c r="I23" s="374"/>
      <c r="J23" s="374"/>
      <c r="K23" s="374"/>
      <c r="L23" s="404"/>
      <c r="M23" s="374"/>
      <c r="N23" s="374"/>
      <c r="P23" s="401"/>
      <c r="Q23" s="401"/>
      <c r="R23" s="401"/>
      <c r="S23" s="401"/>
      <c r="T23" s="15"/>
      <c r="U23" s="15"/>
      <c r="V23" s="15"/>
      <c r="W23" s="15"/>
    </row>
    <row r="24" spans="1:23" ht="34" customHeight="1" thickBot="1">
      <c r="A24" s="388" t="s">
        <v>80</v>
      </c>
      <c r="B24" s="388"/>
      <c r="C24" s="388"/>
      <c r="D24" s="73"/>
      <c r="E24" s="73"/>
      <c r="F24" s="73"/>
      <c r="G24" s="73"/>
      <c r="H24" s="73"/>
      <c r="I24" s="73"/>
      <c r="J24" s="73"/>
      <c r="K24" s="73"/>
      <c r="L24" s="73"/>
      <c r="M24" s="73"/>
      <c r="N24" s="73"/>
      <c r="P24" s="38"/>
    </row>
    <row r="25" spans="1:23" ht="34" customHeight="1" thickBot="1">
      <c r="A25" s="375" t="s">
        <v>40</v>
      </c>
      <c r="B25" s="376"/>
      <c r="C25" s="377"/>
      <c r="D25" s="75" t="str">
        <f>IF(D24="","",ROUNDDOWN(D22/D24,0))</f>
        <v/>
      </c>
      <c r="E25" s="75" t="str">
        <f t="shared" ref="E25:K25" si="5">IF(E24="","",ROUNDDOWN(E22/E24,0))</f>
        <v/>
      </c>
      <c r="F25" s="75" t="str">
        <f t="shared" si="5"/>
        <v/>
      </c>
      <c r="G25" s="75" t="str">
        <f t="shared" si="5"/>
        <v/>
      </c>
      <c r="H25" s="75" t="str">
        <f t="shared" si="5"/>
        <v/>
      </c>
      <c r="I25" s="75" t="str">
        <f t="shared" si="5"/>
        <v/>
      </c>
      <c r="J25" s="75" t="str">
        <f t="shared" si="5"/>
        <v/>
      </c>
      <c r="K25" s="75" t="str">
        <f t="shared" si="5"/>
        <v/>
      </c>
      <c r="L25" s="108" t="str">
        <f>IF(L24="","",ROUNDDOWN(L22/L24,0))</f>
        <v/>
      </c>
      <c r="M25" s="75" t="str">
        <f>IF(M24="","",ROUNDDOWN(M22/M24,0))</f>
        <v/>
      </c>
      <c r="N25" s="75" t="str">
        <f>IF(N24="","",ROUNDDOWN(N22/N24,0))</f>
        <v/>
      </c>
      <c r="P25" s="151" t="s">
        <v>165</v>
      </c>
    </row>
    <row r="26" spans="1:23" ht="34" customHeight="1">
      <c r="A26" s="378" t="s">
        <v>139</v>
      </c>
      <c r="B26" s="378"/>
      <c r="C26" s="123" t="s">
        <v>118</v>
      </c>
      <c r="D26" s="100" t="s">
        <v>36</v>
      </c>
      <c r="E26" s="100" t="s">
        <v>36</v>
      </c>
      <c r="F26" s="100" t="s">
        <v>36</v>
      </c>
      <c r="G26" s="70"/>
      <c r="H26" s="70"/>
      <c r="I26" s="70"/>
      <c r="J26" s="70"/>
      <c r="K26" s="70"/>
      <c r="L26" s="70"/>
      <c r="M26" s="70"/>
      <c r="N26" s="70"/>
      <c r="P26" s="406"/>
      <c r="Q26" s="407"/>
      <c r="R26" s="407"/>
      <c r="S26" s="407"/>
      <c r="T26" s="407"/>
      <c r="U26" s="407"/>
    </row>
    <row r="27" spans="1:23" ht="34" customHeight="1">
      <c r="A27" s="379"/>
      <c r="B27" s="379"/>
      <c r="C27" s="122" t="s">
        <v>41</v>
      </c>
      <c r="D27" s="101" t="s">
        <v>36</v>
      </c>
      <c r="E27" s="101" t="s">
        <v>36</v>
      </c>
      <c r="F27" s="101" t="s">
        <v>36</v>
      </c>
      <c r="G27" s="72"/>
      <c r="H27" s="72"/>
      <c r="I27" s="72"/>
      <c r="J27" s="72"/>
      <c r="K27" s="72"/>
      <c r="L27" s="72"/>
      <c r="M27" s="72"/>
      <c r="N27" s="72"/>
      <c r="P27" s="408"/>
      <c r="Q27" s="407"/>
      <c r="R27" s="407"/>
      <c r="S27" s="407"/>
      <c r="T27" s="407"/>
      <c r="U27" s="407"/>
      <c r="V27" s="53" t="s">
        <v>56</v>
      </c>
    </row>
    <row r="28" spans="1:23" ht="34" customHeight="1">
      <c r="A28" s="379"/>
      <c r="B28" s="379"/>
      <c r="C28" s="122" t="s">
        <v>37</v>
      </c>
      <c r="D28" s="101" t="s">
        <v>36</v>
      </c>
      <c r="E28" s="101" t="s">
        <v>36</v>
      </c>
      <c r="F28" s="101" t="s">
        <v>36</v>
      </c>
      <c r="G28" s="72"/>
      <c r="H28" s="72"/>
      <c r="I28" s="72"/>
      <c r="J28" s="72"/>
      <c r="K28" s="72"/>
      <c r="L28" s="72"/>
      <c r="M28" s="72"/>
      <c r="N28" s="72"/>
      <c r="P28" s="38"/>
    </row>
    <row r="29" spans="1:23" ht="34" customHeight="1">
      <c r="A29" s="379"/>
      <c r="B29" s="379"/>
      <c r="C29" s="122" t="s">
        <v>38</v>
      </c>
      <c r="D29" s="101" t="s">
        <v>36</v>
      </c>
      <c r="E29" s="101" t="s">
        <v>36</v>
      </c>
      <c r="F29" s="101" t="s">
        <v>36</v>
      </c>
      <c r="G29" s="72"/>
      <c r="H29" s="72"/>
      <c r="I29" s="72"/>
      <c r="J29" s="72"/>
      <c r="K29" s="72"/>
      <c r="L29" s="72"/>
      <c r="M29" s="72"/>
      <c r="N29" s="72"/>
      <c r="P29" s="38"/>
    </row>
    <row r="30" spans="1:23" ht="34" customHeight="1">
      <c r="A30" s="383" t="s">
        <v>39</v>
      </c>
      <c r="B30" s="383"/>
      <c r="C30" s="383"/>
      <c r="D30" s="101" t="s">
        <v>36</v>
      </c>
      <c r="E30" s="101" t="s">
        <v>36</v>
      </c>
      <c r="F30" s="101" t="s">
        <v>36</v>
      </c>
      <c r="G30" s="74">
        <f>IF(SUM(G26:G29)=G17+G18,SUM(G26:G29),"合計が合いません")</f>
        <v>0</v>
      </c>
      <c r="H30" s="74">
        <f t="shared" ref="H30:N30" si="6">IF(SUM(H26:H29)=H17+H18,SUM(H26:H29),"合計が合いません")</f>
        <v>0</v>
      </c>
      <c r="I30" s="74">
        <f t="shared" si="6"/>
        <v>0</v>
      </c>
      <c r="J30" s="74">
        <f t="shared" si="6"/>
        <v>0</v>
      </c>
      <c r="K30" s="74">
        <f t="shared" si="6"/>
        <v>0</v>
      </c>
      <c r="L30" s="74">
        <f t="shared" si="6"/>
        <v>0</v>
      </c>
      <c r="M30" s="74">
        <f t="shared" si="6"/>
        <v>0</v>
      </c>
      <c r="N30" s="74">
        <f t="shared" si="6"/>
        <v>0</v>
      </c>
      <c r="P30" s="151" t="s">
        <v>166</v>
      </c>
    </row>
    <row r="31" spans="1:23" ht="4.5" customHeight="1">
      <c r="A31" s="8"/>
      <c r="B31" s="8"/>
      <c r="C31" s="8"/>
      <c r="D31" s="8"/>
      <c r="E31" s="8"/>
      <c r="F31" s="8"/>
      <c r="G31" s="8"/>
      <c r="H31" s="8"/>
      <c r="I31" s="8"/>
      <c r="J31" s="8"/>
      <c r="K31" s="8"/>
      <c r="L31" s="8"/>
      <c r="M31" s="8"/>
      <c r="N31" s="8"/>
    </row>
    <row r="32" spans="1:23" ht="24" customHeight="1">
      <c r="A32" s="124" t="s">
        <v>122</v>
      </c>
      <c r="B32" s="125"/>
      <c r="C32" s="125"/>
      <c r="D32" s="125"/>
      <c r="E32" s="125"/>
      <c r="F32" s="125"/>
      <c r="G32" s="125"/>
      <c r="H32" s="125"/>
      <c r="I32" s="125"/>
      <c r="J32" s="125"/>
      <c r="K32" s="125"/>
      <c r="L32" s="99"/>
      <c r="M32" s="99"/>
      <c r="N32" s="99"/>
    </row>
    <row r="33" spans="1:22" ht="24" customHeight="1">
      <c r="A33" s="124" t="s">
        <v>123</v>
      </c>
      <c r="B33" s="125"/>
      <c r="C33" s="125"/>
      <c r="D33" s="125"/>
      <c r="E33" s="125"/>
      <c r="F33" s="125"/>
      <c r="G33" s="125"/>
      <c r="H33" s="371"/>
      <c r="I33" s="372"/>
      <c r="J33" s="125"/>
      <c r="K33" s="125"/>
      <c r="L33" s="99"/>
      <c r="M33" s="99"/>
      <c r="N33" s="99"/>
    </row>
    <row r="34" spans="1:22" ht="24" customHeight="1">
      <c r="A34" s="124" t="s">
        <v>124</v>
      </c>
      <c r="B34" s="124"/>
      <c r="C34" s="124"/>
      <c r="D34" s="124"/>
      <c r="E34" s="124"/>
      <c r="F34" s="124"/>
      <c r="G34" s="124"/>
      <c r="H34" s="124"/>
      <c r="I34" s="124"/>
      <c r="J34" s="124"/>
      <c r="K34" s="124"/>
      <c r="L34" s="98"/>
      <c r="M34" s="98"/>
      <c r="N34" s="98"/>
    </row>
    <row r="35" spans="1:22" ht="24" customHeight="1">
      <c r="A35" s="124" t="s">
        <v>125</v>
      </c>
      <c r="B35" s="124"/>
      <c r="C35" s="124"/>
      <c r="D35" s="124"/>
      <c r="E35" s="124"/>
      <c r="F35" s="124"/>
      <c r="G35" s="124"/>
      <c r="H35" s="124"/>
      <c r="I35" s="124"/>
      <c r="J35" s="124"/>
      <c r="K35" s="124"/>
      <c r="L35" s="98"/>
      <c r="M35" s="98"/>
      <c r="N35" s="98"/>
    </row>
    <row r="36" spans="1:22" ht="24" customHeight="1">
      <c r="A36" s="124" t="s">
        <v>126</v>
      </c>
      <c r="B36" s="124"/>
      <c r="C36" s="124"/>
      <c r="D36" s="124"/>
      <c r="E36" s="124"/>
      <c r="F36" s="124"/>
      <c r="G36" s="124"/>
      <c r="H36" s="124"/>
      <c r="I36" s="124"/>
      <c r="J36" s="124"/>
      <c r="K36" s="124"/>
      <c r="L36" s="98"/>
      <c r="M36" s="98"/>
      <c r="N36" s="98"/>
    </row>
    <row r="37" spans="1:22" ht="24" customHeight="1">
      <c r="A37" s="124"/>
      <c r="B37" s="124"/>
      <c r="C37" s="124"/>
      <c r="D37" s="124"/>
      <c r="E37" s="124"/>
      <c r="F37" s="124"/>
      <c r="G37" s="124"/>
      <c r="H37" s="124"/>
      <c r="I37" s="124"/>
      <c r="J37" s="124"/>
      <c r="K37" s="124"/>
      <c r="L37" s="98"/>
      <c r="M37" s="98"/>
      <c r="N37" s="98"/>
    </row>
    <row r="38" spans="1:22" ht="24" customHeight="1">
      <c r="A38" s="124" t="s">
        <v>127</v>
      </c>
      <c r="B38" s="124"/>
      <c r="C38" s="124"/>
      <c r="D38" s="124"/>
      <c r="E38" s="124"/>
      <c r="F38" s="124"/>
      <c r="G38" s="124"/>
      <c r="H38" s="124"/>
      <c r="I38" s="124"/>
      <c r="J38" s="124"/>
      <c r="K38" s="124"/>
      <c r="L38" s="98"/>
      <c r="M38" s="98"/>
      <c r="N38" s="98"/>
    </row>
    <row r="39" spans="1:22" ht="24" customHeight="1">
      <c r="A39" s="371" t="s">
        <v>128</v>
      </c>
      <c r="B39" s="371"/>
      <c r="C39" s="371"/>
      <c r="D39" s="371"/>
      <c r="E39" s="371"/>
      <c r="F39" s="371"/>
      <c r="G39" s="371"/>
      <c r="H39" s="371"/>
      <c r="I39" s="371"/>
      <c r="J39" s="402" t="s">
        <v>130</v>
      </c>
      <c r="K39" s="402"/>
      <c r="L39" s="124"/>
      <c r="M39" s="97"/>
      <c r="N39" s="97"/>
      <c r="O39" s="97"/>
      <c r="S39" s="24"/>
    </row>
    <row r="40" spans="1:22" ht="24" customHeight="1">
      <c r="A40" s="124" t="s">
        <v>129</v>
      </c>
      <c r="B40" s="124"/>
      <c r="C40" s="124"/>
      <c r="D40" s="124"/>
      <c r="E40" s="124"/>
      <c r="F40" s="124"/>
      <c r="G40" s="124" t="s">
        <v>132</v>
      </c>
      <c r="H40" s="124"/>
      <c r="I40" s="126"/>
      <c r="J40" s="124"/>
      <c r="K40" s="124"/>
      <c r="L40" s="97"/>
      <c r="M40" s="97"/>
      <c r="N40" s="97"/>
      <c r="Q40" s="55"/>
      <c r="R40" s="55"/>
      <c r="T40" s="55"/>
      <c r="U40" s="55"/>
      <c r="V40" s="55"/>
    </row>
    <row r="41" spans="1:22" ht="16" customHeight="1">
      <c r="A41" s="124" t="s">
        <v>131</v>
      </c>
      <c r="B41" s="124"/>
      <c r="C41" s="124"/>
      <c r="D41" s="124"/>
      <c r="E41" s="124"/>
      <c r="F41" s="124"/>
      <c r="G41" s="124"/>
      <c r="H41" s="371" t="s">
        <v>132</v>
      </c>
      <c r="I41" s="372"/>
      <c r="J41" s="124"/>
      <c r="K41" s="124"/>
      <c r="L41" s="98"/>
      <c r="M41" s="98"/>
      <c r="N41" s="98"/>
      <c r="R41" s="24"/>
    </row>
    <row r="42" spans="1:22" s="76" customFormat="1"/>
    <row r="43" spans="1:22" s="76" customFormat="1"/>
    <row r="44" spans="1:22" s="76" customFormat="1">
      <c r="G44" s="78"/>
    </row>
    <row r="45" spans="1:22" s="76" customFormat="1"/>
    <row r="46" spans="1:22" s="76" customFormat="1"/>
    <row r="47" spans="1:22" s="76" customFormat="1"/>
    <row r="48" spans="1:22" s="76" customFormat="1"/>
    <row r="49" s="76" customFormat="1"/>
  </sheetData>
  <mergeCells count="67">
    <mergeCell ref="P13:S13"/>
    <mergeCell ref="P21:S23"/>
    <mergeCell ref="A39:I39"/>
    <mergeCell ref="J39:K39"/>
    <mergeCell ref="L22:L23"/>
    <mergeCell ref="M22:M23"/>
    <mergeCell ref="N22:N23"/>
    <mergeCell ref="A15:C15"/>
    <mergeCell ref="P26:U26"/>
    <mergeCell ref="P27:U27"/>
    <mergeCell ref="J22:J23"/>
    <mergeCell ref="K22:K23"/>
    <mergeCell ref="A24:C24"/>
    <mergeCell ref="E22:E23"/>
    <mergeCell ref="F22:F23"/>
    <mergeCell ref="G22:G23"/>
    <mergeCell ref="P9:R10"/>
    <mergeCell ref="L9:L10"/>
    <mergeCell ref="M9:M10"/>
    <mergeCell ref="N9:N10"/>
    <mergeCell ref="L11:L12"/>
    <mergeCell ref="M11:M12"/>
    <mergeCell ref="N11:N12"/>
    <mergeCell ref="D9:D10"/>
    <mergeCell ref="I11:I12"/>
    <mergeCell ref="I9:I10"/>
    <mergeCell ref="E9:E10"/>
    <mergeCell ref="G11:G12"/>
    <mergeCell ref="D11:D12"/>
    <mergeCell ref="E11:E12"/>
    <mergeCell ref="F9:F10"/>
    <mergeCell ref="K11:K12"/>
    <mergeCell ref="G9:G10"/>
    <mergeCell ref="J11:J12"/>
    <mergeCell ref="K9:K10"/>
    <mergeCell ref="F11:F12"/>
    <mergeCell ref="J9:J10"/>
    <mergeCell ref="A1:C1"/>
    <mergeCell ref="A21:C21"/>
    <mergeCell ref="A19:A20"/>
    <mergeCell ref="H11:H12"/>
    <mergeCell ref="H9:H10"/>
    <mergeCell ref="A10:C10"/>
    <mergeCell ref="A5:C6"/>
    <mergeCell ref="A7:C7"/>
    <mergeCell ref="A8:C8"/>
    <mergeCell ref="A9:C9"/>
    <mergeCell ref="A14:C14"/>
    <mergeCell ref="A13:C13"/>
    <mergeCell ref="A11:C11"/>
    <mergeCell ref="A12:C12"/>
    <mergeCell ref="B19:C19"/>
    <mergeCell ref="D3:F3"/>
    <mergeCell ref="B20:C20"/>
    <mergeCell ref="A16:C16"/>
    <mergeCell ref="A17:C17"/>
    <mergeCell ref="A18:C18"/>
    <mergeCell ref="H41:I41"/>
    <mergeCell ref="D22:D23"/>
    <mergeCell ref="A25:C25"/>
    <mergeCell ref="A26:B29"/>
    <mergeCell ref="A23:C23"/>
    <mergeCell ref="I22:I23"/>
    <mergeCell ref="H33:I33"/>
    <mergeCell ref="A30:C30"/>
    <mergeCell ref="A22:C22"/>
    <mergeCell ref="H22:H23"/>
  </mergeCells>
  <phoneticPr fontId="5"/>
  <pageMargins left="0.78740157480314965" right="0.59055118110236227" top="0.51181102362204722" bottom="0.47244094488188981" header="0.51181102362204722" footer="0.51181102362204722"/>
  <pageSetup paperSize="9" scale="86" fitToHeight="0" orientation="portrait" r:id="rId1"/>
  <headerFooter alignWithMargins="0"/>
  <rowBreaks count="1" manualBreakCount="1">
    <brk id="31" max="1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9"/>
  <sheetViews>
    <sheetView view="pageBreakPreview" zoomScaleNormal="100" workbookViewId="0">
      <selection sqref="A1:B1"/>
    </sheetView>
  </sheetViews>
  <sheetFormatPr defaultRowHeight="13"/>
  <cols>
    <col min="1" max="1" width="6.6328125" customWidth="1"/>
    <col min="2" max="2" width="10.7265625" customWidth="1"/>
    <col min="3" max="3" width="32.26953125" customWidth="1"/>
    <col min="4" max="4" width="11.1796875" customWidth="1"/>
    <col min="5" max="5" width="16.08984375" customWidth="1"/>
    <col min="6" max="6" width="8.08984375" customWidth="1"/>
    <col min="7" max="7" width="16.08984375" customWidth="1"/>
    <col min="8" max="8" width="3.7265625" customWidth="1"/>
    <col min="10" max="10" width="4.90625" customWidth="1"/>
  </cols>
  <sheetData>
    <row r="1" spans="1:15">
      <c r="A1" s="519" t="s">
        <v>42</v>
      </c>
      <c r="B1" s="520"/>
      <c r="C1" s="13"/>
      <c r="D1" s="13"/>
    </row>
    <row r="2" spans="1:15" ht="26.25" customHeight="1">
      <c r="A2" s="409" t="s">
        <v>43</v>
      </c>
      <c r="B2" s="410"/>
      <c r="C2" s="163" t="str">
        <f>IF(申請書!G11="","",申請書!G11)</f>
        <v/>
      </c>
      <c r="D2" s="56"/>
      <c r="E2" s="56"/>
      <c r="F2" s="56"/>
      <c r="I2" s="38"/>
    </row>
    <row r="3" spans="1:15" ht="26.25" customHeight="1">
      <c r="A3" s="521" t="s">
        <v>44</v>
      </c>
      <c r="G3" s="37" t="s">
        <v>133</v>
      </c>
      <c r="I3" s="359"/>
      <c r="J3" s="359"/>
      <c r="K3" s="359"/>
      <c r="L3" s="359"/>
      <c r="M3" s="359"/>
      <c r="N3" s="359"/>
      <c r="O3" s="359"/>
    </row>
    <row r="4" spans="1:15" ht="26.25" customHeight="1">
      <c r="A4" s="7"/>
      <c r="B4" s="522" t="s">
        <v>134</v>
      </c>
      <c r="C4" s="523"/>
      <c r="D4" s="524" t="s">
        <v>135</v>
      </c>
      <c r="E4" s="193" t="s">
        <v>50</v>
      </c>
      <c r="F4" s="193" t="s">
        <v>45</v>
      </c>
      <c r="G4" s="193" t="s">
        <v>46</v>
      </c>
    </row>
    <row r="5" spans="1:15" ht="30" customHeight="1">
      <c r="A5" s="6">
        <v>1</v>
      </c>
      <c r="B5" s="413"/>
      <c r="C5" s="412"/>
      <c r="D5" s="112"/>
      <c r="E5" s="21"/>
      <c r="F5" s="22"/>
      <c r="G5" s="45"/>
      <c r="I5" s="46"/>
    </row>
    <row r="6" spans="1:15" ht="30" customHeight="1">
      <c r="A6" s="6">
        <v>2</v>
      </c>
      <c r="B6" s="413"/>
      <c r="C6" s="412"/>
      <c r="D6" s="112"/>
      <c r="E6" s="21"/>
      <c r="F6" s="22"/>
      <c r="G6" s="45" t="str">
        <f t="shared" ref="G6:G13" si="0">IF(AND(E6="",F6=""),"",E6*F6)</f>
        <v/>
      </c>
      <c r="I6" s="46"/>
      <c r="M6" s="118"/>
    </row>
    <row r="7" spans="1:15" ht="30" customHeight="1">
      <c r="A7" s="6">
        <v>3</v>
      </c>
      <c r="B7" s="411"/>
      <c r="C7" s="412"/>
      <c r="D7" s="112"/>
      <c r="E7" s="21"/>
      <c r="F7" s="22"/>
      <c r="G7" s="45" t="str">
        <f t="shared" si="0"/>
        <v/>
      </c>
      <c r="I7" s="46"/>
    </row>
    <row r="8" spans="1:15" ht="30" customHeight="1">
      <c r="A8" s="6">
        <v>4</v>
      </c>
      <c r="B8" s="411"/>
      <c r="C8" s="412"/>
      <c r="D8" s="112"/>
      <c r="E8" s="21"/>
      <c r="F8" s="22"/>
      <c r="G8" s="45" t="str">
        <f t="shared" si="0"/>
        <v/>
      </c>
      <c r="I8" s="46"/>
    </row>
    <row r="9" spans="1:15" ht="30" customHeight="1">
      <c r="A9" s="6">
        <v>5</v>
      </c>
      <c r="B9" s="411"/>
      <c r="C9" s="412"/>
      <c r="D9" s="112"/>
      <c r="E9" s="21"/>
      <c r="F9" s="22"/>
      <c r="G9" s="45" t="str">
        <f t="shared" si="0"/>
        <v/>
      </c>
      <c r="I9" s="46"/>
    </row>
    <row r="10" spans="1:15" ht="30" customHeight="1">
      <c r="A10" s="6">
        <v>6</v>
      </c>
      <c r="B10" s="411"/>
      <c r="C10" s="412"/>
      <c r="D10" s="112"/>
      <c r="E10" s="21"/>
      <c r="F10" s="22"/>
      <c r="G10" s="45" t="str">
        <f t="shared" si="0"/>
        <v/>
      </c>
      <c r="I10" s="46"/>
    </row>
    <row r="11" spans="1:15" ht="30" customHeight="1">
      <c r="A11" s="6">
        <v>7</v>
      </c>
      <c r="B11" s="411"/>
      <c r="C11" s="412"/>
      <c r="D11" s="112"/>
      <c r="E11" s="21"/>
      <c r="F11" s="22"/>
      <c r="G11" s="45" t="str">
        <f t="shared" si="0"/>
        <v/>
      </c>
      <c r="I11" s="38"/>
    </row>
    <row r="12" spans="1:15" ht="30" customHeight="1">
      <c r="A12" s="6">
        <v>8</v>
      </c>
      <c r="B12" s="411"/>
      <c r="C12" s="412"/>
      <c r="D12" s="112"/>
      <c r="E12" s="21"/>
      <c r="F12" s="22"/>
      <c r="G12" s="45" t="str">
        <f t="shared" si="0"/>
        <v/>
      </c>
      <c r="I12" s="46"/>
    </row>
    <row r="13" spans="1:15" ht="30" customHeight="1">
      <c r="A13" s="6">
        <v>9</v>
      </c>
      <c r="B13" s="411"/>
      <c r="C13" s="412"/>
      <c r="D13" s="112"/>
      <c r="E13" s="21"/>
      <c r="F13" s="22"/>
      <c r="G13" s="45" t="str">
        <f t="shared" si="0"/>
        <v/>
      </c>
      <c r="I13" s="46"/>
    </row>
    <row r="14" spans="1:15" ht="24.75" customHeight="1">
      <c r="A14" s="6">
        <v>10</v>
      </c>
      <c r="B14" s="411"/>
      <c r="C14" s="412"/>
      <c r="D14" s="112"/>
      <c r="E14" s="21"/>
      <c r="F14" s="22"/>
      <c r="G14" s="45" t="str">
        <f>IF(AND(E14="",F14=""),"",E14*F14)</f>
        <v/>
      </c>
      <c r="I14" s="46"/>
    </row>
    <row r="15" spans="1:15" ht="18" customHeight="1">
      <c r="A15" s="421" t="str">
        <f>IF(SUM(G5:G14)&gt;SUM(別表３!G17:N17),"別表3の設備投資額を上回っています","")</f>
        <v/>
      </c>
      <c r="B15" s="421"/>
      <c r="C15" s="421"/>
      <c r="D15" s="421"/>
      <c r="E15" s="421"/>
      <c r="F15" s="421"/>
      <c r="G15" s="421"/>
      <c r="I15" s="129" t="s">
        <v>136</v>
      </c>
      <c r="J15" s="54"/>
      <c r="K15" s="54"/>
      <c r="L15" s="54"/>
    </row>
    <row r="16" spans="1:15" ht="5.25" customHeight="1">
      <c r="A16" s="2"/>
    </row>
    <row r="17" spans="1:12" ht="24" customHeight="1">
      <c r="A17" s="417" t="s">
        <v>47</v>
      </c>
      <c r="B17" s="418"/>
      <c r="C17" s="418"/>
      <c r="D17" s="418"/>
      <c r="E17" s="418"/>
      <c r="I17" s="416"/>
    </row>
    <row r="18" spans="1:12" ht="16.5" customHeight="1">
      <c r="C18" s="37" t="s">
        <v>133</v>
      </c>
      <c r="D18" s="37"/>
      <c r="I18" s="416"/>
    </row>
    <row r="19" spans="1:12" ht="26.25" customHeight="1">
      <c r="A19" s="6" t="s">
        <v>49</v>
      </c>
      <c r="B19" s="422" t="s">
        <v>48</v>
      </c>
      <c r="C19" s="423"/>
      <c r="D19" s="56"/>
      <c r="E19" s="127"/>
      <c r="I19" s="416"/>
    </row>
    <row r="20" spans="1:12" ht="26.25" customHeight="1">
      <c r="A20" s="20"/>
      <c r="B20" s="419"/>
      <c r="C20" s="420"/>
      <c r="D20" s="63"/>
      <c r="E20" s="128"/>
      <c r="I20" s="416"/>
    </row>
    <row r="21" spans="1:12" ht="26.25" customHeight="1">
      <c r="A21" s="20"/>
      <c r="B21" s="419"/>
      <c r="C21" s="420"/>
      <c r="D21" s="63"/>
      <c r="E21" s="128"/>
      <c r="I21" s="416"/>
    </row>
    <row r="22" spans="1:12" ht="26.25" customHeight="1">
      <c r="A22" s="20"/>
      <c r="B22" s="419"/>
      <c r="C22" s="420"/>
      <c r="D22" s="63"/>
      <c r="E22" s="128"/>
      <c r="I22" s="416"/>
    </row>
    <row r="23" spans="1:12" ht="26.25" customHeight="1">
      <c r="A23" s="20"/>
      <c r="B23" s="419"/>
      <c r="C23" s="420"/>
      <c r="D23" s="63"/>
      <c r="E23" s="128"/>
      <c r="I23" s="416"/>
    </row>
    <row r="24" spans="1:12" ht="26.25" customHeight="1">
      <c r="A24" s="20"/>
      <c r="B24" s="419"/>
      <c r="C24" s="420"/>
      <c r="D24" s="63"/>
      <c r="E24" s="128"/>
      <c r="F24" s="43"/>
      <c r="G24" s="43"/>
      <c r="I24" s="416"/>
    </row>
    <row r="25" spans="1:12" ht="21" customHeight="1">
      <c r="A25" s="414" t="str">
        <f>IF(SUM(B20:C24)&gt;SUM(別表３!G18:N18),"別表3の運転資金額を上回っています","")</f>
        <v/>
      </c>
      <c r="B25" s="414"/>
      <c r="C25" s="414"/>
      <c r="D25" s="415"/>
      <c r="E25" s="415"/>
      <c r="F25" s="415"/>
      <c r="G25" s="415"/>
      <c r="I25" s="129" t="s">
        <v>137</v>
      </c>
      <c r="J25" s="54"/>
      <c r="K25" s="54"/>
      <c r="L25" s="54"/>
    </row>
    <row r="26" spans="1:12">
      <c r="I26" s="46"/>
    </row>
    <row r="27" spans="1:12">
      <c r="I27" s="46"/>
    </row>
    <row r="29" spans="1:12">
      <c r="A29" s="38"/>
      <c r="E29" s="38"/>
    </row>
  </sheetData>
  <mergeCells count="24">
    <mergeCell ref="A25:G25"/>
    <mergeCell ref="I17:I24"/>
    <mergeCell ref="I3:O3"/>
    <mergeCell ref="A17:E17"/>
    <mergeCell ref="B8:C8"/>
    <mergeCell ref="B9:C9"/>
    <mergeCell ref="B10:C10"/>
    <mergeCell ref="B11:C11"/>
    <mergeCell ref="B23:C23"/>
    <mergeCell ref="A15:G15"/>
    <mergeCell ref="B14:C14"/>
    <mergeCell ref="B24:C24"/>
    <mergeCell ref="B19:C19"/>
    <mergeCell ref="B20:C20"/>
    <mergeCell ref="B21:C21"/>
    <mergeCell ref="B22:C22"/>
    <mergeCell ref="A1:B1"/>
    <mergeCell ref="A2:B2"/>
    <mergeCell ref="B12:C12"/>
    <mergeCell ref="B13:C13"/>
    <mergeCell ref="B4:C4"/>
    <mergeCell ref="B5:C5"/>
    <mergeCell ref="B6:C6"/>
    <mergeCell ref="B7:C7"/>
  </mergeCells>
  <phoneticPr fontId="5"/>
  <pageMargins left="0.86614173228346458" right="0.47244094488188981" top="1.1811023622047245" bottom="0.98425196850393704" header="0.51181102362204722" footer="0.51181102362204722"/>
  <pageSetup paperSize="9" scale="87"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15"/>
  <sheetViews>
    <sheetView view="pageBreakPreview" zoomScaleNormal="100" workbookViewId="0"/>
  </sheetViews>
  <sheetFormatPr defaultColWidth="9" defaultRowHeight="13"/>
  <cols>
    <col min="1" max="1" width="1.6328125" style="13" customWidth="1"/>
    <col min="2" max="2" width="18.7265625" style="13" customWidth="1"/>
    <col min="3" max="3" width="9" style="13"/>
    <col min="4" max="4" width="11" style="13" customWidth="1"/>
    <col min="5" max="5" width="19.1796875" style="13" customWidth="1"/>
    <col min="6" max="6" width="26.26953125" style="13" customWidth="1"/>
    <col min="7" max="7" width="1.6328125" style="13" customWidth="1"/>
    <col min="8" max="16384" width="9" style="13"/>
  </cols>
  <sheetData>
    <row r="2" spans="2:7">
      <c r="B2" s="19" t="s">
        <v>59</v>
      </c>
    </row>
    <row r="3" spans="2:7" ht="15" customHeight="1">
      <c r="B3" s="424" t="s">
        <v>140</v>
      </c>
      <c r="C3" s="424"/>
      <c r="D3" s="424"/>
      <c r="E3" s="424"/>
      <c r="F3" s="424"/>
    </row>
    <row r="4" spans="2:7" ht="15" customHeight="1">
      <c r="B4" s="424"/>
      <c r="C4" s="424"/>
      <c r="D4" s="424"/>
      <c r="E4" s="424"/>
      <c r="F4" s="424"/>
    </row>
    <row r="5" spans="2:7" ht="15" customHeight="1">
      <c r="B5" s="59"/>
    </row>
    <row r="6" spans="2:7">
      <c r="F6" s="67" t="s">
        <v>133</v>
      </c>
    </row>
    <row r="7" spans="2:7" s="58" customFormat="1" ht="30" customHeight="1">
      <c r="B7" s="64" t="s">
        <v>61</v>
      </c>
      <c r="C7" s="64" t="s">
        <v>57</v>
      </c>
      <c r="D7" s="64" t="s">
        <v>58</v>
      </c>
      <c r="E7" s="61" t="s">
        <v>62</v>
      </c>
      <c r="F7" s="61" t="s">
        <v>141</v>
      </c>
    </row>
    <row r="8" spans="2:7" ht="30" customHeight="1">
      <c r="B8" s="65">
        <v>1</v>
      </c>
      <c r="C8" s="64"/>
      <c r="D8" s="65"/>
      <c r="E8" s="65"/>
      <c r="F8" s="65"/>
      <c r="G8" s="60"/>
    </row>
    <row r="9" spans="2:7" ht="30" customHeight="1">
      <c r="B9" s="65">
        <v>2</v>
      </c>
      <c r="C9" s="64"/>
      <c r="D9" s="65"/>
      <c r="E9" s="65"/>
      <c r="F9" s="65"/>
      <c r="G9" s="60"/>
    </row>
    <row r="10" spans="2:7" ht="30" customHeight="1">
      <c r="B10" s="65">
        <v>3</v>
      </c>
      <c r="C10" s="64"/>
      <c r="D10" s="65"/>
      <c r="E10" s="65"/>
      <c r="F10" s="65"/>
      <c r="G10" s="60"/>
    </row>
    <row r="11" spans="2:7" ht="30" customHeight="1">
      <c r="B11" s="65">
        <v>4</v>
      </c>
      <c r="C11" s="64"/>
      <c r="D11" s="65"/>
      <c r="E11" s="65"/>
      <c r="F11" s="65"/>
      <c r="G11" s="60"/>
    </row>
    <row r="12" spans="2:7" ht="30" customHeight="1">
      <c r="B12" s="65">
        <v>5</v>
      </c>
      <c r="C12" s="64"/>
      <c r="D12" s="65"/>
      <c r="E12" s="65"/>
      <c r="F12" s="65"/>
      <c r="G12" s="60"/>
    </row>
    <row r="15" spans="2:7">
      <c r="E15"/>
    </row>
  </sheetData>
  <mergeCells count="1">
    <mergeCell ref="B3:F4"/>
  </mergeCells>
  <phoneticPr fontId="5"/>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R22"/>
  <sheetViews>
    <sheetView view="pageBreakPreview" zoomScale="85" zoomScaleNormal="100" zoomScaleSheetLayoutView="85" workbookViewId="0"/>
  </sheetViews>
  <sheetFormatPr defaultColWidth="9" defaultRowHeight="13"/>
  <cols>
    <col min="1" max="1" width="1.6328125" style="13" customWidth="1"/>
    <col min="2" max="9" width="5.6328125" style="13" customWidth="1"/>
    <col min="10" max="10" width="14.08984375" style="13" customWidth="1"/>
    <col min="11" max="11" width="2.6328125" style="13" customWidth="1"/>
    <col min="12" max="16" width="5.6328125" style="13" customWidth="1"/>
    <col min="17" max="18" width="1.7265625" style="13" customWidth="1"/>
    <col min="19" max="16384" width="9" style="68"/>
  </cols>
  <sheetData>
    <row r="2" spans="1:18">
      <c r="B2" s="19" t="s">
        <v>66</v>
      </c>
    </row>
    <row r="3" spans="1:18" ht="23.25" customHeight="1">
      <c r="B3" s="110" t="s">
        <v>142</v>
      </c>
      <c r="C3" s="16"/>
      <c r="D3" s="16"/>
      <c r="E3" s="16"/>
      <c r="F3" s="67"/>
      <c r="G3" s="16"/>
      <c r="H3" s="16"/>
      <c r="I3" s="16"/>
      <c r="J3" s="16"/>
      <c r="K3" s="16"/>
      <c r="L3" s="16"/>
      <c r="M3" s="16"/>
      <c r="N3" s="16"/>
      <c r="O3" s="16"/>
      <c r="P3" s="16"/>
    </row>
    <row r="4" spans="1:18" ht="4.5" customHeight="1">
      <c r="B4" s="131"/>
      <c r="C4" s="16"/>
      <c r="D4" s="16"/>
      <c r="E4" s="16"/>
      <c r="F4" s="16"/>
      <c r="G4" s="16"/>
      <c r="H4" s="16"/>
      <c r="I4" s="16"/>
      <c r="J4" s="16"/>
      <c r="K4" s="16"/>
      <c r="L4" s="16"/>
      <c r="M4" s="16"/>
      <c r="N4" s="16"/>
      <c r="O4" s="16"/>
      <c r="P4" s="16"/>
    </row>
    <row r="5" spans="1:18" ht="18" customHeight="1">
      <c r="B5" s="525" t="s">
        <v>143</v>
      </c>
      <c r="C5" s="525"/>
      <c r="D5" s="525"/>
      <c r="E5" s="525"/>
      <c r="F5" s="525"/>
      <c r="G5" s="525"/>
      <c r="H5" s="525"/>
      <c r="I5" s="525"/>
      <c r="J5" s="525"/>
      <c r="K5" s="525"/>
      <c r="L5" s="525"/>
      <c r="M5" s="525"/>
      <c r="N5" s="525"/>
      <c r="O5" s="525"/>
      <c r="P5" s="525"/>
    </row>
    <row r="6" spans="1:18" ht="18" customHeight="1">
      <c r="A6" s="63"/>
      <c r="B6" s="525"/>
      <c r="C6" s="525"/>
      <c r="D6" s="525"/>
      <c r="E6" s="525"/>
      <c r="F6" s="525"/>
      <c r="G6" s="525"/>
      <c r="H6" s="525"/>
      <c r="I6" s="525"/>
      <c r="J6" s="525"/>
      <c r="K6" s="525"/>
      <c r="L6" s="525"/>
      <c r="M6" s="525"/>
      <c r="N6" s="525"/>
      <c r="O6" s="525"/>
      <c r="P6" s="525"/>
      <c r="Q6" s="63"/>
      <c r="R6" s="63"/>
    </row>
    <row r="7" spans="1:18" ht="6" customHeight="1">
      <c r="A7" s="56"/>
      <c r="B7" s="41"/>
      <c r="C7" s="102"/>
      <c r="D7" s="41"/>
      <c r="E7" s="41"/>
      <c r="F7" s="41"/>
      <c r="G7" s="62"/>
      <c r="H7" s="56"/>
      <c r="I7" s="56"/>
      <c r="J7" s="56"/>
      <c r="K7" s="56"/>
      <c r="L7" s="56"/>
      <c r="M7" s="56"/>
      <c r="N7" s="56"/>
      <c r="O7" s="56"/>
      <c r="P7" s="56"/>
      <c r="Q7" s="56"/>
      <c r="R7" s="56"/>
    </row>
    <row r="8" spans="1:18" ht="41.5" customHeight="1">
      <c r="A8" s="56"/>
      <c r="B8" s="437" t="s">
        <v>144</v>
      </c>
      <c r="C8" s="437"/>
      <c r="D8" s="437"/>
      <c r="E8" s="437"/>
      <c r="F8" s="437"/>
      <c r="G8" s="437"/>
      <c r="H8" s="437"/>
      <c r="I8" s="437"/>
      <c r="J8" s="437"/>
      <c r="K8" s="431" t="s">
        <v>145</v>
      </c>
      <c r="L8" s="432"/>
      <c r="M8" s="432"/>
      <c r="N8" s="432"/>
      <c r="O8" s="432"/>
      <c r="P8" s="433"/>
      <c r="Q8" s="56"/>
      <c r="R8" s="56"/>
    </row>
    <row r="9" spans="1:18" ht="41.5" customHeight="1">
      <c r="A9" s="56"/>
      <c r="B9" s="438" t="s">
        <v>146</v>
      </c>
      <c r="C9" s="438"/>
      <c r="D9" s="438"/>
      <c r="E9" s="438"/>
      <c r="F9" s="438"/>
      <c r="G9" s="438"/>
      <c r="H9" s="438"/>
      <c r="I9" s="438"/>
      <c r="J9" s="438"/>
      <c r="K9" s="428" t="s">
        <v>147</v>
      </c>
      <c r="L9" s="429"/>
      <c r="M9" s="429"/>
      <c r="N9" s="429"/>
      <c r="O9" s="429"/>
      <c r="P9" s="430"/>
      <c r="Q9" s="56"/>
      <c r="R9" s="56"/>
    </row>
    <row r="10" spans="1:18" ht="41.5" customHeight="1">
      <c r="B10" s="434" t="s">
        <v>148</v>
      </c>
      <c r="C10" s="435"/>
      <c r="D10" s="435"/>
      <c r="E10" s="435"/>
      <c r="F10" s="435"/>
      <c r="G10" s="435"/>
      <c r="H10" s="435"/>
      <c r="I10" s="435"/>
      <c r="J10" s="436"/>
      <c r="K10" s="428" t="s">
        <v>147</v>
      </c>
      <c r="L10" s="429"/>
      <c r="M10" s="429"/>
      <c r="N10" s="429"/>
      <c r="O10" s="429"/>
      <c r="P10" s="430"/>
    </row>
    <row r="11" spans="1:18" ht="41.5" customHeight="1">
      <c r="A11" s="56"/>
      <c r="B11" s="439" t="s">
        <v>1367</v>
      </c>
      <c r="C11" s="439"/>
      <c r="D11" s="439"/>
      <c r="E11" s="439"/>
      <c r="F11" s="439"/>
      <c r="G11" s="439"/>
      <c r="H11" s="439"/>
      <c r="I11" s="439"/>
      <c r="J11" s="439"/>
      <c r="K11" s="428" t="s">
        <v>147</v>
      </c>
      <c r="L11" s="429"/>
      <c r="M11" s="429"/>
      <c r="N11" s="429"/>
      <c r="O11" s="429"/>
      <c r="P11" s="430"/>
      <c r="Q11" s="56"/>
      <c r="R11" s="56"/>
    </row>
    <row r="12" spans="1:18" ht="41.5" customHeight="1">
      <c r="A12" s="56"/>
      <c r="B12" s="427" t="s">
        <v>149</v>
      </c>
      <c r="C12" s="427"/>
      <c r="D12" s="427"/>
      <c r="E12" s="427"/>
      <c r="F12" s="427"/>
      <c r="G12" s="427"/>
      <c r="H12" s="427"/>
      <c r="I12" s="427"/>
      <c r="J12" s="427"/>
      <c r="K12" s="428"/>
      <c r="L12" s="429"/>
      <c r="M12" s="429"/>
      <c r="N12" s="429"/>
      <c r="O12" s="429"/>
      <c r="P12" s="430"/>
      <c r="Q12" s="56"/>
      <c r="R12" s="56"/>
    </row>
    <row r="13" spans="1:18" ht="41.5" customHeight="1">
      <c r="B13" s="103"/>
      <c r="C13" s="426" t="s">
        <v>151</v>
      </c>
      <c r="D13" s="426"/>
      <c r="E13" s="426"/>
      <c r="F13" s="426"/>
      <c r="G13" s="426"/>
      <c r="H13" s="426"/>
      <c r="I13" s="426"/>
      <c r="J13" s="426"/>
      <c r="K13" s="428" t="s">
        <v>147</v>
      </c>
      <c r="L13" s="429"/>
      <c r="M13" s="429"/>
      <c r="N13" s="429"/>
      <c r="O13" s="429"/>
      <c r="P13" s="430"/>
    </row>
    <row r="14" spans="1:18" ht="41.5" customHeight="1">
      <c r="B14" s="104"/>
      <c r="C14" s="425" t="s">
        <v>152</v>
      </c>
      <c r="D14" s="425"/>
      <c r="E14" s="425"/>
      <c r="F14" s="425"/>
      <c r="G14" s="425"/>
      <c r="H14" s="425"/>
      <c r="I14" s="425"/>
      <c r="J14" s="425"/>
      <c r="K14" s="428" t="s">
        <v>147</v>
      </c>
      <c r="L14" s="429"/>
      <c r="M14" s="429"/>
      <c r="N14" s="429"/>
      <c r="O14" s="429"/>
      <c r="P14" s="430"/>
    </row>
    <row r="15" spans="1:18" ht="39" customHeight="1">
      <c r="B15" s="133"/>
      <c r="C15" s="133"/>
      <c r="D15" s="133"/>
      <c r="E15" s="133"/>
      <c r="F15" s="133"/>
      <c r="G15" s="133"/>
      <c r="H15" s="133"/>
      <c r="I15" s="133"/>
      <c r="J15" s="133"/>
      <c r="K15" s="132"/>
      <c r="L15" s="132"/>
      <c r="M15" s="132"/>
      <c r="N15" s="132"/>
      <c r="O15" s="132"/>
      <c r="P15" s="132"/>
    </row>
    <row r="16" spans="1:18" ht="39" customHeight="1">
      <c r="B16" s="134" t="s">
        <v>150</v>
      </c>
      <c r="C16" s="133"/>
      <c r="D16" s="133"/>
      <c r="E16" s="133"/>
      <c r="F16" s="133"/>
      <c r="G16" s="133"/>
      <c r="H16" s="133"/>
      <c r="I16" s="133"/>
      <c r="J16" s="133"/>
      <c r="K16" s="132"/>
      <c r="L16" s="132"/>
      <c r="M16" s="132"/>
      <c r="N16" s="132"/>
      <c r="O16" s="132"/>
      <c r="P16" s="132"/>
    </row>
    <row r="17" spans="2:2" ht="20.149999999999999" customHeight="1">
      <c r="B17" s="105"/>
    </row>
    <row r="18" spans="2:2" ht="20.149999999999999" customHeight="1">
      <c r="B18" s="105"/>
    </row>
    <row r="19" spans="2:2" ht="20.149999999999999" customHeight="1"/>
    <row r="20" spans="2:2" ht="20.149999999999999" customHeight="1"/>
    <row r="21" spans="2:2" ht="20.149999999999999" customHeight="1"/>
    <row r="22" spans="2:2" ht="20.149999999999999" customHeight="1"/>
  </sheetData>
  <mergeCells count="15">
    <mergeCell ref="B5:P6"/>
    <mergeCell ref="K8:P8"/>
    <mergeCell ref="K9:P9"/>
    <mergeCell ref="K10:P10"/>
    <mergeCell ref="K11:P11"/>
    <mergeCell ref="B10:J10"/>
    <mergeCell ref="B8:J8"/>
    <mergeCell ref="B9:J9"/>
    <mergeCell ref="B11:J11"/>
    <mergeCell ref="C14:J14"/>
    <mergeCell ref="C13:J13"/>
    <mergeCell ref="B12:J12"/>
    <mergeCell ref="K12:P12"/>
    <mergeCell ref="K13:P13"/>
    <mergeCell ref="K14:P14"/>
  </mergeCells>
  <phoneticPr fontId="5"/>
  <pageMargins left="0.59055118110236227" right="0.47244094488188981" top="0.9055118110236221" bottom="0.86614173228346458"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2:Z25"/>
  <sheetViews>
    <sheetView view="pageBreakPreview" zoomScaleNormal="100" zoomScaleSheetLayoutView="100" workbookViewId="0"/>
  </sheetViews>
  <sheetFormatPr defaultColWidth="9" defaultRowHeight="13"/>
  <cols>
    <col min="1" max="1" width="1.6328125" style="13" customWidth="1"/>
    <col min="2" max="2" width="3.1796875" style="13" customWidth="1"/>
    <col min="3" max="3" width="5.6328125" style="13" customWidth="1"/>
    <col min="4" max="4" width="7.36328125" style="13" customWidth="1"/>
    <col min="5" max="9" width="5.6328125" style="13" customWidth="1"/>
    <col min="10" max="10" width="10.453125" style="13" customWidth="1"/>
    <col min="11" max="11" width="2.6328125" style="13" customWidth="1"/>
    <col min="12" max="14" width="5.6328125" style="13" customWidth="1"/>
    <col min="15" max="15" width="12" style="13" customWidth="1"/>
    <col min="16" max="16" width="3.54296875" style="13" customWidth="1"/>
    <col min="17" max="18" width="1.7265625" style="13" customWidth="1"/>
    <col min="19" max="16384" width="9" style="68"/>
  </cols>
  <sheetData>
    <row r="2" spans="1:26">
      <c r="B2" s="19" t="s">
        <v>60</v>
      </c>
    </row>
    <row r="3" spans="1:26" ht="12" customHeight="1">
      <c r="B3" s="130"/>
      <c r="C3" s="16"/>
      <c r="D3" s="16"/>
      <c r="E3" s="16"/>
      <c r="F3" s="67"/>
      <c r="G3" s="16"/>
      <c r="H3" s="16"/>
      <c r="I3" s="16"/>
      <c r="J3" s="16"/>
      <c r="K3" s="16"/>
      <c r="L3" s="16"/>
      <c r="M3" s="16"/>
      <c r="N3" s="16"/>
      <c r="O3" s="16"/>
      <c r="P3" s="16"/>
    </row>
    <row r="4" spans="1:26" ht="21" customHeight="1">
      <c r="B4" s="131" t="s">
        <v>153</v>
      </c>
      <c r="C4" s="16"/>
      <c r="D4" s="16"/>
      <c r="E4" s="16"/>
      <c r="F4" s="16"/>
      <c r="G4" s="16"/>
      <c r="H4" s="16"/>
      <c r="I4" s="16"/>
      <c r="J4" s="16"/>
      <c r="K4" s="16"/>
      <c r="L4" s="16"/>
      <c r="M4" s="16"/>
      <c r="N4" s="16"/>
      <c r="O4" s="16"/>
      <c r="P4" s="16"/>
    </row>
    <row r="5" spans="1:26" ht="28.5" customHeight="1">
      <c r="B5" s="525" t="s">
        <v>1368</v>
      </c>
      <c r="C5" s="525"/>
      <c r="D5" s="525"/>
      <c r="E5" s="525"/>
      <c r="F5" s="525"/>
      <c r="G5" s="525"/>
      <c r="H5" s="525"/>
      <c r="I5" s="525"/>
      <c r="J5" s="525"/>
      <c r="K5" s="525"/>
      <c r="L5" s="525"/>
      <c r="M5" s="525"/>
      <c r="N5" s="525"/>
      <c r="O5" s="525"/>
      <c r="P5" s="525"/>
    </row>
    <row r="6" spans="1:26" ht="18.5" customHeight="1">
      <c r="A6" s="63"/>
      <c r="B6" s="525"/>
      <c r="C6" s="525"/>
      <c r="D6" s="525"/>
      <c r="E6" s="525"/>
      <c r="F6" s="525"/>
      <c r="G6" s="525"/>
      <c r="H6" s="525"/>
      <c r="I6" s="525"/>
      <c r="J6" s="525"/>
      <c r="K6" s="525"/>
      <c r="L6" s="525"/>
      <c r="M6" s="525"/>
      <c r="N6" s="525"/>
      <c r="O6" s="525"/>
      <c r="P6" s="525"/>
      <c r="Q6" s="63"/>
      <c r="R6" s="63"/>
      <c r="Z6" s="118"/>
    </row>
    <row r="7" spans="1:26" ht="12.5" customHeight="1">
      <c r="A7" s="56"/>
      <c r="B7" s="41"/>
      <c r="C7" s="102"/>
      <c r="D7" s="41"/>
      <c r="E7" s="41"/>
      <c r="F7" s="41"/>
      <c r="G7" s="62"/>
      <c r="H7" s="56"/>
      <c r="I7" s="56"/>
      <c r="J7" s="56"/>
      <c r="K7" s="56"/>
      <c r="L7" s="56"/>
      <c r="M7" s="56"/>
      <c r="N7" s="56"/>
      <c r="O7" s="56"/>
      <c r="P7" s="56"/>
      <c r="Q7" s="56"/>
      <c r="R7" s="56"/>
    </row>
    <row r="8" spans="1:26" ht="24" customHeight="1">
      <c r="A8" s="526" t="s">
        <v>154</v>
      </c>
      <c r="B8" s="526"/>
      <c r="C8" s="526"/>
      <c r="D8" s="526"/>
      <c r="E8" s="442" t="str">
        <f>IF(申請書!G11="","",申請書!G11)</f>
        <v/>
      </c>
      <c r="F8" s="442"/>
      <c r="G8" s="442"/>
      <c r="H8" s="442"/>
      <c r="I8" s="442"/>
      <c r="J8" s="56"/>
      <c r="K8" s="56"/>
      <c r="L8" s="56"/>
      <c r="M8" s="56"/>
      <c r="N8" s="56"/>
      <c r="O8" s="56"/>
      <c r="P8" s="56"/>
      <c r="Q8" s="56"/>
      <c r="R8" s="56"/>
    </row>
    <row r="9" spans="1:26" ht="12.5" customHeight="1" thickBot="1">
      <c r="A9" s="56"/>
      <c r="B9" s="41"/>
      <c r="C9" s="102"/>
      <c r="D9" s="41"/>
      <c r="E9" s="41"/>
      <c r="F9" s="41"/>
      <c r="G9" s="62"/>
      <c r="H9" s="56"/>
      <c r="I9" s="56"/>
      <c r="J9" s="56"/>
      <c r="K9" s="56"/>
      <c r="L9" s="56"/>
      <c r="M9" s="56"/>
      <c r="N9" s="56"/>
      <c r="O9" s="56"/>
      <c r="P9" s="56"/>
      <c r="Q9" s="56"/>
      <c r="R9" s="56"/>
    </row>
    <row r="10" spans="1:26" ht="18" customHeight="1">
      <c r="A10" s="56"/>
      <c r="B10" s="135"/>
      <c r="C10" s="140"/>
      <c r="D10" s="141"/>
      <c r="E10" s="141"/>
      <c r="F10" s="141"/>
      <c r="G10" s="141"/>
      <c r="H10" s="141"/>
      <c r="I10" s="141"/>
      <c r="J10" s="141"/>
      <c r="K10" s="142"/>
      <c r="L10" s="142"/>
      <c r="M10" s="142"/>
      <c r="N10" s="142"/>
      <c r="O10" s="143"/>
      <c r="P10" s="136"/>
      <c r="Q10" s="56"/>
      <c r="R10" s="56"/>
    </row>
    <row r="11" spans="1:26" ht="32" customHeight="1">
      <c r="A11" s="56"/>
      <c r="B11" s="137"/>
      <c r="C11" s="144"/>
      <c r="D11" s="443" t="s">
        <v>155</v>
      </c>
      <c r="E11" s="443"/>
      <c r="F11" s="443"/>
      <c r="G11" s="443"/>
      <c r="H11" s="443"/>
      <c r="I11" s="443"/>
      <c r="J11" s="440" t="s">
        <v>162</v>
      </c>
      <c r="K11" s="440"/>
      <c r="L11" s="440"/>
      <c r="M11" s="440"/>
      <c r="N11" s="440"/>
      <c r="O11" s="441"/>
      <c r="P11" s="138"/>
      <c r="Q11" s="56"/>
      <c r="R11" s="56"/>
    </row>
    <row r="12" spans="1:26" ht="32" customHeight="1">
      <c r="A12" s="56"/>
      <c r="B12" s="137"/>
      <c r="C12" s="144"/>
      <c r="D12" s="443"/>
      <c r="E12" s="443"/>
      <c r="F12" s="443"/>
      <c r="G12" s="443"/>
      <c r="H12" s="443"/>
      <c r="I12" s="443"/>
      <c r="J12" s="134"/>
      <c r="K12" s="134"/>
      <c r="L12" s="134"/>
      <c r="M12" s="134"/>
      <c r="N12" s="134"/>
      <c r="O12" s="145"/>
      <c r="P12" s="138"/>
      <c r="Q12" s="56"/>
      <c r="R12" s="56"/>
    </row>
    <row r="13" spans="1:26" ht="32" customHeight="1">
      <c r="A13" s="56"/>
      <c r="B13" s="137"/>
      <c r="C13" s="144"/>
      <c r="D13" s="443" t="s">
        <v>156</v>
      </c>
      <c r="E13" s="443"/>
      <c r="F13" s="443"/>
      <c r="G13" s="443"/>
      <c r="H13" s="443"/>
      <c r="I13" s="443"/>
      <c r="J13" s="440" t="s">
        <v>162</v>
      </c>
      <c r="K13" s="440"/>
      <c r="L13" s="440"/>
      <c r="M13" s="440"/>
      <c r="N13" s="440"/>
      <c r="O13" s="441"/>
      <c r="P13" s="138"/>
      <c r="Q13" s="56"/>
      <c r="R13" s="56"/>
    </row>
    <row r="14" spans="1:26" ht="32" customHeight="1">
      <c r="A14" s="56"/>
      <c r="B14" s="137"/>
      <c r="C14" s="144"/>
      <c r="D14" s="443"/>
      <c r="E14" s="443"/>
      <c r="F14" s="443"/>
      <c r="G14" s="443"/>
      <c r="H14" s="443"/>
      <c r="I14" s="443"/>
      <c r="J14" s="134"/>
      <c r="K14" s="134"/>
      <c r="L14" s="134"/>
      <c r="M14" s="134"/>
      <c r="N14" s="134"/>
      <c r="O14" s="145"/>
      <c r="P14" s="138"/>
      <c r="Q14" s="56"/>
      <c r="R14" s="56"/>
    </row>
    <row r="15" spans="1:26" ht="32" customHeight="1">
      <c r="B15" s="137"/>
      <c r="C15" s="146"/>
      <c r="D15" s="443" t="s">
        <v>157</v>
      </c>
      <c r="E15" s="443"/>
      <c r="F15" s="443"/>
      <c r="G15" s="443"/>
      <c r="H15" s="443"/>
      <c r="I15" s="443"/>
      <c r="J15" s="440" t="s">
        <v>162</v>
      </c>
      <c r="K15" s="440"/>
      <c r="L15" s="440"/>
      <c r="M15" s="440"/>
      <c r="N15" s="440"/>
      <c r="O15" s="441"/>
      <c r="P15" s="138"/>
    </row>
    <row r="16" spans="1:26" ht="32" customHeight="1">
      <c r="A16" s="56"/>
      <c r="B16" s="137"/>
      <c r="C16" s="144"/>
      <c r="D16" s="443"/>
      <c r="E16" s="443"/>
      <c r="F16" s="443"/>
      <c r="G16" s="443"/>
      <c r="H16" s="443"/>
      <c r="I16" s="443"/>
      <c r="J16" s="137"/>
      <c r="K16" s="138"/>
      <c r="L16" s="138"/>
      <c r="M16" s="138"/>
      <c r="N16" s="138"/>
      <c r="O16" s="145"/>
      <c r="P16" s="138"/>
      <c r="Q16" s="56"/>
      <c r="R16" s="56"/>
    </row>
    <row r="17" spans="1:18" ht="32" customHeight="1">
      <c r="A17" s="56"/>
      <c r="B17" s="137"/>
      <c r="C17" s="144"/>
      <c r="D17" s="443" t="s">
        <v>158</v>
      </c>
      <c r="E17" s="443"/>
      <c r="F17" s="443"/>
      <c r="G17" s="443"/>
      <c r="H17" s="443"/>
      <c r="I17" s="443"/>
      <c r="J17" s="440" t="s">
        <v>162</v>
      </c>
      <c r="K17" s="440"/>
      <c r="L17" s="440"/>
      <c r="M17" s="440"/>
      <c r="N17" s="440"/>
      <c r="O17" s="441"/>
      <c r="P17" s="138"/>
      <c r="Q17" s="56"/>
      <c r="R17" s="56"/>
    </row>
    <row r="18" spans="1:18" ht="32" customHeight="1">
      <c r="A18" s="56"/>
      <c r="B18" s="137"/>
      <c r="C18" s="144"/>
      <c r="D18" s="443"/>
      <c r="E18" s="443"/>
      <c r="F18" s="443"/>
      <c r="G18" s="443"/>
      <c r="H18" s="443"/>
      <c r="I18" s="443"/>
      <c r="J18" s="137"/>
      <c r="K18" s="138"/>
      <c r="L18" s="138"/>
      <c r="M18" s="138"/>
      <c r="N18" s="138"/>
      <c r="O18" s="145"/>
      <c r="P18" s="138"/>
      <c r="Q18" s="56"/>
      <c r="R18" s="56"/>
    </row>
    <row r="19" spans="1:18" ht="32" customHeight="1">
      <c r="A19" s="56"/>
      <c r="B19" s="137"/>
      <c r="C19" s="144"/>
      <c r="D19" s="443" t="s">
        <v>159</v>
      </c>
      <c r="E19" s="443"/>
      <c r="F19" s="443"/>
      <c r="G19" s="443"/>
      <c r="H19" s="443"/>
      <c r="I19" s="443"/>
      <c r="J19" s="440" t="s">
        <v>162</v>
      </c>
      <c r="K19" s="440"/>
      <c r="L19" s="440"/>
      <c r="M19" s="440"/>
      <c r="N19" s="440"/>
      <c r="O19" s="441"/>
      <c r="P19" s="138"/>
      <c r="Q19" s="56"/>
      <c r="R19" s="56"/>
    </row>
    <row r="20" spans="1:18" ht="32" customHeight="1">
      <c r="A20" s="56"/>
      <c r="B20" s="137"/>
      <c r="C20" s="144"/>
      <c r="D20" s="443"/>
      <c r="E20" s="443"/>
      <c r="F20" s="443"/>
      <c r="G20" s="443"/>
      <c r="H20" s="443"/>
      <c r="I20" s="443"/>
      <c r="J20" s="137"/>
      <c r="K20" s="138"/>
      <c r="L20" s="138"/>
      <c r="M20" s="138"/>
      <c r="N20" s="138"/>
      <c r="O20" s="145"/>
      <c r="P20" s="138"/>
      <c r="Q20" s="56"/>
      <c r="R20" s="56"/>
    </row>
    <row r="21" spans="1:18" ht="32" customHeight="1">
      <c r="A21" s="56"/>
      <c r="B21" s="137"/>
      <c r="C21" s="144"/>
      <c r="D21" s="443" t="s">
        <v>160</v>
      </c>
      <c r="E21" s="443"/>
      <c r="F21" s="443"/>
      <c r="G21" s="443"/>
      <c r="H21" s="443"/>
      <c r="I21" s="443"/>
      <c r="J21" s="440" t="s">
        <v>162</v>
      </c>
      <c r="K21" s="440"/>
      <c r="L21" s="440"/>
      <c r="M21" s="440"/>
      <c r="N21" s="440"/>
      <c r="O21" s="441"/>
      <c r="P21" s="138"/>
      <c r="Q21" s="56"/>
      <c r="R21" s="56"/>
    </row>
    <row r="22" spans="1:18" ht="32" customHeight="1">
      <c r="A22" s="56"/>
      <c r="B22" s="137"/>
      <c r="C22" s="144"/>
      <c r="D22" s="443"/>
      <c r="E22" s="443"/>
      <c r="F22" s="443"/>
      <c r="G22" s="443"/>
      <c r="H22" s="443"/>
      <c r="I22" s="443"/>
      <c r="J22" s="137"/>
      <c r="K22" s="138"/>
      <c r="L22" s="138"/>
      <c r="M22" s="138"/>
      <c r="N22" s="138"/>
      <c r="O22" s="145"/>
      <c r="P22" s="138"/>
      <c r="Q22" s="56"/>
      <c r="R22" s="56"/>
    </row>
    <row r="23" spans="1:18" ht="32" customHeight="1">
      <c r="A23" s="56"/>
      <c r="B23" s="137"/>
      <c r="C23" s="144"/>
      <c r="D23" s="443" t="s">
        <v>161</v>
      </c>
      <c r="E23" s="443"/>
      <c r="F23" s="443"/>
      <c r="G23" s="443"/>
      <c r="H23" s="443"/>
      <c r="I23" s="443"/>
      <c r="J23" s="440" t="s">
        <v>162</v>
      </c>
      <c r="K23" s="440"/>
      <c r="L23" s="440"/>
      <c r="M23" s="440"/>
      <c r="N23" s="440"/>
      <c r="O23" s="441"/>
      <c r="P23" s="138"/>
      <c r="Q23" s="56"/>
      <c r="R23" s="56"/>
    </row>
    <row r="24" spans="1:18" ht="32" customHeight="1" thickBot="1">
      <c r="A24" s="56"/>
      <c r="B24" s="139"/>
      <c r="C24" s="149"/>
      <c r="D24" s="444"/>
      <c r="E24" s="444"/>
      <c r="F24" s="444"/>
      <c r="G24" s="444"/>
      <c r="H24" s="444"/>
      <c r="I24" s="444"/>
      <c r="J24" s="150"/>
      <c r="K24" s="147"/>
      <c r="L24" s="147"/>
      <c r="M24" s="147"/>
      <c r="N24" s="147"/>
      <c r="O24" s="148"/>
      <c r="P24" s="138"/>
      <c r="Q24" s="56"/>
      <c r="R24" s="56"/>
    </row>
    <row r="25" spans="1:18" ht="39" customHeight="1">
      <c r="B25" s="133"/>
      <c r="C25" s="133"/>
      <c r="D25" s="133"/>
      <c r="E25" s="133"/>
      <c r="F25" s="133"/>
      <c r="G25" s="133"/>
      <c r="H25" s="133"/>
      <c r="I25" s="133"/>
      <c r="J25" s="133"/>
      <c r="K25" s="132"/>
      <c r="L25" s="132"/>
      <c r="M25" s="132"/>
      <c r="N25" s="132"/>
      <c r="O25" s="132"/>
      <c r="P25" s="132"/>
    </row>
  </sheetData>
  <mergeCells count="24">
    <mergeCell ref="J23:O23"/>
    <mergeCell ref="J21:O21"/>
    <mergeCell ref="J19:O19"/>
    <mergeCell ref="J17:O17"/>
    <mergeCell ref="J15:O15"/>
    <mergeCell ref="D14:I14"/>
    <mergeCell ref="D15:I15"/>
    <mergeCell ref="D16:I16"/>
    <mergeCell ref="D24:I24"/>
    <mergeCell ref="D23:I23"/>
    <mergeCell ref="D17:I17"/>
    <mergeCell ref="D18:I18"/>
    <mergeCell ref="D19:I19"/>
    <mergeCell ref="D20:I20"/>
    <mergeCell ref="D21:I21"/>
    <mergeCell ref="D22:I22"/>
    <mergeCell ref="J13:O13"/>
    <mergeCell ref="B5:P6"/>
    <mergeCell ref="E8:I8"/>
    <mergeCell ref="D11:I11"/>
    <mergeCell ref="D12:I12"/>
    <mergeCell ref="D13:I13"/>
    <mergeCell ref="J11:O11"/>
    <mergeCell ref="A8:D8"/>
  </mergeCells>
  <phoneticPr fontId="5"/>
  <pageMargins left="0.59055118110236227" right="0.47244094488188981" top="0.9055118110236221" bottom="0.86614173228346458"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7"/>
  <sheetViews>
    <sheetView view="pageBreakPreview" zoomScaleNormal="100" zoomScaleSheetLayoutView="100" workbookViewId="0"/>
  </sheetViews>
  <sheetFormatPr defaultRowHeight="13"/>
  <cols>
    <col min="1" max="1" width="21.1796875" style="58" customWidth="1"/>
    <col min="2" max="2" width="8.1796875" customWidth="1"/>
    <col min="3" max="3" width="13.1796875" style="167" customWidth="1"/>
    <col min="5" max="5" width="52.7265625" style="167" customWidth="1"/>
    <col min="6" max="8" width="20.453125" style="167" hidden="1" customWidth="1"/>
    <col min="9" max="9" width="57.08984375" style="167" hidden="1" customWidth="1"/>
  </cols>
  <sheetData>
    <row r="1" spans="1:9" ht="13.5" thickBot="1"/>
    <row r="2" spans="1:9" ht="13" customHeight="1">
      <c r="A2" s="495" t="s">
        <v>1363</v>
      </c>
      <c r="B2" s="496"/>
      <c r="C2" s="497"/>
    </row>
    <row r="3" spans="1:9" ht="13" customHeight="1">
      <c r="A3" s="498"/>
      <c r="B3" s="499"/>
      <c r="C3" s="500"/>
    </row>
    <row r="4" spans="1:9" ht="13" customHeight="1">
      <c r="A4" s="498"/>
      <c r="B4" s="499"/>
      <c r="C4" s="500"/>
    </row>
    <row r="5" spans="1:9" ht="13.5" customHeight="1" thickBot="1">
      <c r="A5" s="501"/>
      <c r="B5" s="502"/>
      <c r="C5" s="503"/>
    </row>
    <row r="7" spans="1:9" ht="13.5" thickBot="1"/>
    <row r="8" spans="1:9" ht="13" customHeight="1" thickBot="1">
      <c r="A8" s="445" t="s">
        <v>184</v>
      </c>
      <c r="B8" s="185" t="s">
        <v>185</v>
      </c>
      <c r="C8" s="447" t="s">
        <v>185</v>
      </c>
      <c r="D8" s="449" t="s">
        <v>187</v>
      </c>
      <c r="E8" s="451" t="s">
        <v>188</v>
      </c>
      <c r="F8" s="479" t="s">
        <v>307</v>
      </c>
      <c r="G8" s="480"/>
      <c r="H8" s="480"/>
      <c r="I8" s="493" t="s">
        <v>1362</v>
      </c>
    </row>
    <row r="9" spans="1:9" ht="13" customHeight="1" thickBot="1">
      <c r="A9" s="446"/>
      <c r="B9" s="188" t="s">
        <v>186</v>
      </c>
      <c r="C9" s="448"/>
      <c r="D9" s="450"/>
      <c r="E9" s="452"/>
      <c r="F9" s="479"/>
      <c r="G9" s="480"/>
      <c r="H9" s="480"/>
      <c r="I9" s="494"/>
    </row>
    <row r="10" spans="1:9" ht="13" customHeight="1" thickBot="1">
      <c r="A10" s="453" t="s">
        <v>189</v>
      </c>
      <c r="B10" s="456" t="s">
        <v>298</v>
      </c>
      <c r="C10" s="459" t="s">
        <v>190</v>
      </c>
      <c r="D10" s="171">
        <v>10</v>
      </c>
      <c r="E10" s="174" t="s">
        <v>191</v>
      </c>
      <c r="F10" s="481" t="str">
        <f>D10&amp;"　"&amp;E10</f>
        <v>10　管理，補助的経済活動を行う事業所（01農業）</v>
      </c>
      <c r="G10" s="482"/>
      <c r="H10" s="482"/>
      <c r="I10" s="184" t="s">
        <v>834</v>
      </c>
    </row>
    <row r="11" spans="1:9" ht="13" customHeight="1" thickBot="1">
      <c r="A11" s="454"/>
      <c r="B11" s="457"/>
      <c r="C11" s="460"/>
      <c r="D11" s="171">
        <v>11</v>
      </c>
      <c r="E11" s="174" t="s">
        <v>192</v>
      </c>
      <c r="F11" s="483" t="str">
        <f t="shared" ref="F11:F74" si="0">D11&amp;"　"&amp;E11</f>
        <v>11　耕種農業</v>
      </c>
      <c r="G11" s="484"/>
      <c r="H11" s="484"/>
      <c r="I11" s="184" t="s">
        <v>835</v>
      </c>
    </row>
    <row r="12" spans="1:9" ht="13" customHeight="1" thickBot="1">
      <c r="A12" s="454"/>
      <c r="B12" s="457"/>
      <c r="C12" s="460"/>
      <c r="D12" s="171">
        <v>12</v>
      </c>
      <c r="E12" s="175" t="s">
        <v>193</v>
      </c>
      <c r="F12" s="483" t="str">
        <f t="shared" si="0"/>
        <v>12　畜産農業</v>
      </c>
      <c r="G12" s="484"/>
      <c r="H12" s="484"/>
      <c r="I12" s="184" t="s">
        <v>836</v>
      </c>
    </row>
    <row r="13" spans="1:9" ht="13" customHeight="1" thickBot="1">
      <c r="A13" s="454"/>
      <c r="B13" s="457"/>
      <c r="C13" s="460"/>
      <c r="D13" s="171">
        <v>13</v>
      </c>
      <c r="E13" s="175" t="s">
        <v>194</v>
      </c>
      <c r="F13" s="483" t="str">
        <f t="shared" si="0"/>
        <v>13　農業サービス業（園芸サービス業を除く）</v>
      </c>
      <c r="G13" s="484"/>
      <c r="H13" s="484"/>
      <c r="I13" s="184" t="s">
        <v>837</v>
      </c>
    </row>
    <row r="14" spans="1:9" ht="13" customHeight="1" thickBot="1">
      <c r="A14" s="454"/>
      <c r="B14" s="458"/>
      <c r="C14" s="461"/>
      <c r="D14" s="171">
        <v>14</v>
      </c>
      <c r="E14" s="175" t="s">
        <v>195</v>
      </c>
      <c r="F14" s="483" t="str">
        <f t="shared" si="0"/>
        <v>14　園芸サービス業</v>
      </c>
      <c r="G14" s="484"/>
      <c r="H14" s="484"/>
      <c r="I14" s="184" t="s">
        <v>838</v>
      </c>
    </row>
    <row r="15" spans="1:9" ht="13" customHeight="1" thickBot="1">
      <c r="A15" s="454"/>
      <c r="B15" s="462" t="s">
        <v>299</v>
      </c>
      <c r="C15" s="459" t="s">
        <v>196</v>
      </c>
      <c r="D15" s="171">
        <v>20</v>
      </c>
      <c r="E15" s="175" t="s">
        <v>197</v>
      </c>
      <c r="F15" s="483" t="str">
        <f t="shared" si="0"/>
        <v>20　管理，補助的経済活動を行う事業所(02 林業)</v>
      </c>
      <c r="G15" s="484"/>
      <c r="H15" s="484"/>
      <c r="I15" s="184" t="s">
        <v>839</v>
      </c>
    </row>
    <row r="16" spans="1:9" ht="13" customHeight="1" thickBot="1">
      <c r="A16" s="454"/>
      <c r="B16" s="463"/>
      <c r="C16" s="460"/>
      <c r="D16" s="171">
        <v>21</v>
      </c>
      <c r="E16" s="175" t="s">
        <v>198</v>
      </c>
      <c r="F16" s="483" t="str">
        <f t="shared" si="0"/>
        <v>21　育林業</v>
      </c>
      <c r="G16" s="484"/>
      <c r="H16" s="484"/>
      <c r="I16" s="184" t="s">
        <v>840</v>
      </c>
    </row>
    <row r="17" spans="1:9" ht="13" customHeight="1" thickBot="1">
      <c r="A17" s="454"/>
      <c r="B17" s="463"/>
      <c r="C17" s="460"/>
      <c r="D17" s="171">
        <v>22</v>
      </c>
      <c r="E17" s="175" t="s">
        <v>199</v>
      </c>
      <c r="F17" s="483" t="str">
        <f t="shared" si="0"/>
        <v>22　素材生産業</v>
      </c>
      <c r="G17" s="484"/>
      <c r="H17" s="484"/>
      <c r="I17" s="184" t="s">
        <v>841</v>
      </c>
    </row>
    <row r="18" spans="1:9" ht="13" customHeight="1" thickBot="1">
      <c r="A18" s="454"/>
      <c r="B18" s="463"/>
      <c r="C18" s="460"/>
      <c r="D18" s="171">
        <v>23</v>
      </c>
      <c r="E18" s="175" t="s">
        <v>200</v>
      </c>
      <c r="F18" s="483" t="str">
        <f t="shared" si="0"/>
        <v>23　特用林産物生産業（きのこ類の栽培を除く）</v>
      </c>
      <c r="G18" s="484"/>
      <c r="H18" s="484"/>
      <c r="I18" s="184" t="s">
        <v>842</v>
      </c>
    </row>
    <row r="19" spans="1:9" ht="13" customHeight="1" thickBot="1">
      <c r="A19" s="454"/>
      <c r="B19" s="463"/>
      <c r="C19" s="460"/>
      <c r="D19" s="171">
        <v>24</v>
      </c>
      <c r="E19" s="175" t="s">
        <v>201</v>
      </c>
      <c r="F19" s="483" t="str">
        <f t="shared" si="0"/>
        <v>24　林業サービス業</v>
      </c>
      <c r="G19" s="484"/>
      <c r="H19" s="484"/>
      <c r="I19" s="184" t="s">
        <v>843</v>
      </c>
    </row>
    <row r="20" spans="1:9" ht="13" customHeight="1" thickBot="1">
      <c r="A20" s="455"/>
      <c r="B20" s="464"/>
      <c r="C20" s="461"/>
      <c r="D20" s="171">
        <v>29</v>
      </c>
      <c r="E20" s="175" t="s">
        <v>202</v>
      </c>
      <c r="F20" s="483" t="str">
        <f t="shared" si="0"/>
        <v>29　その他の林業</v>
      </c>
      <c r="G20" s="484"/>
      <c r="H20" s="484"/>
      <c r="I20" s="184" t="s">
        <v>844</v>
      </c>
    </row>
    <row r="21" spans="1:9" ht="13" customHeight="1" thickBot="1">
      <c r="A21" s="453" t="s">
        <v>203</v>
      </c>
      <c r="B21" s="462" t="s">
        <v>300</v>
      </c>
      <c r="C21" s="465" t="s">
        <v>204</v>
      </c>
      <c r="D21" s="171">
        <v>30</v>
      </c>
      <c r="E21" s="175" t="s">
        <v>205</v>
      </c>
      <c r="F21" s="483" t="str">
        <f t="shared" si="0"/>
        <v>30　管理，補助的経済活動を行う事業所(03 漁業)</v>
      </c>
      <c r="G21" s="484"/>
      <c r="H21" s="484"/>
      <c r="I21" s="184" t="s">
        <v>845</v>
      </c>
    </row>
    <row r="22" spans="1:9" ht="13" customHeight="1" thickBot="1">
      <c r="A22" s="454"/>
      <c r="B22" s="463"/>
      <c r="C22" s="466"/>
      <c r="D22" s="171">
        <v>31</v>
      </c>
      <c r="E22" s="175" t="s">
        <v>206</v>
      </c>
      <c r="F22" s="483" t="str">
        <f t="shared" si="0"/>
        <v>31　海面漁業</v>
      </c>
      <c r="G22" s="484"/>
      <c r="H22" s="484"/>
      <c r="I22" s="184" t="s">
        <v>846</v>
      </c>
    </row>
    <row r="23" spans="1:9" ht="13" customHeight="1" thickBot="1">
      <c r="A23" s="454"/>
      <c r="B23" s="464"/>
      <c r="C23" s="467"/>
      <c r="D23" s="171">
        <v>32</v>
      </c>
      <c r="E23" s="175" t="s">
        <v>207</v>
      </c>
      <c r="F23" s="483" t="str">
        <f t="shared" si="0"/>
        <v>32　内水面漁業</v>
      </c>
      <c r="G23" s="484"/>
      <c r="H23" s="484"/>
      <c r="I23" s="184" t="s">
        <v>847</v>
      </c>
    </row>
    <row r="24" spans="1:9" ht="13" customHeight="1" thickBot="1">
      <c r="A24" s="454"/>
      <c r="B24" s="462" t="s">
        <v>301</v>
      </c>
      <c r="C24" s="459" t="s">
        <v>208</v>
      </c>
      <c r="D24" s="171">
        <v>40</v>
      </c>
      <c r="E24" s="175" t="s">
        <v>209</v>
      </c>
      <c r="F24" s="483" t="str">
        <f t="shared" si="0"/>
        <v>40　管理，補助的経済活動を行う事業所(04 水産養殖業)</v>
      </c>
      <c r="G24" s="484"/>
      <c r="H24" s="484"/>
      <c r="I24" s="184" t="s">
        <v>848</v>
      </c>
    </row>
    <row r="25" spans="1:9" ht="13" customHeight="1" thickBot="1">
      <c r="A25" s="454"/>
      <c r="B25" s="463"/>
      <c r="C25" s="460"/>
      <c r="D25" s="171">
        <v>41</v>
      </c>
      <c r="E25" s="175" t="s">
        <v>210</v>
      </c>
      <c r="F25" s="483" t="str">
        <f t="shared" si="0"/>
        <v>41　海面養殖業</v>
      </c>
      <c r="G25" s="484"/>
      <c r="H25" s="484"/>
      <c r="I25" s="184" t="s">
        <v>849</v>
      </c>
    </row>
    <row r="26" spans="1:9" ht="13" customHeight="1" thickBot="1">
      <c r="A26" s="455"/>
      <c r="B26" s="464"/>
      <c r="C26" s="461"/>
      <c r="D26" s="171">
        <v>42</v>
      </c>
      <c r="E26" s="175" t="s">
        <v>211</v>
      </c>
      <c r="F26" s="483" t="str">
        <f t="shared" si="0"/>
        <v>42　内水面養殖業</v>
      </c>
      <c r="G26" s="484"/>
      <c r="H26" s="484"/>
      <c r="I26" s="184" t="s">
        <v>850</v>
      </c>
    </row>
    <row r="27" spans="1:9" ht="13" customHeight="1" thickBot="1">
      <c r="A27" s="468" t="s">
        <v>212</v>
      </c>
      <c r="B27" s="462" t="s">
        <v>302</v>
      </c>
      <c r="C27" s="459" t="s">
        <v>213</v>
      </c>
      <c r="D27" s="171">
        <v>50</v>
      </c>
      <c r="E27" s="175" t="s">
        <v>214</v>
      </c>
      <c r="F27" s="483" t="str">
        <f t="shared" si="0"/>
        <v>50　管理，補助的経済活動を行う事業所（05 鉱業，採石業，砂利採取</v>
      </c>
      <c r="G27" s="484"/>
      <c r="H27" s="484"/>
      <c r="I27" s="184" t="s">
        <v>851</v>
      </c>
    </row>
    <row r="28" spans="1:9" ht="13" customHeight="1" thickBot="1">
      <c r="A28" s="469"/>
      <c r="B28" s="463"/>
      <c r="C28" s="460"/>
      <c r="D28" s="171">
        <v>51</v>
      </c>
      <c r="E28" s="175" t="s">
        <v>215</v>
      </c>
      <c r="F28" s="483" t="str">
        <f t="shared" si="0"/>
        <v>51　金属鉱業</v>
      </c>
      <c r="G28" s="484"/>
      <c r="H28" s="484"/>
      <c r="I28" s="184" t="s">
        <v>852</v>
      </c>
    </row>
    <row r="29" spans="1:9" ht="13" customHeight="1" thickBot="1">
      <c r="A29" s="469"/>
      <c r="B29" s="463"/>
      <c r="C29" s="460"/>
      <c r="D29" s="171">
        <v>52</v>
      </c>
      <c r="E29" s="175" t="s">
        <v>216</v>
      </c>
      <c r="F29" s="483" t="str">
        <f t="shared" si="0"/>
        <v>52　石炭・亜炭鉱業</v>
      </c>
      <c r="G29" s="484"/>
      <c r="H29" s="484"/>
      <c r="I29" s="184" t="s">
        <v>853</v>
      </c>
    </row>
    <row r="30" spans="1:9" ht="13" customHeight="1" thickBot="1">
      <c r="A30" s="469"/>
      <c r="B30" s="463"/>
      <c r="C30" s="460"/>
      <c r="D30" s="171">
        <v>53</v>
      </c>
      <c r="E30" s="175" t="s">
        <v>217</v>
      </c>
      <c r="F30" s="483" t="str">
        <f t="shared" si="0"/>
        <v>53　原油・天然ガス鉱業</v>
      </c>
      <c r="G30" s="484"/>
      <c r="H30" s="484"/>
      <c r="I30" s="184" t="s">
        <v>854</v>
      </c>
    </row>
    <row r="31" spans="1:9" ht="13" customHeight="1" thickBot="1">
      <c r="A31" s="469"/>
      <c r="B31" s="463"/>
      <c r="C31" s="460"/>
      <c r="D31" s="171">
        <v>54</v>
      </c>
      <c r="E31" s="175" t="s">
        <v>218</v>
      </c>
      <c r="F31" s="483" t="str">
        <f t="shared" si="0"/>
        <v>54　採石業，砂・砂利・玉石採取業</v>
      </c>
      <c r="G31" s="484"/>
      <c r="H31" s="484"/>
      <c r="I31" s="184" t="s">
        <v>855</v>
      </c>
    </row>
    <row r="32" spans="1:9" ht="13" customHeight="1" thickBot="1">
      <c r="A32" s="469"/>
      <c r="B32" s="463"/>
      <c r="C32" s="460"/>
      <c r="D32" s="171">
        <v>55</v>
      </c>
      <c r="E32" s="175" t="s">
        <v>219</v>
      </c>
      <c r="F32" s="483" t="str">
        <f t="shared" si="0"/>
        <v>55　窯業原料用鉱物鉱業（耐火物・陶磁器・ガラス・セメント原料用に限る）</v>
      </c>
      <c r="G32" s="484"/>
      <c r="H32" s="484"/>
      <c r="I32" s="184" t="s">
        <v>856</v>
      </c>
    </row>
    <row r="33" spans="1:9" ht="13" customHeight="1" thickBot="1">
      <c r="A33" s="470"/>
      <c r="B33" s="464"/>
      <c r="C33" s="461"/>
      <c r="D33" s="171">
        <v>59</v>
      </c>
      <c r="E33" s="192" t="s">
        <v>220</v>
      </c>
      <c r="F33" s="483" t="str">
        <f t="shared" si="0"/>
        <v>59　その他の鉱業</v>
      </c>
      <c r="G33" s="484"/>
      <c r="H33" s="484"/>
      <c r="I33" s="184" t="s">
        <v>857</v>
      </c>
    </row>
    <row r="34" spans="1:9" ht="13" customHeight="1" thickBot="1">
      <c r="A34" s="453" t="s">
        <v>221</v>
      </c>
      <c r="B34" s="462" t="s">
        <v>303</v>
      </c>
      <c r="C34" s="459" t="s">
        <v>222</v>
      </c>
      <c r="D34" s="189">
        <v>60</v>
      </c>
      <c r="E34" s="191" t="s">
        <v>223</v>
      </c>
      <c r="F34" s="484" t="str">
        <f t="shared" si="0"/>
        <v>60　管理，補助的経済活動を行う事業所(06 総合工事業)</v>
      </c>
      <c r="G34" s="484"/>
      <c r="H34" s="484"/>
      <c r="I34" s="184" t="s">
        <v>858</v>
      </c>
    </row>
    <row r="35" spans="1:9" ht="13" customHeight="1" thickBot="1">
      <c r="A35" s="454"/>
      <c r="B35" s="463"/>
      <c r="C35" s="460"/>
      <c r="D35" s="171">
        <v>61</v>
      </c>
      <c r="E35" s="176" t="s">
        <v>224</v>
      </c>
      <c r="F35" s="483" t="str">
        <f t="shared" si="0"/>
        <v>61　一般土木建築工事業</v>
      </c>
      <c r="G35" s="484"/>
      <c r="H35" s="484"/>
      <c r="I35" s="184" t="s">
        <v>859</v>
      </c>
    </row>
    <row r="36" spans="1:9" ht="13" customHeight="1" thickBot="1">
      <c r="A36" s="454"/>
      <c r="B36" s="463"/>
      <c r="C36" s="460"/>
      <c r="D36" s="171">
        <v>62</v>
      </c>
      <c r="E36" s="175" t="s">
        <v>225</v>
      </c>
      <c r="F36" s="483" t="str">
        <f t="shared" si="0"/>
        <v>62　土木工事業（舗装工事業を除く）</v>
      </c>
      <c r="G36" s="484"/>
      <c r="H36" s="484"/>
      <c r="I36" s="184" t="s">
        <v>860</v>
      </c>
    </row>
    <row r="37" spans="1:9" ht="13" customHeight="1" thickBot="1">
      <c r="A37" s="454"/>
      <c r="B37" s="463"/>
      <c r="C37" s="460"/>
      <c r="D37" s="171">
        <v>63</v>
      </c>
      <c r="E37" s="190" t="s">
        <v>226</v>
      </c>
      <c r="F37" s="483" t="str">
        <f t="shared" si="0"/>
        <v>63　舗装工事業</v>
      </c>
      <c r="G37" s="484"/>
      <c r="H37" s="484"/>
      <c r="I37" s="184" t="s">
        <v>861</v>
      </c>
    </row>
    <row r="38" spans="1:9" ht="13" customHeight="1" thickBot="1">
      <c r="A38" s="454"/>
      <c r="B38" s="463"/>
      <c r="C38" s="460"/>
      <c r="D38" s="189">
        <v>64</v>
      </c>
      <c r="E38" s="191" t="s">
        <v>227</v>
      </c>
      <c r="F38" s="484" t="str">
        <f t="shared" si="0"/>
        <v>64　建築工事業（木造建築工事業を除く）</v>
      </c>
      <c r="G38" s="484"/>
      <c r="H38" s="484"/>
      <c r="I38" s="184" t="s">
        <v>862</v>
      </c>
    </row>
    <row r="39" spans="1:9" ht="13" customHeight="1" thickBot="1">
      <c r="A39" s="454"/>
      <c r="B39" s="463"/>
      <c r="C39" s="460"/>
      <c r="D39" s="171">
        <v>65</v>
      </c>
      <c r="E39" s="176" t="s">
        <v>228</v>
      </c>
      <c r="F39" s="483" t="str">
        <f t="shared" si="0"/>
        <v>65　木造建築工事業</v>
      </c>
      <c r="G39" s="484"/>
      <c r="H39" s="484"/>
      <c r="I39" s="184" t="s">
        <v>863</v>
      </c>
    </row>
    <row r="40" spans="1:9" ht="13" customHeight="1" thickBot="1">
      <c r="A40" s="454"/>
      <c r="B40" s="464"/>
      <c r="C40" s="461"/>
      <c r="D40" s="171">
        <v>66</v>
      </c>
      <c r="E40" s="175" t="s">
        <v>229</v>
      </c>
      <c r="F40" s="483" t="str">
        <f t="shared" si="0"/>
        <v>66　建築リフォーム工事業</v>
      </c>
      <c r="G40" s="484"/>
      <c r="H40" s="484"/>
      <c r="I40" s="184" t="s">
        <v>864</v>
      </c>
    </row>
    <row r="41" spans="1:9" ht="13" customHeight="1" thickBot="1">
      <c r="A41" s="454"/>
      <c r="B41" s="462" t="s">
        <v>304</v>
      </c>
      <c r="C41" s="465" t="s">
        <v>230</v>
      </c>
      <c r="D41" s="171">
        <v>70</v>
      </c>
      <c r="E41" s="175" t="s">
        <v>231</v>
      </c>
      <c r="F41" s="483" t="str">
        <f t="shared" si="0"/>
        <v>70　管理，補助的経済活動を行う事業所(07 職別工事業)</v>
      </c>
      <c r="G41" s="484"/>
      <c r="H41" s="484"/>
      <c r="I41" s="184" t="s">
        <v>865</v>
      </c>
    </row>
    <row r="42" spans="1:9" ht="13" customHeight="1" thickBot="1">
      <c r="A42" s="454"/>
      <c r="B42" s="463"/>
      <c r="C42" s="466"/>
      <c r="D42" s="171">
        <v>71</v>
      </c>
      <c r="E42" s="175" t="s">
        <v>232</v>
      </c>
      <c r="F42" s="483" t="str">
        <f t="shared" si="0"/>
        <v>71　大工工事業</v>
      </c>
      <c r="G42" s="484"/>
      <c r="H42" s="484"/>
      <c r="I42" s="184" t="s">
        <v>866</v>
      </c>
    </row>
    <row r="43" spans="1:9" ht="13" customHeight="1" thickBot="1">
      <c r="A43" s="454"/>
      <c r="B43" s="463"/>
      <c r="C43" s="466"/>
      <c r="D43" s="171">
        <v>72</v>
      </c>
      <c r="E43" s="175" t="s">
        <v>233</v>
      </c>
      <c r="F43" s="483" t="str">
        <f t="shared" si="0"/>
        <v>72　とび・土工・コンクリート工事業</v>
      </c>
      <c r="G43" s="484"/>
      <c r="H43" s="484"/>
      <c r="I43" s="184" t="s">
        <v>867</v>
      </c>
    </row>
    <row r="44" spans="1:9" ht="13" customHeight="1" thickBot="1">
      <c r="A44" s="454"/>
      <c r="B44" s="463"/>
      <c r="C44" s="466"/>
      <c r="D44" s="171">
        <v>73</v>
      </c>
      <c r="E44" s="175" t="s">
        <v>234</v>
      </c>
      <c r="F44" s="483" t="str">
        <f t="shared" si="0"/>
        <v>73　鉄骨・鉄筋工事業</v>
      </c>
      <c r="G44" s="484"/>
      <c r="H44" s="484"/>
      <c r="I44" s="184" t="s">
        <v>868</v>
      </c>
    </row>
    <row r="45" spans="1:9" ht="13" customHeight="1" thickBot="1">
      <c r="A45" s="454"/>
      <c r="B45" s="463"/>
      <c r="C45" s="466"/>
      <c r="D45" s="171">
        <v>74</v>
      </c>
      <c r="E45" s="175" t="s">
        <v>235</v>
      </c>
      <c r="F45" s="483" t="str">
        <f t="shared" si="0"/>
        <v>74　石工・れんが・タイル・ブロック工事業</v>
      </c>
      <c r="G45" s="484"/>
      <c r="H45" s="484"/>
      <c r="I45" s="184" t="s">
        <v>869</v>
      </c>
    </row>
    <row r="46" spans="1:9" ht="13" customHeight="1" thickBot="1">
      <c r="A46" s="454"/>
      <c r="B46" s="463"/>
      <c r="C46" s="466"/>
      <c r="D46" s="171">
        <v>75</v>
      </c>
      <c r="E46" s="175" t="s">
        <v>236</v>
      </c>
      <c r="F46" s="483" t="str">
        <f t="shared" si="0"/>
        <v>75　左官工事業</v>
      </c>
      <c r="G46" s="484"/>
      <c r="H46" s="484"/>
      <c r="I46" s="184" t="s">
        <v>870</v>
      </c>
    </row>
    <row r="47" spans="1:9" ht="13" customHeight="1" thickBot="1">
      <c r="A47" s="454"/>
      <c r="B47" s="463"/>
      <c r="C47" s="466"/>
      <c r="D47" s="171">
        <v>76</v>
      </c>
      <c r="E47" s="175" t="s">
        <v>237</v>
      </c>
      <c r="F47" s="483" t="str">
        <f t="shared" si="0"/>
        <v>76　板金・金物工事業</v>
      </c>
      <c r="G47" s="484"/>
      <c r="H47" s="484"/>
      <c r="I47" s="184" t="s">
        <v>871</v>
      </c>
    </row>
    <row r="48" spans="1:9" ht="13" customHeight="1" thickBot="1">
      <c r="A48" s="454"/>
      <c r="B48" s="463"/>
      <c r="C48" s="466"/>
      <c r="D48" s="171">
        <v>77</v>
      </c>
      <c r="E48" s="175" t="s">
        <v>238</v>
      </c>
      <c r="F48" s="483" t="str">
        <f t="shared" si="0"/>
        <v>77　塗装工事業</v>
      </c>
      <c r="G48" s="484"/>
      <c r="H48" s="484"/>
      <c r="I48" s="184" t="s">
        <v>872</v>
      </c>
    </row>
    <row r="49" spans="1:9" ht="13" customHeight="1" thickBot="1">
      <c r="A49" s="454"/>
      <c r="B49" s="463"/>
      <c r="C49" s="466"/>
      <c r="D49" s="171">
        <v>78</v>
      </c>
      <c r="E49" s="175" t="s">
        <v>239</v>
      </c>
      <c r="F49" s="483" t="str">
        <f t="shared" si="0"/>
        <v>78　床・内装工事業</v>
      </c>
      <c r="G49" s="484"/>
      <c r="H49" s="484"/>
      <c r="I49" s="184" t="s">
        <v>873</v>
      </c>
    </row>
    <row r="50" spans="1:9" ht="13" customHeight="1" thickBot="1">
      <c r="A50" s="454"/>
      <c r="B50" s="464"/>
      <c r="C50" s="467"/>
      <c r="D50" s="171">
        <v>79</v>
      </c>
      <c r="E50" s="175" t="s">
        <v>240</v>
      </c>
      <c r="F50" s="483" t="str">
        <f t="shared" si="0"/>
        <v>79　その他の職別工事業</v>
      </c>
      <c r="G50" s="484"/>
      <c r="H50" s="484"/>
      <c r="I50" s="184" t="s">
        <v>874</v>
      </c>
    </row>
    <row r="51" spans="1:9" ht="13" customHeight="1" thickBot="1">
      <c r="A51" s="454"/>
      <c r="B51" s="462" t="s">
        <v>305</v>
      </c>
      <c r="C51" s="459" t="s">
        <v>241</v>
      </c>
      <c r="D51" s="171">
        <v>80</v>
      </c>
      <c r="E51" s="175" t="s">
        <v>242</v>
      </c>
      <c r="F51" s="483" t="str">
        <f t="shared" si="0"/>
        <v>80　管理，補助的経済活動を行う事業所(08 設備工事業)</v>
      </c>
      <c r="G51" s="484"/>
      <c r="H51" s="484"/>
      <c r="I51" s="184" t="s">
        <v>875</v>
      </c>
    </row>
    <row r="52" spans="1:9" ht="13" customHeight="1" thickBot="1">
      <c r="A52" s="454"/>
      <c r="B52" s="463"/>
      <c r="C52" s="460"/>
      <c r="D52" s="171">
        <v>81</v>
      </c>
      <c r="E52" s="175" t="s">
        <v>243</v>
      </c>
      <c r="F52" s="483" t="str">
        <f t="shared" si="0"/>
        <v>81　電気工事業</v>
      </c>
      <c r="G52" s="484"/>
      <c r="H52" s="484"/>
      <c r="I52" s="184" t="s">
        <v>876</v>
      </c>
    </row>
    <row r="53" spans="1:9" ht="13" customHeight="1" thickBot="1">
      <c r="A53" s="454"/>
      <c r="B53" s="463"/>
      <c r="C53" s="460"/>
      <c r="D53" s="171">
        <v>82</v>
      </c>
      <c r="E53" s="175" t="s">
        <v>244</v>
      </c>
      <c r="F53" s="483" t="str">
        <f t="shared" si="0"/>
        <v>82　電気通信・信号装置工事業</v>
      </c>
      <c r="G53" s="484"/>
      <c r="H53" s="484"/>
      <c r="I53" s="184" t="s">
        <v>877</v>
      </c>
    </row>
    <row r="54" spans="1:9" ht="13" customHeight="1" thickBot="1">
      <c r="A54" s="454"/>
      <c r="B54" s="463"/>
      <c r="C54" s="460"/>
      <c r="D54" s="171">
        <v>83</v>
      </c>
      <c r="E54" s="175" t="s">
        <v>245</v>
      </c>
      <c r="F54" s="483" t="str">
        <f t="shared" si="0"/>
        <v>83　管工事業（さく井工事業を除く）</v>
      </c>
      <c r="G54" s="484"/>
      <c r="H54" s="484"/>
      <c r="I54" s="184" t="s">
        <v>878</v>
      </c>
    </row>
    <row r="55" spans="1:9" ht="13" customHeight="1" thickBot="1">
      <c r="A55" s="454"/>
      <c r="B55" s="463"/>
      <c r="C55" s="460"/>
      <c r="D55" s="171">
        <v>84</v>
      </c>
      <c r="E55" s="175" t="s">
        <v>246</v>
      </c>
      <c r="F55" s="483" t="str">
        <f t="shared" si="0"/>
        <v>84　機械器具設置工事業</v>
      </c>
      <c r="G55" s="484"/>
      <c r="H55" s="484"/>
      <c r="I55" s="184" t="s">
        <v>879</v>
      </c>
    </row>
    <row r="56" spans="1:9" ht="13" customHeight="1" thickBot="1">
      <c r="A56" s="455"/>
      <c r="B56" s="464"/>
      <c r="C56" s="461"/>
      <c r="D56" s="171">
        <v>89</v>
      </c>
      <c r="E56" s="175" t="s">
        <v>247</v>
      </c>
      <c r="F56" s="483" t="str">
        <f t="shared" si="0"/>
        <v>89　その他の設備工事業</v>
      </c>
      <c r="G56" s="484"/>
      <c r="H56" s="484"/>
      <c r="I56" s="184" t="s">
        <v>880</v>
      </c>
    </row>
    <row r="57" spans="1:9" ht="13" customHeight="1" thickBot="1">
      <c r="A57" s="471"/>
      <c r="B57" s="462" t="s">
        <v>306</v>
      </c>
      <c r="C57" s="459" t="s">
        <v>248</v>
      </c>
      <c r="D57" s="171">
        <v>90</v>
      </c>
      <c r="E57" s="175" t="s">
        <v>249</v>
      </c>
      <c r="F57" s="483" t="str">
        <f t="shared" si="0"/>
        <v>90　管理，補助的経済活動を行う事業所（09 食料品製造業）</v>
      </c>
      <c r="G57" s="484"/>
      <c r="H57" s="484"/>
      <c r="I57" s="184" t="s">
        <v>881</v>
      </c>
    </row>
    <row r="58" spans="1:9" ht="13" customHeight="1" thickBot="1">
      <c r="A58" s="472"/>
      <c r="B58" s="463"/>
      <c r="C58" s="460"/>
      <c r="D58" s="171">
        <v>91</v>
      </c>
      <c r="E58" s="175" t="s">
        <v>250</v>
      </c>
      <c r="F58" s="483" t="str">
        <f t="shared" si="0"/>
        <v>91　畜産食料品製造業</v>
      </c>
      <c r="G58" s="484"/>
      <c r="H58" s="484"/>
      <c r="I58" s="184" t="s">
        <v>882</v>
      </c>
    </row>
    <row r="59" spans="1:9" ht="13" customHeight="1" thickBot="1">
      <c r="A59" s="472"/>
      <c r="B59" s="463"/>
      <c r="C59" s="460"/>
      <c r="D59" s="171">
        <v>92</v>
      </c>
      <c r="E59" s="175" t="s">
        <v>251</v>
      </c>
      <c r="F59" s="483" t="str">
        <f t="shared" si="0"/>
        <v>92　水産食料品製造業</v>
      </c>
      <c r="G59" s="484"/>
      <c r="H59" s="484"/>
      <c r="I59" s="184" t="s">
        <v>883</v>
      </c>
    </row>
    <row r="60" spans="1:9" ht="13" customHeight="1" thickBot="1">
      <c r="A60" s="472"/>
      <c r="B60" s="463"/>
      <c r="C60" s="460"/>
      <c r="D60" s="171">
        <v>93</v>
      </c>
      <c r="E60" s="175" t="s">
        <v>252</v>
      </c>
      <c r="F60" s="483" t="str">
        <f t="shared" si="0"/>
        <v>93　野菜缶詰・果実缶詰・農産保存食料品製造業</v>
      </c>
      <c r="G60" s="484"/>
      <c r="H60" s="484"/>
      <c r="I60" s="184" t="s">
        <v>884</v>
      </c>
    </row>
    <row r="61" spans="1:9" ht="13" customHeight="1" thickBot="1">
      <c r="A61" s="472"/>
      <c r="B61" s="463"/>
      <c r="C61" s="460"/>
      <c r="D61" s="171">
        <v>94</v>
      </c>
      <c r="E61" s="175" t="s">
        <v>253</v>
      </c>
      <c r="F61" s="483" t="str">
        <f t="shared" si="0"/>
        <v>94　調味料製造業</v>
      </c>
      <c r="G61" s="484"/>
      <c r="H61" s="484"/>
      <c r="I61" s="184" t="s">
        <v>885</v>
      </c>
    </row>
    <row r="62" spans="1:9" ht="13" customHeight="1" thickBot="1">
      <c r="A62" s="472"/>
      <c r="B62" s="463"/>
      <c r="C62" s="460"/>
      <c r="D62" s="171">
        <v>95</v>
      </c>
      <c r="E62" s="175" t="s">
        <v>254</v>
      </c>
      <c r="F62" s="483" t="str">
        <f t="shared" si="0"/>
        <v>95　糖類製造業</v>
      </c>
      <c r="G62" s="484"/>
      <c r="H62" s="484"/>
      <c r="I62" s="184" t="s">
        <v>886</v>
      </c>
    </row>
    <row r="63" spans="1:9" ht="13" customHeight="1" thickBot="1">
      <c r="A63" s="472"/>
      <c r="B63" s="463"/>
      <c r="C63" s="460"/>
      <c r="D63" s="171">
        <v>96</v>
      </c>
      <c r="E63" s="175" t="s">
        <v>255</v>
      </c>
      <c r="F63" s="483" t="str">
        <f t="shared" si="0"/>
        <v>96　精穀・製粉業</v>
      </c>
      <c r="G63" s="484"/>
      <c r="H63" s="484"/>
      <c r="I63" s="184" t="s">
        <v>887</v>
      </c>
    </row>
    <row r="64" spans="1:9" ht="13" customHeight="1" thickBot="1">
      <c r="A64" s="472"/>
      <c r="B64" s="463"/>
      <c r="C64" s="460"/>
      <c r="D64" s="171">
        <v>97</v>
      </c>
      <c r="E64" s="175" t="s">
        <v>256</v>
      </c>
      <c r="F64" s="483" t="str">
        <f t="shared" si="0"/>
        <v>97　パン・菓子製造業</v>
      </c>
      <c r="G64" s="484"/>
      <c r="H64" s="484"/>
      <c r="I64" s="184" t="s">
        <v>888</v>
      </c>
    </row>
    <row r="65" spans="1:9" ht="13" customHeight="1" thickBot="1">
      <c r="A65" s="472"/>
      <c r="B65" s="463"/>
      <c r="C65" s="460"/>
      <c r="D65" s="171">
        <v>98</v>
      </c>
      <c r="E65" s="175" t="s">
        <v>257</v>
      </c>
      <c r="F65" s="483" t="str">
        <f t="shared" si="0"/>
        <v>98　動植物油脂製造業</v>
      </c>
      <c r="G65" s="484"/>
      <c r="H65" s="484"/>
      <c r="I65" s="184" t="s">
        <v>889</v>
      </c>
    </row>
    <row r="66" spans="1:9" ht="13" customHeight="1" thickBot="1">
      <c r="A66" s="472"/>
      <c r="B66" s="464"/>
      <c r="C66" s="461"/>
      <c r="D66" s="171">
        <v>99</v>
      </c>
      <c r="E66" s="175" t="s">
        <v>258</v>
      </c>
      <c r="F66" s="483" t="str">
        <f t="shared" si="0"/>
        <v>99　その他の食料品製造業</v>
      </c>
      <c r="G66" s="484"/>
      <c r="H66" s="484"/>
      <c r="I66" s="184" t="s">
        <v>890</v>
      </c>
    </row>
    <row r="67" spans="1:9" ht="13" customHeight="1" thickBot="1">
      <c r="A67" s="472"/>
      <c r="B67" s="473">
        <v>10</v>
      </c>
      <c r="C67" s="459" t="s">
        <v>259</v>
      </c>
      <c r="D67" s="168">
        <v>100</v>
      </c>
      <c r="E67" s="175" t="s">
        <v>260</v>
      </c>
      <c r="F67" s="485" t="str">
        <f t="shared" si="0"/>
        <v>100　管理，補助的経済活動を行う事業所（10 飲料・たばこ・飼料製造業）</v>
      </c>
      <c r="G67" s="486"/>
      <c r="H67" s="486"/>
      <c r="I67" s="184" t="s">
        <v>891</v>
      </c>
    </row>
    <row r="68" spans="1:9" ht="13" customHeight="1" thickBot="1">
      <c r="A68" s="472"/>
      <c r="B68" s="474"/>
      <c r="C68" s="460"/>
      <c r="D68" s="168">
        <v>101</v>
      </c>
      <c r="E68" s="175" t="s">
        <v>261</v>
      </c>
      <c r="F68" s="485" t="str">
        <f t="shared" si="0"/>
        <v>101　清涼飲料製造業</v>
      </c>
      <c r="G68" s="486"/>
      <c r="H68" s="486"/>
      <c r="I68" s="184" t="s">
        <v>892</v>
      </c>
    </row>
    <row r="69" spans="1:9" ht="13" customHeight="1" thickBot="1">
      <c r="A69" s="472"/>
      <c r="B69" s="474"/>
      <c r="C69" s="460"/>
      <c r="D69" s="168">
        <v>102</v>
      </c>
      <c r="E69" s="175" t="s">
        <v>262</v>
      </c>
      <c r="F69" s="485" t="str">
        <f t="shared" si="0"/>
        <v>102　酒類製造業</v>
      </c>
      <c r="G69" s="486"/>
      <c r="H69" s="486"/>
      <c r="I69" s="184" t="s">
        <v>893</v>
      </c>
    </row>
    <row r="70" spans="1:9" ht="13" customHeight="1" thickBot="1">
      <c r="A70" s="472"/>
      <c r="B70" s="474"/>
      <c r="C70" s="460"/>
      <c r="D70" s="168">
        <v>103</v>
      </c>
      <c r="E70" s="175" t="s">
        <v>263</v>
      </c>
      <c r="F70" s="485" t="str">
        <f t="shared" si="0"/>
        <v>103　茶・コーヒー製造業（清涼飲料を除く）</v>
      </c>
      <c r="G70" s="486"/>
      <c r="H70" s="486"/>
      <c r="I70" s="184" t="s">
        <v>894</v>
      </c>
    </row>
    <row r="71" spans="1:9" ht="13" customHeight="1" thickBot="1">
      <c r="A71" s="472"/>
      <c r="B71" s="474"/>
      <c r="C71" s="460"/>
      <c r="D71" s="168">
        <v>104</v>
      </c>
      <c r="E71" s="175" t="s">
        <v>264</v>
      </c>
      <c r="F71" s="485" t="str">
        <f t="shared" si="0"/>
        <v>104　製氷業</v>
      </c>
      <c r="G71" s="486"/>
      <c r="H71" s="486"/>
      <c r="I71" s="184" t="s">
        <v>895</v>
      </c>
    </row>
    <row r="72" spans="1:9" ht="13" customHeight="1" thickBot="1">
      <c r="A72" s="472"/>
      <c r="B72" s="474"/>
      <c r="C72" s="460"/>
      <c r="D72" s="168">
        <v>105</v>
      </c>
      <c r="E72" s="175" t="s">
        <v>265</v>
      </c>
      <c r="F72" s="485" t="str">
        <f t="shared" si="0"/>
        <v>105　たばこ製造業</v>
      </c>
      <c r="G72" s="486"/>
      <c r="H72" s="486"/>
      <c r="I72" s="184" t="s">
        <v>896</v>
      </c>
    </row>
    <row r="73" spans="1:9" ht="13" customHeight="1" thickBot="1">
      <c r="A73" s="472"/>
      <c r="B73" s="475"/>
      <c r="C73" s="461"/>
      <c r="D73" s="168">
        <v>106</v>
      </c>
      <c r="E73" s="175" t="s">
        <v>266</v>
      </c>
      <c r="F73" s="485" t="str">
        <f t="shared" si="0"/>
        <v>106　飼料・有機質肥料製造業</v>
      </c>
      <c r="G73" s="486"/>
      <c r="H73" s="486"/>
      <c r="I73" s="184" t="s">
        <v>897</v>
      </c>
    </row>
    <row r="74" spans="1:9" ht="13" customHeight="1" thickBot="1">
      <c r="A74" s="472"/>
      <c r="B74" s="476">
        <v>11</v>
      </c>
      <c r="C74" s="459" t="s">
        <v>267</v>
      </c>
      <c r="D74" s="168">
        <v>110</v>
      </c>
      <c r="E74" s="175" t="s">
        <v>268</v>
      </c>
      <c r="F74" s="485" t="str">
        <f t="shared" si="0"/>
        <v>110　管理，補助的経済活動を行う事業所（11 繊維工業）</v>
      </c>
      <c r="G74" s="486"/>
      <c r="H74" s="486"/>
      <c r="I74" s="184" t="s">
        <v>898</v>
      </c>
    </row>
    <row r="75" spans="1:9" ht="13" customHeight="1" thickBot="1">
      <c r="A75" s="472"/>
      <c r="B75" s="477"/>
      <c r="C75" s="460"/>
      <c r="D75" s="168">
        <v>111</v>
      </c>
      <c r="E75" s="175" t="s">
        <v>269</v>
      </c>
      <c r="F75" s="485" t="str">
        <f t="shared" ref="F75:F100" si="1">D75&amp;"　"&amp;E75</f>
        <v>111　製糸業，紡績業，化学繊維・ねん糸等製造業</v>
      </c>
      <c r="G75" s="486"/>
      <c r="H75" s="486"/>
      <c r="I75" s="184" t="s">
        <v>899</v>
      </c>
    </row>
    <row r="76" spans="1:9" ht="13" customHeight="1" thickBot="1">
      <c r="A76" s="472"/>
      <c r="B76" s="477"/>
      <c r="C76" s="460"/>
      <c r="D76" s="168">
        <v>112</v>
      </c>
      <c r="E76" s="175" t="s">
        <v>270</v>
      </c>
      <c r="F76" s="485" t="str">
        <f t="shared" si="1"/>
        <v>112　織物業</v>
      </c>
      <c r="G76" s="486"/>
      <c r="H76" s="486"/>
      <c r="I76" s="184" t="s">
        <v>900</v>
      </c>
    </row>
    <row r="77" spans="1:9" ht="13" customHeight="1" thickBot="1">
      <c r="A77" s="472"/>
      <c r="B77" s="477"/>
      <c r="C77" s="460"/>
      <c r="D77" s="168">
        <v>113</v>
      </c>
      <c r="E77" s="175" t="s">
        <v>271</v>
      </c>
      <c r="F77" s="485" t="str">
        <f t="shared" si="1"/>
        <v>113　ニット生地製造業</v>
      </c>
      <c r="G77" s="486"/>
      <c r="H77" s="486"/>
      <c r="I77" s="184" t="s">
        <v>901</v>
      </c>
    </row>
    <row r="78" spans="1:9" ht="13" customHeight="1" thickBot="1">
      <c r="A78" s="472"/>
      <c r="B78" s="477"/>
      <c r="C78" s="460"/>
      <c r="D78" s="168">
        <v>114</v>
      </c>
      <c r="E78" s="175" t="s">
        <v>272</v>
      </c>
      <c r="F78" s="485" t="str">
        <f t="shared" si="1"/>
        <v>114　染色整理業</v>
      </c>
      <c r="G78" s="486"/>
      <c r="H78" s="486"/>
      <c r="I78" s="184" t="s">
        <v>902</v>
      </c>
    </row>
    <row r="79" spans="1:9" ht="13" customHeight="1" thickBot="1">
      <c r="A79" s="472"/>
      <c r="B79" s="477"/>
      <c r="C79" s="460"/>
      <c r="D79" s="168">
        <v>115</v>
      </c>
      <c r="E79" s="175" t="s">
        <v>273</v>
      </c>
      <c r="F79" s="485" t="str">
        <f t="shared" si="1"/>
        <v>115　綱・網・レース・繊維粗製品製造業</v>
      </c>
      <c r="G79" s="486"/>
      <c r="H79" s="486"/>
      <c r="I79" s="184" t="s">
        <v>903</v>
      </c>
    </row>
    <row r="80" spans="1:9" ht="13" customHeight="1" thickBot="1">
      <c r="A80" s="472"/>
      <c r="B80" s="477"/>
      <c r="C80" s="460"/>
      <c r="D80" s="168">
        <v>116</v>
      </c>
      <c r="E80" s="175" t="s">
        <v>274</v>
      </c>
      <c r="F80" s="485" t="str">
        <f t="shared" si="1"/>
        <v>116　外衣・シャツ製造業（和式を除く）</v>
      </c>
      <c r="G80" s="486"/>
      <c r="H80" s="486"/>
      <c r="I80" s="184" t="s">
        <v>904</v>
      </c>
    </row>
    <row r="81" spans="1:9" ht="13" customHeight="1" thickBot="1">
      <c r="A81" s="472"/>
      <c r="B81" s="477"/>
      <c r="C81" s="460"/>
      <c r="D81" s="168">
        <v>117</v>
      </c>
      <c r="E81" s="175" t="s">
        <v>275</v>
      </c>
      <c r="F81" s="485" t="str">
        <f t="shared" si="1"/>
        <v>117　下着類製造業</v>
      </c>
      <c r="G81" s="486"/>
      <c r="H81" s="486"/>
      <c r="I81" s="184" t="s">
        <v>905</v>
      </c>
    </row>
    <row r="82" spans="1:9" ht="13" customHeight="1" thickBot="1">
      <c r="A82" s="472"/>
      <c r="B82" s="477"/>
      <c r="C82" s="460"/>
      <c r="D82" s="168">
        <v>118</v>
      </c>
      <c r="E82" s="175" t="s">
        <v>276</v>
      </c>
      <c r="F82" s="485" t="str">
        <f t="shared" si="1"/>
        <v>118　和装製品・その他の衣服・繊維製身の回り品製造業</v>
      </c>
      <c r="G82" s="486"/>
      <c r="H82" s="486"/>
      <c r="I82" s="184" t="s">
        <v>906</v>
      </c>
    </row>
    <row r="83" spans="1:9" ht="13" customHeight="1" thickBot="1">
      <c r="A83" s="472"/>
      <c r="B83" s="478"/>
      <c r="C83" s="461"/>
      <c r="D83" s="168">
        <v>119</v>
      </c>
      <c r="E83" s="175" t="s">
        <v>277</v>
      </c>
      <c r="F83" s="485" t="str">
        <f t="shared" si="1"/>
        <v>119　その他の繊維製品製造業</v>
      </c>
      <c r="G83" s="486"/>
      <c r="H83" s="486"/>
      <c r="I83" s="184" t="s">
        <v>907</v>
      </c>
    </row>
    <row r="84" spans="1:9" ht="13" customHeight="1" thickBot="1">
      <c r="A84" s="472"/>
      <c r="B84" s="476">
        <v>12</v>
      </c>
      <c r="C84" s="465" t="s">
        <v>278</v>
      </c>
      <c r="D84" s="168">
        <v>120</v>
      </c>
      <c r="E84" s="175" t="s">
        <v>279</v>
      </c>
      <c r="F84" s="485" t="str">
        <f t="shared" si="1"/>
        <v>120　管理，補助的経済活動を行う事業所（12 木材・木製品製造業）</v>
      </c>
      <c r="G84" s="486"/>
      <c r="H84" s="486"/>
      <c r="I84" s="184" t="s">
        <v>908</v>
      </c>
    </row>
    <row r="85" spans="1:9" ht="13" customHeight="1" thickBot="1">
      <c r="A85" s="472"/>
      <c r="B85" s="477"/>
      <c r="C85" s="466"/>
      <c r="D85" s="168">
        <v>121</v>
      </c>
      <c r="E85" s="175" t="s">
        <v>280</v>
      </c>
      <c r="F85" s="485" t="str">
        <f t="shared" si="1"/>
        <v>121　製材業，木製品製造業</v>
      </c>
      <c r="G85" s="486"/>
      <c r="H85" s="486"/>
      <c r="I85" s="184" t="s">
        <v>909</v>
      </c>
    </row>
    <row r="86" spans="1:9" ht="13" customHeight="1" thickBot="1">
      <c r="A86" s="472"/>
      <c r="B86" s="477"/>
      <c r="C86" s="466"/>
      <c r="D86" s="168">
        <v>122</v>
      </c>
      <c r="E86" s="175" t="s">
        <v>281</v>
      </c>
      <c r="F86" s="485" t="str">
        <f t="shared" si="1"/>
        <v>122　造作材・合板・建築用組立材料製造業</v>
      </c>
      <c r="G86" s="486"/>
      <c r="H86" s="486"/>
      <c r="I86" s="184" t="s">
        <v>910</v>
      </c>
    </row>
    <row r="87" spans="1:9" ht="13" customHeight="1" thickBot="1">
      <c r="A87" s="472"/>
      <c r="B87" s="477"/>
      <c r="C87" s="466"/>
      <c r="D87" s="168">
        <v>123</v>
      </c>
      <c r="E87" s="175" t="s">
        <v>282</v>
      </c>
      <c r="F87" s="485" t="str">
        <f t="shared" si="1"/>
        <v>123　木製容器製造業（竹，とうを含む）</v>
      </c>
      <c r="G87" s="486"/>
      <c r="H87" s="486"/>
      <c r="I87" s="184" t="s">
        <v>911</v>
      </c>
    </row>
    <row r="88" spans="1:9" ht="13" customHeight="1" thickBot="1">
      <c r="A88" s="472"/>
      <c r="B88" s="478"/>
      <c r="C88" s="467"/>
      <c r="D88" s="168">
        <v>129</v>
      </c>
      <c r="E88" s="175" t="s">
        <v>283</v>
      </c>
      <c r="F88" s="485" t="str">
        <f t="shared" si="1"/>
        <v>129　その他の木製品製造業（竹，とうを含む）</v>
      </c>
      <c r="G88" s="486"/>
      <c r="H88" s="486"/>
      <c r="I88" s="184" t="s">
        <v>912</v>
      </c>
    </row>
    <row r="89" spans="1:9" ht="13" customHeight="1" thickBot="1">
      <c r="A89" s="472"/>
      <c r="B89" s="476">
        <v>13</v>
      </c>
      <c r="C89" s="459" t="s">
        <v>284</v>
      </c>
      <c r="D89" s="168">
        <v>130</v>
      </c>
      <c r="E89" s="175" t="s">
        <v>285</v>
      </c>
      <c r="F89" s="485" t="str">
        <f t="shared" si="1"/>
        <v>130　管理，補助的経済活動を行う事業所（13 家具・装備品製造業）</v>
      </c>
      <c r="G89" s="486"/>
      <c r="H89" s="486"/>
      <c r="I89" s="184" t="s">
        <v>913</v>
      </c>
    </row>
    <row r="90" spans="1:9" ht="13" customHeight="1" thickBot="1">
      <c r="A90" s="472"/>
      <c r="B90" s="477"/>
      <c r="C90" s="460"/>
      <c r="D90" s="168">
        <v>131</v>
      </c>
      <c r="E90" s="175" t="s">
        <v>286</v>
      </c>
      <c r="F90" s="485" t="str">
        <f t="shared" si="1"/>
        <v>131　家具製造業</v>
      </c>
      <c r="G90" s="486"/>
      <c r="H90" s="486"/>
      <c r="I90" s="184" t="s">
        <v>914</v>
      </c>
    </row>
    <row r="91" spans="1:9" ht="13" customHeight="1" thickBot="1">
      <c r="A91" s="472"/>
      <c r="B91" s="477"/>
      <c r="C91" s="460"/>
      <c r="D91" s="168">
        <v>132</v>
      </c>
      <c r="E91" s="175" t="s">
        <v>287</v>
      </c>
      <c r="F91" s="485" t="str">
        <f t="shared" si="1"/>
        <v>132　宗教用具製造業</v>
      </c>
      <c r="G91" s="486"/>
      <c r="H91" s="486"/>
      <c r="I91" s="184" t="s">
        <v>915</v>
      </c>
    </row>
    <row r="92" spans="1:9" ht="13" customHeight="1" thickBot="1">
      <c r="A92" s="472"/>
      <c r="B92" s="477"/>
      <c r="C92" s="460"/>
      <c r="D92" s="168">
        <v>133</v>
      </c>
      <c r="E92" s="175" t="s">
        <v>288</v>
      </c>
      <c r="F92" s="485" t="str">
        <f t="shared" si="1"/>
        <v>133　建具製造業</v>
      </c>
      <c r="G92" s="486"/>
      <c r="H92" s="486"/>
      <c r="I92" s="184" t="s">
        <v>916</v>
      </c>
    </row>
    <row r="93" spans="1:9" ht="13" customHeight="1" thickBot="1">
      <c r="A93" s="472"/>
      <c r="B93" s="478"/>
      <c r="C93" s="461"/>
      <c r="D93" s="168">
        <v>139</v>
      </c>
      <c r="E93" s="175" t="s">
        <v>289</v>
      </c>
      <c r="F93" s="485" t="str">
        <f t="shared" si="1"/>
        <v>139　その他の家具・装備品製造業</v>
      </c>
      <c r="G93" s="486"/>
      <c r="H93" s="486"/>
      <c r="I93" s="184" t="s">
        <v>917</v>
      </c>
    </row>
    <row r="94" spans="1:9" ht="13" customHeight="1" thickBot="1">
      <c r="A94" s="472"/>
      <c r="B94" s="476">
        <v>14</v>
      </c>
      <c r="C94" s="465" t="s">
        <v>290</v>
      </c>
      <c r="D94" s="168">
        <v>140</v>
      </c>
      <c r="E94" s="175" t="s">
        <v>291</v>
      </c>
      <c r="F94" s="485" t="str">
        <f t="shared" si="1"/>
        <v>140　管理，補助的経済活動を行う事業所（14 パルプ・紙・紙加工品製造業）</v>
      </c>
      <c r="G94" s="486"/>
      <c r="H94" s="486"/>
      <c r="I94" s="184" t="s">
        <v>918</v>
      </c>
    </row>
    <row r="95" spans="1:9" ht="13" customHeight="1" thickBot="1">
      <c r="A95" s="472"/>
      <c r="B95" s="477"/>
      <c r="C95" s="466"/>
      <c r="D95" s="168">
        <v>141</v>
      </c>
      <c r="E95" s="175" t="s">
        <v>292</v>
      </c>
      <c r="F95" s="485" t="str">
        <f t="shared" si="1"/>
        <v>141　パルプ製造業</v>
      </c>
      <c r="G95" s="486"/>
      <c r="H95" s="486"/>
      <c r="I95" s="184" t="s">
        <v>919</v>
      </c>
    </row>
    <row r="96" spans="1:9" ht="13" customHeight="1" thickBot="1">
      <c r="A96" s="472"/>
      <c r="B96" s="477"/>
      <c r="C96" s="466"/>
      <c r="D96" s="168">
        <v>142</v>
      </c>
      <c r="E96" s="175" t="s">
        <v>293</v>
      </c>
      <c r="F96" s="485" t="str">
        <f t="shared" si="1"/>
        <v>142　紙製造業</v>
      </c>
      <c r="G96" s="486"/>
      <c r="H96" s="486"/>
      <c r="I96" s="184" t="s">
        <v>920</v>
      </c>
    </row>
    <row r="97" spans="1:9" ht="13" customHeight="1" thickBot="1">
      <c r="A97" s="472"/>
      <c r="B97" s="477"/>
      <c r="C97" s="466"/>
      <c r="D97" s="168">
        <v>143</v>
      </c>
      <c r="E97" s="175" t="s">
        <v>294</v>
      </c>
      <c r="F97" s="485" t="str">
        <f t="shared" si="1"/>
        <v>143　加工紙製造業</v>
      </c>
      <c r="G97" s="486"/>
      <c r="H97" s="486"/>
      <c r="I97" s="184" t="s">
        <v>921</v>
      </c>
    </row>
    <row r="98" spans="1:9" ht="13" customHeight="1" thickBot="1">
      <c r="A98" s="472"/>
      <c r="B98" s="477"/>
      <c r="C98" s="466"/>
      <c r="D98" s="168">
        <v>144</v>
      </c>
      <c r="E98" s="175" t="s">
        <v>295</v>
      </c>
      <c r="F98" s="485" t="str">
        <f t="shared" si="1"/>
        <v>144　紙製品製造業</v>
      </c>
      <c r="G98" s="486"/>
      <c r="H98" s="486"/>
      <c r="I98" s="184" t="s">
        <v>922</v>
      </c>
    </row>
    <row r="99" spans="1:9" ht="13" customHeight="1" thickBot="1">
      <c r="A99" s="472"/>
      <c r="B99" s="477"/>
      <c r="C99" s="466"/>
      <c r="D99" s="168">
        <v>145</v>
      </c>
      <c r="E99" s="175" t="s">
        <v>296</v>
      </c>
      <c r="F99" s="485" t="str">
        <f t="shared" si="1"/>
        <v>145　紙製容器製造業</v>
      </c>
      <c r="G99" s="486"/>
      <c r="H99" s="486"/>
      <c r="I99" s="184" t="s">
        <v>923</v>
      </c>
    </row>
    <row r="100" spans="1:9" ht="13" customHeight="1" thickBot="1">
      <c r="A100" s="472"/>
      <c r="B100" s="478"/>
      <c r="C100" s="467"/>
      <c r="D100" s="168">
        <v>149</v>
      </c>
      <c r="E100" s="175" t="s">
        <v>297</v>
      </c>
      <c r="F100" s="485" t="str">
        <f t="shared" si="1"/>
        <v>149　その他のパルプ・紙・紙加工品製造業</v>
      </c>
      <c r="G100" s="486"/>
      <c r="H100" s="486"/>
      <c r="I100" s="184" t="s">
        <v>924</v>
      </c>
    </row>
    <row r="101" spans="1:9" ht="15" thickBot="1">
      <c r="A101" s="454" t="s">
        <v>308</v>
      </c>
      <c r="B101" s="476">
        <v>15</v>
      </c>
      <c r="C101" s="459" t="s">
        <v>309</v>
      </c>
      <c r="D101" s="172">
        <v>150</v>
      </c>
      <c r="E101" s="177" t="s">
        <v>310</v>
      </c>
      <c r="F101" s="485" t="str">
        <f t="shared" ref="F101:F106" si="2">D101&amp;"　"&amp;E101</f>
        <v>150　管理，補助的経済活動を行う事業所（15 印刷・同関連業）</v>
      </c>
      <c r="G101" s="486"/>
      <c r="H101" s="486"/>
      <c r="I101" s="184" t="s">
        <v>925</v>
      </c>
    </row>
    <row r="102" spans="1:9" ht="13.5" thickBot="1">
      <c r="A102" s="454"/>
      <c r="B102" s="477"/>
      <c r="C102" s="460"/>
      <c r="D102" s="168">
        <v>151</v>
      </c>
      <c r="E102" s="175" t="s">
        <v>311</v>
      </c>
      <c r="F102" s="485" t="str">
        <f t="shared" si="2"/>
        <v>151　印刷業</v>
      </c>
      <c r="G102" s="486"/>
      <c r="H102" s="486"/>
      <c r="I102" s="184" t="s">
        <v>926</v>
      </c>
    </row>
    <row r="103" spans="1:9" ht="13.5" thickBot="1">
      <c r="A103" s="454"/>
      <c r="B103" s="477"/>
      <c r="C103" s="460"/>
      <c r="D103" s="168">
        <v>152</v>
      </c>
      <c r="E103" s="175" t="s">
        <v>312</v>
      </c>
      <c r="F103" s="485" t="str">
        <f t="shared" si="2"/>
        <v>152　製版業</v>
      </c>
      <c r="G103" s="486"/>
      <c r="H103" s="486"/>
      <c r="I103" s="184" t="s">
        <v>927</v>
      </c>
    </row>
    <row r="104" spans="1:9" ht="13.5" thickBot="1">
      <c r="A104" s="454"/>
      <c r="B104" s="477"/>
      <c r="C104" s="460"/>
      <c r="D104" s="168">
        <v>153</v>
      </c>
      <c r="E104" s="175" t="s">
        <v>313</v>
      </c>
      <c r="F104" s="485" t="str">
        <f t="shared" si="2"/>
        <v>153　製本業，印刷物加工業</v>
      </c>
      <c r="G104" s="486"/>
      <c r="H104" s="486"/>
      <c r="I104" s="184" t="s">
        <v>928</v>
      </c>
    </row>
    <row r="105" spans="1:9" ht="13.5" thickBot="1">
      <c r="A105" s="454"/>
      <c r="B105" s="478"/>
      <c r="C105" s="461"/>
      <c r="D105" s="168">
        <v>159</v>
      </c>
      <c r="E105" s="175" t="s">
        <v>314</v>
      </c>
      <c r="F105" s="485" t="str">
        <f t="shared" si="2"/>
        <v>159　印刷関連サービス業</v>
      </c>
      <c r="G105" s="486"/>
      <c r="H105" s="486"/>
      <c r="I105" s="184" t="s">
        <v>929</v>
      </c>
    </row>
    <row r="106" spans="1:9" ht="15" thickBot="1">
      <c r="A106" s="454"/>
      <c r="B106" s="476">
        <v>16</v>
      </c>
      <c r="C106" s="459" t="s">
        <v>315</v>
      </c>
      <c r="D106" s="168">
        <v>160</v>
      </c>
      <c r="E106" s="175" t="s">
        <v>316</v>
      </c>
      <c r="F106" s="485" t="str">
        <f t="shared" si="2"/>
        <v>160　管理，補助的経済活動を行う事業所（16 化学工業）</v>
      </c>
      <c r="G106" s="486"/>
      <c r="H106" s="486"/>
      <c r="I106" s="184" t="s">
        <v>930</v>
      </c>
    </row>
    <row r="107" spans="1:9" ht="13.5" thickBot="1">
      <c r="A107" s="454"/>
      <c r="B107" s="477"/>
      <c r="C107" s="460"/>
      <c r="D107" s="168">
        <v>161</v>
      </c>
      <c r="E107" s="175" t="s">
        <v>317</v>
      </c>
      <c r="F107" s="485" t="str">
        <f t="shared" ref="F107:F170" si="3">D107&amp;"　"&amp;E107</f>
        <v>161　化学肥料製造業</v>
      </c>
      <c r="G107" s="486"/>
      <c r="H107" s="486"/>
      <c r="I107" s="184" t="s">
        <v>931</v>
      </c>
    </row>
    <row r="108" spans="1:9" ht="13.5" thickBot="1">
      <c r="A108" s="454"/>
      <c r="B108" s="477"/>
      <c r="C108" s="460"/>
      <c r="D108" s="168">
        <v>162</v>
      </c>
      <c r="E108" s="175" t="s">
        <v>318</v>
      </c>
      <c r="F108" s="485" t="str">
        <f t="shared" si="3"/>
        <v>162　無機化学工業製品製造業</v>
      </c>
      <c r="G108" s="486"/>
      <c r="H108" s="486"/>
      <c r="I108" s="184" t="s">
        <v>932</v>
      </c>
    </row>
    <row r="109" spans="1:9" ht="13.5" thickBot="1">
      <c r="A109" s="454"/>
      <c r="B109" s="477"/>
      <c r="C109" s="460"/>
      <c r="D109" s="168">
        <v>163</v>
      </c>
      <c r="E109" s="175" t="s">
        <v>319</v>
      </c>
      <c r="F109" s="485" t="str">
        <f t="shared" si="3"/>
        <v>163　有機化学工業製品製造業</v>
      </c>
      <c r="G109" s="486"/>
      <c r="H109" s="486"/>
      <c r="I109" s="184" t="s">
        <v>933</v>
      </c>
    </row>
    <row r="110" spans="1:9" ht="13.5" thickBot="1">
      <c r="A110" s="454"/>
      <c r="B110" s="477"/>
      <c r="C110" s="460"/>
      <c r="D110" s="168">
        <v>164</v>
      </c>
      <c r="E110" s="175" t="s">
        <v>320</v>
      </c>
      <c r="F110" s="485" t="str">
        <f t="shared" si="3"/>
        <v>164　油脂加工製品・石けん・合成洗剤・界面活性剤・塗料製造業</v>
      </c>
      <c r="G110" s="486"/>
      <c r="H110" s="486"/>
      <c r="I110" s="184" t="s">
        <v>934</v>
      </c>
    </row>
    <row r="111" spans="1:9" ht="13.5" thickBot="1">
      <c r="A111" s="454"/>
      <c r="B111" s="477"/>
      <c r="C111" s="460"/>
      <c r="D111" s="168">
        <v>165</v>
      </c>
      <c r="E111" s="175" t="s">
        <v>321</v>
      </c>
      <c r="F111" s="485" t="str">
        <f t="shared" si="3"/>
        <v>165　医薬品製造業</v>
      </c>
      <c r="G111" s="486"/>
      <c r="H111" s="486"/>
      <c r="I111" s="184" t="s">
        <v>935</v>
      </c>
    </row>
    <row r="112" spans="1:9" ht="13.5" thickBot="1">
      <c r="A112" s="454"/>
      <c r="B112" s="477"/>
      <c r="C112" s="460"/>
      <c r="D112" s="168">
        <v>166</v>
      </c>
      <c r="E112" s="175" t="s">
        <v>322</v>
      </c>
      <c r="F112" s="485" t="str">
        <f t="shared" si="3"/>
        <v>166　化粧品・歯磨・その他の化粧用調整品製造業</v>
      </c>
      <c r="G112" s="486"/>
      <c r="H112" s="486"/>
      <c r="I112" s="184" t="s">
        <v>936</v>
      </c>
    </row>
    <row r="113" spans="1:9" ht="13.5" thickBot="1">
      <c r="A113" s="454"/>
      <c r="B113" s="478"/>
      <c r="C113" s="461"/>
      <c r="D113" s="168">
        <v>169</v>
      </c>
      <c r="E113" s="175" t="s">
        <v>323</v>
      </c>
      <c r="F113" s="485" t="str">
        <f t="shared" si="3"/>
        <v>169　その他の化学工業</v>
      </c>
      <c r="G113" s="486"/>
      <c r="H113" s="486"/>
      <c r="I113" s="184" t="s">
        <v>937</v>
      </c>
    </row>
    <row r="114" spans="1:9" ht="15" thickBot="1">
      <c r="A114" s="454"/>
      <c r="B114" s="476">
        <v>17</v>
      </c>
      <c r="C114" s="459" t="s">
        <v>324</v>
      </c>
      <c r="D114" s="168">
        <v>170</v>
      </c>
      <c r="E114" s="175" t="s">
        <v>325</v>
      </c>
      <c r="F114" s="485" t="str">
        <f t="shared" si="3"/>
        <v>170　管理，補助的経済活動を行う事業所（17 石油製品・石炭製品製造業）</v>
      </c>
      <c r="G114" s="486"/>
      <c r="H114" s="486"/>
      <c r="I114" s="184" t="s">
        <v>938</v>
      </c>
    </row>
    <row r="115" spans="1:9" ht="13.5" thickBot="1">
      <c r="A115" s="454"/>
      <c r="B115" s="477"/>
      <c r="C115" s="460"/>
      <c r="D115" s="168">
        <v>171</v>
      </c>
      <c r="E115" s="175" t="s">
        <v>326</v>
      </c>
      <c r="F115" s="485" t="str">
        <f t="shared" si="3"/>
        <v>171　石油精製業</v>
      </c>
      <c r="G115" s="486"/>
      <c r="H115" s="486"/>
      <c r="I115" s="184" t="s">
        <v>939</v>
      </c>
    </row>
    <row r="116" spans="1:9" ht="13.5" thickBot="1">
      <c r="A116" s="454"/>
      <c r="B116" s="477"/>
      <c r="C116" s="460"/>
      <c r="D116" s="168">
        <v>172</v>
      </c>
      <c r="E116" s="175" t="s">
        <v>327</v>
      </c>
      <c r="F116" s="485" t="str">
        <f t="shared" si="3"/>
        <v>172　潤滑油・グリース製造業（石油精製業によらないもの）</v>
      </c>
      <c r="G116" s="486"/>
      <c r="H116" s="486"/>
      <c r="I116" s="184" t="s">
        <v>940</v>
      </c>
    </row>
    <row r="117" spans="1:9" ht="13.5" thickBot="1">
      <c r="A117" s="454"/>
      <c r="B117" s="477"/>
      <c r="C117" s="460"/>
      <c r="D117" s="168">
        <v>173</v>
      </c>
      <c r="E117" s="175" t="s">
        <v>328</v>
      </c>
      <c r="F117" s="485" t="str">
        <f t="shared" si="3"/>
        <v>173　コークス製造業</v>
      </c>
      <c r="G117" s="486"/>
      <c r="H117" s="486"/>
      <c r="I117" s="184" t="s">
        <v>941</v>
      </c>
    </row>
    <row r="118" spans="1:9" ht="13.5" thickBot="1">
      <c r="A118" s="454"/>
      <c r="B118" s="477"/>
      <c r="C118" s="460"/>
      <c r="D118" s="168">
        <v>174</v>
      </c>
      <c r="E118" s="175" t="s">
        <v>329</v>
      </c>
      <c r="F118" s="485" t="str">
        <f t="shared" si="3"/>
        <v>174　舗装材料製造業</v>
      </c>
      <c r="G118" s="486"/>
      <c r="H118" s="486"/>
      <c r="I118" s="184" t="s">
        <v>942</v>
      </c>
    </row>
    <row r="119" spans="1:9" ht="13.5" thickBot="1">
      <c r="A119" s="454"/>
      <c r="B119" s="478"/>
      <c r="C119" s="461"/>
      <c r="D119" s="168">
        <v>179</v>
      </c>
      <c r="E119" s="175" t="s">
        <v>330</v>
      </c>
      <c r="F119" s="485" t="str">
        <f t="shared" si="3"/>
        <v>179　その他の石油製品・石炭製品製造業</v>
      </c>
      <c r="G119" s="486"/>
      <c r="H119" s="486"/>
      <c r="I119" s="184" t="s">
        <v>943</v>
      </c>
    </row>
    <row r="120" spans="1:9" ht="15" thickBot="1">
      <c r="A120" s="454"/>
      <c r="B120" s="476">
        <v>18</v>
      </c>
      <c r="C120" s="465" t="s">
        <v>331</v>
      </c>
      <c r="D120" s="168">
        <v>180</v>
      </c>
      <c r="E120" s="175" t="s">
        <v>332</v>
      </c>
      <c r="F120" s="485" t="str">
        <f t="shared" si="3"/>
        <v>180　管理，補助的経済活動を行う事業所（18 プラスチック製品製造</v>
      </c>
      <c r="G120" s="486"/>
      <c r="H120" s="486"/>
      <c r="I120" s="184" t="s">
        <v>944</v>
      </c>
    </row>
    <row r="121" spans="1:9" ht="13.5" thickBot="1">
      <c r="A121" s="454"/>
      <c r="B121" s="477"/>
      <c r="C121" s="466"/>
      <c r="D121" s="168">
        <v>181</v>
      </c>
      <c r="E121" s="175" t="s">
        <v>333</v>
      </c>
      <c r="F121" s="485" t="str">
        <f t="shared" si="3"/>
        <v>181　プラスチック板・棒・管・継手・異形押出製品製造業</v>
      </c>
      <c r="G121" s="486"/>
      <c r="H121" s="486"/>
      <c r="I121" s="184" t="s">
        <v>945</v>
      </c>
    </row>
    <row r="122" spans="1:9" ht="13.5" thickBot="1">
      <c r="A122" s="454"/>
      <c r="B122" s="477"/>
      <c r="C122" s="466"/>
      <c r="D122" s="168">
        <v>182</v>
      </c>
      <c r="E122" s="175" t="s">
        <v>334</v>
      </c>
      <c r="F122" s="485" t="str">
        <f t="shared" si="3"/>
        <v>182　プラスチックフィルム・シート・床材・合成皮革製造業</v>
      </c>
      <c r="G122" s="486"/>
      <c r="H122" s="486"/>
      <c r="I122" s="184" t="s">
        <v>946</v>
      </c>
    </row>
    <row r="123" spans="1:9" ht="13.5" thickBot="1">
      <c r="A123" s="454"/>
      <c r="B123" s="477"/>
      <c r="C123" s="466"/>
      <c r="D123" s="168">
        <v>183</v>
      </c>
      <c r="E123" s="175" t="s">
        <v>335</v>
      </c>
      <c r="F123" s="485" t="str">
        <f t="shared" si="3"/>
        <v>183　工業用プラスチック製品製造業</v>
      </c>
      <c r="G123" s="486"/>
      <c r="H123" s="486"/>
      <c r="I123" s="184" t="s">
        <v>947</v>
      </c>
    </row>
    <row r="124" spans="1:9" ht="13.5" thickBot="1">
      <c r="A124" s="454"/>
      <c r="B124" s="477"/>
      <c r="C124" s="466"/>
      <c r="D124" s="168">
        <v>184</v>
      </c>
      <c r="E124" s="175" t="s">
        <v>336</v>
      </c>
      <c r="F124" s="485" t="str">
        <f t="shared" si="3"/>
        <v>184　発泡・強化プラスチック製品製造業</v>
      </c>
      <c r="G124" s="486"/>
      <c r="H124" s="486"/>
      <c r="I124" s="184" t="s">
        <v>948</v>
      </c>
    </row>
    <row r="125" spans="1:9" ht="13.5" thickBot="1">
      <c r="A125" s="454"/>
      <c r="B125" s="477"/>
      <c r="C125" s="466"/>
      <c r="D125" s="168">
        <v>185</v>
      </c>
      <c r="E125" s="175" t="s">
        <v>337</v>
      </c>
      <c r="F125" s="485" t="str">
        <f t="shared" si="3"/>
        <v>185　プラスチック成形材料製造業（廃プラスチックを含む）</v>
      </c>
      <c r="G125" s="486"/>
      <c r="H125" s="486"/>
      <c r="I125" s="184" t="s">
        <v>949</v>
      </c>
    </row>
    <row r="126" spans="1:9" ht="13.5" thickBot="1">
      <c r="A126" s="454"/>
      <c r="B126" s="478"/>
      <c r="C126" s="467"/>
      <c r="D126" s="168">
        <v>189</v>
      </c>
      <c r="E126" s="175" t="s">
        <v>338</v>
      </c>
      <c r="F126" s="485" t="str">
        <f t="shared" si="3"/>
        <v>189　その他のプラスチック製品製造業</v>
      </c>
      <c r="G126" s="486"/>
      <c r="H126" s="486"/>
      <c r="I126" s="184" t="s">
        <v>950</v>
      </c>
    </row>
    <row r="127" spans="1:9" ht="15" thickBot="1">
      <c r="A127" s="454"/>
      <c r="B127" s="476">
        <v>19</v>
      </c>
      <c r="C127" s="459" t="s">
        <v>339</v>
      </c>
      <c r="D127" s="168">
        <v>190</v>
      </c>
      <c r="E127" s="175" t="s">
        <v>340</v>
      </c>
      <c r="F127" s="485" t="str">
        <f t="shared" si="3"/>
        <v>190　管理，補助的経済活動を行う事業所（19 ゴム製品製造業）</v>
      </c>
      <c r="G127" s="486"/>
      <c r="H127" s="486"/>
      <c r="I127" s="184" t="s">
        <v>951</v>
      </c>
    </row>
    <row r="128" spans="1:9" ht="13.5" thickBot="1">
      <c r="A128" s="454"/>
      <c r="B128" s="477"/>
      <c r="C128" s="460"/>
      <c r="D128" s="168">
        <v>191</v>
      </c>
      <c r="E128" s="175" t="s">
        <v>341</v>
      </c>
      <c r="F128" s="485" t="str">
        <f t="shared" si="3"/>
        <v>191　タイヤ・チューブ製造業</v>
      </c>
      <c r="G128" s="486"/>
      <c r="H128" s="486"/>
      <c r="I128" s="184" t="s">
        <v>952</v>
      </c>
    </row>
    <row r="129" spans="1:9" ht="13.5" thickBot="1">
      <c r="A129" s="454"/>
      <c r="B129" s="477"/>
      <c r="C129" s="460"/>
      <c r="D129" s="168">
        <v>192</v>
      </c>
      <c r="E129" s="175" t="s">
        <v>342</v>
      </c>
      <c r="F129" s="485" t="str">
        <f t="shared" si="3"/>
        <v>192　ゴム製・プラスチック製履物・同附属品製造業</v>
      </c>
      <c r="G129" s="486"/>
      <c r="H129" s="486"/>
      <c r="I129" s="184" t="s">
        <v>953</v>
      </c>
    </row>
    <row r="130" spans="1:9" ht="13.5" thickBot="1">
      <c r="A130" s="454"/>
      <c r="B130" s="477"/>
      <c r="C130" s="460"/>
      <c r="D130" s="168">
        <v>193</v>
      </c>
      <c r="E130" s="175" t="s">
        <v>343</v>
      </c>
      <c r="F130" s="485" t="str">
        <f t="shared" si="3"/>
        <v>193　ゴムベルト・ゴムホース・工業用ゴム製品製造業</v>
      </c>
      <c r="G130" s="486"/>
      <c r="H130" s="486"/>
      <c r="I130" s="184" t="s">
        <v>954</v>
      </c>
    </row>
    <row r="131" spans="1:9" ht="13.5" thickBot="1">
      <c r="A131" s="454"/>
      <c r="B131" s="478"/>
      <c r="C131" s="461"/>
      <c r="D131" s="168">
        <v>199</v>
      </c>
      <c r="E131" s="175" t="s">
        <v>344</v>
      </c>
      <c r="F131" s="485" t="str">
        <f t="shared" si="3"/>
        <v>199　その他のゴム製品製造業</v>
      </c>
      <c r="G131" s="486"/>
      <c r="H131" s="486"/>
      <c r="I131" s="184" t="s">
        <v>955</v>
      </c>
    </row>
    <row r="132" spans="1:9" ht="28" thickBot="1">
      <c r="A132" s="454"/>
      <c r="B132" s="476">
        <v>20</v>
      </c>
      <c r="C132" s="465" t="s">
        <v>345</v>
      </c>
      <c r="D132" s="168">
        <v>200</v>
      </c>
      <c r="E132" s="178" t="s">
        <v>346</v>
      </c>
      <c r="F132" s="485" t="str">
        <f t="shared" si="3"/>
        <v>200　管理，補助的経済活動を行う事業所（20 なめし革・同製品・毛皮製造業）</v>
      </c>
      <c r="G132" s="486"/>
      <c r="H132" s="486"/>
      <c r="I132" s="184" t="s">
        <v>956</v>
      </c>
    </row>
    <row r="133" spans="1:9" ht="13.5" thickBot="1">
      <c r="A133" s="454"/>
      <c r="B133" s="477"/>
      <c r="C133" s="466"/>
      <c r="D133" s="168">
        <v>201</v>
      </c>
      <c r="E133" s="175" t="s">
        <v>347</v>
      </c>
      <c r="F133" s="485" t="str">
        <f t="shared" si="3"/>
        <v>201　なめし革製造業</v>
      </c>
      <c r="G133" s="486"/>
      <c r="H133" s="486"/>
      <c r="I133" s="184" t="s">
        <v>957</v>
      </c>
    </row>
    <row r="134" spans="1:9" ht="13.5" thickBot="1">
      <c r="A134" s="454"/>
      <c r="B134" s="477"/>
      <c r="C134" s="466"/>
      <c r="D134" s="168">
        <v>202</v>
      </c>
      <c r="E134" s="175" t="s">
        <v>348</v>
      </c>
      <c r="F134" s="485" t="str">
        <f t="shared" si="3"/>
        <v>202　工業用革製品製造業（手袋を除く）</v>
      </c>
      <c r="G134" s="486"/>
      <c r="H134" s="486"/>
      <c r="I134" s="184" t="s">
        <v>958</v>
      </c>
    </row>
    <row r="135" spans="1:9" ht="13.5" thickBot="1">
      <c r="A135" s="454"/>
      <c r="B135" s="477"/>
      <c r="C135" s="466"/>
      <c r="D135" s="168">
        <v>203</v>
      </c>
      <c r="E135" s="175" t="s">
        <v>349</v>
      </c>
      <c r="F135" s="485" t="str">
        <f t="shared" si="3"/>
        <v>203　革製履物用材料・同附属品製造業</v>
      </c>
      <c r="G135" s="486"/>
      <c r="H135" s="486"/>
      <c r="I135" s="184" t="s">
        <v>959</v>
      </c>
    </row>
    <row r="136" spans="1:9" ht="13.5" thickBot="1">
      <c r="A136" s="454"/>
      <c r="B136" s="477"/>
      <c r="C136" s="466"/>
      <c r="D136" s="168">
        <v>204</v>
      </c>
      <c r="E136" s="175" t="s">
        <v>350</v>
      </c>
      <c r="F136" s="485" t="str">
        <f t="shared" si="3"/>
        <v>204　革製履物製造業</v>
      </c>
      <c r="G136" s="486"/>
      <c r="H136" s="486"/>
      <c r="I136" s="184" t="s">
        <v>960</v>
      </c>
    </row>
    <row r="137" spans="1:9" ht="13.5" thickBot="1">
      <c r="A137" s="454"/>
      <c r="B137" s="477"/>
      <c r="C137" s="466"/>
      <c r="D137" s="168">
        <v>205</v>
      </c>
      <c r="E137" s="175" t="s">
        <v>351</v>
      </c>
      <c r="F137" s="485" t="str">
        <f t="shared" si="3"/>
        <v>205　革製手袋製造業</v>
      </c>
      <c r="G137" s="486"/>
      <c r="H137" s="486"/>
      <c r="I137" s="184" t="s">
        <v>961</v>
      </c>
    </row>
    <row r="138" spans="1:9" ht="13.5" thickBot="1">
      <c r="A138" s="454"/>
      <c r="B138" s="477"/>
      <c r="C138" s="466"/>
      <c r="D138" s="168">
        <v>206</v>
      </c>
      <c r="E138" s="175" t="s">
        <v>352</v>
      </c>
      <c r="F138" s="485" t="str">
        <f t="shared" si="3"/>
        <v>206　かばん製造業</v>
      </c>
      <c r="G138" s="486"/>
      <c r="H138" s="486"/>
      <c r="I138" s="184" t="s">
        <v>962</v>
      </c>
    </row>
    <row r="139" spans="1:9" ht="13.5" thickBot="1">
      <c r="A139" s="454"/>
      <c r="B139" s="477"/>
      <c r="C139" s="466"/>
      <c r="D139" s="168">
        <v>207</v>
      </c>
      <c r="E139" s="175" t="s">
        <v>353</v>
      </c>
      <c r="F139" s="485" t="str">
        <f t="shared" si="3"/>
        <v>207　袋物製造業</v>
      </c>
      <c r="G139" s="486"/>
      <c r="H139" s="486"/>
      <c r="I139" s="184" t="s">
        <v>963</v>
      </c>
    </row>
    <row r="140" spans="1:9" ht="13.5" thickBot="1">
      <c r="A140" s="454"/>
      <c r="B140" s="477"/>
      <c r="C140" s="466"/>
      <c r="D140" s="168">
        <v>208</v>
      </c>
      <c r="E140" s="175" t="s">
        <v>354</v>
      </c>
      <c r="F140" s="485" t="str">
        <f t="shared" si="3"/>
        <v>208　毛皮製造業</v>
      </c>
      <c r="G140" s="486"/>
      <c r="H140" s="486"/>
      <c r="I140" s="184" t="s">
        <v>964</v>
      </c>
    </row>
    <row r="141" spans="1:9" ht="13.5" thickBot="1">
      <c r="A141" s="454"/>
      <c r="B141" s="478"/>
      <c r="C141" s="467"/>
      <c r="D141" s="168">
        <v>209</v>
      </c>
      <c r="E141" s="175" t="s">
        <v>355</v>
      </c>
      <c r="F141" s="485" t="str">
        <f t="shared" si="3"/>
        <v>209　その他のなめし革製品製造業</v>
      </c>
      <c r="G141" s="486"/>
      <c r="H141" s="486"/>
      <c r="I141" s="184" t="s">
        <v>965</v>
      </c>
    </row>
    <row r="142" spans="1:9" ht="15" thickBot="1">
      <c r="A142" s="454"/>
      <c r="B142" s="476">
        <v>21</v>
      </c>
      <c r="C142" s="459" t="s">
        <v>356</v>
      </c>
      <c r="D142" s="168">
        <v>210</v>
      </c>
      <c r="E142" s="175" t="s">
        <v>357</v>
      </c>
      <c r="F142" s="485" t="str">
        <f t="shared" si="3"/>
        <v>210　管理，補助的経済活動を行う事業所（21 窯業・土石製品製造業）</v>
      </c>
      <c r="G142" s="486"/>
      <c r="H142" s="486"/>
      <c r="I142" s="184" t="s">
        <v>966</v>
      </c>
    </row>
    <row r="143" spans="1:9" ht="13.5" thickBot="1">
      <c r="A143" s="454"/>
      <c r="B143" s="477"/>
      <c r="C143" s="460"/>
      <c r="D143" s="168">
        <v>211</v>
      </c>
      <c r="E143" s="175" t="s">
        <v>358</v>
      </c>
      <c r="F143" s="485" t="str">
        <f t="shared" si="3"/>
        <v>211　ガラス・同製品製造業</v>
      </c>
      <c r="G143" s="486"/>
      <c r="H143" s="486"/>
      <c r="I143" s="184" t="s">
        <v>967</v>
      </c>
    </row>
    <row r="144" spans="1:9" ht="13.5" thickBot="1">
      <c r="A144" s="454"/>
      <c r="B144" s="477"/>
      <c r="C144" s="460"/>
      <c r="D144" s="168">
        <v>212</v>
      </c>
      <c r="E144" s="175" t="s">
        <v>359</v>
      </c>
      <c r="F144" s="485" t="str">
        <f t="shared" si="3"/>
        <v>212　セメント・同製品製造業</v>
      </c>
      <c r="G144" s="486"/>
      <c r="H144" s="486"/>
      <c r="I144" s="184" t="s">
        <v>968</v>
      </c>
    </row>
    <row r="145" spans="1:9" ht="13.5" thickBot="1">
      <c r="A145" s="454"/>
      <c r="B145" s="477"/>
      <c r="C145" s="460"/>
      <c r="D145" s="168">
        <v>213</v>
      </c>
      <c r="E145" s="175" t="s">
        <v>360</v>
      </c>
      <c r="F145" s="485" t="str">
        <f t="shared" si="3"/>
        <v>213　建設用粘土製品製造業（陶磁器製を除く）</v>
      </c>
      <c r="G145" s="486"/>
      <c r="H145" s="486"/>
      <c r="I145" s="184" t="s">
        <v>969</v>
      </c>
    </row>
    <row r="146" spans="1:9" ht="13.5" thickBot="1">
      <c r="A146" s="454"/>
      <c r="B146" s="477"/>
      <c r="C146" s="460"/>
      <c r="D146" s="168">
        <v>214</v>
      </c>
      <c r="E146" s="175" t="s">
        <v>361</v>
      </c>
      <c r="F146" s="485" t="str">
        <f t="shared" si="3"/>
        <v>214　陶磁器・同関連製品製造業</v>
      </c>
      <c r="G146" s="486"/>
      <c r="H146" s="486"/>
      <c r="I146" s="184" t="s">
        <v>970</v>
      </c>
    </row>
    <row r="147" spans="1:9" ht="13.5" thickBot="1">
      <c r="A147" s="454"/>
      <c r="B147" s="477"/>
      <c r="C147" s="460"/>
      <c r="D147" s="168">
        <v>215</v>
      </c>
      <c r="E147" s="175" t="s">
        <v>362</v>
      </c>
      <c r="F147" s="485" t="str">
        <f t="shared" si="3"/>
        <v>215　耐火物製造業</v>
      </c>
      <c r="G147" s="486"/>
      <c r="H147" s="486"/>
      <c r="I147" s="184" t="s">
        <v>971</v>
      </c>
    </row>
    <row r="148" spans="1:9" ht="13.5" thickBot="1">
      <c r="A148" s="454"/>
      <c r="B148" s="477"/>
      <c r="C148" s="460"/>
      <c r="D148" s="168">
        <v>216</v>
      </c>
      <c r="E148" s="175" t="s">
        <v>363</v>
      </c>
      <c r="F148" s="485" t="str">
        <f t="shared" si="3"/>
        <v>216　炭素・黒鉛製品製造業</v>
      </c>
      <c r="G148" s="486"/>
      <c r="H148" s="486"/>
      <c r="I148" s="184" t="s">
        <v>972</v>
      </c>
    </row>
    <row r="149" spans="1:9" ht="13.5" thickBot="1">
      <c r="A149" s="454"/>
      <c r="B149" s="477"/>
      <c r="C149" s="460"/>
      <c r="D149" s="168">
        <v>217</v>
      </c>
      <c r="E149" s="175" t="s">
        <v>364</v>
      </c>
      <c r="F149" s="485" t="str">
        <f t="shared" si="3"/>
        <v>217　研磨材・同製品製造業</v>
      </c>
      <c r="G149" s="486"/>
      <c r="H149" s="486"/>
      <c r="I149" s="184" t="s">
        <v>973</v>
      </c>
    </row>
    <row r="150" spans="1:9" ht="13.5" thickBot="1">
      <c r="A150" s="454"/>
      <c r="B150" s="477"/>
      <c r="C150" s="460"/>
      <c r="D150" s="168">
        <v>218</v>
      </c>
      <c r="E150" s="175" t="s">
        <v>365</v>
      </c>
      <c r="F150" s="485" t="str">
        <f t="shared" si="3"/>
        <v>218　骨材・石工品等製造業</v>
      </c>
      <c r="G150" s="486"/>
      <c r="H150" s="486"/>
      <c r="I150" s="184" t="s">
        <v>974</v>
      </c>
    </row>
    <row r="151" spans="1:9" ht="13.5" thickBot="1">
      <c r="A151" s="454"/>
      <c r="B151" s="478"/>
      <c r="C151" s="461"/>
      <c r="D151" s="168">
        <v>219</v>
      </c>
      <c r="E151" s="175" t="s">
        <v>366</v>
      </c>
      <c r="F151" s="485" t="str">
        <f t="shared" si="3"/>
        <v>219　その他の窯業・土石製品製造業</v>
      </c>
      <c r="G151" s="486"/>
      <c r="H151" s="486"/>
      <c r="I151" s="184" t="s">
        <v>975</v>
      </c>
    </row>
    <row r="152" spans="1:9" ht="15" thickBot="1">
      <c r="A152" s="454"/>
      <c r="B152" s="476">
        <v>22</v>
      </c>
      <c r="C152" s="459" t="s">
        <v>367</v>
      </c>
      <c r="D152" s="168">
        <v>220</v>
      </c>
      <c r="E152" s="175" t="s">
        <v>368</v>
      </c>
      <c r="F152" s="485" t="str">
        <f t="shared" si="3"/>
        <v>220　管理，補助的経済活動を行う事業所（22 鉄鋼業）</v>
      </c>
      <c r="G152" s="486"/>
      <c r="H152" s="486"/>
      <c r="I152" s="184" t="s">
        <v>976</v>
      </c>
    </row>
    <row r="153" spans="1:9" ht="13.5" thickBot="1">
      <c r="A153" s="454"/>
      <c r="B153" s="477"/>
      <c r="C153" s="460"/>
      <c r="D153" s="168">
        <v>221</v>
      </c>
      <c r="E153" s="175" t="s">
        <v>369</v>
      </c>
      <c r="F153" s="485" t="str">
        <f t="shared" si="3"/>
        <v>221　製鉄業</v>
      </c>
      <c r="G153" s="486"/>
      <c r="H153" s="486"/>
      <c r="I153" s="184" t="s">
        <v>977</v>
      </c>
    </row>
    <row r="154" spans="1:9" ht="13.5" thickBot="1">
      <c r="A154" s="454"/>
      <c r="B154" s="477"/>
      <c r="C154" s="460"/>
      <c r="D154" s="168">
        <v>222</v>
      </c>
      <c r="E154" s="175" t="s">
        <v>370</v>
      </c>
      <c r="F154" s="485" t="str">
        <f t="shared" si="3"/>
        <v>222　製鋼・製鋼圧延業</v>
      </c>
      <c r="G154" s="486"/>
      <c r="H154" s="486"/>
      <c r="I154" s="184" t="s">
        <v>978</v>
      </c>
    </row>
    <row r="155" spans="1:9" ht="13.5" thickBot="1">
      <c r="A155" s="454"/>
      <c r="B155" s="477"/>
      <c r="C155" s="460"/>
      <c r="D155" s="168">
        <v>223</v>
      </c>
      <c r="E155" s="175" t="s">
        <v>371</v>
      </c>
      <c r="F155" s="485" t="str">
        <f t="shared" si="3"/>
        <v>223　製鋼を行わない鋼材製造業（表面処理鋼材を除く）</v>
      </c>
      <c r="G155" s="486"/>
      <c r="H155" s="486"/>
      <c r="I155" s="184" t="s">
        <v>979</v>
      </c>
    </row>
    <row r="156" spans="1:9" ht="13.5" thickBot="1">
      <c r="A156" s="454"/>
      <c r="B156" s="477"/>
      <c r="C156" s="460"/>
      <c r="D156" s="168">
        <v>224</v>
      </c>
      <c r="E156" s="175" t="s">
        <v>372</v>
      </c>
      <c r="F156" s="485" t="str">
        <f t="shared" si="3"/>
        <v>224　表面処理鋼材製造業</v>
      </c>
      <c r="G156" s="486"/>
      <c r="H156" s="486"/>
      <c r="I156" s="184" t="s">
        <v>980</v>
      </c>
    </row>
    <row r="157" spans="1:9" ht="13.5" thickBot="1">
      <c r="A157" s="454"/>
      <c r="B157" s="477"/>
      <c r="C157" s="460"/>
      <c r="D157" s="168">
        <v>225</v>
      </c>
      <c r="E157" s="175" t="s">
        <v>373</v>
      </c>
      <c r="F157" s="485" t="str">
        <f t="shared" si="3"/>
        <v>225　鉄素形材製造業</v>
      </c>
      <c r="G157" s="486"/>
      <c r="H157" s="486"/>
      <c r="I157" s="184" t="s">
        <v>981</v>
      </c>
    </row>
    <row r="158" spans="1:9" ht="13.5" thickBot="1">
      <c r="A158" s="454"/>
      <c r="B158" s="478"/>
      <c r="C158" s="461"/>
      <c r="D158" s="168">
        <v>229</v>
      </c>
      <c r="E158" s="175" t="s">
        <v>374</v>
      </c>
      <c r="F158" s="485" t="str">
        <f t="shared" si="3"/>
        <v>229　その他の鉄鋼業</v>
      </c>
      <c r="G158" s="486"/>
      <c r="H158" s="486"/>
      <c r="I158" s="184" t="s">
        <v>982</v>
      </c>
    </row>
    <row r="159" spans="1:9" ht="15" thickBot="1">
      <c r="A159" s="454"/>
      <c r="B159" s="476">
        <v>23</v>
      </c>
      <c r="C159" s="459" t="s">
        <v>375</v>
      </c>
      <c r="D159" s="168">
        <v>230</v>
      </c>
      <c r="E159" s="175" t="s">
        <v>376</v>
      </c>
      <c r="F159" s="485" t="str">
        <f t="shared" si="3"/>
        <v>230　管理，補助的経済活動を行う事業所（23 非鉄金属製造業）</v>
      </c>
      <c r="G159" s="486"/>
      <c r="H159" s="486"/>
      <c r="I159" s="184" t="s">
        <v>983</v>
      </c>
    </row>
    <row r="160" spans="1:9" ht="13.5" thickBot="1">
      <c r="A160" s="454"/>
      <c r="B160" s="477"/>
      <c r="C160" s="460"/>
      <c r="D160" s="168">
        <v>231</v>
      </c>
      <c r="E160" s="175" t="s">
        <v>377</v>
      </c>
      <c r="F160" s="485" t="str">
        <f t="shared" si="3"/>
        <v>231　非鉄金属第１次製錬・精製業</v>
      </c>
      <c r="G160" s="486"/>
      <c r="H160" s="486"/>
      <c r="I160" s="184" t="s">
        <v>984</v>
      </c>
    </row>
    <row r="161" spans="1:9" ht="13.5" thickBot="1">
      <c r="A161" s="454"/>
      <c r="B161" s="477"/>
      <c r="C161" s="460"/>
      <c r="D161" s="168">
        <v>232</v>
      </c>
      <c r="E161" s="175" t="s">
        <v>378</v>
      </c>
      <c r="F161" s="485" t="str">
        <f t="shared" si="3"/>
        <v>232　非鉄金属第２次製錬・精製業（非鉄金属合金製造業を含む）</v>
      </c>
      <c r="G161" s="486"/>
      <c r="H161" s="486"/>
      <c r="I161" s="184" t="s">
        <v>985</v>
      </c>
    </row>
    <row r="162" spans="1:9" ht="13.5" thickBot="1">
      <c r="A162" s="454"/>
      <c r="B162" s="477"/>
      <c r="C162" s="460"/>
      <c r="D162" s="168">
        <v>233</v>
      </c>
      <c r="E162" s="175" t="s">
        <v>379</v>
      </c>
      <c r="F162" s="485" t="str">
        <f t="shared" si="3"/>
        <v>233　非鉄金属・同合金圧延業（抽伸，押出しを含む）</v>
      </c>
      <c r="G162" s="486"/>
      <c r="H162" s="486"/>
      <c r="I162" s="184" t="s">
        <v>986</v>
      </c>
    </row>
    <row r="163" spans="1:9" ht="13.5" thickBot="1">
      <c r="A163" s="454"/>
      <c r="B163" s="477"/>
      <c r="C163" s="460"/>
      <c r="D163" s="168">
        <v>234</v>
      </c>
      <c r="E163" s="175" t="s">
        <v>380</v>
      </c>
      <c r="F163" s="485" t="str">
        <f t="shared" si="3"/>
        <v>234　電線・ケーブル製造業</v>
      </c>
      <c r="G163" s="486"/>
      <c r="H163" s="486"/>
      <c r="I163" s="184" t="s">
        <v>987</v>
      </c>
    </row>
    <row r="164" spans="1:9" ht="13.5" thickBot="1">
      <c r="A164" s="454"/>
      <c r="B164" s="477"/>
      <c r="C164" s="460"/>
      <c r="D164" s="168">
        <v>235</v>
      </c>
      <c r="E164" s="175" t="s">
        <v>381</v>
      </c>
      <c r="F164" s="485" t="str">
        <f t="shared" si="3"/>
        <v>235　非鉄金属素形材製造業</v>
      </c>
      <c r="G164" s="486"/>
      <c r="H164" s="486"/>
      <c r="I164" s="184" t="s">
        <v>988</v>
      </c>
    </row>
    <row r="165" spans="1:9" ht="13.5" thickBot="1">
      <c r="A165" s="454"/>
      <c r="B165" s="478"/>
      <c r="C165" s="461"/>
      <c r="D165" s="168">
        <v>239</v>
      </c>
      <c r="E165" s="175" t="s">
        <v>382</v>
      </c>
      <c r="F165" s="485" t="str">
        <f t="shared" si="3"/>
        <v>239　その他の非鉄金属製造業</v>
      </c>
      <c r="G165" s="486"/>
      <c r="H165" s="486"/>
      <c r="I165" s="184" t="s">
        <v>989</v>
      </c>
    </row>
    <row r="166" spans="1:9" ht="15" thickBot="1">
      <c r="A166" s="454"/>
      <c r="B166" s="476">
        <v>24</v>
      </c>
      <c r="C166" s="459" t="s">
        <v>383</v>
      </c>
      <c r="D166" s="168">
        <v>240</v>
      </c>
      <c r="E166" s="175" t="s">
        <v>384</v>
      </c>
      <c r="F166" s="485" t="str">
        <f t="shared" si="3"/>
        <v>240　管理，補助的経済活動を行う事業所（24 金属製品製造業）</v>
      </c>
      <c r="G166" s="486"/>
      <c r="H166" s="486"/>
      <c r="I166" s="184" t="s">
        <v>990</v>
      </c>
    </row>
    <row r="167" spans="1:9" ht="13.5" thickBot="1">
      <c r="A167" s="454"/>
      <c r="B167" s="477"/>
      <c r="C167" s="460"/>
      <c r="D167" s="168">
        <v>241</v>
      </c>
      <c r="E167" s="175" t="s">
        <v>385</v>
      </c>
      <c r="F167" s="485" t="str">
        <f t="shared" si="3"/>
        <v>241　ブリキ缶・その他のめっき板等製品製造業</v>
      </c>
      <c r="G167" s="486"/>
      <c r="H167" s="486"/>
      <c r="I167" s="184" t="s">
        <v>991</v>
      </c>
    </row>
    <row r="168" spans="1:9" ht="13.5" thickBot="1">
      <c r="A168" s="454"/>
      <c r="B168" s="477"/>
      <c r="C168" s="460"/>
      <c r="D168" s="168">
        <v>242</v>
      </c>
      <c r="E168" s="175" t="s">
        <v>386</v>
      </c>
      <c r="F168" s="485" t="str">
        <f t="shared" si="3"/>
        <v>242　洋食器・刃物・手道具・金物類製造業</v>
      </c>
      <c r="G168" s="486"/>
      <c r="H168" s="486"/>
      <c r="I168" s="184" t="s">
        <v>992</v>
      </c>
    </row>
    <row r="169" spans="1:9" ht="13.5" thickBot="1">
      <c r="A169" s="454"/>
      <c r="B169" s="477"/>
      <c r="C169" s="460"/>
      <c r="D169" s="168">
        <v>243</v>
      </c>
      <c r="E169" s="175" t="s">
        <v>387</v>
      </c>
      <c r="F169" s="485" t="str">
        <f t="shared" si="3"/>
        <v>243　暖房装置・配管工事用附属品製造業</v>
      </c>
      <c r="G169" s="486"/>
      <c r="H169" s="486"/>
      <c r="I169" s="184" t="s">
        <v>993</v>
      </c>
    </row>
    <row r="170" spans="1:9" ht="13.5" thickBot="1">
      <c r="A170" s="454"/>
      <c r="B170" s="477"/>
      <c r="C170" s="460"/>
      <c r="D170" s="168">
        <v>244</v>
      </c>
      <c r="E170" s="175" t="s">
        <v>388</v>
      </c>
      <c r="F170" s="485" t="str">
        <f t="shared" si="3"/>
        <v>244　建設用・建築用金属製品製造業（製缶板金業を含む）</v>
      </c>
      <c r="G170" s="486"/>
      <c r="H170" s="486"/>
      <c r="I170" s="184" t="s">
        <v>994</v>
      </c>
    </row>
    <row r="171" spans="1:9" ht="13.5" thickBot="1">
      <c r="A171" s="454"/>
      <c r="B171" s="477"/>
      <c r="C171" s="460"/>
      <c r="D171" s="168">
        <v>245</v>
      </c>
      <c r="E171" s="175" t="s">
        <v>389</v>
      </c>
      <c r="F171" s="485" t="str">
        <f t="shared" ref="F171:F196" si="4">D171&amp;"　"&amp;E171</f>
        <v>245　金属素形材製品製造業</v>
      </c>
      <c r="G171" s="486"/>
      <c r="H171" s="486"/>
      <c r="I171" s="184" t="s">
        <v>995</v>
      </c>
    </row>
    <row r="172" spans="1:9" ht="13.5" thickBot="1">
      <c r="A172" s="454"/>
      <c r="B172" s="477"/>
      <c r="C172" s="460"/>
      <c r="D172" s="168">
        <v>246</v>
      </c>
      <c r="E172" s="175" t="s">
        <v>390</v>
      </c>
      <c r="F172" s="485" t="str">
        <f t="shared" si="4"/>
        <v>246　金属被覆・彫刻業，熱処理業（ほうろう鉄器を除く）</v>
      </c>
      <c r="G172" s="486"/>
      <c r="H172" s="486"/>
      <c r="I172" s="184" t="s">
        <v>996</v>
      </c>
    </row>
    <row r="173" spans="1:9" ht="13.5" thickBot="1">
      <c r="A173" s="454"/>
      <c r="B173" s="477"/>
      <c r="C173" s="460"/>
      <c r="D173" s="168">
        <v>247</v>
      </c>
      <c r="E173" s="175" t="s">
        <v>391</v>
      </c>
      <c r="F173" s="485" t="str">
        <f t="shared" si="4"/>
        <v>247　金属線製品製造業（ねじ類を除く）</v>
      </c>
      <c r="G173" s="486"/>
      <c r="H173" s="486"/>
      <c r="I173" s="184" t="s">
        <v>997</v>
      </c>
    </row>
    <row r="174" spans="1:9" ht="13.5" thickBot="1">
      <c r="A174" s="454"/>
      <c r="B174" s="477"/>
      <c r="C174" s="460"/>
      <c r="D174" s="168">
        <v>248</v>
      </c>
      <c r="E174" s="175" t="s">
        <v>392</v>
      </c>
      <c r="F174" s="485" t="str">
        <f t="shared" si="4"/>
        <v>248　ボルト・ナット・リベット・小ねじ・木ねじ等製造業</v>
      </c>
      <c r="G174" s="486"/>
      <c r="H174" s="486"/>
      <c r="I174" s="184" t="s">
        <v>998</v>
      </c>
    </row>
    <row r="175" spans="1:9" ht="13.5" thickBot="1">
      <c r="A175" s="454"/>
      <c r="B175" s="478"/>
      <c r="C175" s="461"/>
      <c r="D175" s="168">
        <v>249</v>
      </c>
      <c r="E175" s="175" t="s">
        <v>393</v>
      </c>
      <c r="F175" s="485" t="str">
        <f t="shared" si="4"/>
        <v>249　その他の金属製品製造業</v>
      </c>
      <c r="G175" s="486"/>
      <c r="H175" s="486"/>
      <c r="I175" s="184" t="s">
        <v>999</v>
      </c>
    </row>
    <row r="176" spans="1:9" ht="15" thickBot="1">
      <c r="A176" s="454"/>
      <c r="B176" s="476">
        <v>25</v>
      </c>
      <c r="C176" s="459" t="s">
        <v>394</v>
      </c>
      <c r="D176" s="168">
        <v>250</v>
      </c>
      <c r="E176" s="175" t="s">
        <v>395</v>
      </c>
      <c r="F176" s="485" t="str">
        <f t="shared" si="4"/>
        <v>250　管理，補助的経済活動を行う事業所（25 はん用機械器具製造業）</v>
      </c>
      <c r="G176" s="486"/>
      <c r="H176" s="486"/>
      <c r="I176" s="184" t="s">
        <v>1000</v>
      </c>
    </row>
    <row r="177" spans="1:9" ht="13.5" thickBot="1">
      <c r="A177" s="454"/>
      <c r="B177" s="477"/>
      <c r="C177" s="460"/>
      <c r="D177" s="168">
        <v>251</v>
      </c>
      <c r="E177" s="175" t="s">
        <v>396</v>
      </c>
      <c r="F177" s="485" t="str">
        <f t="shared" si="4"/>
        <v>251　ボイラ・原動機製造業</v>
      </c>
      <c r="G177" s="486"/>
      <c r="H177" s="486"/>
      <c r="I177" s="184" t="s">
        <v>1001</v>
      </c>
    </row>
    <row r="178" spans="1:9" ht="13.5" thickBot="1">
      <c r="A178" s="454"/>
      <c r="B178" s="477"/>
      <c r="C178" s="460"/>
      <c r="D178" s="168">
        <v>252</v>
      </c>
      <c r="E178" s="175" t="s">
        <v>397</v>
      </c>
      <c r="F178" s="485" t="str">
        <f t="shared" si="4"/>
        <v>252　ポンプ・圧縮機器製造業</v>
      </c>
      <c r="G178" s="486"/>
      <c r="H178" s="486"/>
      <c r="I178" s="184" t="s">
        <v>1002</v>
      </c>
    </row>
    <row r="179" spans="1:9" ht="13.5" thickBot="1">
      <c r="A179" s="454"/>
      <c r="B179" s="477"/>
      <c r="C179" s="460"/>
      <c r="D179" s="168">
        <v>253</v>
      </c>
      <c r="E179" s="175" t="s">
        <v>398</v>
      </c>
      <c r="F179" s="485" t="str">
        <f t="shared" si="4"/>
        <v>253　一般産業用機械・装置製造業</v>
      </c>
      <c r="G179" s="486"/>
      <c r="H179" s="486"/>
      <c r="I179" s="184" t="s">
        <v>1003</v>
      </c>
    </row>
    <row r="180" spans="1:9" ht="13.5" thickBot="1">
      <c r="A180" s="454"/>
      <c r="B180" s="478"/>
      <c r="C180" s="461"/>
      <c r="D180" s="168">
        <v>259</v>
      </c>
      <c r="E180" s="175" t="s">
        <v>399</v>
      </c>
      <c r="F180" s="485" t="str">
        <f t="shared" si="4"/>
        <v>259　その他のはん用機械・同部分品製造業</v>
      </c>
      <c r="G180" s="486"/>
      <c r="H180" s="486"/>
      <c r="I180" s="184" t="s">
        <v>1004</v>
      </c>
    </row>
    <row r="181" spans="1:9" ht="15" thickBot="1">
      <c r="A181" s="454"/>
      <c r="B181" s="476">
        <v>26</v>
      </c>
      <c r="C181" s="459" t="s">
        <v>400</v>
      </c>
      <c r="D181" s="168">
        <v>260</v>
      </c>
      <c r="E181" s="175" t="s">
        <v>401</v>
      </c>
      <c r="F181" s="485" t="str">
        <f t="shared" si="4"/>
        <v>260　管理，補助的経済活動を行う事業所（26 生産用機械器具製造業）</v>
      </c>
      <c r="G181" s="486"/>
      <c r="H181" s="486"/>
      <c r="I181" s="184" t="s">
        <v>1005</v>
      </c>
    </row>
    <row r="182" spans="1:9" ht="13.5" thickBot="1">
      <c r="A182" s="454"/>
      <c r="B182" s="477"/>
      <c r="C182" s="460"/>
      <c r="D182" s="168">
        <v>261</v>
      </c>
      <c r="E182" s="175" t="s">
        <v>402</v>
      </c>
      <c r="F182" s="485" t="str">
        <f t="shared" si="4"/>
        <v>261　農業用機械製造業（農業用器具を除く）</v>
      </c>
      <c r="G182" s="486"/>
      <c r="H182" s="486"/>
      <c r="I182" s="184" t="s">
        <v>1006</v>
      </c>
    </row>
    <row r="183" spans="1:9" ht="13.5" thickBot="1">
      <c r="A183" s="454"/>
      <c r="B183" s="477"/>
      <c r="C183" s="460"/>
      <c r="D183" s="168">
        <v>262</v>
      </c>
      <c r="E183" s="175" t="s">
        <v>403</v>
      </c>
      <c r="F183" s="485" t="str">
        <f t="shared" si="4"/>
        <v>262　建設機械・鉱山機械製造業</v>
      </c>
      <c r="G183" s="486"/>
      <c r="H183" s="486"/>
      <c r="I183" s="184" t="s">
        <v>1007</v>
      </c>
    </row>
    <row r="184" spans="1:9" ht="13.5" thickBot="1">
      <c r="A184" s="454"/>
      <c r="B184" s="477"/>
      <c r="C184" s="460"/>
      <c r="D184" s="168">
        <v>263</v>
      </c>
      <c r="E184" s="175" t="s">
        <v>404</v>
      </c>
      <c r="F184" s="485" t="str">
        <f t="shared" si="4"/>
        <v>263　繊維機械製造業</v>
      </c>
      <c r="G184" s="486"/>
      <c r="H184" s="486"/>
      <c r="I184" s="184" t="s">
        <v>1008</v>
      </c>
    </row>
    <row r="185" spans="1:9" ht="13.5" thickBot="1">
      <c r="A185" s="454"/>
      <c r="B185" s="477"/>
      <c r="C185" s="460"/>
      <c r="D185" s="168">
        <v>264</v>
      </c>
      <c r="E185" s="175" t="s">
        <v>405</v>
      </c>
      <c r="F185" s="485" t="str">
        <f t="shared" si="4"/>
        <v>264　生活関連産業用機械製造業</v>
      </c>
      <c r="G185" s="486"/>
      <c r="H185" s="486"/>
      <c r="I185" s="184" t="s">
        <v>1009</v>
      </c>
    </row>
    <row r="186" spans="1:9" ht="13.5" thickBot="1">
      <c r="A186" s="454"/>
      <c r="B186" s="477"/>
      <c r="C186" s="460"/>
      <c r="D186" s="168">
        <v>265</v>
      </c>
      <c r="E186" s="175" t="s">
        <v>406</v>
      </c>
      <c r="F186" s="485" t="str">
        <f t="shared" si="4"/>
        <v>265　基礎素材産業用機械製造業</v>
      </c>
      <c r="G186" s="486"/>
      <c r="H186" s="486"/>
      <c r="I186" s="184" t="s">
        <v>1010</v>
      </c>
    </row>
    <row r="187" spans="1:9" ht="13.5" thickBot="1">
      <c r="A187" s="454"/>
      <c r="B187" s="477"/>
      <c r="C187" s="460"/>
      <c r="D187" s="168">
        <v>266</v>
      </c>
      <c r="E187" s="175" t="s">
        <v>407</v>
      </c>
      <c r="F187" s="485" t="str">
        <f t="shared" si="4"/>
        <v>266　金属加工機械製造業</v>
      </c>
      <c r="G187" s="486"/>
      <c r="H187" s="486"/>
      <c r="I187" s="184" t="s">
        <v>1011</v>
      </c>
    </row>
    <row r="188" spans="1:9" ht="13.5" thickBot="1">
      <c r="A188" s="454"/>
      <c r="B188" s="477"/>
      <c r="C188" s="460"/>
      <c r="D188" s="168">
        <v>267</v>
      </c>
      <c r="E188" s="175" t="s">
        <v>408</v>
      </c>
      <c r="F188" s="485" t="str">
        <f t="shared" si="4"/>
        <v>267　半導体・フラットパネルディスプレイ製造装置製造業</v>
      </c>
      <c r="G188" s="486"/>
      <c r="H188" s="486"/>
      <c r="I188" s="184" t="s">
        <v>1012</v>
      </c>
    </row>
    <row r="189" spans="1:9" ht="13.5" thickBot="1">
      <c r="A189" s="454"/>
      <c r="B189" s="478"/>
      <c r="C189" s="461"/>
      <c r="D189" s="168">
        <v>269</v>
      </c>
      <c r="E189" s="175" t="s">
        <v>409</v>
      </c>
      <c r="F189" s="485" t="str">
        <f t="shared" si="4"/>
        <v>269　その他の生産用機械・同部分品製造業</v>
      </c>
      <c r="G189" s="486"/>
      <c r="H189" s="486"/>
      <c r="I189" s="184" t="s">
        <v>1013</v>
      </c>
    </row>
    <row r="190" spans="1:9" ht="15" thickBot="1">
      <c r="A190" s="454"/>
      <c r="B190" s="476">
        <v>27</v>
      </c>
      <c r="C190" s="459" t="s">
        <v>410</v>
      </c>
      <c r="D190" s="168">
        <v>270</v>
      </c>
      <c r="E190" s="175" t="s">
        <v>411</v>
      </c>
      <c r="F190" s="485" t="str">
        <f t="shared" si="4"/>
        <v>270　管理，補助的経済活動を行う事業所（27 業務用機械器具製造業）</v>
      </c>
      <c r="G190" s="486"/>
      <c r="H190" s="486"/>
      <c r="I190" s="184" t="s">
        <v>1014</v>
      </c>
    </row>
    <row r="191" spans="1:9" ht="13.5" thickBot="1">
      <c r="A191" s="454"/>
      <c r="B191" s="477"/>
      <c r="C191" s="460"/>
      <c r="D191" s="168">
        <v>271</v>
      </c>
      <c r="E191" s="175" t="s">
        <v>412</v>
      </c>
      <c r="F191" s="485" t="str">
        <f t="shared" si="4"/>
        <v>271　事務用機械器具製造業</v>
      </c>
      <c r="G191" s="486"/>
      <c r="H191" s="486"/>
      <c r="I191" s="184" t="s">
        <v>1015</v>
      </c>
    </row>
    <row r="192" spans="1:9" ht="13.5" thickBot="1">
      <c r="A192" s="454"/>
      <c r="B192" s="477"/>
      <c r="C192" s="460"/>
      <c r="D192" s="168">
        <v>272</v>
      </c>
      <c r="E192" s="175" t="s">
        <v>413</v>
      </c>
      <c r="F192" s="485" t="str">
        <f t="shared" si="4"/>
        <v>272　サービス用・娯楽用機械器具製造業</v>
      </c>
      <c r="G192" s="486"/>
      <c r="H192" s="486"/>
      <c r="I192" s="184" t="s">
        <v>1016</v>
      </c>
    </row>
    <row r="193" spans="1:9" ht="26.5" thickBot="1">
      <c r="A193" s="454"/>
      <c r="B193" s="477"/>
      <c r="C193" s="460"/>
      <c r="D193" s="168">
        <v>273</v>
      </c>
      <c r="E193" s="178" t="s">
        <v>414</v>
      </c>
      <c r="F193" s="485" t="str">
        <f t="shared" si="4"/>
        <v>273　計量器・測定器・分析機器・試験機・測量機械器具・理化学機械器具製造業</v>
      </c>
      <c r="G193" s="486"/>
      <c r="H193" s="486"/>
      <c r="I193" s="184" t="s">
        <v>1017</v>
      </c>
    </row>
    <row r="194" spans="1:9" ht="13.5" thickBot="1">
      <c r="A194" s="454"/>
      <c r="B194" s="477"/>
      <c r="C194" s="460"/>
      <c r="D194" s="168">
        <v>274</v>
      </c>
      <c r="E194" s="175" t="s">
        <v>415</v>
      </c>
      <c r="F194" s="485" t="str">
        <f t="shared" si="4"/>
        <v>274　医療用機械器具・医療用品製造業</v>
      </c>
      <c r="G194" s="486"/>
      <c r="H194" s="486"/>
      <c r="I194" s="184" t="s">
        <v>1018</v>
      </c>
    </row>
    <row r="195" spans="1:9" ht="13.5" thickBot="1">
      <c r="A195" s="454"/>
      <c r="B195" s="477"/>
      <c r="C195" s="460"/>
      <c r="D195" s="168">
        <v>275</v>
      </c>
      <c r="E195" s="175" t="s">
        <v>416</v>
      </c>
      <c r="F195" s="485" t="str">
        <f t="shared" si="4"/>
        <v>275　光学機械器具・レンズ製造業</v>
      </c>
      <c r="G195" s="486"/>
      <c r="H195" s="486"/>
      <c r="I195" s="184" t="s">
        <v>1019</v>
      </c>
    </row>
    <row r="196" spans="1:9" ht="13.5" thickBot="1">
      <c r="A196" s="454"/>
      <c r="B196" s="477"/>
      <c r="C196" s="460"/>
      <c r="D196" s="168">
        <v>276</v>
      </c>
      <c r="E196" s="175" t="s">
        <v>417</v>
      </c>
      <c r="F196" s="485" t="str">
        <f t="shared" si="4"/>
        <v>276　武器製造業</v>
      </c>
      <c r="G196" s="486"/>
      <c r="H196" s="486"/>
      <c r="I196" s="184" t="s">
        <v>1020</v>
      </c>
    </row>
    <row r="197" spans="1:9" ht="28" thickBot="1">
      <c r="A197" s="472"/>
      <c r="B197" s="476">
        <v>28</v>
      </c>
      <c r="C197" s="465" t="s">
        <v>418</v>
      </c>
      <c r="D197" s="172">
        <v>280</v>
      </c>
      <c r="E197" s="179" t="s">
        <v>419</v>
      </c>
      <c r="F197" s="485" t="str">
        <f t="shared" ref="F197:F260" si="5">D197&amp;"　"&amp;E197</f>
        <v>280　管理，補助的経済活動を行う事業所（28 電子部品・デバイス・電子回路製造業）</v>
      </c>
      <c r="G197" s="486"/>
      <c r="H197" s="486"/>
      <c r="I197" s="184" t="s">
        <v>1021</v>
      </c>
    </row>
    <row r="198" spans="1:9" ht="13.5" thickBot="1">
      <c r="A198" s="472"/>
      <c r="B198" s="477"/>
      <c r="C198" s="466"/>
      <c r="D198" s="168">
        <v>281</v>
      </c>
      <c r="E198" s="169" t="s">
        <v>420</v>
      </c>
      <c r="F198" s="485" t="str">
        <f t="shared" si="5"/>
        <v>281　電子デバイス製造業</v>
      </c>
      <c r="G198" s="486"/>
      <c r="H198" s="486"/>
      <c r="I198" s="184" t="s">
        <v>1022</v>
      </c>
    </row>
    <row r="199" spans="1:9" ht="13.5" thickBot="1">
      <c r="A199" s="472"/>
      <c r="B199" s="477"/>
      <c r="C199" s="466"/>
      <c r="D199" s="168">
        <v>282</v>
      </c>
      <c r="E199" s="169" t="s">
        <v>421</v>
      </c>
      <c r="F199" s="485" t="str">
        <f t="shared" si="5"/>
        <v>282　電子部品製造業</v>
      </c>
      <c r="G199" s="486"/>
      <c r="H199" s="486"/>
      <c r="I199" s="184" t="s">
        <v>1023</v>
      </c>
    </row>
    <row r="200" spans="1:9" ht="13.5" thickBot="1">
      <c r="A200" s="472"/>
      <c r="B200" s="477"/>
      <c r="C200" s="466"/>
      <c r="D200" s="168">
        <v>283</v>
      </c>
      <c r="E200" s="169" t="s">
        <v>422</v>
      </c>
      <c r="F200" s="485" t="str">
        <f t="shared" si="5"/>
        <v>283　記録メディア製造業</v>
      </c>
      <c r="G200" s="486"/>
      <c r="H200" s="486"/>
      <c r="I200" s="184" t="s">
        <v>1024</v>
      </c>
    </row>
    <row r="201" spans="1:9" ht="13.5" thickBot="1">
      <c r="A201" s="472"/>
      <c r="B201" s="477"/>
      <c r="C201" s="466"/>
      <c r="D201" s="168">
        <v>284</v>
      </c>
      <c r="E201" s="169" t="s">
        <v>423</v>
      </c>
      <c r="F201" s="485" t="str">
        <f t="shared" si="5"/>
        <v>284　電子回路製造業</v>
      </c>
      <c r="G201" s="486"/>
      <c r="H201" s="486"/>
      <c r="I201" s="184" t="s">
        <v>1025</v>
      </c>
    </row>
    <row r="202" spans="1:9" ht="13.5" thickBot="1">
      <c r="A202" s="472"/>
      <c r="B202" s="477"/>
      <c r="C202" s="466"/>
      <c r="D202" s="168">
        <v>285</v>
      </c>
      <c r="E202" s="169" t="s">
        <v>424</v>
      </c>
      <c r="F202" s="485" t="str">
        <f t="shared" si="5"/>
        <v>285　ユニット部品製造業</v>
      </c>
      <c r="G202" s="486"/>
      <c r="H202" s="486"/>
      <c r="I202" s="184" t="s">
        <v>1026</v>
      </c>
    </row>
    <row r="203" spans="1:9" ht="13.5" thickBot="1">
      <c r="A203" s="472"/>
      <c r="B203" s="478"/>
      <c r="C203" s="467"/>
      <c r="D203" s="168">
        <v>289</v>
      </c>
      <c r="E203" s="169" t="s">
        <v>425</v>
      </c>
      <c r="F203" s="485" t="str">
        <f t="shared" si="5"/>
        <v>289　その他の電子部品・デバイス・電子回路製造業</v>
      </c>
      <c r="G203" s="486"/>
      <c r="H203" s="486"/>
      <c r="I203" s="184" t="s">
        <v>1027</v>
      </c>
    </row>
    <row r="204" spans="1:9" ht="26.5" thickBot="1">
      <c r="A204" s="472"/>
      <c r="B204" s="476">
        <v>29</v>
      </c>
      <c r="C204" s="459" t="s">
        <v>426</v>
      </c>
      <c r="D204" s="180">
        <v>290</v>
      </c>
      <c r="E204" s="169" t="s">
        <v>427</v>
      </c>
      <c r="F204" s="485" t="str">
        <f t="shared" si="5"/>
        <v>290　管理，補助的経済活動を行う事業所（２９電気機械器具製造業）</v>
      </c>
      <c r="G204" s="486"/>
      <c r="H204" s="486"/>
      <c r="I204" s="184" t="s">
        <v>1028</v>
      </c>
    </row>
    <row r="205" spans="1:9" ht="13.5" thickBot="1">
      <c r="A205" s="472"/>
      <c r="B205" s="477"/>
      <c r="C205" s="460"/>
      <c r="D205" s="180">
        <v>291</v>
      </c>
      <c r="E205" s="169" t="s">
        <v>428</v>
      </c>
      <c r="F205" s="485" t="str">
        <f t="shared" si="5"/>
        <v>291　発電用・送電用・配電用電気機械器具製造業</v>
      </c>
      <c r="G205" s="486"/>
      <c r="H205" s="486"/>
      <c r="I205" s="184" t="s">
        <v>1029</v>
      </c>
    </row>
    <row r="206" spans="1:9" ht="13.5" thickBot="1">
      <c r="A206" s="472"/>
      <c r="B206" s="477"/>
      <c r="C206" s="460"/>
      <c r="D206" s="180">
        <v>292</v>
      </c>
      <c r="E206" s="169" t="s">
        <v>429</v>
      </c>
      <c r="F206" s="485" t="str">
        <f t="shared" si="5"/>
        <v>292　産業用電気機械器具製造業</v>
      </c>
      <c r="G206" s="486"/>
      <c r="H206" s="486"/>
      <c r="I206" s="184" t="s">
        <v>1030</v>
      </c>
    </row>
    <row r="207" spans="1:9" ht="13.5" thickBot="1">
      <c r="A207" s="472"/>
      <c r="B207" s="477"/>
      <c r="C207" s="460"/>
      <c r="D207" s="180">
        <v>293</v>
      </c>
      <c r="E207" s="169" t="s">
        <v>430</v>
      </c>
      <c r="F207" s="485" t="str">
        <f t="shared" si="5"/>
        <v>293　民生用電気機械器具製造業</v>
      </c>
      <c r="G207" s="486"/>
      <c r="H207" s="486"/>
      <c r="I207" s="184" t="s">
        <v>1031</v>
      </c>
    </row>
    <row r="208" spans="1:9" ht="13.5" thickBot="1">
      <c r="A208" s="472"/>
      <c r="B208" s="477"/>
      <c r="C208" s="460"/>
      <c r="D208" s="180">
        <v>294</v>
      </c>
      <c r="E208" s="169" t="s">
        <v>431</v>
      </c>
      <c r="F208" s="485" t="str">
        <f t="shared" si="5"/>
        <v>294　電球・電気照明器具製造業</v>
      </c>
      <c r="G208" s="486"/>
      <c r="H208" s="486"/>
      <c r="I208" s="184" t="s">
        <v>1032</v>
      </c>
    </row>
    <row r="209" spans="1:9" ht="13.5" thickBot="1">
      <c r="A209" s="472"/>
      <c r="B209" s="477"/>
      <c r="C209" s="460"/>
      <c r="D209" s="180">
        <v>295</v>
      </c>
      <c r="E209" s="169" t="s">
        <v>432</v>
      </c>
      <c r="F209" s="485" t="str">
        <f t="shared" si="5"/>
        <v>295　電池製造業</v>
      </c>
      <c r="G209" s="486"/>
      <c r="H209" s="486"/>
      <c r="I209" s="184" t="s">
        <v>1033</v>
      </c>
    </row>
    <row r="210" spans="1:9" ht="13.5" thickBot="1">
      <c r="A210" s="472"/>
      <c r="B210" s="477"/>
      <c r="C210" s="460"/>
      <c r="D210" s="180">
        <v>296</v>
      </c>
      <c r="E210" s="169" t="s">
        <v>433</v>
      </c>
      <c r="F210" s="485" t="str">
        <f t="shared" si="5"/>
        <v>296　電子応用装置製造業</v>
      </c>
      <c r="G210" s="486"/>
      <c r="H210" s="486"/>
      <c r="I210" s="184" t="s">
        <v>1034</v>
      </c>
    </row>
    <row r="211" spans="1:9" ht="13.5" thickBot="1">
      <c r="A211" s="472"/>
      <c r="B211" s="477"/>
      <c r="C211" s="460"/>
      <c r="D211" s="180">
        <v>297</v>
      </c>
      <c r="E211" s="169" t="s">
        <v>434</v>
      </c>
      <c r="F211" s="485" t="str">
        <f t="shared" si="5"/>
        <v>297　電気計測器製造業</v>
      </c>
      <c r="G211" s="486"/>
      <c r="H211" s="486"/>
      <c r="I211" s="184" t="s">
        <v>1035</v>
      </c>
    </row>
    <row r="212" spans="1:9" ht="13.5" thickBot="1">
      <c r="A212" s="472"/>
      <c r="B212" s="478"/>
      <c r="C212" s="461"/>
      <c r="D212" s="180">
        <v>299</v>
      </c>
      <c r="E212" s="169" t="s">
        <v>435</v>
      </c>
      <c r="F212" s="485" t="str">
        <f t="shared" si="5"/>
        <v>299　その他の電気機械器具製造業</v>
      </c>
      <c r="G212" s="486"/>
      <c r="H212" s="486"/>
      <c r="I212" s="184" t="s">
        <v>1036</v>
      </c>
    </row>
    <row r="213" spans="1:9" ht="26.5" thickBot="1">
      <c r="A213" s="472"/>
      <c r="B213" s="476">
        <v>30</v>
      </c>
      <c r="C213" s="459" t="s">
        <v>436</v>
      </c>
      <c r="D213" s="180">
        <v>300</v>
      </c>
      <c r="E213" s="169" t="s">
        <v>437</v>
      </c>
      <c r="F213" s="485" t="str">
        <f t="shared" si="5"/>
        <v>300　管理、補助的経済活動を行う事業所（30 情報通信機械器具製造業）</v>
      </c>
      <c r="G213" s="486"/>
      <c r="H213" s="486"/>
      <c r="I213" s="184" t="s">
        <v>1037</v>
      </c>
    </row>
    <row r="214" spans="1:9" ht="13.5" thickBot="1">
      <c r="A214" s="472"/>
      <c r="B214" s="477"/>
      <c r="C214" s="460"/>
      <c r="D214" s="180">
        <v>301</v>
      </c>
      <c r="E214" s="169" t="s">
        <v>438</v>
      </c>
      <c r="F214" s="485" t="str">
        <f t="shared" si="5"/>
        <v>301　通信機械器具・同関連機械器具製造業</v>
      </c>
      <c r="G214" s="486"/>
      <c r="H214" s="486"/>
      <c r="I214" s="184" t="s">
        <v>1038</v>
      </c>
    </row>
    <row r="215" spans="1:9" ht="13.5" thickBot="1">
      <c r="A215" s="472"/>
      <c r="B215" s="477"/>
      <c r="C215" s="460"/>
      <c r="D215" s="180">
        <v>302</v>
      </c>
      <c r="E215" s="169" t="s">
        <v>439</v>
      </c>
      <c r="F215" s="485" t="str">
        <f t="shared" si="5"/>
        <v>302　映像・音響機械器具製造業</v>
      </c>
      <c r="G215" s="486"/>
      <c r="H215" s="486"/>
      <c r="I215" s="184" t="s">
        <v>1039</v>
      </c>
    </row>
    <row r="216" spans="1:9" ht="13.5" thickBot="1">
      <c r="A216" s="472"/>
      <c r="B216" s="478"/>
      <c r="C216" s="461"/>
      <c r="D216" s="180">
        <v>303</v>
      </c>
      <c r="E216" s="169" t="s">
        <v>440</v>
      </c>
      <c r="F216" s="485" t="str">
        <f t="shared" si="5"/>
        <v>303　電子計算機・同附属装置製造業</v>
      </c>
      <c r="G216" s="486"/>
      <c r="H216" s="486"/>
      <c r="I216" s="184" t="s">
        <v>1040</v>
      </c>
    </row>
    <row r="217" spans="1:9" ht="26.5" thickBot="1">
      <c r="A217" s="472"/>
      <c r="B217" s="476">
        <v>31</v>
      </c>
      <c r="C217" s="459" t="s">
        <v>441</v>
      </c>
      <c r="D217" s="180">
        <v>310</v>
      </c>
      <c r="E217" s="169" t="s">
        <v>442</v>
      </c>
      <c r="F217" s="485" t="str">
        <f t="shared" si="5"/>
        <v>310　管理，補助的経済活動を行う事業所（３１輸送用機械器具製造業）</v>
      </c>
      <c r="G217" s="486"/>
      <c r="H217" s="486"/>
      <c r="I217" s="184" t="s">
        <v>1041</v>
      </c>
    </row>
    <row r="218" spans="1:9" ht="13.5" thickBot="1">
      <c r="A218" s="472"/>
      <c r="B218" s="477"/>
      <c r="C218" s="460"/>
      <c r="D218" s="180">
        <v>311</v>
      </c>
      <c r="E218" s="169" t="s">
        <v>443</v>
      </c>
      <c r="F218" s="485" t="str">
        <f t="shared" si="5"/>
        <v>311　自動車・同附属品製造業</v>
      </c>
      <c r="G218" s="486"/>
      <c r="H218" s="486"/>
      <c r="I218" s="184" t="s">
        <v>1042</v>
      </c>
    </row>
    <row r="219" spans="1:9" ht="13.5" thickBot="1">
      <c r="A219" s="472"/>
      <c r="B219" s="477"/>
      <c r="C219" s="460"/>
      <c r="D219" s="180">
        <v>312</v>
      </c>
      <c r="E219" s="169" t="s">
        <v>444</v>
      </c>
      <c r="F219" s="485" t="str">
        <f t="shared" si="5"/>
        <v>312　鉄道車両・同部分品製造業</v>
      </c>
      <c r="G219" s="486"/>
      <c r="H219" s="486"/>
      <c r="I219" s="184" t="s">
        <v>1043</v>
      </c>
    </row>
    <row r="220" spans="1:9" ht="13.5" thickBot="1">
      <c r="A220" s="472"/>
      <c r="B220" s="477"/>
      <c r="C220" s="460"/>
      <c r="D220" s="180">
        <v>313</v>
      </c>
      <c r="E220" s="169" t="s">
        <v>445</v>
      </c>
      <c r="F220" s="485" t="str">
        <f t="shared" si="5"/>
        <v>313　船舶製造・修理業，舶用機関製造業</v>
      </c>
      <c r="G220" s="486"/>
      <c r="H220" s="486"/>
      <c r="I220" s="184" t="s">
        <v>1044</v>
      </c>
    </row>
    <row r="221" spans="1:9" ht="13.5" thickBot="1">
      <c r="A221" s="472"/>
      <c r="B221" s="477"/>
      <c r="C221" s="460"/>
      <c r="D221" s="180">
        <v>314</v>
      </c>
      <c r="E221" s="169" t="s">
        <v>446</v>
      </c>
      <c r="F221" s="485" t="str">
        <f t="shared" si="5"/>
        <v>314　航空機・同附属品製造業</v>
      </c>
      <c r="G221" s="486"/>
      <c r="H221" s="486"/>
      <c r="I221" s="184" t="s">
        <v>1045</v>
      </c>
    </row>
    <row r="222" spans="1:9" ht="13.5" thickBot="1">
      <c r="A222" s="472"/>
      <c r="B222" s="477"/>
      <c r="C222" s="460"/>
      <c r="D222" s="180">
        <v>315</v>
      </c>
      <c r="E222" s="169" t="s">
        <v>447</v>
      </c>
      <c r="F222" s="485" t="str">
        <f t="shared" si="5"/>
        <v>315　産業用運搬車両・同部分品・附属品製造業</v>
      </c>
      <c r="G222" s="486"/>
      <c r="H222" s="486"/>
      <c r="I222" s="184" t="s">
        <v>1046</v>
      </c>
    </row>
    <row r="223" spans="1:9" ht="13.5" thickBot="1">
      <c r="A223" s="472"/>
      <c r="B223" s="478"/>
      <c r="C223" s="461"/>
      <c r="D223" s="180">
        <v>319</v>
      </c>
      <c r="E223" s="169" t="s">
        <v>448</v>
      </c>
      <c r="F223" s="485" t="str">
        <f t="shared" si="5"/>
        <v>319　その他の輸送用機械器具製造業</v>
      </c>
      <c r="G223" s="486"/>
      <c r="H223" s="486"/>
      <c r="I223" s="184" t="s">
        <v>1047</v>
      </c>
    </row>
    <row r="224" spans="1:9" ht="26.5" thickBot="1">
      <c r="A224" s="472"/>
      <c r="B224" s="476">
        <v>32</v>
      </c>
      <c r="C224" s="459" t="s">
        <v>449</v>
      </c>
      <c r="D224" s="180">
        <v>320</v>
      </c>
      <c r="E224" s="169" t="s">
        <v>450</v>
      </c>
      <c r="F224" s="485" t="str">
        <f t="shared" si="5"/>
        <v>320　管理，補助的経済活動を行う事業所（３２その他の製造業）</v>
      </c>
      <c r="G224" s="486"/>
      <c r="H224" s="486"/>
      <c r="I224" s="184" t="s">
        <v>1048</v>
      </c>
    </row>
    <row r="225" spans="1:9" ht="13.5" thickBot="1">
      <c r="A225" s="472"/>
      <c r="B225" s="477"/>
      <c r="C225" s="460"/>
      <c r="D225" s="180">
        <v>321</v>
      </c>
      <c r="E225" s="169" t="s">
        <v>451</v>
      </c>
      <c r="F225" s="485" t="str">
        <f t="shared" si="5"/>
        <v>321　貴金属・宝石製品製造業</v>
      </c>
      <c r="G225" s="486"/>
      <c r="H225" s="486"/>
      <c r="I225" s="184" t="s">
        <v>1049</v>
      </c>
    </row>
    <row r="226" spans="1:9" ht="26.5" thickBot="1">
      <c r="A226" s="472"/>
      <c r="B226" s="477"/>
      <c r="C226" s="460"/>
      <c r="D226" s="180">
        <v>322</v>
      </c>
      <c r="E226" s="169" t="s">
        <v>452</v>
      </c>
      <c r="F226" s="485" t="str">
        <f t="shared" si="5"/>
        <v>322　装身具・装飾品・ボタン・同関連品製造業（貴金属・宝石製を除く</v>
      </c>
      <c r="G226" s="486"/>
      <c r="H226" s="486"/>
      <c r="I226" s="184" t="s">
        <v>1050</v>
      </c>
    </row>
    <row r="227" spans="1:9" ht="13.5" thickBot="1">
      <c r="A227" s="472"/>
      <c r="B227" s="477"/>
      <c r="C227" s="460"/>
      <c r="D227" s="180">
        <v>323</v>
      </c>
      <c r="E227" s="169" t="s">
        <v>453</v>
      </c>
      <c r="F227" s="485" t="str">
        <f t="shared" si="5"/>
        <v>323　時計・同部分品製造業</v>
      </c>
      <c r="G227" s="486"/>
      <c r="H227" s="486"/>
      <c r="I227" s="184" t="s">
        <v>1051</v>
      </c>
    </row>
    <row r="228" spans="1:9" ht="13.5" thickBot="1">
      <c r="A228" s="472"/>
      <c r="B228" s="477"/>
      <c r="C228" s="460"/>
      <c r="D228" s="180">
        <v>324</v>
      </c>
      <c r="E228" s="169" t="s">
        <v>454</v>
      </c>
      <c r="F228" s="485" t="str">
        <f t="shared" si="5"/>
        <v>324　楽器製造業</v>
      </c>
      <c r="G228" s="486"/>
      <c r="H228" s="486"/>
      <c r="I228" s="184" t="s">
        <v>1052</v>
      </c>
    </row>
    <row r="229" spans="1:9" ht="13.5" thickBot="1">
      <c r="A229" s="472"/>
      <c r="B229" s="477"/>
      <c r="C229" s="460"/>
      <c r="D229" s="180">
        <v>325</v>
      </c>
      <c r="E229" s="169" t="s">
        <v>455</v>
      </c>
      <c r="F229" s="485" t="str">
        <f t="shared" si="5"/>
        <v>325　がん具・運動用具製造業</v>
      </c>
      <c r="G229" s="486"/>
      <c r="H229" s="486"/>
      <c r="I229" s="184" t="s">
        <v>1053</v>
      </c>
    </row>
    <row r="230" spans="1:9" ht="13.5" thickBot="1">
      <c r="A230" s="472"/>
      <c r="B230" s="477"/>
      <c r="C230" s="460"/>
      <c r="D230" s="180">
        <v>326</v>
      </c>
      <c r="E230" s="169" t="s">
        <v>456</v>
      </c>
      <c r="F230" s="485" t="str">
        <f t="shared" si="5"/>
        <v>326　ペン・鉛筆・絵画用品・その他の事務用品製造業</v>
      </c>
      <c r="G230" s="486"/>
      <c r="H230" s="486"/>
      <c r="I230" s="184" t="s">
        <v>1054</v>
      </c>
    </row>
    <row r="231" spans="1:9" ht="13.5" thickBot="1">
      <c r="A231" s="472"/>
      <c r="B231" s="477"/>
      <c r="C231" s="460"/>
      <c r="D231" s="180">
        <v>327</v>
      </c>
      <c r="E231" s="169" t="s">
        <v>457</v>
      </c>
      <c r="F231" s="485" t="str">
        <f t="shared" si="5"/>
        <v>327　漆器製造業</v>
      </c>
      <c r="G231" s="486"/>
      <c r="H231" s="486"/>
      <c r="I231" s="184" t="s">
        <v>1055</v>
      </c>
    </row>
    <row r="232" spans="1:9" ht="13.5" thickBot="1">
      <c r="A232" s="472"/>
      <c r="B232" s="477"/>
      <c r="C232" s="460"/>
      <c r="D232" s="180">
        <v>328</v>
      </c>
      <c r="E232" s="169" t="s">
        <v>458</v>
      </c>
      <c r="F232" s="485" t="str">
        <f t="shared" si="5"/>
        <v>328　畳等生活雑貨製品製造業</v>
      </c>
      <c r="G232" s="486"/>
      <c r="H232" s="486"/>
      <c r="I232" s="184" t="s">
        <v>1056</v>
      </c>
    </row>
    <row r="233" spans="1:9" ht="13.5" thickBot="1">
      <c r="A233" s="487"/>
      <c r="B233" s="478"/>
      <c r="C233" s="461"/>
      <c r="D233" s="180">
        <v>329</v>
      </c>
      <c r="E233" s="169" t="s">
        <v>459</v>
      </c>
      <c r="F233" s="485" t="str">
        <f t="shared" si="5"/>
        <v>329　他に分類されない製造業</v>
      </c>
      <c r="G233" s="486"/>
      <c r="H233" s="486"/>
      <c r="I233" s="184" t="s">
        <v>1057</v>
      </c>
    </row>
    <row r="234" spans="1:9" ht="13.5" thickBot="1">
      <c r="A234" s="453" t="s">
        <v>460</v>
      </c>
      <c r="B234" s="476">
        <v>33</v>
      </c>
      <c r="C234" s="459" t="s">
        <v>461</v>
      </c>
      <c r="D234" s="180">
        <v>330</v>
      </c>
      <c r="E234" s="169" t="s">
        <v>462</v>
      </c>
      <c r="F234" s="485" t="str">
        <f t="shared" si="5"/>
        <v>330　管理，補助的経済活動を行う事業所（３３電気業）</v>
      </c>
      <c r="G234" s="486"/>
      <c r="H234" s="486"/>
      <c r="I234" s="184" t="s">
        <v>1058</v>
      </c>
    </row>
    <row r="235" spans="1:9" ht="13.5" thickBot="1">
      <c r="A235" s="454"/>
      <c r="B235" s="478"/>
      <c r="C235" s="461"/>
      <c r="D235" s="180">
        <v>331</v>
      </c>
      <c r="E235" s="169" t="s">
        <v>461</v>
      </c>
      <c r="F235" s="485" t="str">
        <f t="shared" si="5"/>
        <v>331　電気業</v>
      </c>
      <c r="G235" s="486"/>
      <c r="H235" s="486"/>
      <c r="I235" s="184" t="s">
        <v>1059</v>
      </c>
    </row>
    <row r="236" spans="1:9" ht="13.5" thickBot="1">
      <c r="A236" s="454"/>
      <c r="B236" s="476">
        <v>34</v>
      </c>
      <c r="C236" s="459" t="s">
        <v>463</v>
      </c>
      <c r="D236" s="180">
        <v>340</v>
      </c>
      <c r="E236" s="169" t="s">
        <v>464</v>
      </c>
      <c r="F236" s="485" t="str">
        <f t="shared" si="5"/>
        <v>340　管理，補助的経済活動を行う事業所（３４ガス業）</v>
      </c>
      <c r="G236" s="486"/>
      <c r="H236" s="486"/>
      <c r="I236" s="184" t="s">
        <v>1060</v>
      </c>
    </row>
    <row r="237" spans="1:9" ht="13.5" thickBot="1">
      <c r="A237" s="454"/>
      <c r="B237" s="478"/>
      <c r="C237" s="461"/>
      <c r="D237" s="180">
        <v>341</v>
      </c>
      <c r="E237" s="169" t="s">
        <v>463</v>
      </c>
      <c r="F237" s="485" t="str">
        <f t="shared" si="5"/>
        <v>341　ガス業</v>
      </c>
      <c r="G237" s="486"/>
      <c r="H237" s="486"/>
      <c r="I237" s="184" t="s">
        <v>1061</v>
      </c>
    </row>
    <row r="238" spans="1:9" ht="13.5" thickBot="1">
      <c r="A238" s="454"/>
      <c r="B238" s="476">
        <v>35</v>
      </c>
      <c r="C238" s="459" t="s">
        <v>465</v>
      </c>
      <c r="D238" s="180">
        <v>350</v>
      </c>
      <c r="E238" s="169" t="s">
        <v>466</v>
      </c>
      <c r="F238" s="485" t="str">
        <f t="shared" si="5"/>
        <v>350　管理，補助的経済活動を行う事業所（３５熱供給業）</v>
      </c>
      <c r="G238" s="486"/>
      <c r="H238" s="486"/>
      <c r="I238" s="184" t="s">
        <v>1062</v>
      </c>
    </row>
    <row r="239" spans="1:9" ht="13.5" thickBot="1">
      <c r="A239" s="454"/>
      <c r="B239" s="478"/>
      <c r="C239" s="461"/>
      <c r="D239" s="180">
        <v>351</v>
      </c>
      <c r="E239" s="169" t="s">
        <v>465</v>
      </c>
      <c r="F239" s="485" t="str">
        <f t="shared" si="5"/>
        <v>351　熱供給業</v>
      </c>
      <c r="G239" s="486"/>
      <c r="H239" s="486"/>
      <c r="I239" s="184" t="s">
        <v>1063</v>
      </c>
    </row>
    <row r="240" spans="1:9" ht="13.5" thickBot="1">
      <c r="A240" s="454"/>
      <c r="B240" s="476">
        <v>36</v>
      </c>
      <c r="C240" s="459" t="s">
        <v>467</v>
      </c>
      <c r="D240" s="180">
        <v>360</v>
      </c>
      <c r="E240" s="169" t="s">
        <v>468</v>
      </c>
      <c r="F240" s="485" t="str">
        <f t="shared" si="5"/>
        <v>360　管理，補助的経済活動を行う事業所（３６水道業）</v>
      </c>
      <c r="G240" s="486"/>
      <c r="H240" s="486"/>
      <c r="I240" s="184" t="s">
        <v>1064</v>
      </c>
    </row>
    <row r="241" spans="1:9" ht="13.5" thickBot="1">
      <c r="A241" s="454"/>
      <c r="B241" s="477"/>
      <c r="C241" s="460"/>
      <c r="D241" s="180">
        <v>361</v>
      </c>
      <c r="E241" s="169" t="s">
        <v>469</v>
      </c>
      <c r="F241" s="485" t="str">
        <f t="shared" si="5"/>
        <v>361　上水道業</v>
      </c>
      <c r="G241" s="486"/>
      <c r="H241" s="486"/>
      <c r="I241" s="184" t="s">
        <v>1065</v>
      </c>
    </row>
    <row r="242" spans="1:9" ht="13.5" thickBot="1">
      <c r="A242" s="454"/>
      <c r="B242" s="477"/>
      <c r="C242" s="460"/>
      <c r="D242" s="180">
        <v>362</v>
      </c>
      <c r="E242" s="169" t="s">
        <v>470</v>
      </c>
      <c r="F242" s="485" t="str">
        <f t="shared" si="5"/>
        <v>362　工業用水道業</v>
      </c>
      <c r="G242" s="486"/>
      <c r="H242" s="486"/>
      <c r="I242" s="184" t="s">
        <v>1066</v>
      </c>
    </row>
    <row r="243" spans="1:9" ht="13.5" thickBot="1">
      <c r="A243" s="455"/>
      <c r="B243" s="478"/>
      <c r="C243" s="461"/>
      <c r="D243" s="180">
        <v>363</v>
      </c>
      <c r="E243" s="169" t="s">
        <v>471</v>
      </c>
      <c r="F243" s="485" t="str">
        <f t="shared" si="5"/>
        <v>363　下水道業</v>
      </c>
      <c r="G243" s="486"/>
      <c r="H243" s="486"/>
      <c r="I243" s="184" t="s">
        <v>1067</v>
      </c>
    </row>
    <row r="244" spans="1:9" ht="13.5" thickBot="1">
      <c r="A244" s="453" t="s">
        <v>472</v>
      </c>
      <c r="B244" s="476">
        <v>37</v>
      </c>
      <c r="C244" s="459" t="s">
        <v>473</v>
      </c>
      <c r="D244" s="181">
        <v>370</v>
      </c>
      <c r="E244" s="173" t="s">
        <v>474</v>
      </c>
      <c r="F244" s="485" t="str">
        <f t="shared" si="5"/>
        <v>370　管理，補助的経済活動を行う事業所（３７通信業）</v>
      </c>
      <c r="G244" s="486"/>
      <c r="H244" s="486"/>
      <c r="I244" s="184" t="s">
        <v>1068</v>
      </c>
    </row>
    <row r="245" spans="1:9" ht="13.5" thickBot="1">
      <c r="A245" s="454"/>
      <c r="B245" s="477"/>
      <c r="C245" s="460"/>
      <c r="D245" s="180">
        <v>371</v>
      </c>
      <c r="E245" s="169" t="s">
        <v>475</v>
      </c>
      <c r="F245" s="485" t="str">
        <f t="shared" si="5"/>
        <v>371　固定電気通信業</v>
      </c>
      <c r="G245" s="486"/>
      <c r="H245" s="486"/>
      <c r="I245" s="184" t="s">
        <v>1069</v>
      </c>
    </row>
    <row r="246" spans="1:9" ht="13.5" thickBot="1">
      <c r="A246" s="454"/>
      <c r="B246" s="477"/>
      <c r="C246" s="460"/>
      <c r="D246" s="180">
        <v>372</v>
      </c>
      <c r="E246" s="169" t="s">
        <v>476</v>
      </c>
      <c r="F246" s="485" t="str">
        <f t="shared" si="5"/>
        <v>372　移動電気通信業</v>
      </c>
      <c r="G246" s="486"/>
      <c r="H246" s="486"/>
      <c r="I246" s="184" t="s">
        <v>1070</v>
      </c>
    </row>
    <row r="247" spans="1:9" ht="13.5" thickBot="1">
      <c r="A247" s="454"/>
      <c r="B247" s="478"/>
      <c r="C247" s="461"/>
      <c r="D247" s="180">
        <v>373</v>
      </c>
      <c r="E247" s="169" t="s">
        <v>477</v>
      </c>
      <c r="F247" s="485" t="str">
        <f t="shared" si="5"/>
        <v>373　電気通信に附帯するサービス業</v>
      </c>
      <c r="G247" s="486"/>
      <c r="H247" s="486"/>
      <c r="I247" s="184" t="s">
        <v>1071</v>
      </c>
    </row>
    <row r="248" spans="1:9" ht="13.5" thickBot="1">
      <c r="A248" s="454"/>
      <c r="B248" s="476">
        <v>38</v>
      </c>
      <c r="C248" s="459" t="s">
        <v>478</v>
      </c>
      <c r="D248" s="180">
        <v>380</v>
      </c>
      <c r="E248" s="169" t="s">
        <v>479</v>
      </c>
      <c r="F248" s="485" t="str">
        <f t="shared" si="5"/>
        <v>380　管理，補助的経済活動を行う事業所（３８放送業）</v>
      </c>
      <c r="G248" s="486"/>
      <c r="H248" s="486"/>
      <c r="I248" s="184" t="s">
        <v>1072</v>
      </c>
    </row>
    <row r="249" spans="1:9" ht="13.5" thickBot="1">
      <c r="A249" s="454"/>
      <c r="B249" s="477"/>
      <c r="C249" s="460"/>
      <c r="D249" s="180">
        <v>381</v>
      </c>
      <c r="E249" s="169" t="s">
        <v>480</v>
      </c>
      <c r="F249" s="485" t="str">
        <f t="shared" si="5"/>
        <v>381　公共放送業（有線放送業を除く）</v>
      </c>
      <c r="G249" s="486"/>
      <c r="H249" s="486"/>
      <c r="I249" s="184" t="s">
        <v>1073</v>
      </c>
    </row>
    <row r="250" spans="1:9" ht="13.5" thickBot="1">
      <c r="A250" s="454"/>
      <c r="B250" s="477"/>
      <c r="C250" s="460"/>
      <c r="D250" s="180">
        <v>382</v>
      </c>
      <c r="E250" s="169" t="s">
        <v>481</v>
      </c>
      <c r="F250" s="485" t="str">
        <f t="shared" si="5"/>
        <v>382　民間放送業（有線放送業を除く）</v>
      </c>
      <c r="G250" s="486"/>
      <c r="H250" s="486"/>
      <c r="I250" s="184" t="s">
        <v>1074</v>
      </c>
    </row>
    <row r="251" spans="1:9" ht="13.5" thickBot="1">
      <c r="A251" s="454"/>
      <c r="B251" s="478"/>
      <c r="C251" s="461"/>
      <c r="D251" s="180">
        <v>383</v>
      </c>
      <c r="E251" s="169" t="s">
        <v>482</v>
      </c>
      <c r="F251" s="485" t="str">
        <f t="shared" si="5"/>
        <v>383　有線放送業</v>
      </c>
      <c r="G251" s="486"/>
      <c r="H251" s="486"/>
      <c r="I251" s="184" t="s">
        <v>1075</v>
      </c>
    </row>
    <row r="252" spans="1:9" ht="26.5" thickBot="1">
      <c r="A252" s="454"/>
      <c r="B252" s="476">
        <v>39</v>
      </c>
      <c r="C252" s="459" t="s">
        <v>483</v>
      </c>
      <c r="D252" s="180">
        <v>390</v>
      </c>
      <c r="E252" s="169" t="s">
        <v>484</v>
      </c>
      <c r="F252" s="485" t="str">
        <f t="shared" si="5"/>
        <v>390　管理，補助的経済活動を行う事業所（３９情報サービス業）</v>
      </c>
      <c r="G252" s="486"/>
      <c r="H252" s="486"/>
      <c r="I252" s="184" t="s">
        <v>1076</v>
      </c>
    </row>
    <row r="253" spans="1:9" ht="13.5" thickBot="1">
      <c r="A253" s="454"/>
      <c r="B253" s="477"/>
      <c r="C253" s="460"/>
      <c r="D253" s="180">
        <v>391</v>
      </c>
      <c r="E253" s="169" t="s">
        <v>485</v>
      </c>
      <c r="F253" s="485" t="str">
        <f t="shared" si="5"/>
        <v>391　ソフトウェア業</v>
      </c>
      <c r="G253" s="486"/>
      <c r="H253" s="486"/>
      <c r="I253" s="184" t="s">
        <v>1077</v>
      </c>
    </row>
    <row r="254" spans="1:9" ht="13.5" thickBot="1">
      <c r="A254" s="454"/>
      <c r="B254" s="478"/>
      <c r="C254" s="461"/>
      <c r="D254" s="180">
        <v>392</v>
      </c>
      <c r="E254" s="169" t="s">
        <v>486</v>
      </c>
      <c r="F254" s="485" t="str">
        <f t="shared" si="5"/>
        <v>392　情報処理・提供サービス業</v>
      </c>
      <c r="G254" s="486"/>
      <c r="H254" s="486"/>
      <c r="I254" s="184" t="s">
        <v>1078</v>
      </c>
    </row>
    <row r="255" spans="1:9" ht="26.5" thickBot="1">
      <c r="A255" s="454"/>
      <c r="B255" s="476">
        <v>40</v>
      </c>
      <c r="C255" s="465" t="s">
        <v>487</v>
      </c>
      <c r="D255" s="180">
        <v>400</v>
      </c>
      <c r="E255" s="169" t="s">
        <v>488</v>
      </c>
      <c r="F255" s="485" t="str">
        <f t="shared" si="5"/>
        <v>400　管理、補助的経済活動を行う事業所（40 インターネット附随サービス業）</v>
      </c>
      <c r="G255" s="486"/>
      <c r="H255" s="486"/>
      <c r="I255" s="184" t="s">
        <v>1079</v>
      </c>
    </row>
    <row r="256" spans="1:9" ht="13.5" thickBot="1">
      <c r="A256" s="454"/>
      <c r="B256" s="478"/>
      <c r="C256" s="467"/>
      <c r="D256" s="180">
        <v>401</v>
      </c>
      <c r="E256" s="169" t="s">
        <v>487</v>
      </c>
      <c r="F256" s="485" t="str">
        <f t="shared" si="5"/>
        <v>401　インターネット附随サービス業</v>
      </c>
      <c r="G256" s="486"/>
      <c r="H256" s="486"/>
      <c r="I256" s="184" t="s">
        <v>1080</v>
      </c>
    </row>
    <row r="257" spans="1:9" ht="26.5" thickBot="1">
      <c r="A257" s="454"/>
      <c r="B257" s="476">
        <v>41</v>
      </c>
      <c r="C257" s="465" t="s">
        <v>489</v>
      </c>
      <c r="D257" s="180">
        <v>410</v>
      </c>
      <c r="E257" s="169" t="s">
        <v>490</v>
      </c>
      <c r="F257" s="485" t="str">
        <f t="shared" si="5"/>
        <v>410　管理・補助的経済活動を行う事業所（41 映像・音声・文字情報制作業）</v>
      </c>
      <c r="G257" s="486"/>
      <c r="H257" s="486"/>
      <c r="I257" s="184" t="s">
        <v>1081</v>
      </c>
    </row>
    <row r="258" spans="1:9" ht="13.5" thickBot="1">
      <c r="A258" s="454"/>
      <c r="B258" s="477"/>
      <c r="C258" s="466"/>
      <c r="D258" s="180">
        <v>411</v>
      </c>
      <c r="E258" s="169" t="s">
        <v>491</v>
      </c>
      <c r="F258" s="485" t="str">
        <f t="shared" si="5"/>
        <v>411　映像情報制作・配給業</v>
      </c>
      <c r="G258" s="486"/>
      <c r="H258" s="486"/>
      <c r="I258" s="184" t="s">
        <v>1082</v>
      </c>
    </row>
    <row r="259" spans="1:9" ht="13.5" thickBot="1">
      <c r="A259" s="454"/>
      <c r="B259" s="477"/>
      <c r="C259" s="466"/>
      <c r="D259" s="180">
        <v>412</v>
      </c>
      <c r="E259" s="169" t="s">
        <v>492</v>
      </c>
      <c r="F259" s="485" t="str">
        <f t="shared" si="5"/>
        <v>412　音声情報制作業</v>
      </c>
      <c r="G259" s="486"/>
      <c r="H259" s="486"/>
      <c r="I259" s="184" t="s">
        <v>1083</v>
      </c>
    </row>
    <row r="260" spans="1:9" ht="13.5" thickBot="1">
      <c r="A260" s="454"/>
      <c r="B260" s="477"/>
      <c r="C260" s="466"/>
      <c r="D260" s="180">
        <v>413</v>
      </c>
      <c r="E260" s="169" t="s">
        <v>493</v>
      </c>
      <c r="F260" s="485" t="str">
        <f t="shared" si="5"/>
        <v>413　新聞業</v>
      </c>
      <c r="G260" s="486"/>
      <c r="H260" s="486"/>
      <c r="I260" s="184" t="s">
        <v>1084</v>
      </c>
    </row>
    <row r="261" spans="1:9" ht="13.5" thickBot="1">
      <c r="A261" s="454"/>
      <c r="B261" s="477"/>
      <c r="C261" s="466"/>
      <c r="D261" s="180">
        <v>414</v>
      </c>
      <c r="E261" s="169" t="s">
        <v>494</v>
      </c>
      <c r="F261" s="485" t="str">
        <f t="shared" ref="F261:F324" si="6">D261&amp;"　"&amp;E261</f>
        <v>414　出版業</v>
      </c>
      <c r="G261" s="486"/>
      <c r="H261" s="486"/>
      <c r="I261" s="184" t="s">
        <v>1085</v>
      </c>
    </row>
    <row r="262" spans="1:9" ht="13.5" thickBot="1">
      <c r="A262" s="454"/>
      <c r="B262" s="477"/>
      <c r="C262" s="466"/>
      <c r="D262" s="180">
        <v>415</v>
      </c>
      <c r="E262" s="169" t="s">
        <v>495</v>
      </c>
      <c r="F262" s="485" t="str">
        <f t="shared" si="6"/>
        <v>415　広告制作業</v>
      </c>
      <c r="G262" s="486"/>
      <c r="H262" s="486"/>
      <c r="I262" s="184" t="s">
        <v>1086</v>
      </c>
    </row>
    <row r="263" spans="1:9" ht="13.5" thickBot="1">
      <c r="A263" s="455"/>
      <c r="B263" s="478"/>
      <c r="C263" s="467"/>
      <c r="D263" s="180">
        <v>416</v>
      </c>
      <c r="E263" s="169" t="s">
        <v>496</v>
      </c>
      <c r="F263" s="485" t="str">
        <f t="shared" si="6"/>
        <v>416　映像・音声・文字情報制作に附帯するサービス業</v>
      </c>
      <c r="G263" s="486"/>
      <c r="H263" s="486"/>
      <c r="I263" s="184" t="s">
        <v>1087</v>
      </c>
    </row>
    <row r="264" spans="1:9" ht="13.5" thickBot="1">
      <c r="A264" s="453" t="s">
        <v>535</v>
      </c>
      <c r="B264" s="476">
        <v>42</v>
      </c>
      <c r="C264" s="459" t="s">
        <v>497</v>
      </c>
      <c r="D264" s="181">
        <v>420</v>
      </c>
      <c r="E264" s="173" t="s">
        <v>498</v>
      </c>
      <c r="F264" s="485" t="str">
        <f t="shared" si="6"/>
        <v>420　管理，補助的経済活動を行う事業所（４２鉄道業）</v>
      </c>
      <c r="G264" s="486"/>
      <c r="H264" s="486"/>
      <c r="I264" s="184" t="s">
        <v>1088</v>
      </c>
    </row>
    <row r="265" spans="1:9" ht="13.5" thickBot="1">
      <c r="A265" s="454"/>
      <c r="B265" s="478"/>
      <c r="C265" s="461"/>
      <c r="D265" s="180">
        <v>421</v>
      </c>
      <c r="E265" s="169" t="s">
        <v>497</v>
      </c>
      <c r="F265" s="485" t="str">
        <f t="shared" si="6"/>
        <v>421　鉄道業</v>
      </c>
      <c r="G265" s="486"/>
      <c r="H265" s="486"/>
      <c r="I265" s="184" t="s">
        <v>1089</v>
      </c>
    </row>
    <row r="266" spans="1:9" ht="26.5" thickBot="1">
      <c r="A266" s="454"/>
      <c r="B266" s="476">
        <v>43</v>
      </c>
      <c r="C266" s="459" t="s">
        <v>499</v>
      </c>
      <c r="D266" s="180">
        <v>430</v>
      </c>
      <c r="E266" s="169" t="s">
        <v>500</v>
      </c>
      <c r="F266" s="485" t="str">
        <f t="shared" si="6"/>
        <v>430　管理，補助的経済活動を行う事業所（４３道路旅客運送業）</v>
      </c>
      <c r="G266" s="486"/>
      <c r="H266" s="486"/>
      <c r="I266" s="184" t="s">
        <v>1090</v>
      </c>
    </row>
    <row r="267" spans="1:9" ht="13.5" thickBot="1">
      <c r="A267" s="454"/>
      <c r="B267" s="477"/>
      <c r="C267" s="460"/>
      <c r="D267" s="180">
        <v>431</v>
      </c>
      <c r="E267" s="169" t="s">
        <v>501</v>
      </c>
      <c r="F267" s="485" t="str">
        <f t="shared" si="6"/>
        <v>431　一般乗合旅客自動車運送業</v>
      </c>
      <c r="G267" s="486"/>
      <c r="H267" s="486"/>
      <c r="I267" s="184" t="s">
        <v>1091</v>
      </c>
    </row>
    <row r="268" spans="1:9" ht="13.5" thickBot="1">
      <c r="A268" s="454"/>
      <c r="B268" s="477"/>
      <c r="C268" s="460"/>
      <c r="D268" s="180">
        <v>432</v>
      </c>
      <c r="E268" s="169" t="s">
        <v>502</v>
      </c>
      <c r="F268" s="485" t="str">
        <f t="shared" si="6"/>
        <v>432　一般乗用旅客自動車運送業</v>
      </c>
      <c r="G268" s="486"/>
      <c r="H268" s="486"/>
      <c r="I268" s="184" t="s">
        <v>1092</v>
      </c>
    </row>
    <row r="269" spans="1:9" ht="13.5" thickBot="1">
      <c r="A269" s="454"/>
      <c r="B269" s="477"/>
      <c r="C269" s="460"/>
      <c r="D269" s="180">
        <v>433</v>
      </c>
      <c r="E269" s="169" t="s">
        <v>503</v>
      </c>
      <c r="F269" s="485" t="str">
        <f t="shared" si="6"/>
        <v>433　一般貸切旅客自動車運送業</v>
      </c>
      <c r="G269" s="486"/>
      <c r="H269" s="486"/>
      <c r="I269" s="184" t="s">
        <v>1093</v>
      </c>
    </row>
    <row r="270" spans="1:9" ht="13.5" thickBot="1">
      <c r="A270" s="454"/>
      <c r="B270" s="478"/>
      <c r="C270" s="461"/>
      <c r="D270" s="180">
        <v>439</v>
      </c>
      <c r="E270" s="169" t="s">
        <v>504</v>
      </c>
      <c r="F270" s="485" t="str">
        <f t="shared" si="6"/>
        <v>439　その他の道路旅客運送業</v>
      </c>
      <c r="G270" s="486"/>
      <c r="H270" s="486"/>
      <c r="I270" s="184" t="s">
        <v>1094</v>
      </c>
    </row>
    <row r="271" spans="1:9" ht="26.5" thickBot="1">
      <c r="A271" s="454"/>
      <c r="B271" s="476">
        <v>44</v>
      </c>
      <c r="C271" s="459" t="s">
        <v>505</v>
      </c>
      <c r="D271" s="180">
        <v>440</v>
      </c>
      <c r="E271" s="169" t="s">
        <v>506</v>
      </c>
      <c r="F271" s="485" t="str">
        <f t="shared" si="6"/>
        <v>440　管理，補助的経済活動を行う事業所（４４道路貨物運送業）</v>
      </c>
      <c r="G271" s="486"/>
      <c r="H271" s="486"/>
      <c r="I271" s="184" t="s">
        <v>1095</v>
      </c>
    </row>
    <row r="272" spans="1:9" ht="13.5" thickBot="1">
      <c r="A272" s="454"/>
      <c r="B272" s="477"/>
      <c r="C272" s="460"/>
      <c r="D272" s="180">
        <v>441</v>
      </c>
      <c r="E272" s="169" t="s">
        <v>507</v>
      </c>
      <c r="F272" s="485" t="str">
        <f t="shared" si="6"/>
        <v>441　一般貨物自動車運送業</v>
      </c>
      <c r="G272" s="486"/>
      <c r="H272" s="486"/>
      <c r="I272" s="184" t="s">
        <v>1096</v>
      </c>
    </row>
    <row r="273" spans="1:9" ht="13.5" thickBot="1">
      <c r="A273" s="454"/>
      <c r="B273" s="477"/>
      <c r="C273" s="460"/>
      <c r="D273" s="180">
        <v>442</v>
      </c>
      <c r="E273" s="169" t="s">
        <v>508</v>
      </c>
      <c r="F273" s="485" t="str">
        <f t="shared" si="6"/>
        <v>442　特定貨物自動車運送業</v>
      </c>
      <c r="G273" s="486"/>
      <c r="H273" s="486"/>
      <c r="I273" s="184" t="s">
        <v>1097</v>
      </c>
    </row>
    <row r="274" spans="1:9" ht="13.5" thickBot="1">
      <c r="A274" s="454"/>
      <c r="B274" s="477"/>
      <c r="C274" s="460"/>
      <c r="D274" s="180">
        <v>443</v>
      </c>
      <c r="E274" s="169" t="s">
        <v>509</v>
      </c>
      <c r="F274" s="485" t="str">
        <f t="shared" si="6"/>
        <v>443　貨物軽自動車運送業</v>
      </c>
      <c r="G274" s="486"/>
      <c r="H274" s="486"/>
      <c r="I274" s="184" t="s">
        <v>1098</v>
      </c>
    </row>
    <row r="275" spans="1:9" ht="13.5" thickBot="1">
      <c r="A275" s="454"/>
      <c r="B275" s="477"/>
      <c r="C275" s="460"/>
      <c r="D275" s="180">
        <v>444</v>
      </c>
      <c r="E275" s="169" t="s">
        <v>510</v>
      </c>
      <c r="F275" s="485" t="str">
        <f t="shared" si="6"/>
        <v>444　集配利用運送業</v>
      </c>
      <c r="G275" s="486"/>
      <c r="H275" s="486"/>
      <c r="I275" s="184" t="s">
        <v>1099</v>
      </c>
    </row>
    <row r="276" spans="1:9" ht="13.5" thickBot="1">
      <c r="A276" s="454"/>
      <c r="B276" s="478"/>
      <c r="C276" s="461"/>
      <c r="D276" s="180">
        <v>449</v>
      </c>
      <c r="E276" s="169" t="s">
        <v>511</v>
      </c>
      <c r="F276" s="485" t="str">
        <f t="shared" si="6"/>
        <v>449　その他の道路貨物運送業</v>
      </c>
      <c r="G276" s="486"/>
      <c r="H276" s="486"/>
      <c r="I276" s="184" t="s">
        <v>1100</v>
      </c>
    </row>
    <row r="277" spans="1:9" ht="13.5" thickBot="1">
      <c r="A277" s="454"/>
      <c r="B277" s="476">
        <v>45</v>
      </c>
      <c r="C277" s="459" t="s">
        <v>512</v>
      </c>
      <c r="D277" s="180">
        <v>450</v>
      </c>
      <c r="E277" s="169" t="s">
        <v>513</v>
      </c>
      <c r="F277" s="485" t="str">
        <f t="shared" si="6"/>
        <v>450　管理，補助的経済活動を行う事業所（４５水運業）</v>
      </c>
      <c r="G277" s="486"/>
      <c r="H277" s="486"/>
      <c r="I277" s="184" t="s">
        <v>1101</v>
      </c>
    </row>
    <row r="278" spans="1:9" ht="13.5" thickBot="1">
      <c r="A278" s="454"/>
      <c r="B278" s="477"/>
      <c r="C278" s="460"/>
      <c r="D278" s="180">
        <v>451</v>
      </c>
      <c r="E278" s="169" t="s">
        <v>514</v>
      </c>
      <c r="F278" s="485" t="str">
        <f t="shared" si="6"/>
        <v>451　外航海運業</v>
      </c>
      <c r="G278" s="486"/>
      <c r="H278" s="486"/>
      <c r="I278" s="184" t="s">
        <v>1102</v>
      </c>
    </row>
    <row r="279" spans="1:9" ht="13.5" thickBot="1">
      <c r="A279" s="454"/>
      <c r="B279" s="477"/>
      <c r="C279" s="460"/>
      <c r="D279" s="180">
        <v>452</v>
      </c>
      <c r="E279" s="169" t="s">
        <v>515</v>
      </c>
      <c r="F279" s="485" t="str">
        <f t="shared" si="6"/>
        <v>452　沿海海運業</v>
      </c>
      <c r="G279" s="486"/>
      <c r="H279" s="486"/>
      <c r="I279" s="184" t="s">
        <v>1103</v>
      </c>
    </row>
    <row r="280" spans="1:9" ht="13.5" thickBot="1">
      <c r="A280" s="454"/>
      <c r="B280" s="477"/>
      <c r="C280" s="460"/>
      <c r="D280" s="180">
        <v>453</v>
      </c>
      <c r="E280" s="169" t="s">
        <v>516</v>
      </c>
      <c r="F280" s="485" t="str">
        <f t="shared" si="6"/>
        <v>453　内陸水運業</v>
      </c>
      <c r="G280" s="486"/>
      <c r="H280" s="486"/>
      <c r="I280" s="184" t="s">
        <v>1104</v>
      </c>
    </row>
    <row r="281" spans="1:9" ht="13.5" thickBot="1">
      <c r="A281" s="454"/>
      <c r="B281" s="478"/>
      <c r="C281" s="461"/>
      <c r="D281" s="180">
        <v>454</v>
      </c>
      <c r="E281" s="169" t="s">
        <v>517</v>
      </c>
      <c r="F281" s="485" t="str">
        <f t="shared" si="6"/>
        <v>454　船舶貸渡業</v>
      </c>
      <c r="G281" s="486"/>
      <c r="H281" s="486"/>
      <c r="I281" s="184" t="s">
        <v>1105</v>
      </c>
    </row>
    <row r="282" spans="1:9" ht="13.5" thickBot="1">
      <c r="A282" s="454"/>
      <c r="B282" s="476">
        <v>46</v>
      </c>
      <c r="C282" s="459" t="s">
        <v>518</v>
      </c>
      <c r="D282" s="180">
        <v>460</v>
      </c>
      <c r="E282" s="169" t="s">
        <v>519</v>
      </c>
      <c r="F282" s="485" t="str">
        <f t="shared" si="6"/>
        <v>460　管理，補助的経済活動を行う事業所（４６航空運輸業）</v>
      </c>
      <c r="G282" s="486"/>
      <c r="H282" s="486"/>
      <c r="I282" s="184" t="s">
        <v>1106</v>
      </c>
    </row>
    <row r="283" spans="1:9" ht="13.5" thickBot="1">
      <c r="A283" s="454"/>
      <c r="B283" s="477"/>
      <c r="C283" s="460"/>
      <c r="D283" s="180">
        <v>461</v>
      </c>
      <c r="E283" s="169" t="s">
        <v>520</v>
      </c>
      <c r="F283" s="485" t="str">
        <f t="shared" si="6"/>
        <v>461　航空運送業</v>
      </c>
      <c r="G283" s="486"/>
      <c r="H283" s="486"/>
      <c r="I283" s="184" t="s">
        <v>1107</v>
      </c>
    </row>
    <row r="284" spans="1:9" ht="13.5" thickBot="1">
      <c r="A284" s="454"/>
      <c r="B284" s="478"/>
      <c r="C284" s="461"/>
      <c r="D284" s="180">
        <v>462</v>
      </c>
      <c r="E284" s="169" t="s">
        <v>521</v>
      </c>
      <c r="F284" s="485" t="str">
        <f t="shared" si="6"/>
        <v>462　航空機使用業（航空運送業を除く）</v>
      </c>
      <c r="G284" s="486"/>
      <c r="H284" s="486"/>
      <c r="I284" s="184" t="s">
        <v>1108</v>
      </c>
    </row>
    <row r="285" spans="1:9" ht="13.5" thickBot="1">
      <c r="A285" s="454"/>
      <c r="B285" s="476">
        <v>47</v>
      </c>
      <c r="C285" s="459" t="s">
        <v>522</v>
      </c>
      <c r="D285" s="180">
        <v>470</v>
      </c>
      <c r="E285" s="169" t="s">
        <v>523</v>
      </c>
      <c r="F285" s="485" t="str">
        <f t="shared" si="6"/>
        <v>470　管理，補助的経済活動を行う事業所（４７倉庫業）</v>
      </c>
      <c r="G285" s="486"/>
      <c r="H285" s="486"/>
      <c r="I285" s="184" t="s">
        <v>1109</v>
      </c>
    </row>
    <row r="286" spans="1:9" ht="13.5" thickBot="1">
      <c r="A286" s="454"/>
      <c r="B286" s="477"/>
      <c r="C286" s="460"/>
      <c r="D286" s="180">
        <v>471</v>
      </c>
      <c r="E286" s="169" t="s">
        <v>524</v>
      </c>
      <c r="F286" s="485" t="str">
        <f t="shared" si="6"/>
        <v>471　倉庫業（冷蔵倉庫業を除く）</v>
      </c>
      <c r="G286" s="486"/>
      <c r="H286" s="486"/>
      <c r="I286" s="184" t="s">
        <v>1110</v>
      </c>
    </row>
    <row r="287" spans="1:9" ht="13.5" thickBot="1">
      <c r="A287" s="454"/>
      <c r="B287" s="478"/>
      <c r="C287" s="461"/>
      <c r="D287" s="180">
        <v>472</v>
      </c>
      <c r="E287" s="169" t="s">
        <v>525</v>
      </c>
      <c r="F287" s="485" t="str">
        <f t="shared" si="6"/>
        <v>472　冷蔵倉庫業</v>
      </c>
      <c r="G287" s="486"/>
      <c r="H287" s="486"/>
      <c r="I287" s="184" t="s">
        <v>1111</v>
      </c>
    </row>
    <row r="288" spans="1:9" ht="13.5" thickBot="1">
      <c r="A288" s="454"/>
      <c r="B288" s="476">
        <v>48</v>
      </c>
      <c r="C288" s="465" t="s">
        <v>526</v>
      </c>
      <c r="D288" s="180">
        <v>481</v>
      </c>
      <c r="E288" s="169" t="s">
        <v>527</v>
      </c>
      <c r="F288" s="485" t="str">
        <f t="shared" si="6"/>
        <v>481　港湾運送業</v>
      </c>
      <c r="G288" s="486"/>
      <c r="H288" s="486"/>
      <c r="I288" s="184" t="s">
        <v>1112</v>
      </c>
    </row>
    <row r="289" spans="1:9" ht="13.5" thickBot="1">
      <c r="A289" s="454"/>
      <c r="B289" s="477"/>
      <c r="C289" s="466"/>
      <c r="D289" s="180">
        <v>482</v>
      </c>
      <c r="E289" s="169" t="s">
        <v>528</v>
      </c>
      <c r="F289" s="485" t="str">
        <f t="shared" si="6"/>
        <v>482　貨物運送取扱業（集配利用運送業を除く）</v>
      </c>
      <c r="G289" s="486"/>
      <c r="H289" s="486"/>
      <c r="I289" s="184" t="s">
        <v>1113</v>
      </c>
    </row>
    <row r="290" spans="1:9" ht="13.5" thickBot="1">
      <c r="A290" s="454"/>
      <c r="B290" s="477"/>
      <c r="C290" s="466"/>
      <c r="D290" s="180">
        <v>483</v>
      </c>
      <c r="E290" s="169" t="s">
        <v>529</v>
      </c>
      <c r="F290" s="485" t="str">
        <f t="shared" si="6"/>
        <v>483　運送代理店</v>
      </c>
      <c r="G290" s="486"/>
      <c r="H290" s="486"/>
      <c r="I290" s="184" t="s">
        <v>1114</v>
      </c>
    </row>
    <row r="291" spans="1:9" ht="13.5" thickBot="1">
      <c r="A291" s="454"/>
      <c r="B291" s="477"/>
      <c r="C291" s="466"/>
      <c r="D291" s="180">
        <v>484</v>
      </c>
      <c r="E291" s="169" t="s">
        <v>530</v>
      </c>
      <c r="F291" s="485" t="str">
        <f t="shared" si="6"/>
        <v>484　こん包業</v>
      </c>
      <c r="G291" s="486"/>
      <c r="H291" s="486"/>
      <c r="I291" s="184" t="s">
        <v>1115</v>
      </c>
    </row>
    <row r="292" spans="1:9" ht="13.5" thickBot="1">
      <c r="A292" s="454"/>
      <c r="B292" s="477"/>
      <c r="C292" s="466"/>
      <c r="D292" s="180">
        <v>485</v>
      </c>
      <c r="E292" s="169" t="s">
        <v>531</v>
      </c>
      <c r="F292" s="485" t="str">
        <f t="shared" si="6"/>
        <v>485　運輸施設提供業</v>
      </c>
      <c r="G292" s="486"/>
      <c r="H292" s="486"/>
      <c r="I292" s="184" t="s">
        <v>1116</v>
      </c>
    </row>
    <row r="293" spans="1:9" ht="13.5" thickBot="1">
      <c r="A293" s="454"/>
      <c r="B293" s="478"/>
      <c r="C293" s="467"/>
      <c r="D293" s="180">
        <v>489</v>
      </c>
      <c r="E293" s="169" t="s">
        <v>532</v>
      </c>
      <c r="F293" s="485" t="str">
        <f t="shared" si="6"/>
        <v>489　その他の運輸に附帯するサービス業</v>
      </c>
      <c r="G293" s="486"/>
      <c r="H293" s="486"/>
      <c r="I293" s="184" t="s">
        <v>1117</v>
      </c>
    </row>
    <row r="294" spans="1:9" ht="13.5" thickBot="1">
      <c r="A294" s="454"/>
      <c r="B294" s="476">
        <v>49</v>
      </c>
      <c r="C294" s="488" t="s">
        <v>1365</v>
      </c>
      <c r="D294" s="180">
        <v>490</v>
      </c>
      <c r="E294" s="169" t="s">
        <v>534</v>
      </c>
      <c r="F294" s="485" t="str">
        <f t="shared" si="6"/>
        <v>490　管理，補助的経済活動を行う事業所（４９郵便業）</v>
      </c>
      <c r="G294" s="486"/>
      <c r="H294" s="486"/>
      <c r="I294" s="184" t="s">
        <v>1118</v>
      </c>
    </row>
    <row r="295" spans="1:9" ht="13.5" thickBot="1">
      <c r="A295" s="455"/>
      <c r="B295" s="478"/>
      <c r="C295" s="489"/>
      <c r="D295" s="180">
        <v>491</v>
      </c>
      <c r="E295" s="169" t="s">
        <v>533</v>
      </c>
      <c r="F295" s="485" t="str">
        <f t="shared" si="6"/>
        <v>491　郵便業（信書便事業を含む）</v>
      </c>
      <c r="G295" s="486"/>
      <c r="H295" s="486"/>
      <c r="I295" s="184" t="s">
        <v>1119</v>
      </c>
    </row>
    <row r="296" spans="1:9" ht="26.5" thickBot="1">
      <c r="A296" s="453" t="s">
        <v>536</v>
      </c>
      <c r="B296" s="476">
        <v>50</v>
      </c>
      <c r="C296" s="459" t="s">
        <v>537</v>
      </c>
      <c r="D296" s="181">
        <v>500</v>
      </c>
      <c r="E296" s="173" t="s">
        <v>538</v>
      </c>
      <c r="F296" s="485" t="str">
        <f t="shared" si="6"/>
        <v>500　管理，補助的経済活動を行う事業所（５０各種商品卸売業）</v>
      </c>
      <c r="G296" s="486"/>
      <c r="H296" s="486"/>
      <c r="I296" s="184" t="s">
        <v>1120</v>
      </c>
    </row>
    <row r="297" spans="1:9" ht="13.5" thickBot="1">
      <c r="A297" s="454"/>
      <c r="B297" s="478"/>
      <c r="C297" s="461"/>
      <c r="D297" s="180">
        <v>501</v>
      </c>
      <c r="E297" s="169" t="s">
        <v>537</v>
      </c>
      <c r="F297" s="485" t="str">
        <f t="shared" si="6"/>
        <v>501　各種商品卸売業</v>
      </c>
      <c r="G297" s="486"/>
      <c r="H297" s="486"/>
      <c r="I297" s="184" t="s">
        <v>1121</v>
      </c>
    </row>
    <row r="298" spans="1:9" ht="26.5" thickBot="1">
      <c r="A298" s="454"/>
      <c r="B298" s="476">
        <v>51</v>
      </c>
      <c r="C298" s="459" t="s">
        <v>539</v>
      </c>
      <c r="D298" s="180">
        <v>510</v>
      </c>
      <c r="E298" s="169" t="s">
        <v>540</v>
      </c>
      <c r="F298" s="485" t="str">
        <f t="shared" si="6"/>
        <v>510　管理，補助的経済活動を行う事業所（５１繊維・衣服等卸売業）</v>
      </c>
      <c r="G298" s="486"/>
      <c r="H298" s="486"/>
      <c r="I298" s="184" t="s">
        <v>1122</v>
      </c>
    </row>
    <row r="299" spans="1:9" ht="13.5" thickBot="1">
      <c r="A299" s="454"/>
      <c r="B299" s="477"/>
      <c r="C299" s="460"/>
      <c r="D299" s="180">
        <v>511</v>
      </c>
      <c r="E299" s="169" t="s">
        <v>541</v>
      </c>
      <c r="F299" s="485" t="str">
        <f t="shared" si="6"/>
        <v>511　繊維品卸売業（衣服，身の回り品を除く）</v>
      </c>
      <c r="G299" s="486"/>
      <c r="H299" s="486"/>
      <c r="I299" s="184" t="s">
        <v>1123</v>
      </c>
    </row>
    <row r="300" spans="1:9" ht="13.5" thickBot="1">
      <c r="A300" s="454"/>
      <c r="B300" s="477"/>
      <c r="C300" s="460"/>
      <c r="D300" s="180">
        <v>512</v>
      </c>
      <c r="E300" s="169" t="s">
        <v>542</v>
      </c>
      <c r="F300" s="485" t="str">
        <f t="shared" si="6"/>
        <v>512　衣服卸売業</v>
      </c>
      <c r="G300" s="486"/>
      <c r="H300" s="486"/>
      <c r="I300" s="184" t="s">
        <v>1124</v>
      </c>
    </row>
    <row r="301" spans="1:9" ht="13.5" thickBot="1">
      <c r="A301" s="454"/>
      <c r="B301" s="478"/>
      <c r="C301" s="461"/>
      <c r="D301" s="180">
        <v>513</v>
      </c>
      <c r="E301" s="169" t="s">
        <v>543</v>
      </c>
      <c r="F301" s="485" t="str">
        <f t="shared" si="6"/>
        <v>513　身の回り品卸売業</v>
      </c>
      <c r="G301" s="486"/>
      <c r="H301" s="486"/>
      <c r="I301" s="184" t="s">
        <v>1125</v>
      </c>
    </row>
    <row r="302" spans="1:9" ht="26.5" thickBot="1">
      <c r="A302" s="454"/>
      <c r="B302" s="476">
        <v>52</v>
      </c>
      <c r="C302" s="459" t="s">
        <v>544</v>
      </c>
      <c r="D302" s="180">
        <v>520</v>
      </c>
      <c r="E302" s="169" t="s">
        <v>545</v>
      </c>
      <c r="F302" s="485" t="str">
        <f t="shared" si="6"/>
        <v>520　管理，補助的経済活動を行う事業所（５２飲食料品卸売業）</v>
      </c>
      <c r="G302" s="486"/>
      <c r="H302" s="486"/>
      <c r="I302" s="184" t="s">
        <v>1126</v>
      </c>
    </row>
    <row r="303" spans="1:9" ht="13.5" thickBot="1">
      <c r="A303" s="454"/>
      <c r="B303" s="477"/>
      <c r="C303" s="460"/>
      <c r="D303" s="180">
        <v>521</v>
      </c>
      <c r="E303" s="169" t="s">
        <v>546</v>
      </c>
      <c r="F303" s="485" t="str">
        <f t="shared" si="6"/>
        <v>521　農畜産物・水産物卸売業</v>
      </c>
      <c r="G303" s="486"/>
      <c r="H303" s="486"/>
      <c r="I303" s="184" t="s">
        <v>1127</v>
      </c>
    </row>
    <row r="304" spans="1:9" ht="13.5" thickBot="1">
      <c r="A304" s="454"/>
      <c r="B304" s="478"/>
      <c r="C304" s="461"/>
      <c r="D304" s="180">
        <v>522</v>
      </c>
      <c r="E304" s="169" t="s">
        <v>547</v>
      </c>
      <c r="F304" s="485" t="str">
        <f t="shared" si="6"/>
        <v>522　食料・飲料卸売業</v>
      </c>
      <c r="G304" s="486"/>
      <c r="H304" s="486"/>
      <c r="I304" s="184" t="s">
        <v>1128</v>
      </c>
    </row>
    <row r="305" spans="1:9" ht="26.5" thickBot="1">
      <c r="A305" s="454"/>
      <c r="B305" s="476">
        <v>53</v>
      </c>
      <c r="C305" s="465" t="s">
        <v>548</v>
      </c>
      <c r="D305" s="180">
        <v>530</v>
      </c>
      <c r="E305" s="169" t="s">
        <v>549</v>
      </c>
      <c r="F305" s="485" t="str">
        <f t="shared" si="6"/>
        <v>530　管理、補助的経済活動を行う事業所（53 建築材料、鉱物・金属材料等卸売業）</v>
      </c>
      <c r="G305" s="486"/>
      <c r="H305" s="486"/>
      <c r="I305" s="184" t="s">
        <v>1129</v>
      </c>
    </row>
    <row r="306" spans="1:9" ht="13.5" thickBot="1">
      <c r="A306" s="454"/>
      <c r="B306" s="477"/>
      <c r="C306" s="466"/>
      <c r="D306" s="180">
        <v>531</v>
      </c>
      <c r="E306" s="169" t="s">
        <v>550</v>
      </c>
      <c r="F306" s="485" t="str">
        <f t="shared" si="6"/>
        <v>531　建築材料卸売業</v>
      </c>
      <c r="G306" s="486"/>
      <c r="H306" s="486"/>
      <c r="I306" s="184" t="s">
        <v>1130</v>
      </c>
    </row>
    <row r="307" spans="1:9" ht="13.5" thickBot="1">
      <c r="A307" s="454"/>
      <c r="B307" s="477"/>
      <c r="C307" s="466"/>
      <c r="D307" s="180">
        <v>532</v>
      </c>
      <c r="E307" s="169" t="s">
        <v>551</v>
      </c>
      <c r="F307" s="485" t="str">
        <f t="shared" si="6"/>
        <v>532　化学製品卸売業</v>
      </c>
      <c r="G307" s="486"/>
      <c r="H307" s="486"/>
      <c r="I307" s="184" t="s">
        <v>1131</v>
      </c>
    </row>
    <row r="308" spans="1:9" ht="13.5" thickBot="1">
      <c r="A308" s="454"/>
      <c r="B308" s="477"/>
      <c r="C308" s="466"/>
      <c r="D308" s="180">
        <v>533</v>
      </c>
      <c r="E308" s="169" t="s">
        <v>552</v>
      </c>
      <c r="F308" s="485" t="str">
        <f t="shared" si="6"/>
        <v>533　石油・鉱物卸売業</v>
      </c>
      <c r="G308" s="486"/>
      <c r="H308" s="486"/>
      <c r="I308" s="184" t="s">
        <v>1132</v>
      </c>
    </row>
    <row r="309" spans="1:9" ht="13.5" thickBot="1">
      <c r="A309" s="454"/>
      <c r="B309" s="477"/>
      <c r="C309" s="466"/>
      <c r="D309" s="180">
        <v>534</v>
      </c>
      <c r="E309" s="169" t="s">
        <v>553</v>
      </c>
      <c r="F309" s="485" t="str">
        <f t="shared" si="6"/>
        <v>534　鉄鋼製品卸売業</v>
      </c>
      <c r="G309" s="486"/>
      <c r="H309" s="486"/>
      <c r="I309" s="184" t="s">
        <v>1133</v>
      </c>
    </row>
    <row r="310" spans="1:9" ht="13.5" thickBot="1">
      <c r="A310" s="454"/>
      <c r="B310" s="477"/>
      <c r="C310" s="466"/>
      <c r="D310" s="180">
        <v>535</v>
      </c>
      <c r="E310" s="169" t="s">
        <v>554</v>
      </c>
      <c r="F310" s="485" t="str">
        <f t="shared" si="6"/>
        <v>535　非鉄金属卸売業</v>
      </c>
      <c r="G310" s="486"/>
      <c r="H310" s="486"/>
      <c r="I310" s="184" t="s">
        <v>1134</v>
      </c>
    </row>
    <row r="311" spans="1:9" ht="13.5" thickBot="1">
      <c r="A311" s="454"/>
      <c r="B311" s="478"/>
      <c r="C311" s="467"/>
      <c r="D311" s="180">
        <v>536</v>
      </c>
      <c r="E311" s="169" t="s">
        <v>555</v>
      </c>
      <c r="F311" s="485" t="str">
        <f t="shared" si="6"/>
        <v>536　再生資源卸売業</v>
      </c>
      <c r="G311" s="486"/>
      <c r="H311" s="486"/>
      <c r="I311" s="184" t="s">
        <v>1135</v>
      </c>
    </row>
    <row r="312" spans="1:9" ht="26.5" thickBot="1">
      <c r="A312" s="454"/>
      <c r="B312" s="476">
        <v>54</v>
      </c>
      <c r="C312" s="459" t="s">
        <v>556</v>
      </c>
      <c r="D312" s="180">
        <v>540</v>
      </c>
      <c r="E312" s="169" t="s">
        <v>557</v>
      </c>
      <c r="F312" s="485" t="str">
        <f t="shared" si="6"/>
        <v>540　管理，補助的経済活動を行う事業所（５４機械器具卸売業）</v>
      </c>
      <c r="G312" s="486"/>
      <c r="H312" s="486"/>
      <c r="I312" s="184" t="s">
        <v>1136</v>
      </c>
    </row>
    <row r="313" spans="1:9" ht="13.5" thickBot="1">
      <c r="A313" s="454"/>
      <c r="B313" s="477"/>
      <c r="C313" s="460"/>
      <c r="D313" s="180">
        <v>541</v>
      </c>
      <c r="E313" s="169" t="s">
        <v>558</v>
      </c>
      <c r="F313" s="485" t="str">
        <f t="shared" si="6"/>
        <v>541　産業機械器具卸売業</v>
      </c>
      <c r="G313" s="486"/>
      <c r="H313" s="486"/>
      <c r="I313" s="184" t="s">
        <v>1137</v>
      </c>
    </row>
    <row r="314" spans="1:9" ht="13.5" thickBot="1">
      <c r="A314" s="454"/>
      <c r="B314" s="477"/>
      <c r="C314" s="460"/>
      <c r="D314" s="180">
        <v>542</v>
      </c>
      <c r="E314" s="169" t="s">
        <v>559</v>
      </c>
      <c r="F314" s="485" t="str">
        <f t="shared" si="6"/>
        <v>542　自動車卸売業</v>
      </c>
      <c r="G314" s="486"/>
      <c r="H314" s="486"/>
      <c r="I314" s="184" t="s">
        <v>1138</v>
      </c>
    </row>
    <row r="315" spans="1:9" ht="13.5" thickBot="1">
      <c r="A315" s="454"/>
      <c r="B315" s="477"/>
      <c r="C315" s="460"/>
      <c r="D315" s="180">
        <v>543</v>
      </c>
      <c r="E315" s="169" t="s">
        <v>560</v>
      </c>
      <c r="F315" s="485" t="str">
        <f t="shared" si="6"/>
        <v>543　電気機械器具卸売業</v>
      </c>
      <c r="G315" s="486"/>
      <c r="H315" s="486"/>
      <c r="I315" s="184" t="s">
        <v>1139</v>
      </c>
    </row>
    <row r="316" spans="1:9" ht="13.5" thickBot="1">
      <c r="A316" s="454"/>
      <c r="B316" s="478"/>
      <c r="C316" s="461"/>
      <c r="D316" s="180">
        <v>549</v>
      </c>
      <c r="E316" s="169" t="s">
        <v>561</v>
      </c>
      <c r="F316" s="485" t="str">
        <f t="shared" si="6"/>
        <v>549　その他の機械器具卸売業</v>
      </c>
      <c r="G316" s="486"/>
      <c r="H316" s="486"/>
      <c r="I316" s="184" t="s">
        <v>1140</v>
      </c>
    </row>
    <row r="317" spans="1:9" ht="26.5" thickBot="1">
      <c r="A317" s="454"/>
      <c r="B317" s="476">
        <v>55</v>
      </c>
      <c r="C317" s="459" t="s">
        <v>562</v>
      </c>
      <c r="D317" s="180">
        <v>550</v>
      </c>
      <c r="E317" s="169" t="s">
        <v>563</v>
      </c>
      <c r="F317" s="485" t="str">
        <f t="shared" si="6"/>
        <v>550　管理，補助的経済活動を行う事業所（５５その他の卸売業）</v>
      </c>
      <c r="G317" s="486"/>
      <c r="H317" s="486"/>
      <c r="I317" s="184" t="s">
        <v>1141</v>
      </c>
    </row>
    <row r="318" spans="1:9" ht="13.5" thickBot="1">
      <c r="A318" s="454"/>
      <c r="B318" s="477"/>
      <c r="C318" s="460"/>
      <c r="D318" s="180">
        <v>551</v>
      </c>
      <c r="E318" s="169" t="s">
        <v>564</v>
      </c>
      <c r="F318" s="485" t="str">
        <f t="shared" si="6"/>
        <v>551　家具・建具・じゅう器等卸売業</v>
      </c>
      <c r="G318" s="486"/>
      <c r="H318" s="486"/>
      <c r="I318" s="184" t="s">
        <v>1142</v>
      </c>
    </row>
    <row r="319" spans="1:9" ht="13.5" thickBot="1">
      <c r="A319" s="454"/>
      <c r="B319" s="477"/>
      <c r="C319" s="460"/>
      <c r="D319" s="180">
        <v>552</v>
      </c>
      <c r="E319" s="169" t="s">
        <v>565</v>
      </c>
      <c r="F319" s="485" t="str">
        <f t="shared" si="6"/>
        <v>552　医薬品・化粧品等卸売業</v>
      </c>
      <c r="G319" s="486"/>
      <c r="H319" s="486"/>
      <c r="I319" s="184" t="s">
        <v>1143</v>
      </c>
    </row>
    <row r="320" spans="1:9" ht="13.5" thickBot="1">
      <c r="A320" s="454"/>
      <c r="B320" s="477"/>
      <c r="C320" s="460"/>
      <c r="D320" s="180">
        <v>553</v>
      </c>
      <c r="E320" s="169" t="s">
        <v>566</v>
      </c>
      <c r="F320" s="485" t="str">
        <f t="shared" si="6"/>
        <v>553　紙・紙製品卸売業</v>
      </c>
      <c r="G320" s="486"/>
      <c r="H320" s="486"/>
      <c r="I320" s="184" t="s">
        <v>1144</v>
      </c>
    </row>
    <row r="321" spans="1:9" ht="13.5" thickBot="1">
      <c r="A321" s="454"/>
      <c r="B321" s="478"/>
      <c r="C321" s="461"/>
      <c r="D321" s="180">
        <v>559</v>
      </c>
      <c r="E321" s="169" t="s">
        <v>567</v>
      </c>
      <c r="F321" s="485" t="str">
        <f t="shared" si="6"/>
        <v>559　他に分類されない卸売業</v>
      </c>
      <c r="G321" s="486"/>
      <c r="H321" s="486"/>
      <c r="I321" s="184" t="s">
        <v>1145</v>
      </c>
    </row>
    <row r="322" spans="1:9" ht="26.5" thickBot="1">
      <c r="A322" s="454"/>
      <c r="B322" s="476">
        <v>56</v>
      </c>
      <c r="C322" s="459" t="s">
        <v>568</v>
      </c>
      <c r="D322" s="180">
        <v>560</v>
      </c>
      <c r="E322" s="169" t="s">
        <v>569</v>
      </c>
      <c r="F322" s="485" t="str">
        <f t="shared" si="6"/>
        <v>560　管理，補助的経済活動を行う事業所（５６各種商品小売業）</v>
      </c>
      <c r="G322" s="486"/>
      <c r="H322" s="486"/>
      <c r="I322" s="184" t="s">
        <v>1146</v>
      </c>
    </row>
    <row r="323" spans="1:9" ht="13.5" thickBot="1">
      <c r="A323" s="454"/>
      <c r="B323" s="477"/>
      <c r="C323" s="460"/>
      <c r="D323" s="180">
        <v>561</v>
      </c>
      <c r="E323" s="169" t="s">
        <v>570</v>
      </c>
      <c r="F323" s="485" t="str">
        <f t="shared" si="6"/>
        <v>561　百貨店，総合スーパー</v>
      </c>
      <c r="G323" s="486"/>
      <c r="H323" s="486"/>
      <c r="I323" s="184" t="s">
        <v>1147</v>
      </c>
    </row>
    <row r="324" spans="1:9" ht="26.5" thickBot="1">
      <c r="A324" s="454"/>
      <c r="B324" s="478"/>
      <c r="C324" s="461"/>
      <c r="D324" s="180">
        <v>569</v>
      </c>
      <c r="E324" s="169" t="s">
        <v>571</v>
      </c>
      <c r="F324" s="485" t="str">
        <f t="shared" si="6"/>
        <v>569　その他の各種商品小売業（従業者が常時５０人未満のもの）</v>
      </c>
      <c r="G324" s="486"/>
      <c r="H324" s="486"/>
      <c r="I324" s="184" t="s">
        <v>1148</v>
      </c>
    </row>
    <row r="325" spans="1:9" ht="26.5" thickBot="1">
      <c r="A325" s="454"/>
      <c r="B325" s="476">
        <v>57</v>
      </c>
      <c r="C325" s="465" t="s">
        <v>572</v>
      </c>
      <c r="D325" s="180">
        <v>570</v>
      </c>
      <c r="E325" s="169" t="s">
        <v>573</v>
      </c>
      <c r="F325" s="485" t="str">
        <f t="shared" ref="F325:F388" si="7">D325&amp;"　"&amp;E325</f>
        <v>570　管理、補助的経済活動を行う事業所（57 織物・衣服・身の回り品小売業）</v>
      </c>
      <c r="G325" s="486"/>
      <c r="H325" s="486"/>
      <c r="I325" s="184" t="s">
        <v>1149</v>
      </c>
    </row>
    <row r="326" spans="1:9" ht="13.5" thickBot="1">
      <c r="A326" s="454"/>
      <c r="B326" s="477"/>
      <c r="C326" s="466"/>
      <c r="D326" s="180">
        <v>571</v>
      </c>
      <c r="E326" s="169" t="s">
        <v>574</v>
      </c>
      <c r="F326" s="485" t="str">
        <f t="shared" si="7"/>
        <v>571　呉服・服地・寝具小売業</v>
      </c>
      <c r="G326" s="486"/>
      <c r="H326" s="486"/>
      <c r="I326" s="184" t="s">
        <v>1150</v>
      </c>
    </row>
    <row r="327" spans="1:9" ht="13.5" thickBot="1">
      <c r="A327" s="454"/>
      <c r="B327" s="477"/>
      <c r="C327" s="466"/>
      <c r="D327" s="180">
        <v>572</v>
      </c>
      <c r="E327" s="169" t="s">
        <v>575</v>
      </c>
      <c r="F327" s="485" t="str">
        <f t="shared" si="7"/>
        <v>572　男子服小売業</v>
      </c>
      <c r="G327" s="486"/>
      <c r="H327" s="486"/>
      <c r="I327" s="184" t="s">
        <v>1151</v>
      </c>
    </row>
    <row r="328" spans="1:9" ht="13.5" thickBot="1">
      <c r="A328" s="454"/>
      <c r="B328" s="477"/>
      <c r="C328" s="466"/>
      <c r="D328" s="180">
        <v>573</v>
      </c>
      <c r="E328" s="169" t="s">
        <v>576</v>
      </c>
      <c r="F328" s="485" t="str">
        <f t="shared" si="7"/>
        <v>573　婦人・子供服小売業</v>
      </c>
      <c r="G328" s="486"/>
      <c r="H328" s="486"/>
      <c r="I328" s="184" t="s">
        <v>1152</v>
      </c>
    </row>
    <row r="329" spans="1:9" ht="13.5" thickBot="1">
      <c r="A329" s="454"/>
      <c r="B329" s="477"/>
      <c r="C329" s="466"/>
      <c r="D329" s="180">
        <v>574</v>
      </c>
      <c r="E329" s="169" t="s">
        <v>577</v>
      </c>
      <c r="F329" s="485" t="str">
        <f t="shared" si="7"/>
        <v>574　靴・履物小売業</v>
      </c>
      <c r="G329" s="486"/>
      <c r="H329" s="486"/>
      <c r="I329" s="184" t="s">
        <v>1153</v>
      </c>
    </row>
    <row r="330" spans="1:9" ht="13.5" thickBot="1">
      <c r="A330" s="454"/>
      <c r="B330" s="478"/>
      <c r="C330" s="467"/>
      <c r="D330" s="180">
        <v>579</v>
      </c>
      <c r="E330" s="169" t="s">
        <v>578</v>
      </c>
      <c r="F330" s="485" t="str">
        <f t="shared" si="7"/>
        <v>579　その他の織物・衣服・身の回り品小売業</v>
      </c>
      <c r="G330" s="486"/>
      <c r="H330" s="486"/>
      <c r="I330" s="184" t="s">
        <v>1154</v>
      </c>
    </row>
    <row r="331" spans="1:9" ht="26.5" thickBot="1">
      <c r="A331" s="454"/>
      <c r="B331" s="476">
        <v>58</v>
      </c>
      <c r="C331" s="459" t="s">
        <v>579</v>
      </c>
      <c r="D331" s="180">
        <v>580</v>
      </c>
      <c r="E331" s="169" t="s">
        <v>580</v>
      </c>
      <c r="F331" s="485" t="str">
        <f t="shared" si="7"/>
        <v>580　管理，補助的経済活動を行う事業所（５８飲食料品小売業）</v>
      </c>
      <c r="G331" s="486"/>
      <c r="H331" s="486"/>
      <c r="I331" s="184" t="s">
        <v>1155</v>
      </c>
    </row>
    <row r="332" spans="1:9" ht="13.5" thickBot="1">
      <c r="A332" s="454"/>
      <c r="B332" s="477"/>
      <c r="C332" s="460"/>
      <c r="D332" s="180">
        <v>581</v>
      </c>
      <c r="E332" s="169" t="s">
        <v>581</v>
      </c>
      <c r="F332" s="485" t="str">
        <f t="shared" si="7"/>
        <v>581　各種食料品小売業</v>
      </c>
      <c r="G332" s="486"/>
      <c r="H332" s="486"/>
      <c r="I332" s="184" t="s">
        <v>1156</v>
      </c>
    </row>
    <row r="333" spans="1:9" ht="13.5" thickBot="1">
      <c r="A333" s="454"/>
      <c r="B333" s="477"/>
      <c r="C333" s="460"/>
      <c r="D333" s="180">
        <v>582</v>
      </c>
      <c r="E333" s="169" t="s">
        <v>582</v>
      </c>
      <c r="F333" s="485" t="str">
        <f t="shared" si="7"/>
        <v>582　野菜・果実小売業</v>
      </c>
      <c r="G333" s="486"/>
      <c r="H333" s="486"/>
      <c r="I333" s="184" t="s">
        <v>1157</v>
      </c>
    </row>
    <row r="334" spans="1:9" ht="13.5" thickBot="1">
      <c r="A334" s="454"/>
      <c r="B334" s="477"/>
      <c r="C334" s="460"/>
      <c r="D334" s="180">
        <v>583</v>
      </c>
      <c r="E334" s="169" t="s">
        <v>583</v>
      </c>
      <c r="F334" s="485" t="str">
        <f t="shared" si="7"/>
        <v>583　食肉小売業</v>
      </c>
      <c r="G334" s="486"/>
      <c r="H334" s="486"/>
      <c r="I334" s="184" t="s">
        <v>1158</v>
      </c>
    </row>
    <row r="335" spans="1:9" ht="13.5" thickBot="1">
      <c r="A335" s="454"/>
      <c r="B335" s="477"/>
      <c r="C335" s="460"/>
      <c r="D335" s="180">
        <v>584</v>
      </c>
      <c r="E335" s="169" t="s">
        <v>584</v>
      </c>
      <c r="F335" s="485" t="str">
        <f t="shared" si="7"/>
        <v>584　鮮魚小売業</v>
      </c>
      <c r="G335" s="486"/>
      <c r="H335" s="486"/>
      <c r="I335" s="184" t="s">
        <v>1159</v>
      </c>
    </row>
    <row r="336" spans="1:9" ht="13.5" thickBot="1">
      <c r="A336" s="454"/>
      <c r="B336" s="477"/>
      <c r="C336" s="460"/>
      <c r="D336" s="180">
        <v>585</v>
      </c>
      <c r="E336" s="169" t="s">
        <v>585</v>
      </c>
      <c r="F336" s="485" t="str">
        <f t="shared" si="7"/>
        <v>585　酒小売業</v>
      </c>
      <c r="G336" s="486"/>
      <c r="H336" s="486"/>
      <c r="I336" s="184" t="s">
        <v>1160</v>
      </c>
    </row>
    <row r="337" spans="1:9" ht="13.5" thickBot="1">
      <c r="A337" s="454"/>
      <c r="B337" s="477"/>
      <c r="C337" s="460"/>
      <c r="D337" s="180">
        <v>586</v>
      </c>
      <c r="E337" s="169" t="s">
        <v>586</v>
      </c>
      <c r="F337" s="485" t="str">
        <f t="shared" si="7"/>
        <v>586　菓子・パン小売業</v>
      </c>
      <c r="G337" s="486"/>
      <c r="H337" s="486"/>
      <c r="I337" s="184" t="s">
        <v>1161</v>
      </c>
    </row>
    <row r="338" spans="1:9" ht="13.5" thickBot="1">
      <c r="A338" s="454"/>
      <c r="B338" s="478"/>
      <c r="C338" s="461"/>
      <c r="D338" s="180">
        <v>589</v>
      </c>
      <c r="E338" s="169" t="s">
        <v>587</v>
      </c>
      <c r="F338" s="485" t="str">
        <f t="shared" si="7"/>
        <v>589　その他の飲食料品小売業</v>
      </c>
      <c r="G338" s="486"/>
      <c r="H338" s="486"/>
      <c r="I338" s="184" t="s">
        <v>1162</v>
      </c>
    </row>
    <row r="339" spans="1:9" ht="26.5" thickBot="1">
      <c r="A339" s="454"/>
      <c r="B339" s="476">
        <v>59</v>
      </c>
      <c r="C339" s="459" t="s">
        <v>588</v>
      </c>
      <c r="D339" s="180">
        <v>590</v>
      </c>
      <c r="E339" s="169" t="s">
        <v>589</v>
      </c>
      <c r="F339" s="485" t="str">
        <f t="shared" si="7"/>
        <v>590　管理，補助的経済活動を行う事業所（５９機械器具小売業）</v>
      </c>
      <c r="G339" s="486"/>
      <c r="H339" s="486"/>
      <c r="I339" s="184" t="s">
        <v>1163</v>
      </c>
    </row>
    <row r="340" spans="1:9" ht="13.5" thickBot="1">
      <c r="A340" s="454"/>
      <c r="B340" s="477"/>
      <c r="C340" s="460"/>
      <c r="D340" s="180">
        <v>591</v>
      </c>
      <c r="E340" s="169" t="s">
        <v>590</v>
      </c>
      <c r="F340" s="485" t="str">
        <f t="shared" si="7"/>
        <v>591　自動車小売業</v>
      </c>
      <c r="G340" s="486"/>
      <c r="H340" s="486"/>
      <c r="I340" s="184" t="s">
        <v>1164</v>
      </c>
    </row>
    <row r="341" spans="1:9" ht="13.5" thickBot="1">
      <c r="A341" s="454"/>
      <c r="B341" s="477"/>
      <c r="C341" s="460"/>
      <c r="D341" s="180">
        <v>592</v>
      </c>
      <c r="E341" s="169" t="s">
        <v>591</v>
      </c>
      <c r="F341" s="485" t="str">
        <f t="shared" si="7"/>
        <v>592　自転車小売業</v>
      </c>
      <c r="G341" s="486"/>
      <c r="H341" s="486"/>
      <c r="I341" s="184" t="s">
        <v>1165</v>
      </c>
    </row>
    <row r="342" spans="1:9" ht="13.5" thickBot="1">
      <c r="A342" s="454"/>
      <c r="B342" s="478"/>
      <c r="C342" s="461"/>
      <c r="D342" s="180">
        <v>593</v>
      </c>
      <c r="E342" s="169" t="s">
        <v>592</v>
      </c>
      <c r="F342" s="485" t="str">
        <f t="shared" si="7"/>
        <v>593　機械器具小売業（自動車，自転車を除く）</v>
      </c>
      <c r="G342" s="486"/>
      <c r="H342" s="486"/>
      <c r="I342" s="184" t="s">
        <v>1166</v>
      </c>
    </row>
    <row r="343" spans="1:9" ht="26.5" thickBot="1">
      <c r="A343" s="454"/>
      <c r="B343" s="476">
        <v>60</v>
      </c>
      <c r="C343" s="459" t="s">
        <v>593</v>
      </c>
      <c r="D343" s="180">
        <v>600</v>
      </c>
      <c r="E343" s="169" t="s">
        <v>594</v>
      </c>
      <c r="F343" s="485" t="str">
        <f t="shared" si="7"/>
        <v>600　管理，補助的経済活動を行う事業所（６０その他の小売業）</v>
      </c>
      <c r="G343" s="486"/>
      <c r="H343" s="486"/>
      <c r="I343" s="184" t="s">
        <v>1167</v>
      </c>
    </row>
    <row r="344" spans="1:9" ht="13.5" thickBot="1">
      <c r="A344" s="454"/>
      <c r="B344" s="477"/>
      <c r="C344" s="460"/>
      <c r="D344" s="180">
        <v>601</v>
      </c>
      <c r="E344" s="169" t="s">
        <v>595</v>
      </c>
      <c r="F344" s="485" t="str">
        <f t="shared" si="7"/>
        <v>601　家具・建具・畳小売業</v>
      </c>
      <c r="G344" s="486"/>
      <c r="H344" s="486"/>
      <c r="I344" s="184" t="s">
        <v>1168</v>
      </c>
    </row>
    <row r="345" spans="1:9" ht="13.5" thickBot="1">
      <c r="A345" s="454"/>
      <c r="B345" s="477"/>
      <c r="C345" s="460"/>
      <c r="D345" s="180">
        <v>602</v>
      </c>
      <c r="E345" s="169" t="s">
        <v>596</v>
      </c>
      <c r="F345" s="485" t="str">
        <f t="shared" si="7"/>
        <v>602　じゅう器小売業</v>
      </c>
      <c r="G345" s="486"/>
      <c r="H345" s="486"/>
      <c r="I345" s="184" t="s">
        <v>1169</v>
      </c>
    </row>
    <row r="346" spans="1:9" ht="13.5" thickBot="1">
      <c r="A346" s="454"/>
      <c r="B346" s="477"/>
      <c r="C346" s="460"/>
      <c r="D346" s="180">
        <v>603</v>
      </c>
      <c r="E346" s="169" t="s">
        <v>597</v>
      </c>
      <c r="F346" s="485" t="str">
        <f t="shared" si="7"/>
        <v>603　医薬品・化粧品小売業</v>
      </c>
      <c r="G346" s="486"/>
      <c r="H346" s="486"/>
      <c r="I346" s="184" t="s">
        <v>1170</v>
      </c>
    </row>
    <row r="347" spans="1:9" ht="13.5" thickBot="1">
      <c r="A347" s="454"/>
      <c r="B347" s="477"/>
      <c r="C347" s="460"/>
      <c r="D347" s="180">
        <v>604</v>
      </c>
      <c r="E347" s="169" t="s">
        <v>598</v>
      </c>
      <c r="F347" s="485" t="str">
        <f t="shared" si="7"/>
        <v>604　農耕用品小売業</v>
      </c>
      <c r="G347" s="486"/>
      <c r="H347" s="486"/>
      <c r="I347" s="184" t="s">
        <v>1171</v>
      </c>
    </row>
    <row r="348" spans="1:9" ht="13.5" thickBot="1">
      <c r="A348" s="454"/>
      <c r="B348" s="477"/>
      <c r="C348" s="460"/>
      <c r="D348" s="180">
        <v>605</v>
      </c>
      <c r="E348" s="169" t="s">
        <v>599</v>
      </c>
      <c r="F348" s="485" t="str">
        <f t="shared" si="7"/>
        <v>605　燃料小売業</v>
      </c>
      <c r="G348" s="486"/>
      <c r="H348" s="486"/>
      <c r="I348" s="184" t="s">
        <v>1172</v>
      </c>
    </row>
    <row r="349" spans="1:9" ht="13.5" thickBot="1">
      <c r="A349" s="454"/>
      <c r="B349" s="477"/>
      <c r="C349" s="460"/>
      <c r="D349" s="180">
        <v>606</v>
      </c>
      <c r="E349" s="169" t="s">
        <v>600</v>
      </c>
      <c r="F349" s="485" t="str">
        <f t="shared" si="7"/>
        <v>606　書籍・文房具小売業</v>
      </c>
      <c r="G349" s="486"/>
      <c r="H349" s="486"/>
      <c r="I349" s="184" t="s">
        <v>1173</v>
      </c>
    </row>
    <row r="350" spans="1:9" ht="13.5" thickBot="1">
      <c r="A350" s="454"/>
      <c r="B350" s="477"/>
      <c r="C350" s="460"/>
      <c r="D350" s="180">
        <v>607</v>
      </c>
      <c r="E350" s="169" t="s">
        <v>601</v>
      </c>
      <c r="F350" s="485" t="str">
        <f t="shared" si="7"/>
        <v>607　スポーツ用品・がん具・娯楽用品・楽器小売業</v>
      </c>
      <c r="G350" s="486"/>
      <c r="H350" s="486"/>
      <c r="I350" s="184" t="s">
        <v>1174</v>
      </c>
    </row>
    <row r="351" spans="1:9" ht="13.5" thickBot="1">
      <c r="A351" s="454"/>
      <c r="B351" s="477"/>
      <c r="C351" s="460"/>
      <c r="D351" s="180">
        <v>608</v>
      </c>
      <c r="E351" s="169" t="s">
        <v>602</v>
      </c>
      <c r="F351" s="485" t="str">
        <f t="shared" si="7"/>
        <v>608　写真機・時計・眼鏡小売業</v>
      </c>
      <c r="G351" s="486"/>
      <c r="H351" s="486"/>
      <c r="I351" s="184" t="s">
        <v>1175</v>
      </c>
    </row>
    <row r="352" spans="1:9" ht="13.5" thickBot="1">
      <c r="A352" s="454"/>
      <c r="B352" s="478"/>
      <c r="C352" s="461"/>
      <c r="D352" s="180">
        <v>609</v>
      </c>
      <c r="E352" s="169" t="s">
        <v>603</v>
      </c>
      <c r="F352" s="485" t="str">
        <f t="shared" si="7"/>
        <v>609　他に分類されない小売業</v>
      </c>
      <c r="G352" s="486"/>
      <c r="H352" s="486"/>
      <c r="I352" s="184" t="s">
        <v>1176</v>
      </c>
    </row>
    <row r="353" spans="1:9" ht="13.5" thickBot="1">
      <c r="A353" s="454"/>
      <c r="B353" s="476">
        <v>61</v>
      </c>
      <c r="C353" s="459" t="s">
        <v>604</v>
      </c>
      <c r="D353" s="180">
        <v>610</v>
      </c>
      <c r="E353" s="169" t="s">
        <v>605</v>
      </c>
      <c r="F353" s="485" t="str">
        <f t="shared" si="7"/>
        <v>610　管理，補助的経済活動を行う事業所（６１無店舗小売業）</v>
      </c>
      <c r="G353" s="486"/>
      <c r="H353" s="486"/>
      <c r="I353" s="184" t="s">
        <v>1177</v>
      </c>
    </row>
    <row r="354" spans="1:9" ht="13.5" thickBot="1">
      <c r="A354" s="454"/>
      <c r="B354" s="477"/>
      <c r="C354" s="460"/>
      <c r="D354" s="180">
        <v>611</v>
      </c>
      <c r="E354" s="169" t="s">
        <v>606</v>
      </c>
      <c r="F354" s="485" t="str">
        <f t="shared" si="7"/>
        <v>611　通信販売・訪問販売小売業</v>
      </c>
      <c r="G354" s="486"/>
      <c r="H354" s="486"/>
      <c r="I354" s="184" t="s">
        <v>1178</v>
      </c>
    </row>
    <row r="355" spans="1:9" ht="13.5" thickBot="1">
      <c r="A355" s="454"/>
      <c r="B355" s="477"/>
      <c r="C355" s="460"/>
      <c r="D355" s="180">
        <v>612</v>
      </c>
      <c r="E355" s="169" t="s">
        <v>607</v>
      </c>
      <c r="F355" s="485" t="str">
        <f t="shared" si="7"/>
        <v>612　自動販売機による小売業</v>
      </c>
      <c r="G355" s="486"/>
      <c r="H355" s="486"/>
      <c r="I355" s="184" t="s">
        <v>1179</v>
      </c>
    </row>
    <row r="356" spans="1:9" ht="13.5" thickBot="1">
      <c r="A356" s="455"/>
      <c r="B356" s="478"/>
      <c r="C356" s="461"/>
      <c r="D356" s="180">
        <v>619</v>
      </c>
      <c r="E356" s="169" t="s">
        <v>608</v>
      </c>
      <c r="F356" s="485" t="str">
        <f t="shared" si="7"/>
        <v>619　その他の無店舗小売業</v>
      </c>
      <c r="G356" s="486"/>
      <c r="H356" s="486"/>
      <c r="I356" s="184" t="s">
        <v>1180</v>
      </c>
    </row>
    <row r="357" spans="1:9" ht="13.5" thickBot="1">
      <c r="A357" s="453" t="s">
        <v>609</v>
      </c>
      <c r="B357" s="476">
        <v>62</v>
      </c>
      <c r="C357" s="459" t="s">
        <v>610</v>
      </c>
      <c r="D357" s="180">
        <v>620</v>
      </c>
      <c r="E357" s="169" t="s">
        <v>611</v>
      </c>
      <c r="F357" s="485" t="str">
        <f t="shared" si="7"/>
        <v>620　管理，補助的経済活動を行う事業所（６２銀行業）</v>
      </c>
      <c r="G357" s="486"/>
      <c r="H357" s="486"/>
      <c r="I357" s="184" t="s">
        <v>1181</v>
      </c>
    </row>
    <row r="358" spans="1:9" ht="13.5" thickBot="1">
      <c r="A358" s="454"/>
      <c r="B358" s="477"/>
      <c r="C358" s="460"/>
      <c r="D358" s="180">
        <v>621</v>
      </c>
      <c r="E358" s="169" t="s">
        <v>612</v>
      </c>
      <c r="F358" s="485" t="str">
        <f t="shared" si="7"/>
        <v>621　中央銀行</v>
      </c>
      <c r="G358" s="486"/>
      <c r="H358" s="486"/>
      <c r="I358" s="184" t="s">
        <v>1182</v>
      </c>
    </row>
    <row r="359" spans="1:9" ht="13.5" thickBot="1">
      <c r="A359" s="454"/>
      <c r="B359" s="478"/>
      <c r="C359" s="461"/>
      <c r="D359" s="180">
        <v>622</v>
      </c>
      <c r="E359" s="169" t="s">
        <v>613</v>
      </c>
      <c r="F359" s="485" t="str">
        <f t="shared" si="7"/>
        <v>622　銀行（中央銀行を除く）</v>
      </c>
      <c r="G359" s="486"/>
      <c r="H359" s="486"/>
      <c r="I359" s="184" t="s">
        <v>1183</v>
      </c>
    </row>
    <row r="360" spans="1:9" ht="26.5" thickBot="1">
      <c r="A360" s="454"/>
      <c r="B360" s="476">
        <v>63</v>
      </c>
      <c r="C360" s="459" t="s">
        <v>614</v>
      </c>
      <c r="D360" s="180">
        <v>630</v>
      </c>
      <c r="E360" s="169" t="s">
        <v>615</v>
      </c>
      <c r="F360" s="485" t="str">
        <f t="shared" si="7"/>
        <v>630　管理，補助的経済活動を行う事業所（６３協同組織金融業）</v>
      </c>
      <c r="G360" s="486"/>
      <c r="H360" s="486"/>
      <c r="I360" s="184" t="s">
        <v>1184</v>
      </c>
    </row>
    <row r="361" spans="1:9" ht="13.5" thickBot="1">
      <c r="A361" s="454"/>
      <c r="B361" s="477"/>
      <c r="C361" s="460"/>
      <c r="D361" s="180">
        <v>631</v>
      </c>
      <c r="E361" s="169" t="s">
        <v>616</v>
      </c>
      <c r="F361" s="485" t="str">
        <f t="shared" si="7"/>
        <v>631　中小企業等金融業</v>
      </c>
      <c r="G361" s="486"/>
      <c r="H361" s="486"/>
      <c r="I361" s="184" t="s">
        <v>1185</v>
      </c>
    </row>
    <row r="362" spans="1:9" ht="13.5" thickBot="1">
      <c r="A362" s="454"/>
      <c r="B362" s="478"/>
      <c r="C362" s="461"/>
      <c r="D362" s="180">
        <v>632</v>
      </c>
      <c r="E362" s="169" t="s">
        <v>617</v>
      </c>
      <c r="F362" s="485" t="str">
        <f t="shared" si="7"/>
        <v>632　農林水産金融業</v>
      </c>
      <c r="G362" s="486"/>
      <c r="H362" s="486"/>
      <c r="I362" s="184" t="s">
        <v>1186</v>
      </c>
    </row>
    <row r="363" spans="1:9" ht="26.5" thickBot="1">
      <c r="A363" s="454"/>
      <c r="B363" s="476">
        <v>64</v>
      </c>
      <c r="C363" s="465" t="s">
        <v>618</v>
      </c>
      <c r="D363" s="180">
        <v>640</v>
      </c>
      <c r="E363" s="170" t="s">
        <v>619</v>
      </c>
      <c r="F363" s="485" t="str">
        <f t="shared" si="7"/>
        <v>640　管理、補助的経済活動を行う事業所（64 貸金業、クレジットカード等非預金信用機関）</v>
      </c>
      <c r="G363" s="486"/>
      <c r="H363" s="486"/>
      <c r="I363" s="184" t="s">
        <v>1187</v>
      </c>
    </row>
    <row r="364" spans="1:9" ht="13.5" thickBot="1">
      <c r="A364" s="454"/>
      <c r="B364" s="477"/>
      <c r="C364" s="466"/>
      <c r="D364" s="180">
        <v>641</v>
      </c>
      <c r="E364" s="169" t="s">
        <v>620</v>
      </c>
      <c r="F364" s="485" t="str">
        <f t="shared" si="7"/>
        <v>641　貸金業</v>
      </c>
      <c r="G364" s="486"/>
      <c r="H364" s="486"/>
      <c r="I364" s="184" t="s">
        <v>1188</v>
      </c>
    </row>
    <row r="365" spans="1:9" ht="13.5" thickBot="1">
      <c r="A365" s="454"/>
      <c r="B365" s="477"/>
      <c r="C365" s="466"/>
      <c r="D365" s="180">
        <v>642</v>
      </c>
      <c r="E365" s="169" t="s">
        <v>621</v>
      </c>
      <c r="F365" s="485" t="str">
        <f t="shared" si="7"/>
        <v>642　質屋</v>
      </c>
      <c r="G365" s="486"/>
      <c r="H365" s="486"/>
      <c r="I365" s="184" t="s">
        <v>1189</v>
      </c>
    </row>
    <row r="366" spans="1:9" ht="13.5" thickBot="1">
      <c r="A366" s="454"/>
      <c r="B366" s="477"/>
      <c r="C366" s="466"/>
      <c r="D366" s="180">
        <v>643</v>
      </c>
      <c r="E366" s="169" t="s">
        <v>622</v>
      </c>
      <c r="F366" s="485" t="str">
        <f t="shared" si="7"/>
        <v>643　クレジットカード業，割賦金融業</v>
      </c>
      <c r="G366" s="486"/>
      <c r="H366" s="486"/>
      <c r="I366" s="184" t="s">
        <v>1190</v>
      </c>
    </row>
    <row r="367" spans="1:9" ht="13.5" thickBot="1">
      <c r="A367" s="454"/>
      <c r="B367" s="478"/>
      <c r="C367" s="467"/>
      <c r="D367" s="180">
        <v>649</v>
      </c>
      <c r="E367" s="169" t="s">
        <v>623</v>
      </c>
      <c r="F367" s="485" t="str">
        <f t="shared" si="7"/>
        <v>649　その他の非預金信用機関</v>
      </c>
      <c r="G367" s="486"/>
      <c r="H367" s="486"/>
      <c r="I367" s="184" t="s">
        <v>1191</v>
      </c>
    </row>
    <row r="368" spans="1:9" ht="26.5" thickBot="1">
      <c r="A368" s="454"/>
      <c r="B368" s="476">
        <v>65</v>
      </c>
      <c r="C368" s="465" t="s">
        <v>624</v>
      </c>
      <c r="D368" s="180">
        <v>650</v>
      </c>
      <c r="E368" s="169" t="s">
        <v>625</v>
      </c>
      <c r="F368" s="485" t="str">
        <f t="shared" si="7"/>
        <v>650　管理、補助的経済活動を行う事業所（65 金融商品取引業、商品先物取引業）</v>
      </c>
      <c r="G368" s="486"/>
      <c r="H368" s="486"/>
      <c r="I368" s="184" t="s">
        <v>1192</v>
      </c>
    </row>
    <row r="369" spans="1:9" ht="13.5" thickBot="1">
      <c r="A369" s="454"/>
      <c r="B369" s="477"/>
      <c r="C369" s="466"/>
      <c r="D369" s="180">
        <v>651</v>
      </c>
      <c r="E369" s="169" t="s">
        <v>626</v>
      </c>
      <c r="F369" s="485" t="str">
        <f t="shared" si="7"/>
        <v>651　金融商品取引業</v>
      </c>
      <c r="G369" s="486"/>
      <c r="H369" s="486"/>
      <c r="I369" s="184" t="s">
        <v>1193</v>
      </c>
    </row>
    <row r="370" spans="1:9" ht="13.5" thickBot="1">
      <c r="A370" s="454"/>
      <c r="B370" s="478"/>
      <c r="C370" s="467"/>
      <c r="D370" s="180">
        <v>652</v>
      </c>
      <c r="E370" s="169" t="s">
        <v>627</v>
      </c>
      <c r="F370" s="485" t="str">
        <f t="shared" si="7"/>
        <v>652　商品先物取引業，商品投資業</v>
      </c>
      <c r="G370" s="486"/>
      <c r="H370" s="486"/>
      <c r="I370" s="184" t="s">
        <v>1194</v>
      </c>
    </row>
    <row r="371" spans="1:9" ht="26.5" thickBot="1">
      <c r="A371" s="454"/>
      <c r="B371" s="476">
        <v>66</v>
      </c>
      <c r="C371" s="459" t="s">
        <v>628</v>
      </c>
      <c r="D371" s="180">
        <v>660</v>
      </c>
      <c r="E371" s="169" t="s">
        <v>629</v>
      </c>
      <c r="F371" s="485" t="str">
        <f t="shared" si="7"/>
        <v>660　管理，補助的経済活動を行う事業所（６６補助的金融業等）</v>
      </c>
      <c r="G371" s="486"/>
      <c r="H371" s="486"/>
      <c r="I371" s="184" t="s">
        <v>1195</v>
      </c>
    </row>
    <row r="372" spans="1:9" ht="13.5" thickBot="1">
      <c r="A372" s="454"/>
      <c r="B372" s="477"/>
      <c r="C372" s="460"/>
      <c r="D372" s="180">
        <v>661</v>
      </c>
      <c r="E372" s="169" t="s">
        <v>630</v>
      </c>
      <c r="F372" s="485" t="str">
        <f t="shared" si="7"/>
        <v>661　補助的金融業，金融附帯業</v>
      </c>
      <c r="G372" s="486"/>
      <c r="H372" s="486"/>
      <c r="I372" s="184" t="s">
        <v>1196</v>
      </c>
    </row>
    <row r="373" spans="1:9" ht="13.5" thickBot="1">
      <c r="A373" s="454"/>
      <c r="B373" s="477"/>
      <c r="C373" s="460"/>
      <c r="D373" s="180">
        <v>662</v>
      </c>
      <c r="E373" s="169" t="s">
        <v>631</v>
      </c>
      <c r="F373" s="485" t="str">
        <f t="shared" si="7"/>
        <v>662　信託業</v>
      </c>
      <c r="G373" s="486"/>
      <c r="H373" s="486"/>
      <c r="I373" s="184" t="s">
        <v>1197</v>
      </c>
    </row>
    <row r="374" spans="1:9" ht="13.5" thickBot="1">
      <c r="A374" s="454"/>
      <c r="B374" s="478"/>
      <c r="C374" s="461"/>
      <c r="D374" s="180">
        <v>663</v>
      </c>
      <c r="E374" s="169" t="s">
        <v>632</v>
      </c>
      <c r="F374" s="485" t="str">
        <f t="shared" si="7"/>
        <v>663　金融代理業</v>
      </c>
      <c r="G374" s="486"/>
      <c r="H374" s="486"/>
      <c r="I374" s="184" t="s">
        <v>1198</v>
      </c>
    </row>
    <row r="375" spans="1:9" ht="13.5" thickBot="1">
      <c r="A375" s="454"/>
      <c r="B375" s="476">
        <v>67</v>
      </c>
      <c r="C375" s="490" t="s">
        <v>633</v>
      </c>
      <c r="D375" s="180">
        <v>670</v>
      </c>
      <c r="E375" s="169" t="s">
        <v>634</v>
      </c>
      <c r="F375" s="485" t="str">
        <f t="shared" si="7"/>
        <v>670　管理，補助的経済活動を行う事業所（６７保険業）</v>
      </c>
      <c r="G375" s="486"/>
      <c r="H375" s="486"/>
      <c r="I375" s="184" t="s">
        <v>1199</v>
      </c>
    </row>
    <row r="376" spans="1:9" ht="13.5" thickBot="1">
      <c r="A376" s="454"/>
      <c r="B376" s="477"/>
      <c r="C376" s="491"/>
      <c r="D376" s="180">
        <v>671</v>
      </c>
      <c r="E376" s="169" t="s">
        <v>635</v>
      </c>
      <c r="F376" s="485" t="str">
        <f t="shared" si="7"/>
        <v>671　生命保険業</v>
      </c>
      <c r="G376" s="486"/>
      <c r="H376" s="486"/>
      <c r="I376" s="184" t="s">
        <v>1200</v>
      </c>
    </row>
    <row r="377" spans="1:9" ht="13.5" thickBot="1">
      <c r="A377" s="454"/>
      <c r="B377" s="477"/>
      <c r="C377" s="491"/>
      <c r="D377" s="180">
        <v>672</v>
      </c>
      <c r="E377" s="169" t="s">
        <v>636</v>
      </c>
      <c r="F377" s="485" t="str">
        <f t="shared" si="7"/>
        <v>672　損害保険業</v>
      </c>
      <c r="G377" s="486"/>
      <c r="H377" s="486"/>
      <c r="I377" s="184" t="s">
        <v>1201</v>
      </c>
    </row>
    <row r="378" spans="1:9" ht="13.5" thickBot="1">
      <c r="A378" s="454"/>
      <c r="B378" s="477"/>
      <c r="C378" s="491"/>
      <c r="D378" s="180">
        <v>673</v>
      </c>
      <c r="E378" s="169" t="s">
        <v>637</v>
      </c>
      <c r="F378" s="485" t="str">
        <f t="shared" si="7"/>
        <v>673　共済事業・少額短期保険業</v>
      </c>
      <c r="G378" s="486"/>
      <c r="H378" s="486"/>
      <c r="I378" s="184" t="s">
        <v>1202</v>
      </c>
    </row>
    <row r="379" spans="1:9" ht="13.5" thickBot="1">
      <c r="A379" s="454"/>
      <c r="B379" s="477"/>
      <c r="C379" s="491"/>
      <c r="D379" s="180">
        <v>674</v>
      </c>
      <c r="E379" s="169" t="s">
        <v>638</v>
      </c>
      <c r="F379" s="485" t="str">
        <f t="shared" si="7"/>
        <v>674　保険媒介代理業</v>
      </c>
      <c r="G379" s="486"/>
      <c r="H379" s="486"/>
      <c r="I379" s="184" t="s">
        <v>1203</v>
      </c>
    </row>
    <row r="380" spans="1:9" ht="13.5" thickBot="1">
      <c r="A380" s="455"/>
      <c r="B380" s="478"/>
      <c r="C380" s="492"/>
      <c r="D380" s="180">
        <v>675</v>
      </c>
      <c r="E380" s="169" t="s">
        <v>639</v>
      </c>
      <c r="F380" s="485" t="str">
        <f t="shared" si="7"/>
        <v>675　保険サービス業</v>
      </c>
      <c r="G380" s="486"/>
      <c r="H380" s="486"/>
      <c r="I380" s="184" t="s">
        <v>1204</v>
      </c>
    </row>
    <row r="381" spans="1:9" ht="13.5" thickBot="1">
      <c r="A381" s="453" t="s">
        <v>640</v>
      </c>
      <c r="B381" s="476">
        <v>68</v>
      </c>
      <c r="C381" s="459" t="s">
        <v>641</v>
      </c>
      <c r="D381" s="180">
        <v>680</v>
      </c>
      <c r="E381" s="169" t="s">
        <v>642</v>
      </c>
      <c r="F381" s="485" t="str">
        <f t="shared" si="7"/>
        <v>680　管理，補助的経済活動を行う事業所（６８不動産取引業）</v>
      </c>
      <c r="G381" s="486"/>
      <c r="H381" s="486"/>
      <c r="I381" s="184" t="s">
        <v>1205</v>
      </c>
    </row>
    <row r="382" spans="1:9" ht="13.5" thickBot="1">
      <c r="A382" s="454"/>
      <c r="B382" s="477"/>
      <c r="C382" s="460"/>
      <c r="D382" s="180">
        <v>681</v>
      </c>
      <c r="E382" s="169" t="s">
        <v>643</v>
      </c>
      <c r="F382" s="485" t="str">
        <f t="shared" si="7"/>
        <v>681　建物売買業，土地売買業</v>
      </c>
      <c r="G382" s="486"/>
      <c r="H382" s="486"/>
      <c r="I382" s="184" t="s">
        <v>1206</v>
      </c>
    </row>
    <row r="383" spans="1:9" ht="13.5" thickBot="1">
      <c r="A383" s="454"/>
      <c r="B383" s="478"/>
      <c r="C383" s="461"/>
      <c r="D383" s="180">
        <v>682</v>
      </c>
      <c r="E383" s="169" t="s">
        <v>644</v>
      </c>
      <c r="F383" s="485" t="str">
        <f t="shared" si="7"/>
        <v>682　不動産代理業・仲介業</v>
      </c>
      <c r="G383" s="486"/>
      <c r="H383" s="486"/>
      <c r="I383" s="184" t="s">
        <v>1207</v>
      </c>
    </row>
    <row r="384" spans="1:9" ht="26.5" thickBot="1">
      <c r="A384" s="454"/>
      <c r="B384" s="476">
        <v>69</v>
      </c>
      <c r="C384" s="459" t="s">
        <v>645</v>
      </c>
      <c r="D384" s="180">
        <v>690</v>
      </c>
      <c r="E384" s="169" t="s">
        <v>646</v>
      </c>
      <c r="F384" s="485" t="str">
        <f t="shared" si="7"/>
        <v>690　管理，補助的経済活動を行う事業所（６９不動産賃貸業・管理業）</v>
      </c>
      <c r="G384" s="486"/>
      <c r="H384" s="486"/>
      <c r="I384" s="184" t="s">
        <v>1208</v>
      </c>
    </row>
    <row r="385" spans="1:9" ht="13.5" thickBot="1">
      <c r="A385" s="454"/>
      <c r="B385" s="477"/>
      <c r="C385" s="460"/>
      <c r="D385" s="180">
        <v>691</v>
      </c>
      <c r="E385" s="169" t="s">
        <v>647</v>
      </c>
      <c r="F385" s="485" t="str">
        <f t="shared" si="7"/>
        <v>691　不動産賃貸業（貸家業，貸間業を除く）</v>
      </c>
      <c r="G385" s="486"/>
      <c r="H385" s="486"/>
      <c r="I385" s="184" t="s">
        <v>1209</v>
      </c>
    </row>
    <row r="386" spans="1:9" ht="13.5" thickBot="1">
      <c r="A386" s="454"/>
      <c r="B386" s="477"/>
      <c r="C386" s="460"/>
      <c r="D386" s="180">
        <v>692</v>
      </c>
      <c r="E386" s="169" t="s">
        <v>648</v>
      </c>
      <c r="F386" s="485" t="str">
        <f t="shared" si="7"/>
        <v>692　貸家業，貸間業</v>
      </c>
      <c r="G386" s="486"/>
      <c r="H386" s="486"/>
      <c r="I386" s="184" t="s">
        <v>1210</v>
      </c>
    </row>
    <row r="387" spans="1:9" ht="13.5" thickBot="1">
      <c r="A387" s="454"/>
      <c r="B387" s="477"/>
      <c r="C387" s="460"/>
      <c r="D387" s="180">
        <v>693</v>
      </c>
      <c r="E387" s="169" t="s">
        <v>649</v>
      </c>
      <c r="F387" s="485" t="str">
        <f t="shared" si="7"/>
        <v>693　駐車場業</v>
      </c>
      <c r="G387" s="486"/>
      <c r="H387" s="486"/>
      <c r="I387" s="184" t="s">
        <v>1211</v>
      </c>
    </row>
    <row r="388" spans="1:9" ht="13.5" thickBot="1">
      <c r="A388" s="454"/>
      <c r="B388" s="478"/>
      <c r="C388" s="461"/>
      <c r="D388" s="180">
        <v>694</v>
      </c>
      <c r="E388" s="169" t="s">
        <v>650</v>
      </c>
      <c r="F388" s="485" t="str">
        <f t="shared" si="7"/>
        <v>694　不動産管理業</v>
      </c>
      <c r="G388" s="486"/>
      <c r="H388" s="486"/>
      <c r="I388" s="184" t="s">
        <v>1212</v>
      </c>
    </row>
    <row r="389" spans="1:9" ht="13.5" thickBot="1">
      <c r="A389" s="454"/>
      <c r="B389" s="476">
        <v>70</v>
      </c>
      <c r="C389" s="459" t="s">
        <v>651</v>
      </c>
      <c r="D389" s="180">
        <v>700</v>
      </c>
      <c r="E389" s="169" t="s">
        <v>652</v>
      </c>
      <c r="F389" s="485" t="str">
        <f t="shared" ref="F389:F452" si="8">D389&amp;"　"&amp;E389</f>
        <v>700　管理，補助的経済活動を行う事業所（７０物品賃貸業）</v>
      </c>
      <c r="G389" s="486"/>
      <c r="H389" s="486"/>
      <c r="I389" s="184" t="s">
        <v>1213</v>
      </c>
    </row>
    <row r="390" spans="1:9" ht="13.5" thickBot="1">
      <c r="A390" s="454"/>
      <c r="B390" s="477"/>
      <c r="C390" s="460"/>
      <c r="D390" s="180">
        <v>701</v>
      </c>
      <c r="E390" s="169" t="s">
        <v>653</v>
      </c>
      <c r="F390" s="485" t="str">
        <f t="shared" si="8"/>
        <v>701　各種物品賃貸業</v>
      </c>
      <c r="G390" s="486"/>
      <c r="H390" s="486"/>
      <c r="I390" s="184" t="s">
        <v>1214</v>
      </c>
    </row>
    <row r="391" spans="1:9" ht="13.5" thickBot="1">
      <c r="A391" s="454"/>
      <c r="B391" s="477"/>
      <c r="C391" s="460"/>
      <c r="D391" s="180">
        <v>702</v>
      </c>
      <c r="E391" s="169" t="s">
        <v>654</v>
      </c>
      <c r="F391" s="485" t="str">
        <f t="shared" si="8"/>
        <v>702　産業用機械器具賃貸業</v>
      </c>
      <c r="G391" s="486"/>
      <c r="H391" s="486"/>
      <c r="I391" s="184" t="s">
        <v>1215</v>
      </c>
    </row>
    <row r="392" spans="1:9" ht="13.5" thickBot="1">
      <c r="A392" s="454"/>
      <c r="B392" s="477"/>
      <c r="C392" s="460"/>
      <c r="D392" s="180">
        <v>703</v>
      </c>
      <c r="E392" s="169" t="s">
        <v>655</v>
      </c>
      <c r="F392" s="485" t="str">
        <f t="shared" si="8"/>
        <v>703　事務用機械器具賃貸業</v>
      </c>
      <c r="G392" s="486"/>
      <c r="H392" s="486"/>
      <c r="I392" s="184" t="s">
        <v>1216</v>
      </c>
    </row>
    <row r="393" spans="1:9" ht="13.5" thickBot="1">
      <c r="A393" s="454"/>
      <c r="B393" s="477"/>
      <c r="C393" s="460"/>
      <c r="D393" s="180">
        <v>704</v>
      </c>
      <c r="E393" s="169" t="s">
        <v>656</v>
      </c>
      <c r="F393" s="485" t="str">
        <f t="shared" si="8"/>
        <v>704　自動車賃貸業</v>
      </c>
      <c r="G393" s="486"/>
      <c r="H393" s="486"/>
      <c r="I393" s="184" t="s">
        <v>1217</v>
      </c>
    </row>
    <row r="394" spans="1:9" ht="13.5" thickBot="1">
      <c r="A394" s="454"/>
      <c r="B394" s="477"/>
      <c r="C394" s="460"/>
      <c r="D394" s="180">
        <v>705</v>
      </c>
      <c r="E394" s="169" t="s">
        <v>657</v>
      </c>
      <c r="F394" s="485" t="str">
        <f t="shared" si="8"/>
        <v>705　スポーツ・娯楽用品賃貸業</v>
      </c>
      <c r="G394" s="486"/>
      <c r="H394" s="486"/>
      <c r="I394" s="184" t="s">
        <v>1218</v>
      </c>
    </row>
    <row r="395" spans="1:9" ht="13.5" thickBot="1">
      <c r="A395" s="455"/>
      <c r="B395" s="478"/>
      <c r="C395" s="461"/>
      <c r="D395" s="180">
        <v>709</v>
      </c>
      <c r="E395" s="169" t="s">
        <v>658</v>
      </c>
      <c r="F395" s="485" t="str">
        <f t="shared" si="8"/>
        <v>709　その他の物品賃貸業</v>
      </c>
      <c r="G395" s="486"/>
      <c r="H395" s="486"/>
      <c r="I395" s="184" t="s">
        <v>1219</v>
      </c>
    </row>
    <row r="396" spans="1:9" ht="26.5" thickBot="1">
      <c r="A396" s="453" t="s">
        <v>659</v>
      </c>
      <c r="B396" s="476">
        <v>71</v>
      </c>
      <c r="C396" s="459" t="s">
        <v>660</v>
      </c>
      <c r="D396" s="181">
        <v>710</v>
      </c>
      <c r="E396" s="173" t="s">
        <v>661</v>
      </c>
      <c r="F396" s="485" t="str">
        <f t="shared" si="8"/>
        <v>710　管理，補助的経済活動を行う事業所（７１学術・開発研究機関）</v>
      </c>
      <c r="G396" s="486"/>
      <c r="H396" s="486"/>
      <c r="I396" s="184" t="s">
        <v>1220</v>
      </c>
    </row>
    <row r="397" spans="1:9" ht="13.5" thickBot="1">
      <c r="A397" s="454"/>
      <c r="B397" s="477"/>
      <c r="C397" s="460"/>
      <c r="D397" s="180">
        <v>711</v>
      </c>
      <c r="E397" s="169" t="s">
        <v>662</v>
      </c>
      <c r="F397" s="485" t="str">
        <f t="shared" si="8"/>
        <v>711　自然科学研究所</v>
      </c>
      <c r="G397" s="486"/>
      <c r="H397" s="486"/>
      <c r="I397" s="184" t="s">
        <v>1221</v>
      </c>
    </row>
    <row r="398" spans="1:9" ht="13.5" thickBot="1">
      <c r="A398" s="454"/>
      <c r="B398" s="478"/>
      <c r="C398" s="461"/>
      <c r="D398" s="180">
        <v>712</v>
      </c>
      <c r="E398" s="169" t="s">
        <v>663</v>
      </c>
      <c r="F398" s="485" t="str">
        <f t="shared" si="8"/>
        <v>712　人文・社会科学研究所</v>
      </c>
      <c r="G398" s="486"/>
      <c r="H398" s="486"/>
      <c r="I398" s="184" t="s">
        <v>1222</v>
      </c>
    </row>
    <row r="399" spans="1:9" ht="26.5" thickBot="1">
      <c r="A399" s="454"/>
      <c r="B399" s="476">
        <v>72</v>
      </c>
      <c r="C399" s="465" t="s">
        <v>664</v>
      </c>
      <c r="D399" s="180">
        <v>720</v>
      </c>
      <c r="E399" s="169" t="s">
        <v>665</v>
      </c>
      <c r="F399" s="485" t="str">
        <f t="shared" si="8"/>
        <v>720　管理，補助的経済活動を行う事業所（７２専門サービス業）</v>
      </c>
      <c r="G399" s="486"/>
      <c r="H399" s="486"/>
      <c r="I399" s="184" t="s">
        <v>1223</v>
      </c>
    </row>
    <row r="400" spans="1:9" ht="13.5" thickBot="1">
      <c r="A400" s="454"/>
      <c r="B400" s="477"/>
      <c r="C400" s="466"/>
      <c r="D400" s="180">
        <v>721</v>
      </c>
      <c r="E400" s="169" t="s">
        <v>666</v>
      </c>
      <c r="F400" s="485" t="str">
        <f t="shared" si="8"/>
        <v>721　法律事務所，特許事務所</v>
      </c>
      <c r="G400" s="486"/>
      <c r="H400" s="486"/>
      <c r="I400" s="184" t="s">
        <v>1224</v>
      </c>
    </row>
    <row r="401" spans="1:9" ht="13.5" thickBot="1">
      <c r="A401" s="454"/>
      <c r="B401" s="477"/>
      <c r="C401" s="466"/>
      <c r="D401" s="180">
        <v>722</v>
      </c>
      <c r="E401" s="169" t="s">
        <v>667</v>
      </c>
      <c r="F401" s="485" t="str">
        <f t="shared" si="8"/>
        <v>722　公証人役場，司法書士事務所，土地家屋調査士事務所</v>
      </c>
      <c r="G401" s="486"/>
      <c r="H401" s="486"/>
      <c r="I401" s="184" t="s">
        <v>1225</v>
      </c>
    </row>
    <row r="402" spans="1:9" ht="13.5" thickBot="1">
      <c r="A402" s="454"/>
      <c r="B402" s="477"/>
      <c r="C402" s="466"/>
      <c r="D402" s="180">
        <v>723</v>
      </c>
      <c r="E402" s="169" t="s">
        <v>668</v>
      </c>
      <c r="F402" s="485" t="str">
        <f t="shared" si="8"/>
        <v>723　行政書士事務所</v>
      </c>
      <c r="G402" s="486"/>
      <c r="H402" s="486"/>
      <c r="I402" s="184" t="s">
        <v>1226</v>
      </c>
    </row>
    <row r="403" spans="1:9" ht="13.5" thickBot="1">
      <c r="A403" s="454"/>
      <c r="B403" s="477"/>
      <c r="C403" s="466"/>
      <c r="D403" s="180">
        <v>724</v>
      </c>
      <c r="E403" s="169" t="s">
        <v>669</v>
      </c>
      <c r="F403" s="485" t="str">
        <f t="shared" si="8"/>
        <v>724　公認会計士事務所，税理士事務所</v>
      </c>
      <c r="G403" s="486"/>
      <c r="H403" s="486"/>
      <c r="I403" s="184" t="s">
        <v>1227</v>
      </c>
    </row>
    <row r="404" spans="1:9" ht="13.5" thickBot="1">
      <c r="A404" s="454"/>
      <c r="B404" s="477"/>
      <c r="C404" s="466"/>
      <c r="D404" s="180">
        <v>725</v>
      </c>
      <c r="E404" s="169" t="s">
        <v>670</v>
      </c>
      <c r="F404" s="485" t="str">
        <f t="shared" si="8"/>
        <v>725　社会保険労務士事務所</v>
      </c>
      <c r="G404" s="486"/>
      <c r="H404" s="486"/>
      <c r="I404" s="184" t="s">
        <v>1228</v>
      </c>
    </row>
    <row r="405" spans="1:9" ht="13.5" thickBot="1">
      <c r="A405" s="454"/>
      <c r="B405" s="477"/>
      <c r="C405" s="466"/>
      <c r="D405" s="180">
        <v>726</v>
      </c>
      <c r="E405" s="169" t="s">
        <v>671</v>
      </c>
      <c r="F405" s="485" t="str">
        <f t="shared" si="8"/>
        <v>726　デザイン業</v>
      </c>
      <c r="G405" s="486"/>
      <c r="H405" s="486"/>
      <c r="I405" s="184" t="s">
        <v>1229</v>
      </c>
    </row>
    <row r="406" spans="1:9" ht="13.5" thickBot="1">
      <c r="A406" s="454"/>
      <c r="B406" s="477"/>
      <c r="C406" s="466"/>
      <c r="D406" s="180">
        <v>727</v>
      </c>
      <c r="E406" s="169" t="s">
        <v>672</v>
      </c>
      <c r="F406" s="485" t="str">
        <f t="shared" si="8"/>
        <v>727　著述・芸術家業</v>
      </c>
      <c r="G406" s="486"/>
      <c r="H406" s="486"/>
      <c r="I406" s="184" t="s">
        <v>1230</v>
      </c>
    </row>
    <row r="407" spans="1:9" ht="13.5" thickBot="1">
      <c r="A407" s="454"/>
      <c r="B407" s="477"/>
      <c r="C407" s="466"/>
      <c r="D407" s="180">
        <v>728</v>
      </c>
      <c r="E407" s="169" t="s">
        <v>673</v>
      </c>
      <c r="F407" s="485" t="str">
        <f t="shared" si="8"/>
        <v>728　経営コンサルタント業，純粋持株会社</v>
      </c>
      <c r="G407" s="486"/>
      <c r="H407" s="486"/>
      <c r="I407" s="184" t="s">
        <v>1231</v>
      </c>
    </row>
    <row r="408" spans="1:9" ht="13.5" thickBot="1">
      <c r="A408" s="454"/>
      <c r="B408" s="478"/>
      <c r="C408" s="467"/>
      <c r="D408" s="180">
        <v>729</v>
      </c>
      <c r="E408" s="169" t="s">
        <v>674</v>
      </c>
      <c r="F408" s="485" t="str">
        <f t="shared" si="8"/>
        <v>729　その他の専門サービス業</v>
      </c>
      <c r="G408" s="486"/>
      <c r="H408" s="486"/>
      <c r="I408" s="184" t="s">
        <v>1232</v>
      </c>
    </row>
    <row r="409" spans="1:9" ht="13.5" thickBot="1">
      <c r="A409" s="454"/>
      <c r="B409" s="476">
        <v>73</v>
      </c>
      <c r="C409" s="459" t="s">
        <v>675</v>
      </c>
      <c r="D409" s="180">
        <v>730</v>
      </c>
      <c r="E409" s="169" t="s">
        <v>676</v>
      </c>
      <c r="F409" s="485" t="str">
        <f t="shared" si="8"/>
        <v>730　管理，補助的経済活動を行う事業所（７３広告業）</v>
      </c>
      <c r="G409" s="486"/>
      <c r="H409" s="486"/>
      <c r="I409" s="184" t="s">
        <v>1233</v>
      </c>
    </row>
    <row r="410" spans="1:9" ht="13.5" thickBot="1">
      <c r="A410" s="454"/>
      <c r="B410" s="478"/>
      <c r="C410" s="461"/>
      <c r="D410" s="180">
        <v>731</v>
      </c>
      <c r="E410" s="169" t="s">
        <v>675</v>
      </c>
      <c r="F410" s="485" t="str">
        <f t="shared" si="8"/>
        <v>731　広告業</v>
      </c>
      <c r="G410" s="486"/>
      <c r="H410" s="486"/>
      <c r="I410" s="184" t="s">
        <v>1234</v>
      </c>
    </row>
    <row r="411" spans="1:9" ht="26.5" thickBot="1">
      <c r="A411" s="454"/>
      <c r="B411" s="476">
        <v>74</v>
      </c>
      <c r="C411" s="465" t="s">
        <v>677</v>
      </c>
      <c r="D411" s="180">
        <v>740</v>
      </c>
      <c r="E411" s="169" t="s">
        <v>678</v>
      </c>
      <c r="F411" s="485" t="str">
        <f t="shared" si="8"/>
        <v>740　管理，補助的経済活動を行う事業所（７４技術サービス業）</v>
      </c>
      <c r="G411" s="486"/>
      <c r="H411" s="486"/>
      <c r="I411" s="184" t="s">
        <v>1235</v>
      </c>
    </row>
    <row r="412" spans="1:9" ht="13.5" thickBot="1">
      <c r="A412" s="454"/>
      <c r="B412" s="477"/>
      <c r="C412" s="466"/>
      <c r="D412" s="180">
        <v>741</v>
      </c>
      <c r="E412" s="169" t="s">
        <v>679</v>
      </c>
      <c r="F412" s="485" t="str">
        <f t="shared" si="8"/>
        <v>741　獣医業</v>
      </c>
      <c r="G412" s="486"/>
      <c r="H412" s="486"/>
      <c r="I412" s="184" t="s">
        <v>1236</v>
      </c>
    </row>
    <row r="413" spans="1:9" ht="13.5" thickBot="1">
      <c r="A413" s="454"/>
      <c r="B413" s="477"/>
      <c r="C413" s="466"/>
      <c r="D413" s="180">
        <v>742</v>
      </c>
      <c r="E413" s="169" t="s">
        <v>680</v>
      </c>
      <c r="F413" s="485" t="str">
        <f t="shared" si="8"/>
        <v>742　土木建築サービス業</v>
      </c>
      <c r="G413" s="486"/>
      <c r="H413" s="486"/>
      <c r="I413" s="184" t="s">
        <v>1237</v>
      </c>
    </row>
    <row r="414" spans="1:9" ht="13.5" thickBot="1">
      <c r="A414" s="454"/>
      <c r="B414" s="477"/>
      <c r="C414" s="466"/>
      <c r="D414" s="180">
        <v>743</v>
      </c>
      <c r="E414" s="169" t="s">
        <v>681</v>
      </c>
      <c r="F414" s="485" t="str">
        <f t="shared" si="8"/>
        <v>743　機械設計業</v>
      </c>
      <c r="G414" s="486"/>
      <c r="H414" s="486"/>
      <c r="I414" s="184" t="s">
        <v>1238</v>
      </c>
    </row>
    <row r="415" spans="1:9" ht="13.5" thickBot="1">
      <c r="A415" s="454"/>
      <c r="B415" s="477"/>
      <c r="C415" s="466"/>
      <c r="D415" s="180">
        <v>744</v>
      </c>
      <c r="E415" s="169" t="s">
        <v>682</v>
      </c>
      <c r="F415" s="485" t="str">
        <f t="shared" si="8"/>
        <v>744　商品・非破壊検査業</v>
      </c>
      <c r="G415" s="486"/>
      <c r="H415" s="486"/>
      <c r="I415" s="184" t="s">
        <v>1239</v>
      </c>
    </row>
    <row r="416" spans="1:9" ht="13.5" thickBot="1">
      <c r="A416" s="454"/>
      <c r="B416" s="477"/>
      <c r="C416" s="466"/>
      <c r="D416" s="180">
        <v>745</v>
      </c>
      <c r="E416" s="169" t="s">
        <v>683</v>
      </c>
      <c r="F416" s="485" t="str">
        <f t="shared" si="8"/>
        <v>745　計量証明業</v>
      </c>
      <c r="G416" s="486"/>
      <c r="H416" s="486"/>
      <c r="I416" s="184" t="s">
        <v>1240</v>
      </c>
    </row>
    <row r="417" spans="1:9" ht="13.5" thickBot="1">
      <c r="A417" s="454"/>
      <c r="B417" s="477"/>
      <c r="C417" s="466"/>
      <c r="D417" s="180">
        <v>746</v>
      </c>
      <c r="E417" s="169" t="s">
        <v>684</v>
      </c>
      <c r="F417" s="485" t="str">
        <f t="shared" si="8"/>
        <v>746　写真業</v>
      </c>
      <c r="G417" s="486"/>
      <c r="H417" s="486"/>
      <c r="I417" s="184" t="s">
        <v>1241</v>
      </c>
    </row>
    <row r="418" spans="1:9" ht="13.5" thickBot="1">
      <c r="A418" s="455"/>
      <c r="B418" s="478"/>
      <c r="C418" s="467"/>
      <c r="D418" s="180">
        <v>749</v>
      </c>
      <c r="E418" s="169" t="s">
        <v>685</v>
      </c>
      <c r="F418" s="485" t="str">
        <f t="shared" si="8"/>
        <v>749　その他の技術サービス業</v>
      </c>
      <c r="G418" s="486"/>
      <c r="H418" s="486"/>
      <c r="I418" s="184" t="s">
        <v>1242</v>
      </c>
    </row>
    <row r="419" spans="1:9" ht="13.5" thickBot="1">
      <c r="A419" s="453" t="s">
        <v>686</v>
      </c>
      <c r="B419" s="476">
        <v>75</v>
      </c>
      <c r="C419" s="459" t="s">
        <v>687</v>
      </c>
      <c r="D419" s="180">
        <v>750</v>
      </c>
      <c r="E419" s="169" t="s">
        <v>688</v>
      </c>
      <c r="F419" s="485" t="str">
        <f t="shared" si="8"/>
        <v>750　管理，補助的経済活動を行う事業所（７５宿泊業）</v>
      </c>
      <c r="G419" s="486"/>
      <c r="H419" s="486"/>
      <c r="I419" s="184" t="s">
        <v>1243</v>
      </c>
    </row>
    <row r="420" spans="1:9" ht="13.5" thickBot="1">
      <c r="A420" s="454"/>
      <c r="B420" s="477"/>
      <c r="C420" s="460"/>
      <c r="D420" s="180">
        <v>751</v>
      </c>
      <c r="E420" s="169" t="s">
        <v>689</v>
      </c>
      <c r="F420" s="485" t="str">
        <f t="shared" si="8"/>
        <v>751　旅館，ホテル</v>
      </c>
      <c r="G420" s="486"/>
      <c r="H420" s="486"/>
      <c r="I420" s="184" t="s">
        <v>1244</v>
      </c>
    </row>
    <row r="421" spans="1:9" ht="13.5" thickBot="1">
      <c r="A421" s="454"/>
      <c r="B421" s="477"/>
      <c r="C421" s="460"/>
      <c r="D421" s="180">
        <v>752</v>
      </c>
      <c r="E421" s="169" t="s">
        <v>690</v>
      </c>
      <c r="F421" s="485" t="str">
        <f t="shared" si="8"/>
        <v>752　簡易宿所</v>
      </c>
      <c r="G421" s="486"/>
      <c r="H421" s="486"/>
      <c r="I421" s="184" t="s">
        <v>1245</v>
      </c>
    </row>
    <row r="422" spans="1:9" ht="13.5" thickBot="1">
      <c r="A422" s="454"/>
      <c r="B422" s="477"/>
      <c r="C422" s="460"/>
      <c r="D422" s="180">
        <v>753</v>
      </c>
      <c r="E422" s="169" t="s">
        <v>691</v>
      </c>
      <c r="F422" s="485" t="str">
        <f t="shared" si="8"/>
        <v>753　下宿業</v>
      </c>
      <c r="G422" s="486"/>
      <c r="H422" s="486"/>
      <c r="I422" s="184" t="s">
        <v>1246</v>
      </c>
    </row>
    <row r="423" spans="1:9" ht="13.5" thickBot="1">
      <c r="A423" s="454"/>
      <c r="B423" s="478"/>
      <c r="C423" s="461"/>
      <c r="D423" s="180">
        <v>759</v>
      </c>
      <c r="E423" s="169" t="s">
        <v>692</v>
      </c>
      <c r="F423" s="485" t="str">
        <f t="shared" si="8"/>
        <v>759　その他の宿泊業</v>
      </c>
      <c r="G423" s="486"/>
      <c r="H423" s="486"/>
      <c r="I423" s="184" t="s">
        <v>1247</v>
      </c>
    </row>
    <row r="424" spans="1:9" ht="13.5" thickBot="1">
      <c r="A424" s="454"/>
      <c r="B424" s="476">
        <v>76</v>
      </c>
      <c r="C424" s="459" t="s">
        <v>693</v>
      </c>
      <c r="D424" s="180">
        <v>760</v>
      </c>
      <c r="E424" s="169" t="s">
        <v>694</v>
      </c>
      <c r="F424" s="485" t="str">
        <f t="shared" si="8"/>
        <v>760　管理，補助的経済活動を行う事業所（７６飲食店）</v>
      </c>
      <c r="G424" s="486"/>
      <c r="H424" s="486"/>
      <c r="I424" s="184" t="s">
        <v>1248</v>
      </c>
    </row>
    <row r="425" spans="1:9" ht="13.5" thickBot="1">
      <c r="A425" s="454"/>
      <c r="B425" s="477"/>
      <c r="C425" s="460"/>
      <c r="D425" s="180">
        <v>761</v>
      </c>
      <c r="E425" s="169" t="s">
        <v>695</v>
      </c>
      <c r="F425" s="485" t="str">
        <f t="shared" si="8"/>
        <v>761　食堂，レストラン（専門料理店を除く）</v>
      </c>
      <c r="G425" s="486"/>
      <c r="H425" s="486"/>
      <c r="I425" s="184" t="s">
        <v>1249</v>
      </c>
    </row>
    <row r="426" spans="1:9" ht="13.5" thickBot="1">
      <c r="A426" s="454"/>
      <c r="B426" s="477"/>
      <c r="C426" s="460"/>
      <c r="D426" s="180">
        <v>762</v>
      </c>
      <c r="E426" s="169" t="s">
        <v>696</v>
      </c>
      <c r="F426" s="485" t="str">
        <f t="shared" si="8"/>
        <v>762　専門料理店</v>
      </c>
      <c r="G426" s="486"/>
      <c r="H426" s="486"/>
      <c r="I426" s="184" t="s">
        <v>1250</v>
      </c>
    </row>
    <row r="427" spans="1:9" ht="13.5" thickBot="1">
      <c r="A427" s="454"/>
      <c r="B427" s="477"/>
      <c r="C427" s="460"/>
      <c r="D427" s="180">
        <v>763</v>
      </c>
      <c r="E427" s="169" t="s">
        <v>697</v>
      </c>
      <c r="F427" s="485" t="str">
        <f t="shared" si="8"/>
        <v>763　そば・うどん店</v>
      </c>
      <c r="G427" s="486"/>
      <c r="H427" s="486"/>
      <c r="I427" s="184" t="s">
        <v>1251</v>
      </c>
    </row>
    <row r="428" spans="1:9" ht="13.5" thickBot="1">
      <c r="A428" s="454"/>
      <c r="B428" s="477"/>
      <c r="C428" s="460"/>
      <c r="D428" s="180">
        <v>764</v>
      </c>
      <c r="E428" s="169" t="s">
        <v>698</v>
      </c>
      <c r="F428" s="485" t="str">
        <f t="shared" si="8"/>
        <v>764　すし店</v>
      </c>
      <c r="G428" s="486"/>
      <c r="H428" s="486"/>
      <c r="I428" s="184" t="s">
        <v>1252</v>
      </c>
    </row>
    <row r="429" spans="1:9" ht="13.5" thickBot="1">
      <c r="A429" s="454"/>
      <c r="B429" s="477"/>
      <c r="C429" s="460"/>
      <c r="D429" s="180">
        <v>765</v>
      </c>
      <c r="E429" s="169" t="s">
        <v>699</v>
      </c>
      <c r="F429" s="485" t="str">
        <f t="shared" si="8"/>
        <v>765　酒場，ビヤホール</v>
      </c>
      <c r="G429" s="486"/>
      <c r="H429" s="486"/>
      <c r="I429" s="184" t="s">
        <v>1253</v>
      </c>
    </row>
    <row r="430" spans="1:9" ht="13.5" thickBot="1">
      <c r="A430" s="454"/>
      <c r="B430" s="477"/>
      <c r="C430" s="460"/>
      <c r="D430" s="180">
        <v>766</v>
      </c>
      <c r="E430" s="169" t="s">
        <v>700</v>
      </c>
      <c r="F430" s="485" t="str">
        <f t="shared" si="8"/>
        <v>766　バー，キャバレー，ナイトクラブ</v>
      </c>
      <c r="G430" s="486"/>
      <c r="H430" s="486"/>
      <c r="I430" s="184" t="s">
        <v>1254</v>
      </c>
    </row>
    <row r="431" spans="1:9" ht="13.5" thickBot="1">
      <c r="A431" s="454"/>
      <c r="B431" s="477"/>
      <c r="C431" s="460"/>
      <c r="D431" s="180">
        <v>767</v>
      </c>
      <c r="E431" s="169" t="s">
        <v>701</v>
      </c>
      <c r="F431" s="485" t="str">
        <f t="shared" si="8"/>
        <v>767　喫茶店</v>
      </c>
      <c r="G431" s="486"/>
      <c r="H431" s="486"/>
      <c r="I431" s="184" t="s">
        <v>1255</v>
      </c>
    </row>
    <row r="432" spans="1:9" ht="13.5" thickBot="1">
      <c r="A432" s="454"/>
      <c r="B432" s="478"/>
      <c r="C432" s="461"/>
      <c r="D432" s="180">
        <v>769</v>
      </c>
      <c r="E432" s="169" t="s">
        <v>702</v>
      </c>
      <c r="F432" s="485" t="str">
        <f t="shared" si="8"/>
        <v>769　その他の飲食店</v>
      </c>
      <c r="G432" s="486"/>
      <c r="H432" s="486"/>
      <c r="I432" s="184" t="s">
        <v>1256</v>
      </c>
    </row>
    <row r="433" spans="1:9" ht="26.5" thickBot="1">
      <c r="A433" s="454"/>
      <c r="B433" s="476">
        <v>77</v>
      </c>
      <c r="C433" s="459" t="s">
        <v>703</v>
      </c>
      <c r="D433" s="180">
        <v>770</v>
      </c>
      <c r="E433" s="169" t="s">
        <v>704</v>
      </c>
      <c r="F433" s="485" t="str">
        <f t="shared" si="8"/>
        <v>770　管理、補助的経済活動を行う事業所（77 持ち帰り・配達飲食サービス業）</v>
      </c>
      <c r="G433" s="486"/>
      <c r="H433" s="486"/>
      <c r="I433" s="184" t="s">
        <v>1257</v>
      </c>
    </row>
    <row r="434" spans="1:9" ht="13.5" thickBot="1">
      <c r="A434" s="454"/>
      <c r="B434" s="477"/>
      <c r="C434" s="460"/>
      <c r="D434" s="180">
        <v>771</v>
      </c>
      <c r="E434" s="169" t="s">
        <v>705</v>
      </c>
      <c r="F434" s="485" t="str">
        <f t="shared" si="8"/>
        <v>771　持ち帰り飲食サービス業</v>
      </c>
      <c r="G434" s="486"/>
      <c r="H434" s="486"/>
      <c r="I434" s="184" t="s">
        <v>1258</v>
      </c>
    </row>
    <row r="435" spans="1:9" ht="13.5" thickBot="1">
      <c r="A435" s="455"/>
      <c r="B435" s="478"/>
      <c r="C435" s="461"/>
      <c r="D435" s="180">
        <v>772</v>
      </c>
      <c r="E435" s="169" t="s">
        <v>706</v>
      </c>
      <c r="F435" s="485" t="str">
        <f t="shared" si="8"/>
        <v>772　配達飲食サービス業</v>
      </c>
      <c r="G435" s="486"/>
      <c r="H435" s="486"/>
      <c r="I435" s="184" t="s">
        <v>1259</v>
      </c>
    </row>
    <row r="436" spans="1:9" ht="26.5" thickBot="1">
      <c r="A436" s="453" t="s">
        <v>707</v>
      </c>
      <c r="B436" s="476">
        <v>78</v>
      </c>
      <c r="C436" s="459" t="s">
        <v>708</v>
      </c>
      <c r="D436" s="180">
        <v>780</v>
      </c>
      <c r="E436" s="169" t="s">
        <v>709</v>
      </c>
      <c r="F436" s="485" t="str">
        <f t="shared" si="8"/>
        <v>780　管理、補助的経済活動を行う事業所（78 洗濯・理容・美容・浴場業）</v>
      </c>
      <c r="G436" s="486"/>
      <c r="H436" s="486"/>
      <c r="I436" s="184" t="s">
        <v>1260</v>
      </c>
    </row>
    <row r="437" spans="1:9" ht="13.5" thickBot="1">
      <c r="A437" s="454"/>
      <c r="B437" s="477"/>
      <c r="C437" s="460"/>
      <c r="D437" s="180">
        <v>781</v>
      </c>
      <c r="E437" s="169" t="s">
        <v>710</v>
      </c>
      <c r="F437" s="485" t="str">
        <f t="shared" si="8"/>
        <v>781　洗濯業</v>
      </c>
      <c r="G437" s="486"/>
      <c r="H437" s="486"/>
      <c r="I437" s="184" t="s">
        <v>1261</v>
      </c>
    </row>
    <row r="438" spans="1:9" ht="13.5" thickBot="1">
      <c r="A438" s="454"/>
      <c r="B438" s="477"/>
      <c r="C438" s="460"/>
      <c r="D438" s="180">
        <v>782</v>
      </c>
      <c r="E438" s="169" t="s">
        <v>711</v>
      </c>
      <c r="F438" s="485" t="str">
        <f t="shared" si="8"/>
        <v>782　理容業</v>
      </c>
      <c r="G438" s="486"/>
      <c r="H438" s="486"/>
      <c r="I438" s="184" t="s">
        <v>1262</v>
      </c>
    </row>
    <row r="439" spans="1:9" ht="13.5" thickBot="1">
      <c r="A439" s="454"/>
      <c r="B439" s="477"/>
      <c r="C439" s="460"/>
      <c r="D439" s="180">
        <v>783</v>
      </c>
      <c r="E439" s="169" t="s">
        <v>712</v>
      </c>
      <c r="F439" s="485" t="str">
        <f t="shared" si="8"/>
        <v>783　美容業</v>
      </c>
      <c r="G439" s="486"/>
      <c r="H439" s="486"/>
      <c r="I439" s="184" t="s">
        <v>1263</v>
      </c>
    </row>
    <row r="440" spans="1:9" ht="13.5" thickBot="1">
      <c r="A440" s="454"/>
      <c r="B440" s="477"/>
      <c r="C440" s="460"/>
      <c r="D440" s="180">
        <v>784</v>
      </c>
      <c r="E440" s="169" t="s">
        <v>713</v>
      </c>
      <c r="F440" s="485" t="str">
        <f t="shared" si="8"/>
        <v>784　一般公衆浴場業</v>
      </c>
      <c r="G440" s="486"/>
      <c r="H440" s="486"/>
      <c r="I440" s="184" t="s">
        <v>1264</v>
      </c>
    </row>
    <row r="441" spans="1:9" ht="13.5" thickBot="1">
      <c r="A441" s="454"/>
      <c r="B441" s="477"/>
      <c r="C441" s="460"/>
      <c r="D441" s="180">
        <v>785</v>
      </c>
      <c r="E441" s="169" t="s">
        <v>714</v>
      </c>
      <c r="F441" s="485" t="str">
        <f t="shared" si="8"/>
        <v>785　その他の公衆浴場業</v>
      </c>
      <c r="G441" s="486"/>
      <c r="H441" s="486"/>
      <c r="I441" s="184" t="s">
        <v>1265</v>
      </c>
    </row>
    <row r="442" spans="1:9" ht="13.5" thickBot="1">
      <c r="A442" s="454"/>
      <c r="B442" s="478"/>
      <c r="C442" s="461"/>
      <c r="D442" s="180">
        <v>789</v>
      </c>
      <c r="E442" s="169" t="s">
        <v>715</v>
      </c>
      <c r="F442" s="485" t="str">
        <f t="shared" si="8"/>
        <v>789　その他の洗濯・理容・美容・浴場業</v>
      </c>
      <c r="G442" s="486"/>
      <c r="H442" s="486"/>
      <c r="I442" s="184" t="s">
        <v>1266</v>
      </c>
    </row>
    <row r="443" spans="1:9" ht="26.5" thickBot="1">
      <c r="A443" s="454"/>
      <c r="B443" s="476">
        <v>79</v>
      </c>
      <c r="C443" s="459" t="s">
        <v>716</v>
      </c>
      <c r="D443" s="180">
        <v>790</v>
      </c>
      <c r="E443" s="169" t="s">
        <v>717</v>
      </c>
      <c r="F443" s="485" t="str">
        <f t="shared" si="8"/>
        <v>790　管理、補助的経済活動を行う事業所（79 その他の生活関連サービス業）</v>
      </c>
      <c r="G443" s="486"/>
      <c r="H443" s="486"/>
      <c r="I443" s="184" t="s">
        <v>1267</v>
      </c>
    </row>
    <row r="444" spans="1:9" ht="13.5" thickBot="1">
      <c r="A444" s="454"/>
      <c r="B444" s="477"/>
      <c r="C444" s="460"/>
      <c r="D444" s="180">
        <v>791</v>
      </c>
      <c r="E444" s="169" t="s">
        <v>718</v>
      </c>
      <c r="F444" s="485" t="str">
        <f t="shared" si="8"/>
        <v>791　旅行業</v>
      </c>
      <c r="G444" s="486"/>
      <c r="H444" s="486"/>
      <c r="I444" s="184" t="s">
        <v>1268</v>
      </c>
    </row>
    <row r="445" spans="1:9" ht="13.5" thickBot="1">
      <c r="A445" s="454"/>
      <c r="B445" s="477"/>
      <c r="C445" s="460"/>
      <c r="D445" s="180">
        <v>792</v>
      </c>
      <c r="E445" s="169" t="s">
        <v>719</v>
      </c>
      <c r="F445" s="485" t="str">
        <f t="shared" si="8"/>
        <v>792　家事サービス業</v>
      </c>
      <c r="G445" s="486"/>
      <c r="H445" s="486"/>
      <c r="I445" s="184" t="s">
        <v>1269</v>
      </c>
    </row>
    <row r="446" spans="1:9" ht="13.5" thickBot="1">
      <c r="A446" s="454"/>
      <c r="B446" s="477"/>
      <c r="C446" s="460"/>
      <c r="D446" s="180">
        <v>793</v>
      </c>
      <c r="E446" s="169" t="s">
        <v>720</v>
      </c>
      <c r="F446" s="485" t="str">
        <f t="shared" si="8"/>
        <v>793　衣服裁縫修理業</v>
      </c>
      <c r="G446" s="486"/>
      <c r="H446" s="486"/>
      <c r="I446" s="184" t="s">
        <v>1270</v>
      </c>
    </row>
    <row r="447" spans="1:9" ht="13.5" thickBot="1">
      <c r="A447" s="454"/>
      <c r="B447" s="477"/>
      <c r="C447" s="460"/>
      <c r="D447" s="180">
        <v>794</v>
      </c>
      <c r="E447" s="169" t="s">
        <v>721</v>
      </c>
      <c r="F447" s="485" t="str">
        <f t="shared" si="8"/>
        <v>794　物品預り業</v>
      </c>
      <c r="G447" s="486"/>
      <c r="H447" s="486"/>
      <c r="I447" s="184" t="s">
        <v>1271</v>
      </c>
    </row>
    <row r="448" spans="1:9" ht="13.5" thickBot="1">
      <c r="A448" s="454"/>
      <c r="B448" s="477"/>
      <c r="C448" s="460"/>
      <c r="D448" s="180">
        <v>795</v>
      </c>
      <c r="E448" s="169" t="s">
        <v>722</v>
      </c>
      <c r="F448" s="485" t="str">
        <f t="shared" si="8"/>
        <v>795　火葬・墓地管理業</v>
      </c>
      <c r="G448" s="486"/>
      <c r="H448" s="486"/>
      <c r="I448" s="184" t="s">
        <v>1272</v>
      </c>
    </row>
    <row r="449" spans="1:9" ht="13.5" thickBot="1">
      <c r="A449" s="454"/>
      <c r="B449" s="477"/>
      <c r="C449" s="460"/>
      <c r="D449" s="180">
        <v>796</v>
      </c>
      <c r="E449" s="169" t="s">
        <v>723</v>
      </c>
      <c r="F449" s="485" t="str">
        <f t="shared" si="8"/>
        <v>796　冠婚葬祭業</v>
      </c>
      <c r="G449" s="486"/>
      <c r="H449" s="486"/>
      <c r="I449" s="184" t="s">
        <v>1273</v>
      </c>
    </row>
    <row r="450" spans="1:9" ht="13.5" thickBot="1">
      <c r="A450" s="454"/>
      <c r="B450" s="478"/>
      <c r="C450" s="461"/>
      <c r="D450" s="180">
        <v>799</v>
      </c>
      <c r="E450" s="169" t="s">
        <v>724</v>
      </c>
      <c r="F450" s="485" t="str">
        <f t="shared" si="8"/>
        <v>799　他に分類されない生活関連サービス業</v>
      </c>
      <c r="G450" s="486"/>
      <c r="H450" s="486"/>
      <c r="I450" s="184" t="s">
        <v>1274</v>
      </c>
    </row>
    <row r="451" spans="1:9" ht="13.5" thickBot="1">
      <c r="A451" s="454"/>
      <c r="B451" s="476">
        <v>80</v>
      </c>
      <c r="C451" s="459" t="s">
        <v>725</v>
      </c>
      <c r="D451" s="180">
        <v>800</v>
      </c>
      <c r="E451" s="169" t="s">
        <v>726</v>
      </c>
      <c r="F451" s="485" t="str">
        <f t="shared" si="8"/>
        <v>800　管理，補助的経済活動を行う事業所（８０娯楽業）</v>
      </c>
      <c r="G451" s="486"/>
      <c r="H451" s="486"/>
      <c r="I451" s="184" t="s">
        <v>1275</v>
      </c>
    </row>
    <row r="452" spans="1:9" ht="13.5" thickBot="1">
      <c r="A452" s="454"/>
      <c r="B452" s="477"/>
      <c r="C452" s="460"/>
      <c r="D452" s="180">
        <v>801</v>
      </c>
      <c r="E452" s="169" t="s">
        <v>727</v>
      </c>
      <c r="F452" s="485" t="str">
        <f t="shared" si="8"/>
        <v>801　映画館</v>
      </c>
      <c r="G452" s="486"/>
      <c r="H452" s="486"/>
      <c r="I452" s="184" t="s">
        <v>1276</v>
      </c>
    </row>
    <row r="453" spans="1:9" ht="13.5" thickBot="1">
      <c r="A453" s="454"/>
      <c r="B453" s="477"/>
      <c r="C453" s="460"/>
      <c r="D453" s="180">
        <v>802</v>
      </c>
      <c r="E453" s="169" t="s">
        <v>728</v>
      </c>
      <c r="F453" s="485" t="str">
        <f t="shared" ref="F453:F516" si="9">D453&amp;"　"&amp;E453</f>
        <v>802　興行場（別掲を除く），興行団</v>
      </c>
      <c r="G453" s="486"/>
      <c r="H453" s="486"/>
      <c r="I453" s="184" t="s">
        <v>1277</v>
      </c>
    </row>
    <row r="454" spans="1:9" ht="13.5" thickBot="1">
      <c r="A454" s="454"/>
      <c r="B454" s="477"/>
      <c r="C454" s="460"/>
      <c r="D454" s="180">
        <v>803</v>
      </c>
      <c r="E454" s="169" t="s">
        <v>729</v>
      </c>
      <c r="F454" s="485" t="str">
        <f t="shared" si="9"/>
        <v>803　競輪・競馬等の競走場，競技団</v>
      </c>
      <c r="G454" s="486"/>
      <c r="H454" s="486"/>
      <c r="I454" s="184" t="s">
        <v>1278</v>
      </c>
    </row>
    <row r="455" spans="1:9" ht="13.5" thickBot="1">
      <c r="A455" s="454"/>
      <c r="B455" s="477"/>
      <c r="C455" s="460"/>
      <c r="D455" s="180">
        <v>804</v>
      </c>
      <c r="E455" s="169" t="s">
        <v>730</v>
      </c>
      <c r="F455" s="485" t="str">
        <f t="shared" si="9"/>
        <v>804　スポーツ施設提供業</v>
      </c>
      <c r="G455" s="486"/>
      <c r="H455" s="486"/>
      <c r="I455" s="184" t="s">
        <v>1279</v>
      </c>
    </row>
    <row r="456" spans="1:9" ht="13.5" thickBot="1">
      <c r="A456" s="454"/>
      <c r="B456" s="477"/>
      <c r="C456" s="460"/>
      <c r="D456" s="180">
        <v>805</v>
      </c>
      <c r="E456" s="169" t="s">
        <v>731</v>
      </c>
      <c r="F456" s="485" t="str">
        <f t="shared" si="9"/>
        <v>805　公園，遊園地</v>
      </c>
      <c r="G456" s="486"/>
      <c r="H456" s="486"/>
      <c r="I456" s="184" t="s">
        <v>1280</v>
      </c>
    </row>
    <row r="457" spans="1:9" ht="13.5" thickBot="1">
      <c r="A457" s="454"/>
      <c r="B457" s="477"/>
      <c r="C457" s="460"/>
      <c r="D457" s="180">
        <v>806</v>
      </c>
      <c r="E457" s="169" t="s">
        <v>732</v>
      </c>
      <c r="F457" s="485" t="str">
        <f t="shared" si="9"/>
        <v>806　遊戯場</v>
      </c>
      <c r="G457" s="486"/>
      <c r="H457" s="486"/>
      <c r="I457" s="184" t="s">
        <v>1281</v>
      </c>
    </row>
    <row r="458" spans="1:9" ht="13.5" thickBot="1">
      <c r="A458" s="455"/>
      <c r="B458" s="478"/>
      <c r="C458" s="461"/>
      <c r="D458" s="180">
        <v>809</v>
      </c>
      <c r="E458" s="169" t="s">
        <v>733</v>
      </c>
      <c r="F458" s="485" t="str">
        <f t="shared" si="9"/>
        <v>809　その他の娯楽業</v>
      </c>
      <c r="G458" s="486"/>
      <c r="H458" s="486"/>
      <c r="I458" s="184" t="s">
        <v>1282</v>
      </c>
    </row>
    <row r="459" spans="1:9" ht="13.5" thickBot="1">
      <c r="A459" s="453" t="s">
        <v>734</v>
      </c>
      <c r="B459" s="476">
        <v>81</v>
      </c>
      <c r="C459" s="459" t="s">
        <v>735</v>
      </c>
      <c r="D459" s="180">
        <v>810</v>
      </c>
      <c r="E459" s="169" t="s">
        <v>736</v>
      </c>
      <c r="F459" s="485" t="str">
        <f t="shared" si="9"/>
        <v>810　管理，補助的経済活動を行う事業所（８１学校教育）</v>
      </c>
      <c r="G459" s="486"/>
      <c r="H459" s="486"/>
      <c r="I459" s="184" t="s">
        <v>1283</v>
      </c>
    </row>
    <row r="460" spans="1:9" ht="13.5" thickBot="1">
      <c r="A460" s="454"/>
      <c r="B460" s="477"/>
      <c r="C460" s="460"/>
      <c r="D460" s="180">
        <v>811</v>
      </c>
      <c r="E460" s="169" t="s">
        <v>737</v>
      </c>
      <c r="F460" s="485" t="str">
        <f t="shared" si="9"/>
        <v>811　幼稚園</v>
      </c>
      <c r="G460" s="486"/>
      <c r="H460" s="486"/>
      <c r="I460" s="184" t="s">
        <v>1284</v>
      </c>
    </row>
    <row r="461" spans="1:9" ht="13.5" thickBot="1">
      <c r="A461" s="454"/>
      <c r="B461" s="477"/>
      <c r="C461" s="460"/>
      <c r="D461" s="180">
        <v>812</v>
      </c>
      <c r="E461" s="169" t="s">
        <v>738</v>
      </c>
      <c r="F461" s="485" t="str">
        <f t="shared" si="9"/>
        <v>812　小学校</v>
      </c>
      <c r="G461" s="486"/>
      <c r="H461" s="486"/>
      <c r="I461" s="184" t="s">
        <v>1285</v>
      </c>
    </row>
    <row r="462" spans="1:9" ht="13.5" thickBot="1">
      <c r="A462" s="454"/>
      <c r="B462" s="477"/>
      <c r="C462" s="460"/>
      <c r="D462" s="180">
        <v>813</v>
      </c>
      <c r="E462" s="169" t="s">
        <v>739</v>
      </c>
      <c r="F462" s="485" t="str">
        <f t="shared" si="9"/>
        <v>813　中学校</v>
      </c>
      <c r="G462" s="486"/>
      <c r="H462" s="486"/>
      <c r="I462" s="184" t="s">
        <v>1286</v>
      </c>
    </row>
    <row r="463" spans="1:9" ht="13.5" thickBot="1">
      <c r="A463" s="454"/>
      <c r="B463" s="477"/>
      <c r="C463" s="460"/>
      <c r="D463" s="180">
        <v>814</v>
      </c>
      <c r="E463" s="169" t="s">
        <v>740</v>
      </c>
      <c r="F463" s="485" t="str">
        <f t="shared" si="9"/>
        <v>814　高等学校，中等教育学校</v>
      </c>
      <c r="G463" s="486"/>
      <c r="H463" s="486"/>
      <c r="I463" s="184" t="s">
        <v>1287</v>
      </c>
    </row>
    <row r="464" spans="1:9" ht="13.5" thickBot="1">
      <c r="A464" s="454"/>
      <c r="B464" s="477"/>
      <c r="C464" s="460"/>
      <c r="D464" s="180">
        <v>815</v>
      </c>
      <c r="E464" s="169" t="s">
        <v>741</v>
      </c>
      <c r="F464" s="485" t="str">
        <f t="shared" si="9"/>
        <v>815　特別支援学校</v>
      </c>
      <c r="G464" s="486"/>
      <c r="H464" s="486"/>
      <c r="I464" s="184" t="s">
        <v>1288</v>
      </c>
    </row>
    <row r="465" spans="1:9" ht="13.5" thickBot="1">
      <c r="A465" s="454"/>
      <c r="B465" s="477"/>
      <c r="C465" s="460"/>
      <c r="D465" s="180">
        <v>816</v>
      </c>
      <c r="E465" s="169" t="s">
        <v>742</v>
      </c>
      <c r="F465" s="485" t="str">
        <f t="shared" si="9"/>
        <v>816　高等教育機関</v>
      </c>
      <c r="G465" s="486"/>
      <c r="H465" s="486"/>
      <c r="I465" s="184" t="s">
        <v>1289</v>
      </c>
    </row>
    <row r="466" spans="1:9" ht="13.5" thickBot="1">
      <c r="A466" s="454"/>
      <c r="B466" s="477"/>
      <c r="C466" s="460"/>
      <c r="D466" s="180">
        <v>817</v>
      </c>
      <c r="E466" s="169" t="s">
        <v>743</v>
      </c>
      <c r="F466" s="485" t="str">
        <f t="shared" si="9"/>
        <v>817　専修学校，各種学校</v>
      </c>
      <c r="G466" s="486"/>
      <c r="H466" s="486"/>
      <c r="I466" s="184" t="s">
        <v>1290</v>
      </c>
    </row>
    <row r="467" spans="1:9" ht="13.5" thickBot="1">
      <c r="A467" s="454"/>
      <c r="B467" s="478"/>
      <c r="C467" s="461"/>
      <c r="D467" s="180">
        <v>818</v>
      </c>
      <c r="E467" s="169" t="s">
        <v>744</v>
      </c>
      <c r="F467" s="485" t="str">
        <f t="shared" si="9"/>
        <v>818　学校教育支援機関</v>
      </c>
      <c r="G467" s="486"/>
      <c r="H467" s="486"/>
      <c r="I467" s="184" t="s">
        <v>1291</v>
      </c>
    </row>
    <row r="468" spans="1:9" ht="26.5" thickBot="1">
      <c r="A468" s="454"/>
      <c r="B468" s="476">
        <v>82</v>
      </c>
      <c r="C468" s="465" t="s">
        <v>745</v>
      </c>
      <c r="D468" s="180">
        <v>820</v>
      </c>
      <c r="E468" s="169" t="s">
        <v>746</v>
      </c>
      <c r="F468" s="485" t="str">
        <f t="shared" si="9"/>
        <v>820　管理、補助的経済活動を行う事業所（82 その他の教育、学習支援業）</v>
      </c>
      <c r="G468" s="486"/>
      <c r="H468" s="486"/>
      <c r="I468" s="184" t="s">
        <v>1292</v>
      </c>
    </row>
    <row r="469" spans="1:9" ht="13.5" thickBot="1">
      <c r="A469" s="454"/>
      <c r="B469" s="477"/>
      <c r="C469" s="466"/>
      <c r="D469" s="180">
        <v>821</v>
      </c>
      <c r="E469" s="169" t="s">
        <v>747</v>
      </c>
      <c r="F469" s="485" t="str">
        <f t="shared" si="9"/>
        <v>821　社会教育</v>
      </c>
      <c r="G469" s="486"/>
      <c r="H469" s="486"/>
      <c r="I469" s="184" t="s">
        <v>1293</v>
      </c>
    </row>
    <row r="470" spans="1:9" ht="13.5" thickBot="1">
      <c r="A470" s="454"/>
      <c r="B470" s="477"/>
      <c r="C470" s="466"/>
      <c r="D470" s="180">
        <v>822</v>
      </c>
      <c r="E470" s="169" t="s">
        <v>748</v>
      </c>
      <c r="F470" s="485" t="str">
        <f t="shared" si="9"/>
        <v>822　職業・教育支援施設</v>
      </c>
      <c r="G470" s="486"/>
      <c r="H470" s="486"/>
      <c r="I470" s="184" t="s">
        <v>1294</v>
      </c>
    </row>
    <row r="471" spans="1:9" ht="13.5" thickBot="1">
      <c r="A471" s="454"/>
      <c r="B471" s="477"/>
      <c r="C471" s="466"/>
      <c r="D471" s="180">
        <v>823</v>
      </c>
      <c r="E471" s="169" t="s">
        <v>749</v>
      </c>
      <c r="F471" s="485" t="str">
        <f t="shared" si="9"/>
        <v>823　学習塾</v>
      </c>
      <c r="G471" s="486"/>
      <c r="H471" s="486"/>
      <c r="I471" s="184" t="s">
        <v>1295</v>
      </c>
    </row>
    <row r="472" spans="1:9" ht="13.5" thickBot="1">
      <c r="A472" s="454"/>
      <c r="B472" s="477"/>
      <c r="C472" s="466"/>
      <c r="D472" s="180">
        <v>824</v>
      </c>
      <c r="E472" s="169" t="s">
        <v>750</v>
      </c>
      <c r="F472" s="485" t="str">
        <f t="shared" si="9"/>
        <v>824　教養・技能教授業</v>
      </c>
      <c r="G472" s="486"/>
      <c r="H472" s="486"/>
      <c r="I472" s="184" t="s">
        <v>1296</v>
      </c>
    </row>
    <row r="473" spans="1:9" ht="13.5" thickBot="1">
      <c r="A473" s="455"/>
      <c r="B473" s="478"/>
      <c r="C473" s="467"/>
      <c r="D473" s="180">
        <v>829</v>
      </c>
      <c r="E473" s="169" t="s">
        <v>751</v>
      </c>
      <c r="F473" s="485" t="str">
        <f t="shared" si="9"/>
        <v>829　他に分類されない教育，学習支援業</v>
      </c>
      <c r="G473" s="486"/>
      <c r="H473" s="486"/>
      <c r="I473" s="184" t="s">
        <v>1297</v>
      </c>
    </row>
    <row r="474" spans="1:9" ht="13.5" thickBot="1">
      <c r="A474" s="453" t="s">
        <v>752</v>
      </c>
      <c r="B474" s="476">
        <v>83</v>
      </c>
      <c r="C474" s="459" t="s">
        <v>753</v>
      </c>
      <c r="D474" s="180">
        <v>830</v>
      </c>
      <c r="E474" s="169" t="s">
        <v>754</v>
      </c>
      <c r="F474" s="485" t="str">
        <f t="shared" si="9"/>
        <v>830　管理，補助的経済活動を行う事業所（８３医療業）</v>
      </c>
      <c r="G474" s="486"/>
      <c r="H474" s="486"/>
      <c r="I474" s="184" t="s">
        <v>1298</v>
      </c>
    </row>
    <row r="475" spans="1:9" ht="13.5" thickBot="1">
      <c r="A475" s="454"/>
      <c r="B475" s="477"/>
      <c r="C475" s="460"/>
      <c r="D475" s="180">
        <v>831</v>
      </c>
      <c r="E475" s="169" t="s">
        <v>755</v>
      </c>
      <c r="F475" s="485" t="str">
        <f t="shared" si="9"/>
        <v>831　病院</v>
      </c>
      <c r="G475" s="486"/>
      <c r="H475" s="486"/>
      <c r="I475" s="184" t="s">
        <v>1299</v>
      </c>
    </row>
    <row r="476" spans="1:9" ht="13.5" thickBot="1">
      <c r="A476" s="454"/>
      <c r="B476" s="477"/>
      <c r="C476" s="460"/>
      <c r="D476" s="180">
        <v>832</v>
      </c>
      <c r="E476" s="169" t="s">
        <v>756</v>
      </c>
      <c r="F476" s="485" t="str">
        <f t="shared" si="9"/>
        <v>832　一般診療所</v>
      </c>
      <c r="G476" s="486"/>
      <c r="H476" s="486"/>
      <c r="I476" s="184" t="s">
        <v>1300</v>
      </c>
    </row>
    <row r="477" spans="1:9" ht="13.5" thickBot="1">
      <c r="A477" s="454"/>
      <c r="B477" s="477"/>
      <c r="C477" s="460"/>
      <c r="D477" s="180">
        <v>833</v>
      </c>
      <c r="E477" s="169" t="s">
        <v>757</v>
      </c>
      <c r="F477" s="485" t="str">
        <f t="shared" si="9"/>
        <v>833　歯科診療所</v>
      </c>
      <c r="G477" s="486"/>
      <c r="H477" s="486"/>
      <c r="I477" s="184" t="s">
        <v>1301</v>
      </c>
    </row>
    <row r="478" spans="1:9" ht="13.5" thickBot="1">
      <c r="A478" s="454"/>
      <c r="B478" s="477"/>
      <c r="C478" s="460"/>
      <c r="D478" s="180">
        <v>834</v>
      </c>
      <c r="E478" s="169" t="s">
        <v>758</v>
      </c>
      <c r="F478" s="485" t="str">
        <f t="shared" si="9"/>
        <v>834　助産・看護業</v>
      </c>
      <c r="G478" s="486"/>
      <c r="H478" s="486"/>
      <c r="I478" s="184" t="s">
        <v>1302</v>
      </c>
    </row>
    <row r="479" spans="1:9" ht="13.5" thickBot="1">
      <c r="A479" s="454"/>
      <c r="B479" s="477"/>
      <c r="C479" s="460"/>
      <c r="D479" s="180">
        <v>835</v>
      </c>
      <c r="E479" s="169" t="s">
        <v>759</v>
      </c>
      <c r="F479" s="485" t="str">
        <f t="shared" si="9"/>
        <v>835　療術業</v>
      </c>
      <c r="G479" s="486"/>
      <c r="H479" s="486"/>
      <c r="I479" s="184" t="s">
        <v>1303</v>
      </c>
    </row>
    <row r="480" spans="1:9" ht="13.5" thickBot="1">
      <c r="A480" s="454"/>
      <c r="B480" s="478"/>
      <c r="C480" s="461"/>
      <c r="D480" s="180">
        <v>836</v>
      </c>
      <c r="E480" s="169" t="s">
        <v>760</v>
      </c>
      <c r="F480" s="485" t="str">
        <f t="shared" si="9"/>
        <v>836　医療に附帯するサービス業</v>
      </c>
      <c r="G480" s="486"/>
      <c r="H480" s="486"/>
      <c r="I480" s="184" t="s">
        <v>1304</v>
      </c>
    </row>
    <row r="481" spans="1:9" ht="13.5" thickBot="1">
      <c r="A481" s="454"/>
      <c r="B481" s="476">
        <v>84</v>
      </c>
      <c r="C481" s="459" t="s">
        <v>761</v>
      </c>
      <c r="D481" s="180">
        <v>840</v>
      </c>
      <c r="E481" s="169" t="s">
        <v>762</v>
      </c>
      <c r="F481" s="485" t="str">
        <f t="shared" si="9"/>
        <v>840　管理，補助的経済活動を行う事業所（８４保健衛生）</v>
      </c>
      <c r="G481" s="486"/>
      <c r="H481" s="486"/>
      <c r="I481" s="184" t="s">
        <v>1305</v>
      </c>
    </row>
    <row r="482" spans="1:9" ht="13.5" thickBot="1">
      <c r="A482" s="454"/>
      <c r="B482" s="477"/>
      <c r="C482" s="460"/>
      <c r="D482" s="180">
        <v>841</v>
      </c>
      <c r="E482" s="169" t="s">
        <v>763</v>
      </c>
      <c r="F482" s="485" t="str">
        <f t="shared" si="9"/>
        <v>841　保健所</v>
      </c>
      <c r="G482" s="486"/>
      <c r="H482" s="486"/>
      <c r="I482" s="184" t="s">
        <v>1306</v>
      </c>
    </row>
    <row r="483" spans="1:9" ht="13.5" thickBot="1">
      <c r="A483" s="454"/>
      <c r="B483" s="477"/>
      <c r="C483" s="460"/>
      <c r="D483" s="180">
        <v>842</v>
      </c>
      <c r="E483" s="169" t="s">
        <v>764</v>
      </c>
      <c r="F483" s="485" t="str">
        <f t="shared" si="9"/>
        <v>842　健康相談施設</v>
      </c>
      <c r="G483" s="486"/>
      <c r="H483" s="486"/>
      <c r="I483" s="184" t="s">
        <v>1307</v>
      </c>
    </row>
    <row r="484" spans="1:9" ht="13.5" thickBot="1">
      <c r="A484" s="454"/>
      <c r="B484" s="478"/>
      <c r="C484" s="461"/>
      <c r="D484" s="180">
        <v>849</v>
      </c>
      <c r="E484" s="169" t="s">
        <v>765</v>
      </c>
      <c r="F484" s="485" t="str">
        <f t="shared" si="9"/>
        <v>849　その他の保健衛生</v>
      </c>
      <c r="G484" s="486"/>
      <c r="H484" s="486"/>
      <c r="I484" s="184" t="s">
        <v>1308</v>
      </c>
    </row>
    <row r="485" spans="1:9" ht="26.5" thickBot="1">
      <c r="A485" s="454"/>
      <c r="B485" s="476">
        <v>85</v>
      </c>
      <c r="C485" s="465" t="s">
        <v>766</v>
      </c>
      <c r="D485" s="180">
        <v>850</v>
      </c>
      <c r="E485" s="169" t="s">
        <v>767</v>
      </c>
      <c r="F485" s="485" t="str">
        <f t="shared" si="9"/>
        <v>850　管理、補助的経済活動を行う事業所（85 社会保険・社会福祉・介護事業）</v>
      </c>
      <c r="G485" s="486"/>
      <c r="H485" s="486"/>
      <c r="I485" s="184" t="s">
        <v>1309</v>
      </c>
    </row>
    <row r="486" spans="1:9" ht="13.5" thickBot="1">
      <c r="A486" s="454"/>
      <c r="B486" s="477"/>
      <c r="C486" s="466"/>
      <c r="D486" s="180">
        <v>851</v>
      </c>
      <c r="E486" s="169" t="s">
        <v>768</v>
      </c>
      <c r="F486" s="485" t="str">
        <f t="shared" si="9"/>
        <v>851　社会保険事業団体</v>
      </c>
      <c r="G486" s="486"/>
      <c r="H486" s="486"/>
      <c r="I486" s="184" t="s">
        <v>1310</v>
      </c>
    </row>
    <row r="487" spans="1:9" ht="13.5" thickBot="1">
      <c r="A487" s="454"/>
      <c r="B487" s="477"/>
      <c r="C487" s="466"/>
      <c r="D487" s="180">
        <v>852</v>
      </c>
      <c r="E487" s="169" t="s">
        <v>769</v>
      </c>
      <c r="F487" s="485" t="str">
        <f t="shared" si="9"/>
        <v>852　福祉事務所</v>
      </c>
      <c r="G487" s="486"/>
      <c r="H487" s="486"/>
      <c r="I487" s="184" t="s">
        <v>1311</v>
      </c>
    </row>
    <row r="488" spans="1:9" ht="13.5" thickBot="1">
      <c r="A488" s="454"/>
      <c r="B488" s="477"/>
      <c r="C488" s="466"/>
      <c r="D488" s="180">
        <v>853</v>
      </c>
      <c r="E488" s="169" t="s">
        <v>770</v>
      </c>
      <c r="F488" s="485" t="str">
        <f t="shared" si="9"/>
        <v>853　児童福祉事業</v>
      </c>
      <c r="G488" s="486"/>
      <c r="H488" s="486"/>
      <c r="I488" s="184" t="s">
        <v>1312</v>
      </c>
    </row>
    <row r="489" spans="1:9" ht="13.5" thickBot="1">
      <c r="A489" s="454"/>
      <c r="B489" s="477"/>
      <c r="C489" s="466"/>
      <c r="D489" s="180">
        <v>854</v>
      </c>
      <c r="E489" s="169" t="s">
        <v>771</v>
      </c>
      <c r="F489" s="485" t="str">
        <f t="shared" si="9"/>
        <v>854　老人福祉・介護事業</v>
      </c>
      <c r="G489" s="486"/>
      <c r="H489" s="486"/>
      <c r="I489" s="184" t="s">
        <v>1313</v>
      </c>
    </row>
    <row r="490" spans="1:9" ht="13.5" thickBot="1">
      <c r="A490" s="454"/>
      <c r="B490" s="477"/>
      <c r="C490" s="466"/>
      <c r="D490" s="180">
        <v>855</v>
      </c>
      <c r="E490" s="169" t="s">
        <v>772</v>
      </c>
      <c r="F490" s="485" t="str">
        <f t="shared" si="9"/>
        <v>855　障害者福祉事業</v>
      </c>
      <c r="G490" s="486"/>
      <c r="H490" s="486"/>
      <c r="I490" s="184" t="s">
        <v>1314</v>
      </c>
    </row>
    <row r="491" spans="1:9" ht="13.5" thickBot="1">
      <c r="A491" s="455"/>
      <c r="B491" s="478"/>
      <c r="C491" s="467"/>
      <c r="D491" s="180">
        <v>859</v>
      </c>
      <c r="E491" s="169" t="s">
        <v>773</v>
      </c>
      <c r="F491" s="485" t="str">
        <f t="shared" si="9"/>
        <v>859　その他の社会保険・社会福祉・介護事業</v>
      </c>
      <c r="G491" s="486"/>
      <c r="H491" s="486"/>
      <c r="I491" s="184" t="s">
        <v>1315</v>
      </c>
    </row>
    <row r="492" spans="1:9" ht="13.5" thickBot="1">
      <c r="A492" s="453" t="s">
        <v>774</v>
      </c>
      <c r="B492" s="476">
        <v>86</v>
      </c>
      <c r="C492" s="459" t="s">
        <v>775</v>
      </c>
      <c r="D492" s="180">
        <v>860</v>
      </c>
      <c r="E492" s="169" t="s">
        <v>776</v>
      </c>
      <c r="F492" s="485" t="str">
        <f t="shared" si="9"/>
        <v>860　管理，補助的経済活動を行う事業所（８６郵便局）</v>
      </c>
      <c r="G492" s="486"/>
      <c r="H492" s="486"/>
      <c r="I492" s="184" t="s">
        <v>1316</v>
      </c>
    </row>
    <row r="493" spans="1:9" ht="13.5" thickBot="1">
      <c r="A493" s="454"/>
      <c r="B493" s="477"/>
      <c r="C493" s="460"/>
      <c r="D493" s="180">
        <v>861</v>
      </c>
      <c r="E493" s="169" t="s">
        <v>775</v>
      </c>
      <c r="F493" s="485" t="str">
        <f t="shared" si="9"/>
        <v>861　郵便局</v>
      </c>
      <c r="G493" s="486"/>
      <c r="H493" s="486"/>
      <c r="I493" s="184" t="s">
        <v>1317</v>
      </c>
    </row>
    <row r="494" spans="1:9" ht="13.5" thickBot="1">
      <c r="A494" s="454"/>
      <c r="B494" s="478"/>
      <c r="C494" s="461"/>
      <c r="D494" s="180">
        <v>862</v>
      </c>
      <c r="E494" s="169" t="s">
        <v>777</v>
      </c>
      <c r="F494" s="485" t="str">
        <f t="shared" si="9"/>
        <v>862　郵便局受託業</v>
      </c>
      <c r="G494" s="486"/>
      <c r="H494" s="486"/>
      <c r="I494" s="184" t="s">
        <v>1318</v>
      </c>
    </row>
    <row r="495" spans="1:9" ht="13.5" thickBot="1">
      <c r="A495" s="454"/>
      <c r="B495" s="476">
        <v>87</v>
      </c>
      <c r="C495" s="465" t="s">
        <v>1366</v>
      </c>
      <c r="D495" s="180">
        <v>870</v>
      </c>
      <c r="E495" s="169" t="s">
        <v>778</v>
      </c>
      <c r="F495" s="485" t="str">
        <f t="shared" si="9"/>
        <v>870　管理，補助的経済活動を行う事業所（８７協同組合）</v>
      </c>
      <c r="G495" s="486"/>
      <c r="H495" s="486"/>
      <c r="I495" s="184" t="s">
        <v>1319</v>
      </c>
    </row>
    <row r="496" spans="1:9" ht="13.5" thickBot="1">
      <c r="A496" s="454"/>
      <c r="B496" s="477"/>
      <c r="C496" s="460"/>
      <c r="D496" s="180">
        <v>871</v>
      </c>
      <c r="E496" s="169" t="s">
        <v>779</v>
      </c>
      <c r="F496" s="485" t="str">
        <f t="shared" si="9"/>
        <v>871　農林水産業協同組合（他に分類されないもの）</v>
      </c>
      <c r="G496" s="486"/>
      <c r="H496" s="486"/>
      <c r="I496" s="184" t="s">
        <v>1320</v>
      </c>
    </row>
    <row r="497" spans="1:9" ht="13.5" thickBot="1">
      <c r="A497" s="455"/>
      <c r="B497" s="478"/>
      <c r="C497" s="461"/>
      <c r="D497" s="180">
        <v>872</v>
      </c>
      <c r="E497" s="169" t="s">
        <v>780</v>
      </c>
      <c r="F497" s="485" t="str">
        <f t="shared" si="9"/>
        <v>872　事業協同組合（他に分類されないもの）</v>
      </c>
      <c r="G497" s="486"/>
      <c r="H497" s="486"/>
      <c r="I497" s="184" t="s">
        <v>1321</v>
      </c>
    </row>
    <row r="498" spans="1:9" ht="13.5" thickBot="1">
      <c r="A498" s="453" t="s">
        <v>781</v>
      </c>
      <c r="B498" s="476">
        <v>88</v>
      </c>
      <c r="C498" s="459" t="s">
        <v>782</v>
      </c>
      <c r="D498" s="181">
        <v>880</v>
      </c>
      <c r="E498" s="173" t="s">
        <v>783</v>
      </c>
      <c r="F498" s="485" t="str">
        <f t="shared" si="9"/>
        <v>880　管理，補助的経済活動を行う事業所（８８廃棄物処理業）</v>
      </c>
      <c r="G498" s="486"/>
      <c r="H498" s="486"/>
      <c r="I498" s="184" t="s">
        <v>1322</v>
      </c>
    </row>
    <row r="499" spans="1:9" ht="13.5" thickBot="1">
      <c r="A499" s="454"/>
      <c r="B499" s="477"/>
      <c r="C499" s="460"/>
      <c r="D499" s="180">
        <v>881</v>
      </c>
      <c r="E499" s="169" t="s">
        <v>784</v>
      </c>
      <c r="F499" s="485" t="str">
        <f t="shared" si="9"/>
        <v>881　一般廃棄物処理業</v>
      </c>
      <c r="G499" s="486"/>
      <c r="H499" s="486"/>
      <c r="I499" s="184" t="s">
        <v>1323</v>
      </c>
    </row>
    <row r="500" spans="1:9" ht="13.5" thickBot="1">
      <c r="A500" s="454"/>
      <c r="B500" s="477"/>
      <c r="C500" s="460"/>
      <c r="D500" s="180">
        <v>882</v>
      </c>
      <c r="E500" s="169" t="s">
        <v>785</v>
      </c>
      <c r="F500" s="485" t="str">
        <f t="shared" si="9"/>
        <v>882　産業廃棄物処理業</v>
      </c>
      <c r="G500" s="486"/>
      <c r="H500" s="486"/>
      <c r="I500" s="184" t="s">
        <v>1324</v>
      </c>
    </row>
    <row r="501" spans="1:9" ht="13.5" thickBot="1">
      <c r="A501" s="454"/>
      <c r="B501" s="478"/>
      <c r="C501" s="461"/>
      <c r="D501" s="180">
        <v>889</v>
      </c>
      <c r="E501" s="169" t="s">
        <v>786</v>
      </c>
      <c r="F501" s="485" t="str">
        <f t="shared" si="9"/>
        <v>889　その他の廃棄物処理業</v>
      </c>
      <c r="G501" s="486"/>
      <c r="H501" s="486"/>
      <c r="I501" s="184" t="s">
        <v>1325</v>
      </c>
    </row>
    <row r="502" spans="1:9" ht="13.5" thickBot="1">
      <c r="A502" s="454"/>
      <c r="B502" s="476">
        <v>89</v>
      </c>
      <c r="C502" s="459" t="s">
        <v>787</v>
      </c>
      <c r="D502" s="180">
        <v>890</v>
      </c>
      <c r="E502" s="169" t="s">
        <v>788</v>
      </c>
      <c r="F502" s="485" t="str">
        <f t="shared" si="9"/>
        <v>890　管理，補助的経済活動を行う事業所（８９自動車整備業）</v>
      </c>
      <c r="G502" s="486"/>
      <c r="H502" s="486"/>
      <c r="I502" s="184" t="s">
        <v>1326</v>
      </c>
    </row>
    <row r="503" spans="1:9" ht="13.5" thickBot="1">
      <c r="A503" s="454"/>
      <c r="B503" s="478"/>
      <c r="C503" s="461"/>
      <c r="D503" s="180">
        <v>891</v>
      </c>
      <c r="E503" s="169" t="s">
        <v>787</v>
      </c>
      <c r="F503" s="485" t="str">
        <f t="shared" si="9"/>
        <v>891　自動車整備業</v>
      </c>
      <c r="G503" s="486"/>
      <c r="H503" s="486"/>
      <c r="I503" s="184" t="s">
        <v>1327</v>
      </c>
    </row>
    <row r="504" spans="1:9" ht="13.5" thickBot="1">
      <c r="A504" s="454"/>
      <c r="B504" s="476">
        <v>90</v>
      </c>
      <c r="C504" s="459" t="s">
        <v>789</v>
      </c>
      <c r="D504" s="180">
        <v>900</v>
      </c>
      <c r="E504" s="169" t="s">
        <v>790</v>
      </c>
      <c r="F504" s="485" t="str">
        <f t="shared" si="9"/>
        <v>900　管理，補助的経済活動を行う事業所（９０機械等修理業）</v>
      </c>
      <c r="G504" s="486"/>
      <c r="H504" s="486"/>
      <c r="I504" s="184" t="s">
        <v>1328</v>
      </c>
    </row>
    <row r="505" spans="1:9" ht="13.5" thickBot="1">
      <c r="A505" s="454"/>
      <c r="B505" s="477"/>
      <c r="C505" s="460"/>
      <c r="D505" s="180">
        <v>901</v>
      </c>
      <c r="E505" s="169" t="s">
        <v>791</v>
      </c>
      <c r="F505" s="485" t="str">
        <f t="shared" si="9"/>
        <v>901　機械修理業（電気機械器具を除く）</v>
      </c>
      <c r="G505" s="486"/>
      <c r="H505" s="486"/>
      <c r="I505" s="184" t="s">
        <v>1329</v>
      </c>
    </row>
    <row r="506" spans="1:9" ht="13.5" thickBot="1">
      <c r="A506" s="454"/>
      <c r="B506" s="477"/>
      <c r="C506" s="460"/>
      <c r="D506" s="180">
        <v>902</v>
      </c>
      <c r="E506" s="169" t="s">
        <v>792</v>
      </c>
      <c r="F506" s="485" t="str">
        <f t="shared" si="9"/>
        <v>902　電気機械器具修理業</v>
      </c>
      <c r="G506" s="486"/>
      <c r="H506" s="486"/>
      <c r="I506" s="184" t="s">
        <v>1330</v>
      </c>
    </row>
    <row r="507" spans="1:9" ht="13.5" thickBot="1">
      <c r="A507" s="454"/>
      <c r="B507" s="477"/>
      <c r="C507" s="460"/>
      <c r="D507" s="180">
        <v>903</v>
      </c>
      <c r="E507" s="169" t="s">
        <v>793</v>
      </c>
      <c r="F507" s="485" t="str">
        <f t="shared" si="9"/>
        <v>903　表具業</v>
      </c>
      <c r="G507" s="486"/>
      <c r="H507" s="486"/>
      <c r="I507" s="184" t="s">
        <v>1331</v>
      </c>
    </row>
    <row r="508" spans="1:9" ht="13.5" thickBot="1">
      <c r="A508" s="454"/>
      <c r="B508" s="478"/>
      <c r="C508" s="461"/>
      <c r="D508" s="180">
        <v>909</v>
      </c>
      <c r="E508" s="169" t="s">
        <v>794</v>
      </c>
      <c r="F508" s="485" t="str">
        <f t="shared" si="9"/>
        <v>909　その他の修理業</v>
      </c>
      <c r="G508" s="486"/>
      <c r="H508" s="486"/>
      <c r="I508" s="184" t="s">
        <v>1332</v>
      </c>
    </row>
    <row r="509" spans="1:9" ht="26.5" thickBot="1">
      <c r="A509" s="454"/>
      <c r="B509" s="476">
        <v>91</v>
      </c>
      <c r="C509" s="459" t="s">
        <v>795</v>
      </c>
      <c r="D509" s="180">
        <v>910</v>
      </c>
      <c r="E509" s="169" t="s">
        <v>796</v>
      </c>
      <c r="F509" s="485" t="str">
        <f t="shared" si="9"/>
        <v>910　管理、補助的経済活動を行う事業所（91 職業紹介・労働者派遣業）</v>
      </c>
      <c r="G509" s="486"/>
      <c r="H509" s="486"/>
      <c r="I509" s="184" t="s">
        <v>1333</v>
      </c>
    </row>
    <row r="510" spans="1:9" ht="13.5" thickBot="1">
      <c r="A510" s="454"/>
      <c r="B510" s="477"/>
      <c r="C510" s="460"/>
      <c r="D510" s="180">
        <v>911</v>
      </c>
      <c r="E510" s="169" t="s">
        <v>797</v>
      </c>
      <c r="F510" s="485" t="str">
        <f t="shared" si="9"/>
        <v>911　職業紹介業</v>
      </c>
      <c r="G510" s="486"/>
      <c r="H510" s="486"/>
      <c r="I510" s="184" t="s">
        <v>1334</v>
      </c>
    </row>
    <row r="511" spans="1:9" ht="13.5" thickBot="1">
      <c r="A511" s="454"/>
      <c r="B511" s="478"/>
      <c r="C511" s="461"/>
      <c r="D511" s="180">
        <v>912</v>
      </c>
      <c r="E511" s="169" t="s">
        <v>798</v>
      </c>
      <c r="F511" s="485" t="str">
        <f t="shared" si="9"/>
        <v>912　労働者派遣業</v>
      </c>
      <c r="G511" s="486"/>
      <c r="H511" s="486"/>
      <c r="I511" s="184" t="s">
        <v>1335</v>
      </c>
    </row>
    <row r="512" spans="1:9" ht="26.5" thickBot="1">
      <c r="A512" s="454"/>
      <c r="B512" s="476">
        <v>92</v>
      </c>
      <c r="C512" s="459" t="s">
        <v>799</v>
      </c>
      <c r="D512" s="180">
        <v>920</v>
      </c>
      <c r="E512" s="169" t="s">
        <v>800</v>
      </c>
      <c r="F512" s="485" t="str">
        <f t="shared" si="9"/>
        <v>920　管理、補助的経済活動を行う事業所（92 その他の事業サービス業）</v>
      </c>
      <c r="G512" s="486"/>
      <c r="H512" s="486"/>
      <c r="I512" s="184" t="s">
        <v>1336</v>
      </c>
    </row>
    <row r="513" spans="1:9" ht="13.5" thickBot="1">
      <c r="A513" s="454"/>
      <c r="B513" s="477"/>
      <c r="C513" s="460"/>
      <c r="D513" s="180">
        <v>921</v>
      </c>
      <c r="E513" s="169" t="s">
        <v>801</v>
      </c>
      <c r="F513" s="485" t="str">
        <f t="shared" si="9"/>
        <v>921　速記・ワープロ入力・複写業</v>
      </c>
      <c r="G513" s="486"/>
      <c r="H513" s="486"/>
      <c r="I513" s="184" t="s">
        <v>1337</v>
      </c>
    </row>
    <row r="514" spans="1:9" ht="13.5" thickBot="1">
      <c r="A514" s="454"/>
      <c r="B514" s="477"/>
      <c r="C514" s="460"/>
      <c r="D514" s="180">
        <v>922</v>
      </c>
      <c r="E514" s="169" t="s">
        <v>802</v>
      </c>
      <c r="F514" s="485" t="str">
        <f t="shared" si="9"/>
        <v>922　建物サービス業</v>
      </c>
      <c r="G514" s="486"/>
      <c r="H514" s="486"/>
      <c r="I514" s="184" t="s">
        <v>1338</v>
      </c>
    </row>
    <row r="515" spans="1:9" ht="13.5" thickBot="1">
      <c r="A515" s="454"/>
      <c r="B515" s="477"/>
      <c r="C515" s="460"/>
      <c r="D515" s="180">
        <v>923</v>
      </c>
      <c r="E515" s="169" t="s">
        <v>803</v>
      </c>
      <c r="F515" s="485" t="str">
        <f t="shared" si="9"/>
        <v>923　警備業</v>
      </c>
      <c r="G515" s="486"/>
      <c r="H515" s="486"/>
      <c r="I515" s="184" t="s">
        <v>1339</v>
      </c>
    </row>
    <row r="516" spans="1:9" ht="13.5" thickBot="1">
      <c r="A516" s="454"/>
      <c r="B516" s="478"/>
      <c r="C516" s="461"/>
      <c r="D516" s="180">
        <v>929</v>
      </c>
      <c r="E516" s="169" t="s">
        <v>804</v>
      </c>
      <c r="F516" s="485" t="str">
        <f t="shared" si="9"/>
        <v>929　他に分類されない事業サービス業</v>
      </c>
      <c r="G516" s="486"/>
      <c r="H516" s="486"/>
      <c r="I516" s="184" t="s">
        <v>1340</v>
      </c>
    </row>
    <row r="517" spans="1:9" ht="13.5" thickBot="1">
      <c r="A517" s="454"/>
      <c r="B517" s="476">
        <v>93</v>
      </c>
      <c r="C517" s="459" t="s">
        <v>805</v>
      </c>
      <c r="D517" s="180">
        <v>931</v>
      </c>
      <c r="E517" s="169" t="s">
        <v>806</v>
      </c>
      <c r="F517" s="485" t="str">
        <f t="shared" ref="F517:F537" si="10">D517&amp;"　"&amp;E517</f>
        <v>931　経済団体</v>
      </c>
      <c r="G517" s="486"/>
      <c r="H517" s="486"/>
      <c r="I517" s="184" t="s">
        <v>1341</v>
      </c>
    </row>
    <row r="518" spans="1:9" ht="13.5" thickBot="1">
      <c r="A518" s="454"/>
      <c r="B518" s="477"/>
      <c r="C518" s="460"/>
      <c r="D518" s="180">
        <v>932</v>
      </c>
      <c r="E518" s="169" t="s">
        <v>807</v>
      </c>
      <c r="F518" s="485" t="str">
        <f t="shared" si="10"/>
        <v>932　労働団体</v>
      </c>
      <c r="G518" s="486"/>
      <c r="H518" s="486"/>
      <c r="I518" s="184" t="s">
        <v>1342</v>
      </c>
    </row>
    <row r="519" spans="1:9" ht="13.5" thickBot="1">
      <c r="A519" s="454"/>
      <c r="B519" s="477"/>
      <c r="C519" s="460"/>
      <c r="D519" s="180">
        <v>933</v>
      </c>
      <c r="E519" s="169" t="s">
        <v>808</v>
      </c>
      <c r="F519" s="485" t="str">
        <f t="shared" si="10"/>
        <v>933　学術・文化団体</v>
      </c>
      <c r="G519" s="486"/>
      <c r="H519" s="486"/>
      <c r="I519" s="184" t="s">
        <v>1343</v>
      </c>
    </row>
    <row r="520" spans="1:9" ht="13.5" thickBot="1">
      <c r="A520" s="454"/>
      <c r="B520" s="477"/>
      <c r="C520" s="460"/>
      <c r="D520" s="180">
        <v>934</v>
      </c>
      <c r="E520" s="169" t="s">
        <v>809</v>
      </c>
      <c r="F520" s="485" t="str">
        <f t="shared" si="10"/>
        <v>934　政治団体</v>
      </c>
      <c r="G520" s="486"/>
      <c r="H520" s="486"/>
      <c r="I520" s="184" t="s">
        <v>1344</v>
      </c>
    </row>
    <row r="521" spans="1:9" ht="13.5" thickBot="1">
      <c r="A521" s="454"/>
      <c r="B521" s="478"/>
      <c r="C521" s="461"/>
      <c r="D521" s="180">
        <v>939</v>
      </c>
      <c r="E521" s="169" t="s">
        <v>810</v>
      </c>
      <c r="F521" s="485" t="str">
        <f t="shared" si="10"/>
        <v>939　他に分類されない非営利的団体</v>
      </c>
      <c r="G521" s="486"/>
      <c r="H521" s="486"/>
      <c r="I521" s="184" t="s">
        <v>1345</v>
      </c>
    </row>
    <row r="522" spans="1:9" ht="13.5" thickBot="1">
      <c r="A522" s="454"/>
      <c r="B522" s="476">
        <v>94</v>
      </c>
      <c r="C522" s="459" t="s">
        <v>811</v>
      </c>
      <c r="D522" s="180">
        <v>941</v>
      </c>
      <c r="E522" s="169" t="s">
        <v>812</v>
      </c>
      <c r="F522" s="485" t="str">
        <f t="shared" si="10"/>
        <v>941　神道系宗教</v>
      </c>
      <c r="G522" s="486"/>
      <c r="H522" s="486"/>
      <c r="I522" s="184" t="s">
        <v>1346</v>
      </c>
    </row>
    <row r="523" spans="1:9" ht="13.5" thickBot="1">
      <c r="A523" s="454"/>
      <c r="B523" s="477"/>
      <c r="C523" s="460"/>
      <c r="D523" s="180">
        <v>942</v>
      </c>
      <c r="E523" s="169" t="s">
        <v>813</v>
      </c>
      <c r="F523" s="485" t="str">
        <f t="shared" si="10"/>
        <v>942　仏教系宗教</v>
      </c>
      <c r="G523" s="486"/>
      <c r="H523" s="486"/>
      <c r="I523" s="184" t="s">
        <v>1347</v>
      </c>
    </row>
    <row r="524" spans="1:9" ht="13.5" thickBot="1">
      <c r="A524" s="454"/>
      <c r="B524" s="477"/>
      <c r="C524" s="460"/>
      <c r="D524" s="180">
        <v>943</v>
      </c>
      <c r="E524" s="169" t="s">
        <v>814</v>
      </c>
      <c r="F524" s="485" t="str">
        <f t="shared" si="10"/>
        <v>943　キリスト教系宗教</v>
      </c>
      <c r="G524" s="486"/>
      <c r="H524" s="486"/>
      <c r="I524" s="184" t="s">
        <v>1348</v>
      </c>
    </row>
    <row r="525" spans="1:9" ht="13.5" thickBot="1">
      <c r="A525" s="454"/>
      <c r="B525" s="478"/>
      <c r="C525" s="461"/>
      <c r="D525" s="180">
        <v>949</v>
      </c>
      <c r="E525" s="169" t="s">
        <v>815</v>
      </c>
      <c r="F525" s="485" t="str">
        <f t="shared" si="10"/>
        <v>949　その他の宗教</v>
      </c>
      <c r="G525" s="486"/>
      <c r="H525" s="486"/>
      <c r="I525" s="184" t="s">
        <v>1349</v>
      </c>
    </row>
    <row r="526" spans="1:9" ht="26.5" thickBot="1">
      <c r="A526" s="454"/>
      <c r="B526" s="476">
        <v>95</v>
      </c>
      <c r="C526" s="459" t="s">
        <v>816</v>
      </c>
      <c r="D526" s="180">
        <v>950</v>
      </c>
      <c r="E526" s="169" t="s">
        <v>817</v>
      </c>
      <c r="F526" s="485" t="str">
        <f t="shared" si="10"/>
        <v>950　管理，補助的経済活動を行う事業所（９５その他のサービス業）</v>
      </c>
      <c r="G526" s="486"/>
      <c r="H526" s="486"/>
      <c r="I526" s="184" t="s">
        <v>1350</v>
      </c>
    </row>
    <row r="527" spans="1:9" ht="13.5" thickBot="1">
      <c r="A527" s="454"/>
      <c r="B527" s="477"/>
      <c r="C527" s="460"/>
      <c r="D527" s="180">
        <v>951</v>
      </c>
      <c r="E527" s="169" t="s">
        <v>818</v>
      </c>
      <c r="F527" s="485" t="str">
        <f t="shared" si="10"/>
        <v>951　集会場</v>
      </c>
      <c r="G527" s="486"/>
      <c r="H527" s="486"/>
      <c r="I527" s="184" t="s">
        <v>1351</v>
      </c>
    </row>
    <row r="528" spans="1:9" ht="13.5" thickBot="1">
      <c r="A528" s="454"/>
      <c r="B528" s="477"/>
      <c r="C528" s="460"/>
      <c r="D528" s="180">
        <v>952</v>
      </c>
      <c r="E528" s="169" t="s">
        <v>819</v>
      </c>
      <c r="F528" s="485" t="str">
        <f t="shared" si="10"/>
        <v>952　と畜場</v>
      </c>
      <c r="G528" s="486"/>
      <c r="H528" s="486"/>
      <c r="I528" s="184" t="s">
        <v>1352</v>
      </c>
    </row>
    <row r="529" spans="1:9" ht="13.5" thickBot="1">
      <c r="A529" s="454"/>
      <c r="B529" s="478"/>
      <c r="C529" s="461"/>
      <c r="D529" s="180">
        <v>959</v>
      </c>
      <c r="E529" s="169" t="s">
        <v>820</v>
      </c>
      <c r="F529" s="485" t="str">
        <f t="shared" si="10"/>
        <v>959　他に分類されないサービス業</v>
      </c>
      <c r="G529" s="486"/>
      <c r="H529" s="486"/>
      <c r="I529" s="184" t="s">
        <v>1353</v>
      </c>
    </row>
    <row r="530" spans="1:9" ht="13.5" thickBot="1">
      <c r="A530" s="454"/>
      <c r="B530" s="476">
        <v>96</v>
      </c>
      <c r="C530" s="459" t="s">
        <v>821</v>
      </c>
      <c r="D530" s="180">
        <v>961</v>
      </c>
      <c r="E530" s="169" t="s">
        <v>822</v>
      </c>
      <c r="F530" s="485" t="str">
        <f t="shared" si="10"/>
        <v>961　外国公館</v>
      </c>
      <c r="G530" s="486"/>
      <c r="H530" s="486"/>
      <c r="I530" s="184" t="s">
        <v>1354</v>
      </c>
    </row>
    <row r="531" spans="1:9" ht="13.5" thickBot="1">
      <c r="A531" s="455"/>
      <c r="B531" s="478"/>
      <c r="C531" s="461"/>
      <c r="D531" s="180">
        <v>969</v>
      </c>
      <c r="E531" s="169" t="s">
        <v>823</v>
      </c>
      <c r="F531" s="485" t="str">
        <f t="shared" si="10"/>
        <v>969　その他の外国公務</v>
      </c>
      <c r="G531" s="486"/>
      <c r="H531" s="486"/>
      <c r="I531" s="184" t="s">
        <v>1355</v>
      </c>
    </row>
    <row r="532" spans="1:9" ht="13.5" thickBot="1">
      <c r="A532" s="453" t="s">
        <v>824</v>
      </c>
      <c r="B532" s="476">
        <v>97</v>
      </c>
      <c r="C532" s="459" t="s">
        <v>825</v>
      </c>
      <c r="D532" s="180">
        <v>971</v>
      </c>
      <c r="E532" s="169" t="s">
        <v>826</v>
      </c>
      <c r="F532" s="485" t="str">
        <f t="shared" si="10"/>
        <v>971　立法機関</v>
      </c>
      <c r="G532" s="486"/>
      <c r="H532" s="486"/>
      <c r="I532" s="184" t="s">
        <v>1356</v>
      </c>
    </row>
    <row r="533" spans="1:9" ht="13.5" thickBot="1">
      <c r="A533" s="454"/>
      <c r="B533" s="477"/>
      <c r="C533" s="460"/>
      <c r="D533" s="180">
        <v>972</v>
      </c>
      <c r="E533" s="169" t="s">
        <v>827</v>
      </c>
      <c r="F533" s="485" t="str">
        <f t="shared" si="10"/>
        <v>972　司法機関</v>
      </c>
      <c r="G533" s="486"/>
      <c r="H533" s="486"/>
      <c r="I533" s="184" t="s">
        <v>1357</v>
      </c>
    </row>
    <row r="534" spans="1:9" ht="13.5" thickBot="1">
      <c r="A534" s="454"/>
      <c r="B534" s="478"/>
      <c r="C534" s="461"/>
      <c r="D534" s="180">
        <v>973</v>
      </c>
      <c r="E534" s="169" t="s">
        <v>828</v>
      </c>
      <c r="F534" s="485" t="str">
        <f t="shared" si="10"/>
        <v>973　行政機関</v>
      </c>
      <c r="G534" s="486"/>
      <c r="H534" s="486"/>
      <c r="I534" s="184" t="s">
        <v>1358</v>
      </c>
    </row>
    <row r="535" spans="1:9" ht="13.5" thickBot="1">
      <c r="A535" s="454"/>
      <c r="B535" s="476">
        <v>98</v>
      </c>
      <c r="C535" s="459" t="s">
        <v>829</v>
      </c>
      <c r="D535" s="180">
        <v>981</v>
      </c>
      <c r="E535" s="169" t="s">
        <v>830</v>
      </c>
      <c r="F535" s="485" t="str">
        <f t="shared" si="10"/>
        <v>981　都道府県機関</v>
      </c>
      <c r="G535" s="486"/>
      <c r="H535" s="486"/>
      <c r="I535" s="184" t="s">
        <v>1359</v>
      </c>
    </row>
    <row r="536" spans="1:9" ht="13.5" thickBot="1">
      <c r="A536" s="455"/>
      <c r="B536" s="478"/>
      <c r="C536" s="461"/>
      <c r="D536" s="180">
        <v>982</v>
      </c>
      <c r="E536" s="169" t="s">
        <v>831</v>
      </c>
      <c r="F536" s="485" t="str">
        <f t="shared" si="10"/>
        <v>982　市町村機関</v>
      </c>
      <c r="G536" s="486"/>
      <c r="H536" s="486"/>
      <c r="I536" s="184" t="s">
        <v>1360</v>
      </c>
    </row>
    <row r="537" spans="1:9" ht="13.5" thickBot="1">
      <c r="A537" s="187" t="s">
        <v>832</v>
      </c>
      <c r="B537" s="182">
        <v>99</v>
      </c>
      <c r="C537" s="186" t="s">
        <v>833</v>
      </c>
      <c r="D537" s="180">
        <v>999</v>
      </c>
      <c r="E537" s="169" t="s">
        <v>833</v>
      </c>
      <c r="F537" s="485" t="str">
        <f t="shared" si="10"/>
        <v>999　分類不能の産業</v>
      </c>
      <c r="G537" s="486"/>
      <c r="H537" s="486"/>
      <c r="I537" s="184" t="s">
        <v>1361</v>
      </c>
    </row>
  </sheetData>
  <mergeCells count="752">
    <mergeCell ref="B512:B516"/>
    <mergeCell ref="I8:I9"/>
    <mergeCell ref="A2:C5"/>
    <mergeCell ref="F535:H535"/>
    <mergeCell ref="F536:H536"/>
    <mergeCell ref="F537:H537"/>
    <mergeCell ref="F527:H527"/>
    <mergeCell ref="F528:H528"/>
    <mergeCell ref="F529:H529"/>
    <mergeCell ref="F530:H530"/>
    <mergeCell ref="F531:H531"/>
    <mergeCell ref="F532:H532"/>
    <mergeCell ref="F523:H523"/>
    <mergeCell ref="F524:H524"/>
    <mergeCell ref="F525:H525"/>
    <mergeCell ref="F526:H526"/>
    <mergeCell ref="F533:H533"/>
    <mergeCell ref="F534:H534"/>
    <mergeCell ref="F512:H512"/>
    <mergeCell ref="F513:H513"/>
    <mergeCell ref="F514:H514"/>
    <mergeCell ref="F515:H515"/>
    <mergeCell ref="F516:H516"/>
    <mergeCell ref="F517:H517"/>
    <mergeCell ref="F521:H521"/>
    <mergeCell ref="F522:H522"/>
    <mergeCell ref="F496:H496"/>
    <mergeCell ref="F497:H497"/>
    <mergeCell ref="F498:H498"/>
    <mergeCell ref="F499:H499"/>
    <mergeCell ref="F500:H500"/>
    <mergeCell ref="F501:H501"/>
    <mergeCell ref="F502:H502"/>
    <mergeCell ref="F503:H503"/>
    <mergeCell ref="F504:H504"/>
    <mergeCell ref="F518:H518"/>
    <mergeCell ref="F519:H519"/>
    <mergeCell ref="F520:H520"/>
    <mergeCell ref="F505:H505"/>
    <mergeCell ref="F506:H506"/>
    <mergeCell ref="F507:H507"/>
    <mergeCell ref="F508:H508"/>
    <mergeCell ref="F509:H509"/>
    <mergeCell ref="F510:H510"/>
    <mergeCell ref="F511:H511"/>
    <mergeCell ref="F487:H487"/>
    <mergeCell ref="F488:H488"/>
    <mergeCell ref="F489:H489"/>
    <mergeCell ref="F490:H490"/>
    <mergeCell ref="F491:H491"/>
    <mergeCell ref="F492:H492"/>
    <mergeCell ref="F493:H493"/>
    <mergeCell ref="F494:H494"/>
    <mergeCell ref="F495:H495"/>
    <mergeCell ref="F478:H478"/>
    <mergeCell ref="F479:H479"/>
    <mergeCell ref="F480:H480"/>
    <mergeCell ref="F481:H481"/>
    <mergeCell ref="F482:H482"/>
    <mergeCell ref="F483:H483"/>
    <mergeCell ref="F484:H484"/>
    <mergeCell ref="F485:H485"/>
    <mergeCell ref="F486:H486"/>
    <mergeCell ref="F469:H469"/>
    <mergeCell ref="F470:H470"/>
    <mergeCell ref="F471:H471"/>
    <mergeCell ref="F472:H472"/>
    <mergeCell ref="F473:H473"/>
    <mergeCell ref="F474:H474"/>
    <mergeCell ref="F475:H475"/>
    <mergeCell ref="F476:H476"/>
    <mergeCell ref="F477:H477"/>
    <mergeCell ref="F460:H460"/>
    <mergeCell ref="F461:H461"/>
    <mergeCell ref="F462:H462"/>
    <mergeCell ref="F463:H463"/>
    <mergeCell ref="F464:H464"/>
    <mergeCell ref="F465:H465"/>
    <mergeCell ref="F466:H466"/>
    <mergeCell ref="F467:H467"/>
    <mergeCell ref="F468:H468"/>
    <mergeCell ref="F451:H451"/>
    <mergeCell ref="F452:H452"/>
    <mergeCell ref="F453:H453"/>
    <mergeCell ref="F454:H454"/>
    <mergeCell ref="F455:H455"/>
    <mergeCell ref="F456:H456"/>
    <mergeCell ref="F457:H457"/>
    <mergeCell ref="F458:H458"/>
    <mergeCell ref="F459:H459"/>
    <mergeCell ref="F442:H442"/>
    <mergeCell ref="F443:H443"/>
    <mergeCell ref="F444:H444"/>
    <mergeCell ref="F445:H445"/>
    <mergeCell ref="F446:H446"/>
    <mergeCell ref="F447:H447"/>
    <mergeCell ref="F448:H448"/>
    <mergeCell ref="F449:H449"/>
    <mergeCell ref="F450:H450"/>
    <mergeCell ref="F433:H433"/>
    <mergeCell ref="F434:H434"/>
    <mergeCell ref="F435:H435"/>
    <mergeCell ref="F436:H436"/>
    <mergeCell ref="F437:H437"/>
    <mergeCell ref="F438:H438"/>
    <mergeCell ref="F439:H439"/>
    <mergeCell ref="F440:H440"/>
    <mergeCell ref="F441:H441"/>
    <mergeCell ref="F424:H424"/>
    <mergeCell ref="F425:H425"/>
    <mergeCell ref="F426:H426"/>
    <mergeCell ref="F427:H427"/>
    <mergeCell ref="F428:H428"/>
    <mergeCell ref="F429:H429"/>
    <mergeCell ref="F430:H430"/>
    <mergeCell ref="F431:H431"/>
    <mergeCell ref="F432:H432"/>
    <mergeCell ref="F415:H415"/>
    <mergeCell ref="F416:H416"/>
    <mergeCell ref="F417:H417"/>
    <mergeCell ref="F418:H418"/>
    <mergeCell ref="F419:H419"/>
    <mergeCell ref="F420:H420"/>
    <mergeCell ref="F421:H421"/>
    <mergeCell ref="F422:H422"/>
    <mergeCell ref="F423:H423"/>
    <mergeCell ref="F406:H406"/>
    <mergeCell ref="F407:H407"/>
    <mergeCell ref="F408:H408"/>
    <mergeCell ref="F409:H409"/>
    <mergeCell ref="F410:H410"/>
    <mergeCell ref="F411:H411"/>
    <mergeCell ref="F412:H412"/>
    <mergeCell ref="F413:H413"/>
    <mergeCell ref="F414:H414"/>
    <mergeCell ref="F397:H397"/>
    <mergeCell ref="F398:H398"/>
    <mergeCell ref="F399:H399"/>
    <mergeCell ref="F400:H400"/>
    <mergeCell ref="F401:H401"/>
    <mergeCell ref="F402:H402"/>
    <mergeCell ref="F403:H403"/>
    <mergeCell ref="F404:H404"/>
    <mergeCell ref="F405:H405"/>
    <mergeCell ref="F388:H388"/>
    <mergeCell ref="F389:H389"/>
    <mergeCell ref="F390:H390"/>
    <mergeCell ref="F391:H391"/>
    <mergeCell ref="F392:H392"/>
    <mergeCell ref="F393:H393"/>
    <mergeCell ref="F394:H394"/>
    <mergeCell ref="F395:H395"/>
    <mergeCell ref="F396:H396"/>
    <mergeCell ref="F379:H379"/>
    <mergeCell ref="F380:H380"/>
    <mergeCell ref="F381:H381"/>
    <mergeCell ref="F382:H382"/>
    <mergeCell ref="F383:H383"/>
    <mergeCell ref="F384:H384"/>
    <mergeCell ref="F385:H385"/>
    <mergeCell ref="F386:H386"/>
    <mergeCell ref="F387:H387"/>
    <mergeCell ref="F370:H370"/>
    <mergeCell ref="F371:H371"/>
    <mergeCell ref="F372:H372"/>
    <mergeCell ref="F373:H373"/>
    <mergeCell ref="F374:H374"/>
    <mergeCell ref="F375:H375"/>
    <mergeCell ref="F376:H376"/>
    <mergeCell ref="F377:H377"/>
    <mergeCell ref="F378:H378"/>
    <mergeCell ref="F361:H361"/>
    <mergeCell ref="F362:H362"/>
    <mergeCell ref="F363:H363"/>
    <mergeCell ref="F364:H364"/>
    <mergeCell ref="F365:H365"/>
    <mergeCell ref="F366:H366"/>
    <mergeCell ref="F367:H367"/>
    <mergeCell ref="F368:H368"/>
    <mergeCell ref="F369:H369"/>
    <mergeCell ref="F352:H352"/>
    <mergeCell ref="F353:H353"/>
    <mergeCell ref="F354:H354"/>
    <mergeCell ref="F355:H355"/>
    <mergeCell ref="F356:H356"/>
    <mergeCell ref="F357:H357"/>
    <mergeCell ref="F358:H358"/>
    <mergeCell ref="F359:H359"/>
    <mergeCell ref="F360:H360"/>
    <mergeCell ref="F343:H343"/>
    <mergeCell ref="F344:H344"/>
    <mergeCell ref="F345:H345"/>
    <mergeCell ref="F346:H346"/>
    <mergeCell ref="F347:H347"/>
    <mergeCell ref="F348:H348"/>
    <mergeCell ref="F349:H349"/>
    <mergeCell ref="F350:H350"/>
    <mergeCell ref="F351:H351"/>
    <mergeCell ref="F334:H334"/>
    <mergeCell ref="F335:H335"/>
    <mergeCell ref="F336:H336"/>
    <mergeCell ref="F337:H337"/>
    <mergeCell ref="F338:H338"/>
    <mergeCell ref="F339:H339"/>
    <mergeCell ref="F340:H340"/>
    <mergeCell ref="F341:H341"/>
    <mergeCell ref="F342:H342"/>
    <mergeCell ref="F325:H325"/>
    <mergeCell ref="F326:H326"/>
    <mergeCell ref="F327:H327"/>
    <mergeCell ref="F328:H328"/>
    <mergeCell ref="F329:H329"/>
    <mergeCell ref="F330:H330"/>
    <mergeCell ref="F331:H331"/>
    <mergeCell ref="F332:H332"/>
    <mergeCell ref="F333:H333"/>
    <mergeCell ref="F316:H316"/>
    <mergeCell ref="F317:H317"/>
    <mergeCell ref="F318:H318"/>
    <mergeCell ref="F319:H319"/>
    <mergeCell ref="F320:H320"/>
    <mergeCell ref="F321:H321"/>
    <mergeCell ref="F322:H322"/>
    <mergeCell ref="F323:H323"/>
    <mergeCell ref="F324:H324"/>
    <mergeCell ref="F307:H307"/>
    <mergeCell ref="F308:H308"/>
    <mergeCell ref="F309:H309"/>
    <mergeCell ref="F310:H310"/>
    <mergeCell ref="F311:H311"/>
    <mergeCell ref="F312:H312"/>
    <mergeCell ref="F313:H313"/>
    <mergeCell ref="F314:H314"/>
    <mergeCell ref="F315:H315"/>
    <mergeCell ref="F298:H298"/>
    <mergeCell ref="F299:H299"/>
    <mergeCell ref="F300:H300"/>
    <mergeCell ref="F301:H301"/>
    <mergeCell ref="F302:H302"/>
    <mergeCell ref="F303:H303"/>
    <mergeCell ref="F304:H304"/>
    <mergeCell ref="F305:H305"/>
    <mergeCell ref="F306:H306"/>
    <mergeCell ref="F289:H289"/>
    <mergeCell ref="F290:H290"/>
    <mergeCell ref="F291:H291"/>
    <mergeCell ref="F292:H292"/>
    <mergeCell ref="F293:H293"/>
    <mergeCell ref="F294:H294"/>
    <mergeCell ref="F295:H295"/>
    <mergeCell ref="F296:H296"/>
    <mergeCell ref="F297:H297"/>
    <mergeCell ref="F280:H280"/>
    <mergeCell ref="F281:H281"/>
    <mergeCell ref="F282:H282"/>
    <mergeCell ref="F283:H283"/>
    <mergeCell ref="F284:H284"/>
    <mergeCell ref="F285:H285"/>
    <mergeCell ref="F286:H286"/>
    <mergeCell ref="F287:H287"/>
    <mergeCell ref="F288:H288"/>
    <mergeCell ref="F271:H271"/>
    <mergeCell ref="F272:H272"/>
    <mergeCell ref="F273:H273"/>
    <mergeCell ref="F274:H274"/>
    <mergeCell ref="F275:H275"/>
    <mergeCell ref="F276:H276"/>
    <mergeCell ref="F277:H277"/>
    <mergeCell ref="F278:H278"/>
    <mergeCell ref="F279:H279"/>
    <mergeCell ref="F262:H262"/>
    <mergeCell ref="F263:H263"/>
    <mergeCell ref="F264:H264"/>
    <mergeCell ref="F265:H265"/>
    <mergeCell ref="F266:H266"/>
    <mergeCell ref="F267:H267"/>
    <mergeCell ref="F268:H268"/>
    <mergeCell ref="F269:H269"/>
    <mergeCell ref="F270:H270"/>
    <mergeCell ref="F253:H253"/>
    <mergeCell ref="F254:H254"/>
    <mergeCell ref="F255:H255"/>
    <mergeCell ref="F256:H256"/>
    <mergeCell ref="F257:H257"/>
    <mergeCell ref="F258:H258"/>
    <mergeCell ref="F259:H259"/>
    <mergeCell ref="F260:H260"/>
    <mergeCell ref="F261:H261"/>
    <mergeCell ref="F244:H244"/>
    <mergeCell ref="F245:H245"/>
    <mergeCell ref="F246:H246"/>
    <mergeCell ref="F247:H247"/>
    <mergeCell ref="F248:H248"/>
    <mergeCell ref="F249:H249"/>
    <mergeCell ref="F250:H250"/>
    <mergeCell ref="F251:H251"/>
    <mergeCell ref="F252:H252"/>
    <mergeCell ref="F235:H235"/>
    <mergeCell ref="F236:H236"/>
    <mergeCell ref="F237:H237"/>
    <mergeCell ref="F238:H238"/>
    <mergeCell ref="F239:H239"/>
    <mergeCell ref="F240:H240"/>
    <mergeCell ref="F241:H241"/>
    <mergeCell ref="F242:H242"/>
    <mergeCell ref="F243:H243"/>
    <mergeCell ref="F226:H226"/>
    <mergeCell ref="F227:H227"/>
    <mergeCell ref="F228:H228"/>
    <mergeCell ref="F229:H229"/>
    <mergeCell ref="F230:H230"/>
    <mergeCell ref="F231:H231"/>
    <mergeCell ref="F232:H232"/>
    <mergeCell ref="F233:H233"/>
    <mergeCell ref="F234:H234"/>
    <mergeCell ref="C509:C511"/>
    <mergeCell ref="B517:B521"/>
    <mergeCell ref="C517:C521"/>
    <mergeCell ref="C512:C516"/>
    <mergeCell ref="F206:H206"/>
    <mergeCell ref="F207:H207"/>
    <mergeCell ref="F208:H208"/>
    <mergeCell ref="F209:H209"/>
    <mergeCell ref="F210:H210"/>
    <mergeCell ref="F211:H211"/>
    <mergeCell ref="F212:H212"/>
    <mergeCell ref="F213:H213"/>
    <mergeCell ref="F214:H214"/>
    <mergeCell ref="F215:H215"/>
    <mergeCell ref="F216:H216"/>
    <mergeCell ref="F217:H217"/>
    <mergeCell ref="F218:H218"/>
    <mergeCell ref="F219:H219"/>
    <mergeCell ref="F220:H220"/>
    <mergeCell ref="F221:H221"/>
    <mergeCell ref="F222:H222"/>
    <mergeCell ref="F223:H223"/>
    <mergeCell ref="F224:H224"/>
    <mergeCell ref="F225:H225"/>
    <mergeCell ref="A492:A497"/>
    <mergeCell ref="B492:B494"/>
    <mergeCell ref="C492:C494"/>
    <mergeCell ref="B495:B497"/>
    <mergeCell ref="C495:C497"/>
    <mergeCell ref="B502:B503"/>
    <mergeCell ref="C502:C503"/>
    <mergeCell ref="A532:A536"/>
    <mergeCell ref="B532:B534"/>
    <mergeCell ref="C532:C534"/>
    <mergeCell ref="B535:B536"/>
    <mergeCell ref="C535:C536"/>
    <mergeCell ref="A498:A531"/>
    <mergeCell ref="B498:B501"/>
    <mergeCell ref="C498:C501"/>
    <mergeCell ref="B522:B525"/>
    <mergeCell ref="C522:C525"/>
    <mergeCell ref="B526:B529"/>
    <mergeCell ref="C526:C529"/>
    <mergeCell ref="B530:B531"/>
    <mergeCell ref="C530:C531"/>
    <mergeCell ref="B504:B508"/>
    <mergeCell ref="C504:C508"/>
    <mergeCell ref="B509:B511"/>
    <mergeCell ref="A459:A473"/>
    <mergeCell ref="B459:B467"/>
    <mergeCell ref="C459:C467"/>
    <mergeCell ref="B468:B473"/>
    <mergeCell ref="C468:C473"/>
    <mergeCell ref="A474:A491"/>
    <mergeCell ref="B474:B480"/>
    <mergeCell ref="C474:C480"/>
    <mergeCell ref="B481:B484"/>
    <mergeCell ref="C481:C484"/>
    <mergeCell ref="B485:B491"/>
    <mergeCell ref="C485:C491"/>
    <mergeCell ref="A419:A435"/>
    <mergeCell ref="B419:B423"/>
    <mergeCell ref="C419:C423"/>
    <mergeCell ref="B424:B432"/>
    <mergeCell ref="C424:C432"/>
    <mergeCell ref="B433:B435"/>
    <mergeCell ref="C433:C435"/>
    <mergeCell ref="A436:A458"/>
    <mergeCell ref="B436:B442"/>
    <mergeCell ref="C436:C442"/>
    <mergeCell ref="B443:B450"/>
    <mergeCell ref="C443:C450"/>
    <mergeCell ref="B451:B458"/>
    <mergeCell ref="C451:C458"/>
    <mergeCell ref="A381:A395"/>
    <mergeCell ref="B381:B383"/>
    <mergeCell ref="C381:C383"/>
    <mergeCell ref="B384:B388"/>
    <mergeCell ref="C384:C388"/>
    <mergeCell ref="B389:B395"/>
    <mergeCell ref="C389:C395"/>
    <mergeCell ref="A396:A418"/>
    <mergeCell ref="B396:B398"/>
    <mergeCell ref="C396:C398"/>
    <mergeCell ref="B399:B408"/>
    <mergeCell ref="C399:C408"/>
    <mergeCell ref="B409:B410"/>
    <mergeCell ref="C409:C410"/>
    <mergeCell ref="B411:B418"/>
    <mergeCell ref="C411:C418"/>
    <mergeCell ref="B343:B352"/>
    <mergeCell ref="C343:C352"/>
    <mergeCell ref="B353:B356"/>
    <mergeCell ref="C353:C356"/>
    <mergeCell ref="A357:A380"/>
    <mergeCell ref="B357:B359"/>
    <mergeCell ref="C357:C359"/>
    <mergeCell ref="B360:B362"/>
    <mergeCell ref="C360:C362"/>
    <mergeCell ref="B363:B367"/>
    <mergeCell ref="C363:C367"/>
    <mergeCell ref="B368:B370"/>
    <mergeCell ref="C368:C370"/>
    <mergeCell ref="B371:B374"/>
    <mergeCell ref="C371:C374"/>
    <mergeCell ref="B375:B380"/>
    <mergeCell ref="C375:C380"/>
    <mergeCell ref="A296:A356"/>
    <mergeCell ref="B296:B297"/>
    <mergeCell ref="C296:C297"/>
    <mergeCell ref="B298:B301"/>
    <mergeCell ref="C298:C301"/>
    <mergeCell ref="B317:B321"/>
    <mergeCell ref="C317:C321"/>
    <mergeCell ref="B322:B324"/>
    <mergeCell ref="C322:C324"/>
    <mergeCell ref="B325:B330"/>
    <mergeCell ref="C325:C330"/>
    <mergeCell ref="B331:B338"/>
    <mergeCell ref="C331:C338"/>
    <mergeCell ref="B339:B342"/>
    <mergeCell ref="C339:C342"/>
    <mergeCell ref="B277:B281"/>
    <mergeCell ref="C277:C281"/>
    <mergeCell ref="B282:B284"/>
    <mergeCell ref="C282:C284"/>
    <mergeCell ref="B302:B304"/>
    <mergeCell ref="C302:C304"/>
    <mergeCell ref="B305:B311"/>
    <mergeCell ref="C305:C311"/>
    <mergeCell ref="B312:B316"/>
    <mergeCell ref="C312:C316"/>
    <mergeCell ref="A244:A263"/>
    <mergeCell ref="B255:B256"/>
    <mergeCell ref="C255:C256"/>
    <mergeCell ref="B257:B263"/>
    <mergeCell ref="C257:C263"/>
    <mergeCell ref="A264:A295"/>
    <mergeCell ref="B264:B265"/>
    <mergeCell ref="C264:C265"/>
    <mergeCell ref="B266:B270"/>
    <mergeCell ref="C266:C270"/>
    <mergeCell ref="B244:B247"/>
    <mergeCell ref="C244:C247"/>
    <mergeCell ref="B248:B251"/>
    <mergeCell ref="C248:C251"/>
    <mergeCell ref="B252:B254"/>
    <mergeCell ref="C252:C254"/>
    <mergeCell ref="B271:B276"/>
    <mergeCell ref="C271:C276"/>
    <mergeCell ref="B285:B287"/>
    <mergeCell ref="C285:C287"/>
    <mergeCell ref="B288:B293"/>
    <mergeCell ref="C288:C293"/>
    <mergeCell ref="B294:B295"/>
    <mergeCell ref="C294:C295"/>
    <mergeCell ref="A234:A243"/>
    <mergeCell ref="B234:B235"/>
    <mergeCell ref="C234:C235"/>
    <mergeCell ref="B236:B237"/>
    <mergeCell ref="C236:C237"/>
    <mergeCell ref="B238:B239"/>
    <mergeCell ref="C238:C239"/>
    <mergeCell ref="B240:B243"/>
    <mergeCell ref="C240:C243"/>
    <mergeCell ref="F193:H193"/>
    <mergeCell ref="F194:H194"/>
    <mergeCell ref="F195:H195"/>
    <mergeCell ref="F196:H196"/>
    <mergeCell ref="A197:A233"/>
    <mergeCell ref="B197:B203"/>
    <mergeCell ref="C197:C203"/>
    <mergeCell ref="B204:B212"/>
    <mergeCell ref="C204:C212"/>
    <mergeCell ref="B213:B216"/>
    <mergeCell ref="C213:C216"/>
    <mergeCell ref="B217:B223"/>
    <mergeCell ref="C217:C223"/>
    <mergeCell ref="B224:B233"/>
    <mergeCell ref="C224:C233"/>
    <mergeCell ref="F197:H197"/>
    <mergeCell ref="F198:H198"/>
    <mergeCell ref="F199:H199"/>
    <mergeCell ref="F200:H200"/>
    <mergeCell ref="F201:H201"/>
    <mergeCell ref="F202:H202"/>
    <mergeCell ref="F203:H203"/>
    <mergeCell ref="F204:H204"/>
    <mergeCell ref="F205:H205"/>
    <mergeCell ref="F184:H184"/>
    <mergeCell ref="F185:H185"/>
    <mergeCell ref="F186:H186"/>
    <mergeCell ref="F187:H187"/>
    <mergeCell ref="F188:H188"/>
    <mergeCell ref="F189:H189"/>
    <mergeCell ref="F190:H190"/>
    <mergeCell ref="F191:H191"/>
    <mergeCell ref="F192:H192"/>
    <mergeCell ref="F175:H175"/>
    <mergeCell ref="F176:H176"/>
    <mergeCell ref="F177:H177"/>
    <mergeCell ref="F178:H178"/>
    <mergeCell ref="F179:H179"/>
    <mergeCell ref="F180:H180"/>
    <mergeCell ref="F181:H181"/>
    <mergeCell ref="F182:H182"/>
    <mergeCell ref="F183:H183"/>
    <mergeCell ref="F166:H166"/>
    <mergeCell ref="F167:H167"/>
    <mergeCell ref="F168:H168"/>
    <mergeCell ref="F169:H169"/>
    <mergeCell ref="F170:H170"/>
    <mergeCell ref="F171:H171"/>
    <mergeCell ref="F172:H172"/>
    <mergeCell ref="F173:H173"/>
    <mergeCell ref="F174:H174"/>
    <mergeCell ref="F157:H157"/>
    <mergeCell ref="F158:H158"/>
    <mergeCell ref="F159:H159"/>
    <mergeCell ref="F160:H160"/>
    <mergeCell ref="F161:H161"/>
    <mergeCell ref="F162:H162"/>
    <mergeCell ref="F163:H163"/>
    <mergeCell ref="F164:H164"/>
    <mergeCell ref="F165:H165"/>
    <mergeCell ref="F148:H148"/>
    <mergeCell ref="F149:H149"/>
    <mergeCell ref="F150:H150"/>
    <mergeCell ref="F151:H151"/>
    <mergeCell ref="F152:H152"/>
    <mergeCell ref="F153:H153"/>
    <mergeCell ref="F154:H154"/>
    <mergeCell ref="F155:H155"/>
    <mergeCell ref="F156:H156"/>
    <mergeCell ref="F139:H139"/>
    <mergeCell ref="F140:H140"/>
    <mergeCell ref="F141:H141"/>
    <mergeCell ref="F142:H142"/>
    <mergeCell ref="F143:H143"/>
    <mergeCell ref="F144:H144"/>
    <mergeCell ref="F145:H145"/>
    <mergeCell ref="F146:H146"/>
    <mergeCell ref="F147:H147"/>
    <mergeCell ref="F130:H130"/>
    <mergeCell ref="F131:H131"/>
    <mergeCell ref="F132:H132"/>
    <mergeCell ref="F133:H133"/>
    <mergeCell ref="F134:H134"/>
    <mergeCell ref="F135:H135"/>
    <mergeCell ref="F136:H136"/>
    <mergeCell ref="F137:H137"/>
    <mergeCell ref="F138:H138"/>
    <mergeCell ref="F121:H121"/>
    <mergeCell ref="F122:H122"/>
    <mergeCell ref="F123:H123"/>
    <mergeCell ref="F124:H124"/>
    <mergeCell ref="F125:H125"/>
    <mergeCell ref="F126:H126"/>
    <mergeCell ref="F127:H127"/>
    <mergeCell ref="F128:H128"/>
    <mergeCell ref="F129:H129"/>
    <mergeCell ref="B181:B189"/>
    <mergeCell ref="C181:C189"/>
    <mergeCell ref="B190:B196"/>
    <mergeCell ref="C190:C196"/>
    <mergeCell ref="F101:H101"/>
    <mergeCell ref="F102:H102"/>
    <mergeCell ref="F103:H103"/>
    <mergeCell ref="F104:H104"/>
    <mergeCell ref="F105:H105"/>
    <mergeCell ref="F106:H106"/>
    <mergeCell ref="F107:H107"/>
    <mergeCell ref="F108:H108"/>
    <mergeCell ref="F109:H109"/>
    <mergeCell ref="F110:H110"/>
    <mergeCell ref="F111:H111"/>
    <mergeCell ref="F112:H112"/>
    <mergeCell ref="F113:H113"/>
    <mergeCell ref="F114:H114"/>
    <mergeCell ref="F115:H115"/>
    <mergeCell ref="F116:H116"/>
    <mergeCell ref="F117:H117"/>
    <mergeCell ref="F118:H118"/>
    <mergeCell ref="F119:H119"/>
    <mergeCell ref="F120:H120"/>
    <mergeCell ref="F100:H100"/>
    <mergeCell ref="A101:A196"/>
    <mergeCell ref="B101:B105"/>
    <mergeCell ref="C101:C105"/>
    <mergeCell ref="B106:B113"/>
    <mergeCell ref="C106:C113"/>
    <mergeCell ref="B114:B119"/>
    <mergeCell ref="C114:C119"/>
    <mergeCell ref="B120:B126"/>
    <mergeCell ref="C120:C126"/>
    <mergeCell ref="B127:B131"/>
    <mergeCell ref="C127:C131"/>
    <mergeCell ref="B132:B141"/>
    <mergeCell ref="C132:C141"/>
    <mergeCell ref="B142:B151"/>
    <mergeCell ref="C142:C151"/>
    <mergeCell ref="B152:B158"/>
    <mergeCell ref="C152:C158"/>
    <mergeCell ref="B159:B165"/>
    <mergeCell ref="C159:C165"/>
    <mergeCell ref="B166:B175"/>
    <mergeCell ref="C166:C175"/>
    <mergeCell ref="B176:B180"/>
    <mergeCell ref="C176:C180"/>
    <mergeCell ref="F91:H91"/>
    <mergeCell ref="F92:H92"/>
    <mergeCell ref="F93:H93"/>
    <mergeCell ref="F94:H94"/>
    <mergeCell ref="F95:H95"/>
    <mergeCell ref="F96:H96"/>
    <mergeCell ref="F97:H97"/>
    <mergeCell ref="F98:H98"/>
    <mergeCell ref="F99:H99"/>
    <mergeCell ref="F82:H82"/>
    <mergeCell ref="F83:H83"/>
    <mergeCell ref="F84:H84"/>
    <mergeCell ref="F85:H85"/>
    <mergeCell ref="F86:H86"/>
    <mergeCell ref="F87:H87"/>
    <mergeCell ref="F88:H88"/>
    <mergeCell ref="F89:H89"/>
    <mergeCell ref="F90:H90"/>
    <mergeCell ref="F73:H73"/>
    <mergeCell ref="F74:H74"/>
    <mergeCell ref="F75:H75"/>
    <mergeCell ref="F76:H76"/>
    <mergeCell ref="F77:H77"/>
    <mergeCell ref="F78:H78"/>
    <mergeCell ref="F79:H79"/>
    <mergeCell ref="F80:H80"/>
    <mergeCell ref="F81:H81"/>
    <mergeCell ref="F64:H64"/>
    <mergeCell ref="F65:H65"/>
    <mergeCell ref="F66:H66"/>
    <mergeCell ref="F67:H67"/>
    <mergeCell ref="F68:H68"/>
    <mergeCell ref="F69:H69"/>
    <mergeCell ref="F70:H70"/>
    <mergeCell ref="F71:H71"/>
    <mergeCell ref="F72:H72"/>
    <mergeCell ref="F55:H55"/>
    <mergeCell ref="F56:H56"/>
    <mergeCell ref="F57:H57"/>
    <mergeCell ref="F58:H58"/>
    <mergeCell ref="F59:H59"/>
    <mergeCell ref="F60:H60"/>
    <mergeCell ref="F61:H61"/>
    <mergeCell ref="F62:H62"/>
    <mergeCell ref="F63:H63"/>
    <mergeCell ref="F46:H46"/>
    <mergeCell ref="F47:H47"/>
    <mergeCell ref="F48:H48"/>
    <mergeCell ref="F49:H49"/>
    <mergeCell ref="F50:H50"/>
    <mergeCell ref="F51:H51"/>
    <mergeCell ref="F52:H52"/>
    <mergeCell ref="F53:H53"/>
    <mergeCell ref="F54:H54"/>
    <mergeCell ref="F37:H37"/>
    <mergeCell ref="F38:H38"/>
    <mergeCell ref="F39:H39"/>
    <mergeCell ref="F40:H40"/>
    <mergeCell ref="F41:H41"/>
    <mergeCell ref="F42:H42"/>
    <mergeCell ref="F43:H43"/>
    <mergeCell ref="F44:H44"/>
    <mergeCell ref="F45:H45"/>
    <mergeCell ref="F28:H28"/>
    <mergeCell ref="F29:H29"/>
    <mergeCell ref="F30:H30"/>
    <mergeCell ref="F31:H31"/>
    <mergeCell ref="F32:H32"/>
    <mergeCell ref="F33:H33"/>
    <mergeCell ref="F34:H34"/>
    <mergeCell ref="F35:H35"/>
    <mergeCell ref="F36:H36"/>
    <mergeCell ref="F8:H9"/>
    <mergeCell ref="F10:H10"/>
    <mergeCell ref="F23:H23"/>
    <mergeCell ref="F24:H24"/>
    <mergeCell ref="F25:H25"/>
    <mergeCell ref="F26:H26"/>
    <mergeCell ref="F27:H27"/>
    <mergeCell ref="F17:H17"/>
    <mergeCell ref="F18:H18"/>
    <mergeCell ref="F19:H19"/>
    <mergeCell ref="F20:H20"/>
    <mergeCell ref="F21:H21"/>
    <mergeCell ref="F22:H22"/>
    <mergeCell ref="F11:H11"/>
    <mergeCell ref="F12:H12"/>
    <mergeCell ref="F13:H13"/>
    <mergeCell ref="F14:H14"/>
    <mergeCell ref="F15:H15"/>
    <mergeCell ref="F16:H16"/>
    <mergeCell ref="A57:A100"/>
    <mergeCell ref="B57:B66"/>
    <mergeCell ref="C57:C66"/>
    <mergeCell ref="B67:B73"/>
    <mergeCell ref="C67:C73"/>
    <mergeCell ref="B74:B83"/>
    <mergeCell ref="C74:C83"/>
    <mergeCell ref="B84:B88"/>
    <mergeCell ref="C84:C88"/>
    <mergeCell ref="B89:B93"/>
    <mergeCell ref="C89:C93"/>
    <mergeCell ref="B94:B100"/>
    <mergeCell ref="C94:C100"/>
    <mergeCell ref="A21:A26"/>
    <mergeCell ref="B21:B23"/>
    <mergeCell ref="C21:C23"/>
    <mergeCell ref="B24:B26"/>
    <mergeCell ref="C24:C26"/>
    <mergeCell ref="A27:A33"/>
    <mergeCell ref="B27:B33"/>
    <mergeCell ref="C27:C33"/>
    <mergeCell ref="A34:A56"/>
    <mergeCell ref="B34:B40"/>
    <mergeCell ref="C34:C40"/>
    <mergeCell ref="B41:B50"/>
    <mergeCell ref="C41:C50"/>
    <mergeCell ref="B51:B56"/>
    <mergeCell ref="C51:C56"/>
    <mergeCell ref="A8:A9"/>
    <mergeCell ref="C8:C9"/>
    <mergeCell ref="D8:D9"/>
    <mergeCell ref="E8:E9"/>
    <mergeCell ref="A10:A20"/>
    <mergeCell ref="B10:B14"/>
    <mergeCell ref="C10:C14"/>
    <mergeCell ref="B15:B20"/>
    <mergeCell ref="C15:C20"/>
  </mergeCells>
  <phoneticPr fontId="5"/>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申請書</vt:lpstr>
      <vt:lpstr>別表１</vt:lpstr>
      <vt:lpstr>別表２</vt:lpstr>
      <vt:lpstr>別表３</vt:lpstr>
      <vt:lpstr>別表４</vt:lpstr>
      <vt:lpstr>別表５</vt:lpstr>
      <vt:lpstr>別表６</vt:lpstr>
      <vt:lpstr>別表７</vt:lpstr>
      <vt:lpstr>業種一覧</vt:lpstr>
      <vt:lpstr>申請書!Print_Area</vt:lpstr>
      <vt:lpstr>別表１!Print_Area</vt:lpstr>
      <vt:lpstr>別表２!Print_Area</vt:lpstr>
      <vt:lpstr>別表３!Print_Area</vt:lpstr>
      <vt:lpstr>別表４!Print_Area</vt:lpstr>
      <vt:lpstr>別表５!Print_Area</vt:lpstr>
      <vt:lpstr>別表６!Print_Area</vt:lpstr>
      <vt:lpstr>別表７!Print_Area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Administrator</cp:lastModifiedBy>
  <cp:lastPrinted>2021-05-21T04:53:10Z</cp:lastPrinted>
  <dcterms:created xsi:type="dcterms:W3CDTF">2006-07-05T02:16:07Z</dcterms:created>
  <dcterms:modified xsi:type="dcterms:W3CDTF">2021-05-21T04:53:23Z</dcterms:modified>
</cp:coreProperties>
</file>