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教育共通\030高校教育課\05施設係\ＮSDプロジェクト\★03_第三弾（R6 中野）\☆中野新校\測量\02公告\"/>
    </mc:Choice>
  </mc:AlternateContent>
  <xr:revisionPtr revIDLastSave="0" documentId="13_ncr:1_{5BBBFBAC-A769-4CE0-BCDB-08DA9113F68E}" xr6:coauthVersionLast="47" xr6:coauthVersionMax="47" xr10:uidLastSave="{00000000-0000-0000-0000-000000000000}"/>
  <bookViews>
    <workbookView xWindow="-108" yWindow="-108" windowWidth="23256" windowHeight="12576" tabRatio="798" firstSheet="4" activeTab="4" xr2:uid="{00000000-000D-0000-FFFF-FFFF00000000}"/>
  </bookViews>
  <sheets>
    <sheet name="000000" sheetId="6" state="veryHidden" r:id="rId1"/>
    <sheet name="回復済み_Sheet1" sheetId="7" state="veryHidden" r:id="rId2"/>
    <sheet name="回復済み_Sheet2" sheetId="8" state="veryHidden" r:id="rId3"/>
    <sheet name="回復済み_Sheet3" sheetId="9" state="veryHidden" r:id="rId4"/>
    <sheet name="表紙 " sheetId="114" r:id="rId5"/>
    <sheet name="統括情報表" sheetId="120" r:id="rId6"/>
    <sheet name="測量業務費" sheetId="75" r:id="rId7"/>
    <sheet name="施工内訳表（３級基準点）" sheetId="87" r:id="rId8"/>
    <sheet name="施工内訳表（４級基準点）" sheetId="88" r:id="rId9"/>
    <sheet name="施工内訳表（現地測量（作業計画））" sheetId="89" r:id="rId10"/>
    <sheet name="施工内訳表（現地測量） " sheetId="90" r:id="rId11"/>
    <sheet name="施工内訳表（路線測量（仮ＢＭ設置））" sheetId="106" r:id="rId12"/>
    <sheet name="施工内訳表（用地測量（作業計画））" sheetId="91" r:id="rId13"/>
    <sheet name="施工内訳表（現地踏査)" sheetId="108" r:id="rId14"/>
    <sheet name="施工内訳表（公図等転写連続図作成）" sheetId="93" r:id="rId15"/>
    <sheet name="施工内訳表（境界確認）" sheetId="95" r:id="rId16"/>
    <sheet name="施工内訳表（補助基準点の設置)" sheetId="109" r:id="rId17"/>
    <sheet name="施工内訳表（境界測量）" sheetId="97" r:id="rId18"/>
    <sheet name="施工内訳表（境界点間測量）" sheetId="111" r:id="rId19"/>
    <sheet name="施工内訳表（面積計算）" sheetId="123" r:id="rId20"/>
    <sheet name="施工内訳表（用地実測図原図作成）" sheetId="100" r:id="rId21"/>
    <sheet name="施工内訳表（用地平面図）" sheetId="122" r:id="rId22"/>
    <sheet name="施工内訳表（土地境界確認書作成）" sheetId="102" r:id="rId23"/>
    <sheet name="施工内訳表（復元測量）" sheetId="103" r:id="rId24"/>
    <sheet name="施工内訳表（建物等の調査）" sheetId="113" r:id="rId25"/>
    <sheet name="施工内訳表（旅費交通費）" sheetId="105" r:id="rId26"/>
    <sheet name="施工内訳表（打合わせ協議）" sheetId="107" r:id="rId27"/>
    <sheet name="低入札調査価格" sheetId="82" state="hidden" r:id="rId28"/>
    <sheet name="低入札調査価格 (電気通信工事)" sheetId="83" state="hidden" r:id="rId29"/>
  </sheets>
  <externalReferences>
    <externalReference r:id="rId30"/>
  </externalReferences>
  <definedNames>
    <definedName name="_Fill" hidden="1">#REF!</definedName>
    <definedName name="_NO1">[1]ﾊﾞﾝ複合!#REF!</definedName>
    <definedName name="_NO2">[1]ﾊﾞﾝ複合!#REF!</definedName>
    <definedName name="\a">#N/A</definedName>
    <definedName name="\b">#N/A</definedName>
    <definedName name="\c">#N/A</definedName>
    <definedName name="\e">[1]電気０１!#REF!</definedName>
    <definedName name="\k">#REF!</definedName>
    <definedName name="\p">#REF!</definedName>
    <definedName name="\s">#REF!</definedName>
    <definedName name="\t">[1]電気０１!#REF!</definedName>
    <definedName name="\u">[1]電気０１!#REF!</definedName>
    <definedName name="\w">[1]電気０１!#REF!</definedName>
    <definedName name="\y">[1]電気０１!#REF!</definedName>
    <definedName name="A">'[1]明細書(機械)'!#REF!</definedName>
    <definedName name="bundenban２" localSheetId="27">[1]分電盤!#REF!</definedName>
    <definedName name="bundenban２" localSheetId="28">[1]分電盤!#REF!</definedName>
    <definedName name="bundenban２" localSheetId="4">[1]分電盤!#REF!</definedName>
    <definedName name="bundenban２">[1]分電盤!#REF!</definedName>
    <definedName name="Module1.SAN" localSheetId="8">[1]!Module1.SAN</definedName>
    <definedName name="Module1.SAN" localSheetId="15">[1]!Module1.SAN</definedName>
    <definedName name="Module1.SAN" localSheetId="17">[1]!Module1.SAN</definedName>
    <definedName name="Module1.SAN" localSheetId="18">[1]!Module1.SAN</definedName>
    <definedName name="Module1.SAN" localSheetId="24">[1]!Module1.SAN</definedName>
    <definedName name="Module1.SAN" localSheetId="9">[1]!Module1.SAN</definedName>
    <definedName name="Module1.SAN" localSheetId="10">[1]!Module1.SAN</definedName>
    <definedName name="Module1.SAN" localSheetId="13">[1]!Module1.SAN</definedName>
    <definedName name="Module1.SAN" localSheetId="14">[1]!Module1.SAN</definedName>
    <definedName name="Module1.SAN" localSheetId="26">[1]!Module1.SAN</definedName>
    <definedName name="Module1.SAN" localSheetId="22">[1]!Module1.SAN</definedName>
    <definedName name="Module1.SAN" localSheetId="23">[1]!Module1.SAN</definedName>
    <definedName name="Module1.SAN" localSheetId="16">[1]!Module1.SAN</definedName>
    <definedName name="Module1.SAN" localSheetId="19">[1]!Module1.SAN</definedName>
    <definedName name="Module1.SAN" localSheetId="20">[1]!Module1.SAN</definedName>
    <definedName name="Module1.SAN" localSheetId="12">[1]!Module1.SAN</definedName>
    <definedName name="Module1.SAN" localSheetId="21">[1]!Module1.SAN</definedName>
    <definedName name="Module1.SAN" localSheetId="25">[1]!Module1.SAN</definedName>
    <definedName name="Module1.SAN" localSheetId="11">[1]!Module1.SAN</definedName>
    <definedName name="Module1.SAN">[1]!Module1.SAN</definedName>
    <definedName name="_xlnm.Print_Area" localSheetId="7">'施工内訳表（３級基準点）'!$A$1:$F$27</definedName>
    <definedName name="_xlnm.Print_Area" localSheetId="8">'施工内訳表（４級基準点）'!$A$1:$F$27</definedName>
    <definedName name="_xlnm.Print_Area" localSheetId="15">'施工内訳表（境界確認）'!$A$1:$F$17</definedName>
    <definedName name="_xlnm.Print_Area" localSheetId="17">'施工内訳表（境界測量）'!$A$1:$F$17</definedName>
    <definedName name="_xlnm.Print_Area" localSheetId="18">'施工内訳表（境界点間測量）'!$A$1:$F$17</definedName>
    <definedName name="_xlnm.Print_Area" localSheetId="24">'施工内訳表（建物等の調査）'!$A$1:$F$17</definedName>
    <definedName name="_xlnm.Print_Area" localSheetId="9">'施工内訳表（現地測量（作業計画））'!$A$1:$F$16</definedName>
    <definedName name="_xlnm.Print_Area" localSheetId="10">'施工内訳表（現地測量） '!$A$1:$F$26</definedName>
    <definedName name="_xlnm.Print_Area" localSheetId="13">'施工内訳表（現地踏査)'!$A$1:$F$17</definedName>
    <definedName name="_xlnm.Print_Area" localSheetId="14">'施工内訳表（公図等転写連続図作成）'!$A$1:$F$17</definedName>
    <definedName name="_xlnm.Print_Area" localSheetId="26">'施工内訳表（打合わせ協議）'!$A$1:$F$17</definedName>
    <definedName name="_xlnm.Print_Area" localSheetId="22">'施工内訳表（土地境界確認書作成）'!$A$1:$F$17</definedName>
    <definedName name="_xlnm.Print_Area" localSheetId="23">'施工内訳表（復元測量）'!$A$1:$F$17</definedName>
    <definedName name="_xlnm.Print_Area" localSheetId="16">'施工内訳表（補助基準点の設置)'!$A$1:$F$17</definedName>
    <definedName name="_xlnm.Print_Area" localSheetId="19">'施工内訳表（面積計算）'!$A$1:$F$15</definedName>
    <definedName name="_xlnm.Print_Area" localSheetId="20">'施工内訳表（用地実測図原図作成）'!$A$1:$F$17</definedName>
    <definedName name="_xlnm.Print_Area" localSheetId="12">'施工内訳表（用地測量（作業計画））'!$A$1:$F$17</definedName>
    <definedName name="_xlnm.Print_Area" localSheetId="21">'施工内訳表（用地平面図）'!$A$1:$F$17</definedName>
    <definedName name="_xlnm.Print_Area" localSheetId="25">'施工内訳表（旅費交通費）'!$A$1:$F$17</definedName>
    <definedName name="_xlnm.Print_Area" localSheetId="11">'施工内訳表（路線測量（仮ＢＭ設置））'!$A$1:$F$17</definedName>
    <definedName name="_xlnm.Print_Area" localSheetId="6">測量業務費!$A$1:$G$80</definedName>
    <definedName name="_xlnm.Print_Area" localSheetId="27">低入札調査価格!$A$1:$F$31</definedName>
    <definedName name="_xlnm.Print_Area" localSheetId="28">'低入札調査価格 (電気通信工事)'!$A$1:$F$31</definedName>
    <definedName name="_xlnm.Print_Area" localSheetId="4">'表紙 '!$A$1:$O$15</definedName>
    <definedName name="_xlnm.Print_Area">#REF!</definedName>
    <definedName name="PRINT_AREA_MI">#REF!</definedName>
    <definedName name="_xlnm.Print_Titles" localSheetId="7">'施工内訳表（３級基準点）'!$1:$4</definedName>
    <definedName name="_xlnm.Print_Titles" localSheetId="8">'施工内訳表（４級基準点）'!$1:$4</definedName>
    <definedName name="_xlnm.Print_Titles" localSheetId="10">'施工内訳表（現地測量） '!$1:$4</definedName>
    <definedName name="_xlnm.Print_Titles" localSheetId="6">測量業務費!$1:$2</definedName>
    <definedName name="_xlnm.Print_Titles">#REF!</definedName>
    <definedName name="PRINT_TITLES_MI">#REF!</definedName>
    <definedName name="print_Titles1">#REF!</definedName>
    <definedName name="あ" localSheetId="27">#REF!</definedName>
    <definedName name="あ" localSheetId="28">#REF!</definedName>
    <definedName name="あ" localSheetId="4">#REF!</definedName>
    <definedName name="あ">#REF!</definedName>
    <definedName name="あ１">#REF!</definedName>
    <definedName name="あ１００００">#REF!</definedName>
    <definedName name="ｲﾝﾀｰﾎﾝ">#REF!</definedName>
    <definedName name="ｲﾝﾀｰﾎﾝ変">#REF!</definedName>
    <definedName name="ｶﾞﾗｽ">[1]明細書!$F$416</definedName>
    <definedName name="ガラス工事">#REF!</definedName>
    <definedName name="ガラス工事変">#REF!</definedName>
    <definedName name="コンクリート工事">#REF!</definedName>
    <definedName name="その他機械">'[1]明細書(電気)'!#REF!</definedName>
    <definedName name="その他工事">#REF!</definedName>
    <definedName name="その他工事変">#REF!</definedName>
    <definedName name="タイル工事">#REF!</definedName>
    <definedName name="タイル工事変">#REF!</definedName>
    <definedName name="ﾀﾞﾑｳｪｰﾀｰ工事">#REF!</definedName>
    <definedName name="ﾀﾞﾑｳｴｰﾀﾞｰ工事変">#REF!</definedName>
    <definedName name="ﾃﾚﾋﾞ共聴">#REF!</definedName>
    <definedName name="ﾃﾚﾋﾞ共聴変">#REF!</definedName>
    <definedName name="一般管理費">#REF!</definedName>
    <definedName name="一般管理費１" localSheetId="27">#REF!</definedName>
    <definedName name="一般管理費１" localSheetId="28">#REF!</definedName>
    <definedName name="一般管理費１" localSheetId="4">#REF!</definedName>
    <definedName name="一般管理費１">#REF!</definedName>
    <definedName name="一般管理費２" localSheetId="27">#REF!</definedName>
    <definedName name="一般管理費２" localSheetId="28">#REF!</definedName>
    <definedName name="一般管理費２" localSheetId="4">#REF!</definedName>
    <definedName name="一般管理費２">#REF!</definedName>
    <definedName name="一般暖房">'[1]明細書(電気)'!#REF!</definedName>
    <definedName name="一般暖房変">'[1]明細書(電気)'!#REF!</definedName>
    <definedName name="衛生器具">#REF!</definedName>
    <definedName name="屋根">#REF!</definedName>
    <definedName name="屋根金属工事" localSheetId="27">[1]一般便所!#REF!</definedName>
    <definedName name="屋根金属工事" localSheetId="28">[1]一般便所!#REF!</definedName>
    <definedName name="屋根金属工事" localSheetId="4">[1]一般便所!#REF!</definedName>
    <definedName name="屋根金属工事">[1]一般便所!#REF!</definedName>
    <definedName name="屋根板金工事">#REF!</definedName>
    <definedName name="屋根板金工事変">#REF!</definedName>
    <definedName name="開始">#REF!</definedName>
    <definedName name="外装工事">#REF!</definedName>
    <definedName name="外部金属工事">#REF!</definedName>
    <definedName name="外部左官工事">#REF!</definedName>
    <definedName name="外部塗装工事">#REF!</definedName>
    <definedName name="外壁">#REF!</definedName>
    <definedName name="幹線動力">#REF!</definedName>
    <definedName name="幹線動力変">#REF!</definedName>
    <definedName name="換気">'[1]明細書(電気)'!#REF!</definedName>
    <definedName name="換気変">'[1]明細書(電気)'!#REF!</definedName>
    <definedName name="基礎コン">[1]仮設土ｺﾝ!#REF!</definedName>
    <definedName name="既製コンクリート工事変">#REF!</definedName>
    <definedName name="給水">'[1]明細書(電気)'!#REF!</definedName>
    <definedName name="給水変">'[1]明細書(電気)'!#REF!</definedName>
    <definedName name="給湯">'[1]明細書(電気)'!#REF!</definedName>
    <definedName name="給湯変">'[1]明細書(電気)'!#REF!</definedName>
    <definedName name="給油">'[1]明細書(電気)'!#REF!</definedName>
    <definedName name="給油変">'[1]明細書(電気)'!#REF!</definedName>
    <definedName name="共通仮設費">#REF!</definedName>
    <definedName name="共通費１" localSheetId="27">#REF!</definedName>
    <definedName name="共通費１" localSheetId="28">#REF!</definedName>
    <definedName name="共通費１" localSheetId="4">#REF!</definedName>
    <definedName name="共通費１">#REF!</definedName>
    <definedName name="共通費２" localSheetId="27">#REF!</definedName>
    <definedName name="共通費２" localSheetId="28">#REF!</definedName>
    <definedName name="共通費２" localSheetId="4">#REF!</definedName>
    <definedName name="共通費２">#REF!</definedName>
    <definedName name="金属工事">#REF!</definedName>
    <definedName name="金属工事変">#REF!</definedName>
    <definedName name="金属製建具工事">#REF!</definedName>
    <definedName name="金属製建具工事変">#REF!</definedName>
    <definedName name="型枠">[1]仮設土ｺﾝ!#REF!</definedName>
    <definedName name="建築主体工事">#REF!</definedName>
    <definedName name="建築本体工事" localSheetId="27">#REF!</definedName>
    <definedName name="建築本体工事" localSheetId="28">#REF!</definedName>
    <definedName name="建築本体工事" localSheetId="4">#REF!</definedName>
    <definedName name="建築本体工事">#REF!</definedName>
    <definedName name="軒天">#REF!</definedName>
    <definedName name="現場経費" localSheetId="27">#REF!</definedName>
    <definedName name="現場経費" localSheetId="28">#REF!</definedName>
    <definedName name="現場経費" localSheetId="4">#REF!</definedName>
    <definedName name="現場経費">#REF!</definedName>
    <definedName name="工法">[1]入力表!$E$26:$E$29=[1]入力表!$B$28</definedName>
    <definedName name="鋼製建具工事">[1]一般便所!#REF!</definedName>
    <definedName name="合計１" localSheetId="27">#REF!</definedName>
    <definedName name="合計１" localSheetId="28">#REF!</definedName>
    <definedName name="合計１" localSheetId="4">#REF!</definedName>
    <definedName name="合計１">#REF!</definedName>
    <definedName name="合計２" localSheetId="27">#REF!</definedName>
    <definedName name="合計２" localSheetId="28">#REF!</definedName>
    <definedName name="合計２" localSheetId="4">#REF!</definedName>
    <definedName name="合計２">#REF!</definedName>
    <definedName name="根切">[1]仮設土!#REF!</definedName>
    <definedName name="根切り">#REF!</definedName>
    <definedName name="左官タイル工事">[1]一般便所!#REF!</definedName>
    <definedName name="左官工事" localSheetId="27">#REF!</definedName>
    <definedName name="左官工事" localSheetId="28">#REF!</definedName>
    <definedName name="左官工事" localSheetId="4">#REF!</definedName>
    <definedName name="左官工事">#REF!</definedName>
    <definedName name="左官工事変">#REF!</definedName>
    <definedName name="雑工事">[1]一般便所!#REF!</definedName>
    <definedName name="残土">#REF!</definedName>
    <definedName name="残土処分">[1]仮設土!#REF!</definedName>
    <definedName name="仕上げユニット工事">#REF!</definedName>
    <definedName name="仕上げユニット工事変">#REF!</definedName>
    <definedName name="自火報">#REF!</definedName>
    <definedName name="自火報変">#REF!</definedName>
    <definedName name="捨コン">[1]仮設土ｺﾝ!#REF!</definedName>
    <definedName name="捨てコン">#REF!</definedName>
    <definedName name="受変電">#REF!</definedName>
    <definedName name="受変電変">#REF!</definedName>
    <definedName name="床暖房">'[1]明細書(電気)'!#REF!</definedName>
    <definedName name="床暖房変">'[1]明細書(電気)'!#REF!</definedName>
    <definedName name="消火">'[1]明細書(電気)'!#REF!</definedName>
    <definedName name="消火変">'[1]明細書(電気)'!#REF!</definedName>
    <definedName name="照明器具">#REF!</definedName>
    <definedName name="照明器具変">#REF!</definedName>
    <definedName name="浄化槽">'[1]明細書(電気)'!#REF!</definedName>
    <definedName name="浄化槽変">'[1]明細書(電気)'!#REF!</definedName>
    <definedName name="埴生中">#REF!</definedName>
    <definedName name="申請費計" localSheetId="27">#REF!</definedName>
    <definedName name="申請費計" localSheetId="28">#REF!</definedName>
    <definedName name="申請費計" localSheetId="4">#REF!</definedName>
    <definedName name="申請費計">#REF!</definedName>
    <definedName name="西面">#REF!</definedName>
    <definedName name="他機械">#REF!</definedName>
    <definedName name="代価産廃">#REF!</definedName>
    <definedName name="断熱工事">#REF!</definedName>
    <definedName name="暖房">'[1]明細書(電気)'!#REF!</definedName>
    <definedName name="暖房変">'[1]明細書(電気)'!#REF!</definedName>
    <definedName name="直接仮設工事" localSheetId="27">#REF!</definedName>
    <definedName name="直接仮設工事" localSheetId="28">#REF!</definedName>
    <definedName name="直接仮設工事" localSheetId="4">#REF!</definedName>
    <definedName name="直接仮設工事">#REF!</definedName>
    <definedName name="直接工事費">#REF!</definedName>
    <definedName name="鉄">#REF!</definedName>
    <definedName name="鉄筋">[1]仮設土ｺﾝ!#REF!</definedName>
    <definedName name="鉄筋コンクリート工事" localSheetId="27">#REF!</definedName>
    <definedName name="鉄筋コンクリート工事" localSheetId="28">#REF!</definedName>
    <definedName name="鉄筋コンクリート工事" localSheetId="4">#REF!</definedName>
    <definedName name="鉄筋コンクリート工事">#REF!</definedName>
    <definedName name="鉄筋統計数量">#REF!</definedName>
    <definedName name="鉄骨工事">#REF!</definedName>
    <definedName name="鉄統計数量">[1]仮設土ｺﾝ!#REF!</definedName>
    <definedName name="電気代価">[1]照明!$U$56</definedName>
    <definedName name="電灯ｺﾝｾﾝﾄ">#REF!</definedName>
    <definedName name="電灯ｺﾝｾﾝﾄ変">#REF!</definedName>
    <definedName name="電話配管">#REF!</definedName>
    <definedName name="電話配管変">#REF!</definedName>
    <definedName name="塗装工事" localSheetId="27">#REF!</definedName>
    <definedName name="塗装工事" localSheetId="28">#REF!</definedName>
    <definedName name="塗装工事" localSheetId="4">#REF!</definedName>
    <definedName name="塗装工事">#REF!</definedName>
    <definedName name="塗装工事変">#REF!</definedName>
    <definedName name="土工事" localSheetId="27">#REF!</definedName>
    <definedName name="土工事" localSheetId="28">#REF!</definedName>
    <definedName name="土工事" localSheetId="4">#REF!</definedName>
    <definedName name="土工事">#REF!</definedName>
    <definedName name="土木､備品">#REF!</definedName>
    <definedName name="土木､備品変">#REF!</definedName>
    <definedName name="東面">#REF!</definedName>
    <definedName name="内外装工事">#REF!</definedName>
    <definedName name="内外装工事変">#REF!</definedName>
    <definedName name="内装工事">#REF!</definedName>
    <definedName name="内部金属工事">#REF!</definedName>
    <definedName name="内部左官工事">#REF!</definedName>
    <definedName name="内部塗装工事">#REF!</definedName>
    <definedName name="南面">#REF!</definedName>
    <definedName name="排水通気">'[1]明細書(電気)'!#REF!</definedName>
    <definedName name="排水通気変">'[1]明細書(電気)'!#REF!</definedName>
    <definedName name="非常照明">#REF!</definedName>
    <definedName name="非常照明変">#REF!</definedName>
    <definedName name="複合単価見出し">#REF!</definedName>
    <definedName name="放送">#REF!</definedName>
    <definedName name="放送変">#REF!</definedName>
    <definedName name="防水工事変">#REF!</definedName>
    <definedName name="北面">#REF!</definedName>
    <definedName name="埋め戻し">#REF!</definedName>
    <definedName name="埋戻">[1]仮設土!#REF!</definedName>
    <definedName name="無" localSheetId="27">#REF!</definedName>
    <definedName name="無" localSheetId="28">#REF!</definedName>
    <definedName name="無" localSheetId="4">#REF!</definedName>
    <definedName name="無">#REF!</definedName>
    <definedName name="木工事" localSheetId="27">#REF!</definedName>
    <definedName name="木工事" localSheetId="28">#REF!</definedName>
    <definedName name="木工事" localSheetId="4">#REF!</definedName>
    <definedName name="木工事">#REF!</definedName>
    <definedName name="木工事変">#REF!</definedName>
    <definedName name="木製建具工事">#REF!</definedName>
    <definedName name="木製建具工事変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90" l="1"/>
  <c r="V53" i="75" l="1"/>
  <c r="V52" i="75"/>
  <c r="V54" i="75" s="1"/>
  <c r="F2" i="123"/>
  <c r="AA53" i="75"/>
  <c r="F2" i="113"/>
  <c r="F2" i="107" l="1"/>
  <c r="F2" i="103"/>
  <c r="F2" i="102"/>
  <c r="F2" i="122"/>
  <c r="X52" i="75"/>
  <c r="F2" i="105"/>
  <c r="F2" i="100"/>
  <c r="F2" i="111"/>
  <c r="F2" i="97"/>
  <c r="F2" i="109"/>
  <c r="F2" i="95"/>
  <c r="F2" i="93"/>
  <c r="F2" i="108"/>
  <c r="F2" i="91"/>
  <c r="F2" i="106"/>
  <c r="F2" i="90"/>
  <c r="F2" i="89"/>
  <c r="F2" i="88"/>
  <c r="F2" i="87"/>
  <c r="Z53" i="75"/>
  <c r="Y53" i="75"/>
  <c r="X53" i="75"/>
  <c r="W53" i="75"/>
  <c r="U53" i="75"/>
  <c r="T53" i="75"/>
  <c r="S53" i="75"/>
  <c r="R53" i="75"/>
  <c r="Q53" i="75"/>
  <c r="P53" i="75"/>
  <c r="O53" i="75"/>
  <c r="N53" i="75"/>
  <c r="M53" i="75"/>
  <c r="L53" i="75"/>
  <c r="K53" i="75"/>
  <c r="J53" i="75"/>
  <c r="AB52" i="75"/>
  <c r="AB54" i="75" s="1"/>
  <c r="E10" i="83"/>
  <c r="E8" i="83"/>
  <c r="R54" i="75" l="1"/>
  <c r="S52" i="75"/>
  <c r="S54" i="75" s="1"/>
  <c r="R52" i="75"/>
  <c r="Q52" i="75"/>
  <c r="Q54" i="75" s="1"/>
  <c r="N52" i="75"/>
  <c r="N54" i="75" s="1"/>
  <c r="Z52" i="75"/>
  <c r="Z54" i="75" s="1"/>
  <c r="Y52" i="75"/>
  <c r="Y54" i="75" s="1"/>
  <c r="T52" i="75"/>
  <c r="T54" i="75" s="1"/>
  <c r="K51" i="75"/>
  <c r="K52" i="75" s="1"/>
  <c r="K54" i="75" s="1"/>
  <c r="AA52" i="75"/>
  <c r="AA54" i="75" s="1"/>
  <c r="W52" i="75"/>
  <c r="W54" i="75" s="1"/>
  <c r="U52" i="75"/>
  <c r="U54" i="75" s="1"/>
  <c r="M52" i="75"/>
  <c r="M54" i="75" s="1"/>
  <c r="L52" i="75"/>
  <c r="L54" i="75" s="1"/>
  <c r="O52" i="75"/>
  <c r="O54" i="75" s="1"/>
  <c r="J51" i="75"/>
  <c r="J52" i="75" s="1"/>
  <c r="J54" i="75" s="1"/>
  <c r="X54" i="75"/>
  <c r="P52" i="75"/>
  <c r="P54" i="75" s="1"/>
  <c r="C6" i="83"/>
  <c r="C6" i="82"/>
  <c r="U56" i="75" l="1"/>
  <c r="G50" i="75" s="1"/>
  <c r="E17" i="88"/>
  <c r="E18" i="88" s="1"/>
  <c r="C7" i="82"/>
  <c r="E7" i="82" s="1"/>
  <c r="E6" i="83"/>
  <c r="E6" i="82"/>
  <c r="C7" i="83" l="1"/>
  <c r="E7" i="83" s="1"/>
  <c r="C8" i="82"/>
  <c r="E8" i="82" s="1"/>
  <c r="C9" i="82" l="1"/>
  <c r="C9" i="83" l="1"/>
  <c r="C11" i="83" s="1"/>
  <c r="E9" i="82"/>
  <c r="E16" i="82" s="1"/>
  <c r="C10" i="82"/>
  <c r="E9" i="83" l="1"/>
  <c r="E17" i="83" s="1"/>
  <c r="E20" i="83"/>
  <c r="E22" i="83"/>
  <c r="C12" i="83"/>
  <c r="C13" i="83" s="1"/>
  <c r="E24" i="83"/>
  <c r="E19" i="82"/>
  <c r="E21" i="82"/>
  <c r="E23" i="82"/>
  <c r="C11" i="82"/>
  <c r="C12" i="8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管理者</author>
  </authors>
  <commentList>
    <comment ref="C8" authorId="0" shapeId="0" xr:uid="{00000000-0006-0000-08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「改修工事用算定ｼｰﾄ」のD20～D28の合計と機器間接費を合算したものを手入力</t>
        </r>
      </text>
    </comment>
    <comment ref="C10" authorId="0" shapeId="0" xr:uid="{00000000-0006-0000-08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機器費を手入力</t>
        </r>
      </text>
    </comment>
  </commentList>
</comments>
</file>

<file path=xl/sharedStrings.xml><?xml version="1.0" encoding="utf-8"?>
<sst xmlns="http://schemas.openxmlformats.org/spreadsheetml/2006/main" count="927" uniqueCount="299">
  <si>
    <t>単　　位</t>
    <rPh sb="0" eb="4">
      <t>タンイ</t>
    </rPh>
    <phoneticPr fontId="2"/>
  </si>
  <si>
    <t>金　　額</t>
    <rPh sb="0" eb="4">
      <t>キンガク</t>
    </rPh>
    <phoneticPr fontId="2"/>
  </si>
  <si>
    <t>備　　考</t>
    <rPh sb="0" eb="4">
      <t>ビコウ</t>
    </rPh>
    <phoneticPr fontId="2"/>
  </si>
  <si>
    <t>合　　計</t>
    <rPh sb="0" eb="1">
      <t>ゴウ</t>
    </rPh>
    <rPh sb="3" eb="4">
      <t>ケイ</t>
    </rPh>
    <phoneticPr fontId="2"/>
  </si>
  <si>
    <t>１　調査基準価格の算定</t>
    <rPh sb="2" eb="4">
      <t>チョウサ</t>
    </rPh>
    <rPh sb="4" eb="6">
      <t>キジュン</t>
    </rPh>
    <rPh sb="6" eb="8">
      <t>カカク</t>
    </rPh>
    <rPh sb="9" eb="11">
      <t>サンテイ</t>
    </rPh>
    <phoneticPr fontId="2"/>
  </si>
  <si>
    <t>区　分</t>
    <rPh sb="0" eb="1">
      <t>ク</t>
    </rPh>
    <rPh sb="2" eb="3">
      <t>ブン</t>
    </rPh>
    <phoneticPr fontId="2"/>
  </si>
  <si>
    <t>金　額</t>
    <rPh sb="0" eb="1">
      <t>キン</t>
    </rPh>
    <rPh sb="2" eb="3">
      <t>ガク</t>
    </rPh>
    <phoneticPr fontId="2"/>
  </si>
  <si>
    <t>直接工事費①</t>
    <rPh sb="0" eb="2">
      <t>チョクセツ</t>
    </rPh>
    <rPh sb="2" eb="5">
      <t>コウジヒ</t>
    </rPh>
    <phoneticPr fontId="2"/>
  </si>
  <si>
    <t>⑥</t>
    <phoneticPr fontId="2"/>
  </si>
  <si>
    <t>共通仮設費②</t>
    <rPh sb="0" eb="2">
      <t>キョウツウ</t>
    </rPh>
    <rPh sb="2" eb="4">
      <t>カセツ</t>
    </rPh>
    <rPh sb="4" eb="5">
      <t>ヒ</t>
    </rPh>
    <phoneticPr fontId="2"/>
  </si>
  <si>
    <t>⑦</t>
    <phoneticPr fontId="2"/>
  </si>
  <si>
    <t>現場管理費③</t>
    <rPh sb="0" eb="2">
      <t>ゲンバ</t>
    </rPh>
    <rPh sb="2" eb="4">
      <t>カンリ</t>
    </rPh>
    <rPh sb="4" eb="5">
      <t>ヒ</t>
    </rPh>
    <phoneticPr fontId="2"/>
  </si>
  <si>
    <t>⑧</t>
    <phoneticPr fontId="2"/>
  </si>
  <si>
    <t>一般管理費④</t>
    <rPh sb="0" eb="2">
      <t>イッパン</t>
    </rPh>
    <rPh sb="2" eb="4">
      <t>カンリ</t>
    </rPh>
    <rPh sb="4" eb="5">
      <t>ヒ</t>
    </rPh>
    <phoneticPr fontId="2"/>
  </si>
  <si>
    <t>工事価格⑤（①～④の計）</t>
    <rPh sb="0" eb="2">
      <t>コウジ</t>
    </rPh>
    <rPh sb="2" eb="4">
      <t>カカク</t>
    </rPh>
    <rPh sb="10" eb="11">
      <t>ケイ</t>
    </rPh>
    <phoneticPr fontId="2"/>
  </si>
  <si>
    <t>　　　　　　　　　　－</t>
    <phoneticPr fontId="2"/>
  </si>
  <si>
    <t>消費税相当額</t>
    <rPh sb="0" eb="3">
      <t>ショウヒゼイ</t>
    </rPh>
    <rPh sb="3" eb="5">
      <t>ソウトウ</t>
    </rPh>
    <rPh sb="5" eb="6">
      <t>ガク</t>
    </rPh>
    <phoneticPr fontId="2"/>
  </si>
  <si>
    <t>　　　　　　　　　　－</t>
    <phoneticPr fontId="2"/>
  </si>
  <si>
    <t>　　　　　　　　　　－</t>
    <phoneticPr fontId="2"/>
  </si>
  <si>
    <t>調査基準価格</t>
    <rPh sb="0" eb="2">
      <t>チョウサ</t>
    </rPh>
    <rPh sb="2" eb="4">
      <t>キジュン</t>
    </rPh>
    <rPh sb="4" eb="6">
      <t>カカク</t>
    </rPh>
    <phoneticPr fontId="2"/>
  </si>
  <si>
    <t>　　　　　　A</t>
    <phoneticPr fontId="2"/>
  </si>
  <si>
    <t>　</t>
    <phoneticPr fontId="2"/>
  </si>
  <si>
    <t>　工事価格⑤＝①＋②＋③＋④</t>
    <rPh sb="1" eb="3">
      <t>コウジ</t>
    </rPh>
    <rPh sb="3" eb="5">
      <t>カカク</t>
    </rPh>
    <phoneticPr fontId="2"/>
  </si>
  <si>
    <t>　　　　　　B</t>
    <phoneticPr fontId="2"/>
  </si>
  <si>
    <t>　　　　　　C</t>
    <phoneticPr fontId="2"/>
  </si>
  <si>
    <t>調査基準価格は、B＜A＜Cの場合　　Ａ</t>
    <rPh sb="0" eb="2">
      <t>チョウサ</t>
    </rPh>
    <rPh sb="2" eb="4">
      <t>キジュン</t>
    </rPh>
    <rPh sb="4" eb="6">
      <t>カカク</t>
    </rPh>
    <rPh sb="14" eb="16">
      <t>バアイ</t>
    </rPh>
    <phoneticPr fontId="2"/>
  </si>
  <si>
    <t>　　　　　　　　　　　 B＞Aの場合　　Ｂ</t>
    <rPh sb="16" eb="18">
      <t>バアイ</t>
    </rPh>
    <phoneticPr fontId="2"/>
  </si>
  <si>
    <t>　　　　　　　　　　　 A＞Cの場合　　Ｃ</t>
    <rPh sb="16" eb="18">
      <t>バアイ</t>
    </rPh>
    <phoneticPr fontId="2"/>
  </si>
  <si>
    <t>２　最低制限価格</t>
    <rPh sb="2" eb="4">
      <t>サイテイ</t>
    </rPh>
    <rPh sb="4" eb="6">
      <t>セイゲン</t>
    </rPh>
    <rPh sb="6" eb="8">
      <t>カカク</t>
    </rPh>
    <phoneticPr fontId="2"/>
  </si>
  <si>
    <t>最低制限価格については、特に必要があると認める場合に設けることができるもの</t>
    <rPh sb="0" eb="2">
      <t>サイテイ</t>
    </rPh>
    <rPh sb="2" eb="4">
      <t>セイゲン</t>
    </rPh>
    <rPh sb="4" eb="6">
      <t>カカク</t>
    </rPh>
    <rPh sb="12" eb="13">
      <t>トク</t>
    </rPh>
    <rPh sb="14" eb="16">
      <t>ヒツヨウ</t>
    </rPh>
    <rPh sb="20" eb="21">
      <t>ミト</t>
    </rPh>
    <rPh sb="23" eb="25">
      <t>バアイ</t>
    </rPh>
    <rPh sb="26" eb="27">
      <t>モウ</t>
    </rPh>
    <phoneticPr fontId="2"/>
  </si>
  <si>
    <t>であるが、通常の場合設けていない。</t>
    <rPh sb="5" eb="7">
      <t>ツウジョウ</t>
    </rPh>
    <rPh sb="8" eb="10">
      <t>バアイ</t>
    </rPh>
    <rPh sb="10" eb="11">
      <t>モウ</t>
    </rPh>
    <phoneticPr fontId="2"/>
  </si>
  <si>
    <t>低入札価格調査基準価格について（H22.7.1以降入札公告分に適用）</t>
    <rPh sb="0" eb="1">
      <t>テイ</t>
    </rPh>
    <rPh sb="1" eb="3">
      <t>ニュウサツ</t>
    </rPh>
    <rPh sb="3" eb="5">
      <t>カカク</t>
    </rPh>
    <rPh sb="5" eb="7">
      <t>チョウサ</t>
    </rPh>
    <rPh sb="7" eb="9">
      <t>キジュン</t>
    </rPh>
    <rPh sb="9" eb="11">
      <t>カカク</t>
    </rPh>
    <rPh sb="23" eb="25">
      <t>イコウ</t>
    </rPh>
    <rPh sb="25" eb="27">
      <t>ニュウサツ</t>
    </rPh>
    <rPh sb="27" eb="29">
      <t>コウコク</t>
    </rPh>
    <rPh sb="29" eb="30">
      <t>ブン</t>
    </rPh>
    <rPh sb="31" eb="33">
      <t>テキヨウ</t>
    </rPh>
    <phoneticPr fontId="2"/>
  </si>
  <si>
    <t>×(9.5/10)</t>
    <phoneticPr fontId="2"/>
  </si>
  <si>
    <t>×(9/10)</t>
    <phoneticPr fontId="2"/>
  </si>
  <si>
    <t>×(7/10)</t>
    <phoneticPr fontId="2"/>
  </si>
  <si>
    <t>×(3/10)</t>
    <phoneticPr fontId="2"/>
  </si>
  <si>
    <t>⑨</t>
    <phoneticPr fontId="2"/>
  </si>
  <si>
    <t>　⑥＋⑦＋⑧＋⑨＝A</t>
    <phoneticPr fontId="2"/>
  </si>
  <si>
    <t>　（ただし、工事価格の7/10～9/10の範囲内とする）</t>
    <rPh sb="6" eb="8">
      <t>コウジ</t>
    </rPh>
    <rPh sb="8" eb="10">
      <t>カカク</t>
    </rPh>
    <rPh sb="21" eb="24">
      <t>ハンイナイ</t>
    </rPh>
    <phoneticPr fontId="2"/>
  </si>
  <si>
    <t>　工事価格の(7/10)＝B</t>
    <rPh sb="1" eb="3">
      <t>コウジ</t>
    </rPh>
    <rPh sb="3" eb="5">
      <t>カカク</t>
    </rPh>
    <phoneticPr fontId="2"/>
  </si>
  <si>
    <t>　工事価格の(9/10)＝C</t>
    <rPh sb="1" eb="3">
      <t>コウジ</t>
    </rPh>
    <rPh sb="3" eb="5">
      <t>カカク</t>
    </rPh>
    <phoneticPr fontId="2"/>
  </si>
  <si>
    <t>低入札価格調査基準価格について（H22.9.15以降入札公告分に適用）</t>
    <rPh sb="0" eb="1">
      <t>テイ</t>
    </rPh>
    <rPh sb="1" eb="3">
      <t>ニュウサツ</t>
    </rPh>
    <rPh sb="3" eb="5">
      <t>カカク</t>
    </rPh>
    <rPh sb="5" eb="7">
      <t>チョウサ</t>
    </rPh>
    <rPh sb="7" eb="9">
      <t>キジュン</t>
    </rPh>
    <rPh sb="9" eb="11">
      <t>カカク</t>
    </rPh>
    <rPh sb="24" eb="26">
      <t>イコウ</t>
    </rPh>
    <rPh sb="26" eb="28">
      <t>ニュウサツ</t>
    </rPh>
    <rPh sb="28" eb="30">
      <t>コウコク</t>
    </rPh>
    <rPh sb="30" eb="31">
      <t>ブン</t>
    </rPh>
    <rPh sb="32" eb="34">
      <t>テキヨウ</t>
    </rPh>
    <phoneticPr fontId="2"/>
  </si>
  <si>
    <t>現場管理費＋機器間接費③</t>
    <rPh sb="0" eb="2">
      <t>ゲンバ</t>
    </rPh>
    <rPh sb="2" eb="4">
      <t>カンリ</t>
    </rPh>
    <rPh sb="4" eb="5">
      <t>ヒ</t>
    </rPh>
    <rPh sb="6" eb="8">
      <t>キキ</t>
    </rPh>
    <rPh sb="8" eb="10">
      <t>カンセツ</t>
    </rPh>
    <rPh sb="10" eb="11">
      <t>ヒ</t>
    </rPh>
    <phoneticPr fontId="2"/>
  </si>
  <si>
    <t>機器費⑤</t>
    <rPh sb="0" eb="2">
      <t>キキ</t>
    </rPh>
    <rPh sb="2" eb="3">
      <t>ヒ</t>
    </rPh>
    <phoneticPr fontId="2"/>
  </si>
  <si>
    <t>工事価格⑥（①～⑤の計）</t>
    <rPh sb="0" eb="2">
      <t>コウジ</t>
    </rPh>
    <rPh sb="2" eb="4">
      <t>カカク</t>
    </rPh>
    <rPh sb="10" eb="11">
      <t>ケイ</t>
    </rPh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</si>
  <si>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</si>
  <si>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</si>
  <si>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</si>
  <si>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</si>
  <si>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</si>
  <si>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×(8.3/10)</t>
    <phoneticPr fontId="2"/>
  </si>
  <si>
    <t>　⑦＋⑧＋⑨＋⑩＋⑪＝A</t>
    <phoneticPr fontId="2"/>
  </si>
  <si>
    <t>　工事価格⑥＝①＋②＋③＋④＋⑤</t>
    <rPh sb="1" eb="3">
      <t>コウジ</t>
    </rPh>
    <rPh sb="3" eb="5">
      <t>カカク</t>
    </rPh>
    <phoneticPr fontId="2"/>
  </si>
  <si>
    <t>式</t>
    <rPh sb="0" eb="1">
      <t>シキ</t>
    </rPh>
    <phoneticPr fontId="2"/>
  </si>
  <si>
    <t>工
事
番
号</t>
    <rPh sb="0" eb="1">
      <t>コウ</t>
    </rPh>
    <rPh sb="2" eb="3">
      <t>ジ</t>
    </rPh>
    <rPh sb="4" eb="5">
      <t>バン</t>
    </rPh>
    <rPh sb="6" eb="7">
      <t>ゴウ</t>
    </rPh>
    <phoneticPr fontId="2"/>
  </si>
  <si>
    <t>所
長</t>
    <rPh sb="0" eb="1">
      <t>ショ</t>
    </rPh>
    <rPh sb="2" eb="3">
      <t>チョウ</t>
    </rPh>
    <phoneticPr fontId="2"/>
  </si>
  <si>
    <t>課
長</t>
    <rPh sb="0" eb="1">
      <t>カ</t>
    </rPh>
    <rPh sb="2" eb="3">
      <t>チョウ</t>
    </rPh>
    <phoneticPr fontId="2"/>
  </si>
  <si>
    <t>係
長</t>
    <rPh sb="0" eb="1">
      <t>カカリ</t>
    </rPh>
    <rPh sb="2" eb="3">
      <t>チョウ</t>
    </rPh>
    <phoneticPr fontId="2"/>
  </si>
  <si>
    <t>設
計
者</t>
    <rPh sb="0" eb="1">
      <t>セツ</t>
    </rPh>
    <rPh sb="2" eb="3">
      <t>ケイ</t>
    </rPh>
    <rPh sb="4" eb="5">
      <t>シャ</t>
    </rPh>
    <phoneticPr fontId="2"/>
  </si>
  <si>
    <t>審
査
者</t>
    <rPh sb="0" eb="1">
      <t>シン</t>
    </rPh>
    <rPh sb="2" eb="3">
      <t>サ</t>
    </rPh>
    <rPh sb="4" eb="5">
      <t>シャ</t>
    </rPh>
    <phoneticPr fontId="2"/>
  </si>
  <si>
    <t>設　　　　　計　　　　　大　　　　要</t>
    <rPh sb="0" eb="1">
      <t>セツ</t>
    </rPh>
    <rPh sb="6" eb="7">
      <t>ケイ</t>
    </rPh>
    <rPh sb="12" eb="13">
      <t>ダイ</t>
    </rPh>
    <rPh sb="17" eb="18">
      <t>ヨウ</t>
    </rPh>
    <phoneticPr fontId="2"/>
  </si>
  <si>
    <t>施　行　方　法　</t>
    <rPh sb="0" eb="1">
      <t>セ</t>
    </rPh>
    <rPh sb="2" eb="3">
      <t>イキ</t>
    </rPh>
    <rPh sb="4" eb="5">
      <t>カタ</t>
    </rPh>
    <rPh sb="6" eb="7">
      <t>ホウ</t>
    </rPh>
    <phoneticPr fontId="2"/>
  </si>
  <si>
    <t>委託</t>
    <rPh sb="0" eb="2">
      <t>イタク</t>
    </rPh>
    <phoneticPr fontId="2"/>
  </si>
  <si>
    <t>施　行　期　間</t>
    <rPh sb="0" eb="1">
      <t>セ</t>
    </rPh>
    <rPh sb="2" eb="3">
      <t>イキ</t>
    </rPh>
    <rPh sb="4" eb="5">
      <t>キ</t>
    </rPh>
    <rPh sb="6" eb="7">
      <t>アイダ</t>
    </rPh>
    <phoneticPr fontId="2"/>
  </si>
  <si>
    <t>起工予定年月日</t>
    <rPh sb="0" eb="1">
      <t>オ</t>
    </rPh>
    <rPh sb="1" eb="2">
      <t>コウ</t>
    </rPh>
    <rPh sb="2" eb="4">
      <t>ヨテイ</t>
    </rPh>
    <rPh sb="4" eb="7">
      <t>ネンガッピ</t>
    </rPh>
    <phoneticPr fontId="2"/>
  </si>
  <si>
    <t>竣工予定年月日</t>
    <rPh sb="0" eb="2">
      <t>シュンコウ</t>
    </rPh>
    <rPh sb="2" eb="4">
      <t>ヨテイ</t>
    </rPh>
    <rPh sb="4" eb="7">
      <t>ネンガッピ</t>
    </rPh>
    <phoneticPr fontId="2"/>
  </si>
  <si>
    <t>契約保証方法</t>
    <rPh sb="0" eb="2">
      <t>ケイヤク</t>
    </rPh>
    <rPh sb="2" eb="4">
      <t>ホショウ</t>
    </rPh>
    <rPh sb="4" eb="6">
      <t>ホウホウ</t>
    </rPh>
    <phoneticPr fontId="2"/>
  </si>
  <si>
    <t>この資料は、入札参加者の迅速な見積に資することともに、発注者が用いた積算資料を参考として提示するものであり、請負契約において何ら拘束力を生じるものではない。</t>
    <rPh sb="2" eb="4">
      <t>シリョウ</t>
    </rPh>
    <rPh sb="6" eb="8">
      <t>ニュウサツ</t>
    </rPh>
    <rPh sb="8" eb="11">
      <t>サンカシャ</t>
    </rPh>
    <rPh sb="12" eb="14">
      <t>ジンソク</t>
    </rPh>
    <rPh sb="15" eb="17">
      <t>ミツモリ</t>
    </rPh>
    <rPh sb="18" eb="19">
      <t>シ</t>
    </rPh>
    <rPh sb="27" eb="30">
      <t>ハッチュウシャ</t>
    </rPh>
    <rPh sb="31" eb="32">
      <t>モチ</t>
    </rPh>
    <rPh sb="34" eb="36">
      <t>セキサン</t>
    </rPh>
    <rPh sb="36" eb="38">
      <t>シリョウ</t>
    </rPh>
    <rPh sb="39" eb="41">
      <t>サンコウ</t>
    </rPh>
    <rPh sb="44" eb="46">
      <t>テイジ</t>
    </rPh>
    <rPh sb="54" eb="56">
      <t>ウケオイ</t>
    </rPh>
    <rPh sb="56" eb="58">
      <t>ケイヤク</t>
    </rPh>
    <rPh sb="62" eb="63">
      <t>ナン</t>
    </rPh>
    <rPh sb="64" eb="67">
      <t>コウソクリョク</t>
    </rPh>
    <rPh sb="68" eb="69">
      <t>ショウ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</si>
  <si>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2"/>
  </si>
  <si>
    <t>（様式―１）</t>
    <rPh sb="1" eb="3">
      <t>ヨウシキ</t>
    </rPh>
    <phoneticPr fontId="2"/>
  </si>
  <si>
    <t>委　　　託　　　設　　　計　　　用　　　紙</t>
    <rPh sb="0" eb="1">
      <t>イ</t>
    </rPh>
    <rPh sb="4" eb="5">
      <t>タク</t>
    </rPh>
    <rPh sb="8" eb="9">
      <t>セツ</t>
    </rPh>
    <rPh sb="12" eb="13">
      <t>ケイ</t>
    </rPh>
    <rPh sb="16" eb="17">
      <t>ヨウ</t>
    </rPh>
    <rPh sb="20" eb="21">
      <t>カミ</t>
    </rPh>
    <phoneticPr fontId="2"/>
  </si>
  <si>
    <t>事務所名</t>
    <rPh sb="0" eb="2">
      <t>ジム</t>
    </rPh>
    <rPh sb="2" eb="3">
      <t>ショ</t>
    </rPh>
    <rPh sb="3" eb="4">
      <t>メイ</t>
    </rPh>
    <phoneticPr fontId="2"/>
  </si>
  <si>
    <t>変更回数</t>
    <rPh sb="0" eb="2">
      <t>ヘンコウ</t>
    </rPh>
    <rPh sb="2" eb="4">
      <t>カイスウ</t>
    </rPh>
    <phoneticPr fontId="2"/>
  </si>
  <si>
    <t>適用単価区分</t>
    <rPh sb="0" eb="2">
      <t>テキヨウ</t>
    </rPh>
    <rPh sb="2" eb="4">
      <t>タンカ</t>
    </rPh>
    <rPh sb="4" eb="6">
      <t>クブン</t>
    </rPh>
    <phoneticPr fontId="2"/>
  </si>
  <si>
    <t>単価適用地区</t>
    <rPh sb="0" eb="2">
      <t>タンカ</t>
    </rPh>
    <rPh sb="2" eb="4">
      <t>テキヨウ</t>
    </rPh>
    <rPh sb="4" eb="6">
      <t>チク</t>
    </rPh>
    <phoneticPr fontId="2"/>
  </si>
  <si>
    <t>実施設計単価表等の適用日</t>
    <rPh sb="0" eb="2">
      <t>ジッシ</t>
    </rPh>
    <rPh sb="2" eb="4">
      <t>セッケイ</t>
    </rPh>
    <rPh sb="4" eb="6">
      <t>タンカ</t>
    </rPh>
    <rPh sb="6" eb="7">
      <t>ヒョウ</t>
    </rPh>
    <rPh sb="7" eb="8">
      <t>トウ</t>
    </rPh>
    <rPh sb="9" eb="11">
      <t>テキヨウ</t>
    </rPh>
    <rPh sb="11" eb="12">
      <t>ビ</t>
    </rPh>
    <phoneticPr fontId="2"/>
  </si>
  <si>
    <t>発注区分</t>
    <rPh sb="0" eb="2">
      <t>ハッチュウ</t>
    </rPh>
    <rPh sb="2" eb="4">
      <t>クブン</t>
    </rPh>
    <phoneticPr fontId="2"/>
  </si>
  <si>
    <t>消費税率（％）</t>
    <rPh sb="0" eb="3">
      <t>ショウヒゼイ</t>
    </rPh>
    <rPh sb="3" eb="4">
      <t>リツ</t>
    </rPh>
    <phoneticPr fontId="2"/>
  </si>
  <si>
    <t>1　実施単価</t>
    <rPh sb="2" eb="4">
      <t>ジッシ</t>
    </rPh>
    <rPh sb="4" eb="6">
      <t>タンカ</t>
    </rPh>
    <phoneticPr fontId="2"/>
  </si>
  <si>
    <t>41　一般</t>
    <rPh sb="3" eb="5">
      <t>イッパン</t>
    </rPh>
    <phoneticPr fontId="2"/>
  </si>
  <si>
    <t>　　当　世　代</t>
    <rPh sb="2" eb="3">
      <t>トウ</t>
    </rPh>
    <rPh sb="4" eb="5">
      <t>セ</t>
    </rPh>
    <rPh sb="6" eb="7">
      <t>ダイ</t>
    </rPh>
    <phoneticPr fontId="2"/>
  </si>
  <si>
    <t>統　括　情　報　表</t>
    <rPh sb="0" eb="1">
      <t>トウ</t>
    </rPh>
    <rPh sb="2" eb="3">
      <t>カツ</t>
    </rPh>
    <rPh sb="4" eb="5">
      <t>ジョウ</t>
    </rPh>
    <rPh sb="6" eb="7">
      <t>ホウ</t>
    </rPh>
    <rPh sb="8" eb="9">
      <t>ヒョウ</t>
    </rPh>
    <phoneticPr fontId="2"/>
  </si>
  <si>
    <t>　　前　世　代</t>
    <rPh sb="2" eb="3">
      <t>ゼン</t>
    </rPh>
    <rPh sb="4" eb="5">
      <t>セ</t>
    </rPh>
    <rPh sb="6" eb="7">
      <t>ダイ</t>
    </rPh>
    <phoneticPr fontId="2"/>
  </si>
  <si>
    <t>長野県　</t>
    <rPh sb="0" eb="3">
      <t>ナガノケン</t>
    </rPh>
    <phoneticPr fontId="2"/>
  </si>
  <si>
    <t>（業務費内訳書）　　＊＊測量業務費＊＊</t>
    <rPh sb="1" eb="3">
      <t>ギョウム</t>
    </rPh>
    <rPh sb="3" eb="4">
      <t>ヒ</t>
    </rPh>
    <rPh sb="4" eb="7">
      <t>ウチワケショ</t>
    </rPh>
    <rPh sb="12" eb="14">
      <t>ソクリョウ</t>
    </rPh>
    <rPh sb="14" eb="16">
      <t>ギョウム</t>
    </rPh>
    <rPh sb="16" eb="17">
      <t>ヒ</t>
    </rPh>
    <phoneticPr fontId="2"/>
  </si>
  <si>
    <t>費目・工種・種別・細別・施工名称など</t>
    <rPh sb="0" eb="2">
      <t>ヒモク</t>
    </rPh>
    <rPh sb="3" eb="5">
      <t>コウシュ</t>
    </rPh>
    <rPh sb="6" eb="8">
      <t>シュベツ</t>
    </rPh>
    <rPh sb="9" eb="10">
      <t>サイ</t>
    </rPh>
    <rPh sb="10" eb="11">
      <t>ベツ</t>
    </rPh>
    <rPh sb="12" eb="14">
      <t>セコウ</t>
    </rPh>
    <rPh sb="14" eb="16">
      <t>メイショウ</t>
    </rPh>
    <phoneticPr fontId="2"/>
  </si>
  <si>
    <t>**測量業務費**</t>
    <rPh sb="2" eb="4">
      <t>ソクリョウ</t>
    </rPh>
    <rPh sb="4" eb="6">
      <t>ギョウム</t>
    </rPh>
    <rPh sb="6" eb="7">
      <t>ヒ</t>
    </rPh>
    <phoneticPr fontId="2"/>
  </si>
  <si>
    <t>応用測量</t>
    <rPh sb="0" eb="2">
      <t>オウヨウ</t>
    </rPh>
    <rPh sb="2" eb="4">
      <t>ソクリョウ</t>
    </rPh>
    <phoneticPr fontId="2"/>
  </si>
  <si>
    <t>用地測量</t>
    <rPh sb="0" eb="2">
      <t>ヨウチ</t>
    </rPh>
    <rPh sb="2" eb="4">
      <t>ソクリョウ</t>
    </rPh>
    <phoneticPr fontId="2"/>
  </si>
  <si>
    <t>用地測量（作業計画）</t>
    <rPh sb="0" eb="2">
      <t>ヨウチ</t>
    </rPh>
    <rPh sb="2" eb="4">
      <t>ソクリョウ</t>
    </rPh>
    <rPh sb="5" eb="7">
      <t>サギョウ</t>
    </rPh>
    <rPh sb="7" eb="9">
      <t>ケイカク</t>
    </rPh>
    <phoneticPr fontId="2"/>
  </si>
  <si>
    <t>用地測量（公図等転写連続図作成）</t>
    <rPh sb="0" eb="2">
      <t>ヨウチ</t>
    </rPh>
    <rPh sb="2" eb="4">
      <t>ソクリョウ</t>
    </rPh>
    <rPh sb="5" eb="7">
      <t>コウズ</t>
    </rPh>
    <rPh sb="7" eb="8">
      <t>トウ</t>
    </rPh>
    <rPh sb="8" eb="10">
      <t>テンシャ</t>
    </rPh>
    <rPh sb="10" eb="12">
      <t>レンゾク</t>
    </rPh>
    <rPh sb="12" eb="13">
      <t>ズ</t>
    </rPh>
    <rPh sb="13" eb="15">
      <t>サクセイ</t>
    </rPh>
    <phoneticPr fontId="2"/>
  </si>
  <si>
    <t>用地測量（境界測量）</t>
    <rPh sb="0" eb="2">
      <t>ヨウチ</t>
    </rPh>
    <rPh sb="2" eb="4">
      <t>ソクリョウ</t>
    </rPh>
    <rPh sb="5" eb="7">
      <t>キョウカイ</t>
    </rPh>
    <rPh sb="7" eb="9">
      <t>ソクリョウ</t>
    </rPh>
    <phoneticPr fontId="2"/>
  </si>
  <si>
    <t>用地測量（用地実測図原図作成）
縮尺　１／５００</t>
    <rPh sb="0" eb="2">
      <t>ヨウチ</t>
    </rPh>
    <rPh sb="2" eb="4">
      <t>ソクリョウ</t>
    </rPh>
    <rPh sb="5" eb="7">
      <t>ヨウチ</t>
    </rPh>
    <rPh sb="7" eb="10">
      <t>ジッソクズ</t>
    </rPh>
    <rPh sb="10" eb="12">
      <t>ゲンズ</t>
    </rPh>
    <rPh sb="12" eb="14">
      <t>サクセイ</t>
    </rPh>
    <rPh sb="16" eb="18">
      <t>シュクシャク</t>
    </rPh>
    <phoneticPr fontId="2"/>
  </si>
  <si>
    <t>**直接作業費**</t>
    <rPh sb="2" eb="4">
      <t>チョクセツ</t>
    </rPh>
    <rPh sb="4" eb="6">
      <t>サギョウ</t>
    </rPh>
    <rPh sb="6" eb="7">
      <t>ヒ</t>
    </rPh>
    <phoneticPr fontId="2"/>
  </si>
  <si>
    <t>　**旅費交通費**</t>
    <rPh sb="3" eb="5">
      <t>リョヒ</t>
    </rPh>
    <rPh sb="5" eb="8">
      <t>コウツウヒ</t>
    </rPh>
    <phoneticPr fontId="2"/>
  </si>
  <si>
    <t>旅費交通費（測量業務）
直接人件費（円）×旅費交通費率０．５６％</t>
    <rPh sb="0" eb="2">
      <t>リョヒ</t>
    </rPh>
    <rPh sb="2" eb="5">
      <t>コウツウヒ</t>
    </rPh>
    <rPh sb="6" eb="8">
      <t>ソクリョウ</t>
    </rPh>
    <rPh sb="8" eb="10">
      <t>ギョウム</t>
    </rPh>
    <rPh sb="12" eb="14">
      <t>チョクセツ</t>
    </rPh>
    <rPh sb="14" eb="17">
      <t>ジンケンヒ</t>
    </rPh>
    <rPh sb="18" eb="19">
      <t>エン</t>
    </rPh>
    <rPh sb="21" eb="23">
      <t>リョヒ</t>
    </rPh>
    <rPh sb="23" eb="26">
      <t>コウツウヒ</t>
    </rPh>
    <rPh sb="26" eb="27">
      <t>リツ</t>
    </rPh>
    <phoneticPr fontId="2"/>
  </si>
  <si>
    <t xml:space="preserve"> 　**電子成果品作業費**</t>
    <rPh sb="4" eb="6">
      <t>デンシ</t>
    </rPh>
    <rPh sb="6" eb="8">
      <t>セイカ</t>
    </rPh>
    <rPh sb="8" eb="9">
      <t>ヒン</t>
    </rPh>
    <rPh sb="9" eb="11">
      <t>サギョウ</t>
    </rPh>
    <rPh sb="11" eb="12">
      <t>ヒ</t>
    </rPh>
    <phoneticPr fontId="2"/>
  </si>
  <si>
    <t>**直接測量費**</t>
    <rPh sb="2" eb="4">
      <t>チョクセツ</t>
    </rPh>
    <rPh sb="4" eb="6">
      <t>ソクリョウ</t>
    </rPh>
    <rPh sb="6" eb="7">
      <t>ヒ</t>
    </rPh>
    <phoneticPr fontId="2"/>
  </si>
  <si>
    <t>**諸経費**</t>
    <rPh sb="2" eb="5">
      <t>ショケイヒ</t>
    </rPh>
    <phoneticPr fontId="2"/>
  </si>
  <si>
    <t>**測量業務価格計**</t>
    <rPh sb="2" eb="4">
      <t>ソクリョウ</t>
    </rPh>
    <rPh sb="4" eb="6">
      <t>ギョウム</t>
    </rPh>
    <rPh sb="6" eb="8">
      <t>カカク</t>
    </rPh>
    <rPh sb="8" eb="9">
      <t>ケイ</t>
    </rPh>
    <phoneticPr fontId="2"/>
  </si>
  <si>
    <t>**消費税等相当額計**</t>
    <rPh sb="2" eb="4">
      <t>ショウヒ</t>
    </rPh>
    <rPh sb="4" eb="5">
      <t>ゼイ</t>
    </rPh>
    <rPh sb="5" eb="6">
      <t>トウ</t>
    </rPh>
    <rPh sb="6" eb="8">
      <t>ソウトウ</t>
    </rPh>
    <rPh sb="8" eb="9">
      <t>ガク</t>
    </rPh>
    <rPh sb="9" eb="10">
      <t>ケイ</t>
    </rPh>
    <phoneticPr fontId="2"/>
  </si>
  <si>
    <t xml:space="preserve">
率　　　　　　　　　0.10000</t>
    <rPh sb="2" eb="3">
      <t>リツ</t>
    </rPh>
    <phoneticPr fontId="2"/>
  </si>
  <si>
    <t>**測量業務費計**</t>
    <rPh sb="2" eb="4">
      <t>ソクリョウ</t>
    </rPh>
    <rPh sb="4" eb="6">
      <t>ギョウム</t>
    </rPh>
    <rPh sb="6" eb="7">
      <t>ヒ</t>
    </rPh>
    <rPh sb="7" eb="8">
      <t>ケイ</t>
    </rPh>
    <phoneticPr fontId="2"/>
  </si>
  <si>
    <t>名　称　・　規　格　な　ど</t>
    <rPh sb="0" eb="1">
      <t>メイ</t>
    </rPh>
    <rPh sb="2" eb="3">
      <t>ショウ</t>
    </rPh>
    <rPh sb="6" eb="7">
      <t>キ</t>
    </rPh>
    <rPh sb="8" eb="9">
      <t>カク</t>
    </rPh>
    <phoneticPr fontId="2"/>
  </si>
  <si>
    <t>数　　　　量</t>
    <rPh sb="0" eb="1">
      <t>スウ</t>
    </rPh>
    <rPh sb="5" eb="6">
      <t>リョウ</t>
    </rPh>
    <phoneticPr fontId="2"/>
  </si>
  <si>
    <t>単　　位</t>
    <rPh sb="0" eb="1">
      <t>タン</t>
    </rPh>
    <rPh sb="3" eb="4">
      <t>クライ</t>
    </rPh>
    <phoneticPr fontId="2"/>
  </si>
  <si>
    <t>単　　　　　価</t>
    <rPh sb="0" eb="1">
      <t>タン</t>
    </rPh>
    <rPh sb="6" eb="7">
      <t>アタイ</t>
    </rPh>
    <phoneticPr fontId="2"/>
  </si>
  <si>
    <t>金　　　　　　額</t>
    <rPh sb="0" eb="1">
      <t>キン</t>
    </rPh>
    <rPh sb="7" eb="8">
      <t>ガク</t>
    </rPh>
    <phoneticPr fontId="2"/>
  </si>
  <si>
    <t>備　　　　　　　　　　　考</t>
    <rPh sb="0" eb="1">
      <t>ビ</t>
    </rPh>
    <rPh sb="12" eb="13">
      <t>コウ</t>
    </rPh>
    <phoneticPr fontId="2"/>
  </si>
  <si>
    <t>３級基準点測量</t>
    <rPh sb="1" eb="2">
      <t>キュウ</t>
    </rPh>
    <rPh sb="2" eb="5">
      <t>キジュンテン</t>
    </rPh>
    <rPh sb="5" eb="7">
      <t>ソクリョウ</t>
    </rPh>
    <phoneticPr fontId="2"/>
  </si>
  <si>
    <t>永久標識設置なし　伐採なし</t>
    <rPh sb="0" eb="2">
      <t>エイキュウ</t>
    </rPh>
    <rPh sb="2" eb="4">
      <t>ヒョウシキ</t>
    </rPh>
    <rPh sb="4" eb="6">
      <t>セッチ</t>
    </rPh>
    <rPh sb="9" eb="11">
      <t>バッサイ</t>
    </rPh>
    <phoneticPr fontId="2"/>
  </si>
  <si>
    <t>施工内訳表</t>
    <rPh sb="0" eb="2">
      <t>セコウ</t>
    </rPh>
    <rPh sb="2" eb="4">
      <t>ウチワケ</t>
    </rPh>
    <rPh sb="4" eb="5">
      <t>ヒョウ</t>
    </rPh>
    <phoneticPr fontId="2"/>
  </si>
  <si>
    <t>施工　第0 -0001号表</t>
    <rPh sb="0" eb="2">
      <t>セコウ</t>
    </rPh>
    <rPh sb="3" eb="4">
      <t>ダイ</t>
    </rPh>
    <rPh sb="11" eb="12">
      <t>ゴウ</t>
    </rPh>
    <rPh sb="12" eb="13">
      <t>ヒョウ</t>
    </rPh>
    <phoneticPr fontId="2"/>
  </si>
  <si>
    <t>測量技師
　　　外業</t>
    <rPh sb="0" eb="2">
      <t>ソクリョウ</t>
    </rPh>
    <rPh sb="2" eb="4">
      <t>ギシ</t>
    </rPh>
    <rPh sb="8" eb="9">
      <t>ソト</t>
    </rPh>
    <rPh sb="9" eb="10">
      <t>ギョウ</t>
    </rPh>
    <phoneticPr fontId="2"/>
  </si>
  <si>
    <t>測量技師補
　　　外業</t>
    <rPh sb="0" eb="2">
      <t>ソクリョウ</t>
    </rPh>
    <rPh sb="2" eb="4">
      <t>ギシ</t>
    </rPh>
    <rPh sb="4" eb="5">
      <t>ホ</t>
    </rPh>
    <rPh sb="9" eb="10">
      <t>ソト</t>
    </rPh>
    <rPh sb="10" eb="11">
      <t>ギョウ</t>
    </rPh>
    <phoneticPr fontId="2"/>
  </si>
  <si>
    <t>測量助手
　　　外業</t>
    <rPh sb="0" eb="2">
      <t>ソクリョウ</t>
    </rPh>
    <rPh sb="2" eb="4">
      <t>ジョシュ</t>
    </rPh>
    <rPh sb="8" eb="9">
      <t>ソト</t>
    </rPh>
    <rPh sb="9" eb="10">
      <t>ギョウ</t>
    </rPh>
    <phoneticPr fontId="2"/>
  </si>
  <si>
    <t>測量主任技師
　　　内業</t>
    <rPh sb="0" eb="2">
      <t>ソクリョウ</t>
    </rPh>
    <rPh sb="2" eb="4">
      <t>シュニン</t>
    </rPh>
    <rPh sb="4" eb="6">
      <t>ギシ</t>
    </rPh>
    <rPh sb="10" eb="11">
      <t>ウチ</t>
    </rPh>
    <rPh sb="11" eb="12">
      <t>ギョウ</t>
    </rPh>
    <phoneticPr fontId="2"/>
  </si>
  <si>
    <t>測量技師
　　　内業</t>
    <rPh sb="0" eb="2">
      <t>ソクリョウ</t>
    </rPh>
    <rPh sb="2" eb="4">
      <t>ギシ</t>
    </rPh>
    <rPh sb="8" eb="9">
      <t>ウチ</t>
    </rPh>
    <rPh sb="9" eb="10">
      <t>ギョウ</t>
    </rPh>
    <phoneticPr fontId="2"/>
  </si>
  <si>
    <t>測量技師補
　　　内業</t>
    <rPh sb="0" eb="2">
      <t>ソクリョウ</t>
    </rPh>
    <rPh sb="2" eb="4">
      <t>ギシ</t>
    </rPh>
    <rPh sb="4" eb="5">
      <t>ホ</t>
    </rPh>
    <rPh sb="9" eb="10">
      <t>ウチ</t>
    </rPh>
    <rPh sb="10" eb="11">
      <t>ギョウ</t>
    </rPh>
    <phoneticPr fontId="2"/>
  </si>
  <si>
    <t>測量助手
　　　内業</t>
    <rPh sb="0" eb="2">
      <t>ソクリョウ</t>
    </rPh>
    <rPh sb="2" eb="4">
      <t>ジョシュ</t>
    </rPh>
    <rPh sb="8" eb="9">
      <t>ウチ</t>
    </rPh>
    <rPh sb="9" eb="10">
      <t>ギョウ</t>
    </rPh>
    <phoneticPr fontId="2"/>
  </si>
  <si>
    <t>機械経費</t>
    <rPh sb="0" eb="2">
      <t>キカイ</t>
    </rPh>
    <rPh sb="2" eb="4">
      <t>ケイヒ</t>
    </rPh>
    <phoneticPr fontId="2"/>
  </si>
  <si>
    <t>通信運搬費等</t>
    <rPh sb="0" eb="2">
      <t>ツウシン</t>
    </rPh>
    <rPh sb="2" eb="4">
      <t>ウンパン</t>
    </rPh>
    <rPh sb="4" eb="5">
      <t>ヒ</t>
    </rPh>
    <rPh sb="5" eb="6">
      <t>トウ</t>
    </rPh>
    <phoneticPr fontId="2"/>
  </si>
  <si>
    <t>材料費</t>
    <rPh sb="0" eb="3">
      <t>ザイリョウヒ</t>
    </rPh>
    <phoneticPr fontId="2"/>
  </si>
  <si>
    <t>精度管理費</t>
    <rPh sb="0" eb="2">
      <t>セイド</t>
    </rPh>
    <rPh sb="2" eb="5">
      <t>カンリヒ</t>
    </rPh>
    <phoneticPr fontId="2"/>
  </si>
  <si>
    <t>変化率補正</t>
    <rPh sb="0" eb="2">
      <t>ヘンカ</t>
    </rPh>
    <rPh sb="2" eb="3">
      <t>リツ</t>
    </rPh>
    <rPh sb="3" eb="5">
      <t>ホセイ</t>
    </rPh>
    <phoneticPr fontId="2"/>
  </si>
  <si>
    <t>人</t>
    <rPh sb="0" eb="1">
      <t>ニン</t>
    </rPh>
    <phoneticPr fontId="2"/>
  </si>
  <si>
    <t>％</t>
    <phoneticPr fontId="2"/>
  </si>
  <si>
    <t>　　外業</t>
    <rPh sb="2" eb="3">
      <t>ソト</t>
    </rPh>
    <rPh sb="3" eb="4">
      <t>ギョウ</t>
    </rPh>
    <phoneticPr fontId="2"/>
  </si>
  <si>
    <t>　　内業</t>
    <rPh sb="2" eb="3">
      <t>ウチ</t>
    </rPh>
    <rPh sb="3" eb="4">
      <t>ギョウ</t>
    </rPh>
    <phoneticPr fontId="2"/>
  </si>
  <si>
    <t>　　（直接人件費）×率</t>
    <rPh sb="3" eb="5">
      <t>チョクセツ</t>
    </rPh>
    <rPh sb="5" eb="8">
      <t>ジンケンヒ</t>
    </rPh>
    <rPh sb="10" eb="11">
      <t>リツ</t>
    </rPh>
    <phoneticPr fontId="2"/>
  </si>
  <si>
    <t>　　（直接人件費＋機械経費）×率</t>
    <rPh sb="3" eb="5">
      <t>チョクセツ</t>
    </rPh>
    <rPh sb="5" eb="8">
      <t>ジンケンヒ</t>
    </rPh>
    <rPh sb="9" eb="11">
      <t>キカイ</t>
    </rPh>
    <rPh sb="11" eb="13">
      <t>ケイヒ</t>
    </rPh>
    <rPh sb="15" eb="16">
      <t>リツ</t>
    </rPh>
    <phoneticPr fontId="2"/>
  </si>
  <si>
    <t>上記金額の合計額×変化率　変化率　１</t>
    <rPh sb="0" eb="2">
      <t>ジョウキ</t>
    </rPh>
    <rPh sb="2" eb="4">
      <t>キンガク</t>
    </rPh>
    <rPh sb="5" eb="7">
      <t>ゴウケイ</t>
    </rPh>
    <rPh sb="7" eb="8">
      <t>ガク</t>
    </rPh>
    <rPh sb="9" eb="11">
      <t>ヘンカ</t>
    </rPh>
    <rPh sb="11" eb="12">
      <t>リツ</t>
    </rPh>
    <rPh sb="13" eb="15">
      <t>ヘンカ</t>
    </rPh>
    <rPh sb="15" eb="16">
      <t>リツ</t>
    </rPh>
    <phoneticPr fontId="2"/>
  </si>
  <si>
    <t>＊＊＊　合　計　＊＊＊</t>
    <rPh sb="4" eb="5">
      <t>ゴウ</t>
    </rPh>
    <rPh sb="6" eb="7">
      <t>ケイ</t>
    </rPh>
    <phoneticPr fontId="2"/>
  </si>
  <si>
    <t>＊＊＊　単位当たり　＊＊＊</t>
    <rPh sb="4" eb="6">
      <t>タンイ</t>
    </rPh>
    <rPh sb="6" eb="7">
      <t>ア</t>
    </rPh>
    <phoneticPr fontId="2"/>
  </si>
  <si>
    <t>伐採の有無：　　伐採なし</t>
    <rPh sb="0" eb="2">
      <t>バッサイ</t>
    </rPh>
    <rPh sb="3" eb="5">
      <t>ウム</t>
    </rPh>
    <rPh sb="8" eb="10">
      <t>バッサイ</t>
    </rPh>
    <phoneticPr fontId="2"/>
  </si>
  <si>
    <t>４級基準点測量</t>
    <rPh sb="1" eb="2">
      <t>キュウ</t>
    </rPh>
    <rPh sb="2" eb="5">
      <t>キジュンテン</t>
    </rPh>
    <rPh sb="5" eb="7">
      <t>ソクリョウ</t>
    </rPh>
    <phoneticPr fontId="2"/>
  </si>
  <si>
    <t>現地測量（作業計画）</t>
    <rPh sb="0" eb="2">
      <t>ゲンチ</t>
    </rPh>
    <rPh sb="2" eb="4">
      <t>ソクリョウ</t>
    </rPh>
    <rPh sb="5" eb="7">
      <t>サギョウ</t>
    </rPh>
    <rPh sb="7" eb="9">
      <t>ケイカク</t>
    </rPh>
    <phoneticPr fontId="2"/>
  </si>
  <si>
    <t>施工　第0 -0002号表</t>
    <rPh sb="0" eb="2">
      <t>セコウ</t>
    </rPh>
    <rPh sb="3" eb="4">
      <t>ダイ</t>
    </rPh>
    <rPh sb="11" eb="12">
      <t>ゴウ</t>
    </rPh>
    <rPh sb="12" eb="13">
      <t>ヒョウ</t>
    </rPh>
    <phoneticPr fontId="2"/>
  </si>
  <si>
    <t>施工　第0 -0003号表</t>
    <rPh sb="0" eb="2">
      <t>セコウ</t>
    </rPh>
    <rPh sb="3" eb="4">
      <t>ダイ</t>
    </rPh>
    <rPh sb="11" eb="12">
      <t>ゴウ</t>
    </rPh>
    <rPh sb="12" eb="13">
      <t>ヒョウ</t>
    </rPh>
    <phoneticPr fontId="2"/>
  </si>
  <si>
    <t>施工　第0 -0004号表</t>
    <rPh sb="0" eb="2">
      <t>セコウ</t>
    </rPh>
    <rPh sb="3" eb="4">
      <t>ダイ</t>
    </rPh>
    <rPh sb="11" eb="12">
      <t>ゴウ</t>
    </rPh>
    <rPh sb="12" eb="13">
      <t>ヒョウ</t>
    </rPh>
    <phoneticPr fontId="2"/>
  </si>
  <si>
    <t>現地測量</t>
    <rPh sb="0" eb="2">
      <t>ゲンチ</t>
    </rPh>
    <rPh sb="2" eb="4">
      <t>ソクリョウ</t>
    </rPh>
    <phoneticPr fontId="2"/>
  </si>
  <si>
    <t>業務</t>
    <rPh sb="0" eb="2">
      <t>ギョウム</t>
    </rPh>
    <phoneticPr fontId="2"/>
  </si>
  <si>
    <t>作業量による補正</t>
    <rPh sb="0" eb="2">
      <t>サギョウ</t>
    </rPh>
    <rPh sb="2" eb="3">
      <t>リョウ</t>
    </rPh>
    <rPh sb="6" eb="8">
      <t>ホセイ</t>
    </rPh>
    <phoneticPr fontId="2"/>
  </si>
  <si>
    <t>施工　第0 -0005号表</t>
    <rPh sb="0" eb="2">
      <t>セコウ</t>
    </rPh>
    <rPh sb="3" eb="4">
      <t>ダイ</t>
    </rPh>
    <rPh sb="11" eb="12">
      <t>ゴウ</t>
    </rPh>
    <rPh sb="12" eb="13">
      <t>ヒョウ</t>
    </rPh>
    <phoneticPr fontId="2"/>
  </si>
  <si>
    <t>施工　第0 -0007号表</t>
    <rPh sb="0" eb="2">
      <t>セコウ</t>
    </rPh>
    <rPh sb="3" eb="4">
      <t>ダイ</t>
    </rPh>
    <rPh sb="11" eb="12">
      <t>ゴウ</t>
    </rPh>
    <rPh sb="12" eb="13">
      <t>ヒョウ</t>
    </rPh>
    <phoneticPr fontId="2"/>
  </si>
  <si>
    <t>万m2</t>
    <rPh sb="0" eb="1">
      <t>マン</t>
    </rPh>
    <phoneticPr fontId="2"/>
  </si>
  <si>
    <t>用地測量（境界確認）</t>
    <rPh sb="0" eb="2">
      <t>ヨウチ</t>
    </rPh>
    <rPh sb="2" eb="4">
      <t>ソクリョウ</t>
    </rPh>
    <rPh sb="5" eb="7">
      <t>キョウカイ</t>
    </rPh>
    <rPh sb="7" eb="9">
      <t>カクニン</t>
    </rPh>
    <phoneticPr fontId="2"/>
  </si>
  <si>
    <t>施工　第0 -0008号表</t>
    <rPh sb="0" eb="2">
      <t>セコウ</t>
    </rPh>
    <rPh sb="3" eb="4">
      <t>ダイ</t>
    </rPh>
    <rPh sb="11" eb="12">
      <t>ゴウ</t>
    </rPh>
    <rPh sb="12" eb="13">
      <t>ヒョウ</t>
    </rPh>
    <phoneticPr fontId="2"/>
  </si>
  <si>
    <t>測量技師
　　　　　内業</t>
    <rPh sb="0" eb="2">
      <t>ソクリョウ</t>
    </rPh>
    <rPh sb="2" eb="4">
      <t>ギシ</t>
    </rPh>
    <rPh sb="10" eb="11">
      <t>ウチ</t>
    </rPh>
    <rPh sb="11" eb="12">
      <t>ギョウ</t>
    </rPh>
    <phoneticPr fontId="2"/>
  </si>
  <si>
    <t>　外業</t>
    <rPh sb="1" eb="2">
      <t>ソト</t>
    </rPh>
    <rPh sb="2" eb="3">
      <t>ギョウ</t>
    </rPh>
    <phoneticPr fontId="2"/>
  </si>
  <si>
    <t>　内業</t>
    <rPh sb="1" eb="2">
      <t>ウチ</t>
    </rPh>
    <rPh sb="2" eb="3">
      <t>ギョウ</t>
    </rPh>
    <phoneticPr fontId="2"/>
  </si>
  <si>
    <t>　（直接人件費）×率</t>
    <rPh sb="2" eb="4">
      <t>チョクセツ</t>
    </rPh>
    <rPh sb="4" eb="7">
      <t>ジンケンヒ</t>
    </rPh>
    <rPh sb="9" eb="10">
      <t>リツ</t>
    </rPh>
    <phoneticPr fontId="2"/>
  </si>
  <si>
    <t>測量技師補
　　　　　内業</t>
    <rPh sb="0" eb="2">
      <t>ソクリョウ</t>
    </rPh>
    <rPh sb="2" eb="4">
      <t>ギシ</t>
    </rPh>
    <rPh sb="4" eb="5">
      <t>ホ</t>
    </rPh>
    <rPh sb="11" eb="12">
      <t>ウチ</t>
    </rPh>
    <rPh sb="12" eb="13">
      <t>ギョウ</t>
    </rPh>
    <phoneticPr fontId="2"/>
  </si>
  <si>
    <t>測量助手
　　　　　内業</t>
    <rPh sb="0" eb="2">
      <t>ソクリョウ</t>
    </rPh>
    <rPh sb="2" eb="4">
      <t>ジョシュ</t>
    </rPh>
    <rPh sb="10" eb="11">
      <t>ウチ</t>
    </rPh>
    <rPh sb="11" eb="12">
      <t>ギョウ</t>
    </rPh>
    <phoneticPr fontId="2"/>
  </si>
  <si>
    <t>　（直接人件費＋機械経費）×率</t>
    <rPh sb="2" eb="4">
      <t>チョクセツ</t>
    </rPh>
    <rPh sb="4" eb="7">
      <t>ジンケンヒ</t>
    </rPh>
    <rPh sb="8" eb="10">
      <t>キカイ</t>
    </rPh>
    <rPh sb="10" eb="12">
      <t>ケイヒ</t>
    </rPh>
    <rPh sb="14" eb="15">
      <t>リツ</t>
    </rPh>
    <phoneticPr fontId="2"/>
  </si>
  <si>
    <t>施工　第0 -0010号表</t>
    <rPh sb="0" eb="2">
      <t>セコウ</t>
    </rPh>
    <rPh sb="3" eb="4">
      <t>ダイ</t>
    </rPh>
    <rPh sb="11" eb="12">
      <t>ゴウ</t>
    </rPh>
    <rPh sb="12" eb="13">
      <t>ヒョウ</t>
    </rPh>
    <phoneticPr fontId="2"/>
  </si>
  <si>
    <t>用地測量（用地実測図原図作成）</t>
    <rPh sb="0" eb="2">
      <t>ヨウチ</t>
    </rPh>
    <rPh sb="2" eb="4">
      <t>ソクリョウ</t>
    </rPh>
    <rPh sb="5" eb="7">
      <t>ヨウチ</t>
    </rPh>
    <rPh sb="7" eb="9">
      <t>ジッソク</t>
    </rPh>
    <rPh sb="9" eb="10">
      <t>ズ</t>
    </rPh>
    <rPh sb="10" eb="12">
      <t>ゲンズ</t>
    </rPh>
    <rPh sb="12" eb="14">
      <t>サクセイ</t>
    </rPh>
    <phoneticPr fontId="2"/>
  </si>
  <si>
    <t>縮尺　　１／５００</t>
    <rPh sb="0" eb="2">
      <t>シュクシャク</t>
    </rPh>
    <phoneticPr fontId="2"/>
  </si>
  <si>
    <t>上記金額の合計額×変化率　変化率　1</t>
    <rPh sb="0" eb="2">
      <t>ジョウキ</t>
    </rPh>
    <rPh sb="2" eb="4">
      <t>キンガク</t>
    </rPh>
    <rPh sb="5" eb="7">
      <t>ゴウケイ</t>
    </rPh>
    <rPh sb="7" eb="8">
      <t>ガク</t>
    </rPh>
    <rPh sb="9" eb="11">
      <t>ヘンカ</t>
    </rPh>
    <rPh sb="11" eb="12">
      <t>リツ</t>
    </rPh>
    <rPh sb="13" eb="15">
      <t>ヘンカ</t>
    </rPh>
    <rPh sb="15" eb="16">
      <t>リツ</t>
    </rPh>
    <phoneticPr fontId="2"/>
  </si>
  <si>
    <t>施工　第0 -0013号表</t>
    <rPh sb="0" eb="2">
      <t>セコウ</t>
    </rPh>
    <rPh sb="3" eb="4">
      <t>ダイ</t>
    </rPh>
    <rPh sb="11" eb="12">
      <t>ゴウ</t>
    </rPh>
    <rPh sb="12" eb="13">
      <t>ヒョウ</t>
    </rPh>
    <phoneticPr fontId="2"/>
  </si>
  <si>
    <t>用地測量（土地境界確認書作成）</t>
    <rPh sb="0" eb="2">
      <t>ヨウチ</t>
    </rPh>
    <rPh sb="2" eb="4">
      <t>ソクリョウ</t>
    </rPh>
    <rPh sb="5" eb="7">
      <t>トチ</t>
    </rPh>
    <rPh sb="7" eb="9">
      <t>キョウカイ</t>
    </rPh>
    <rPh sb="9" eb="11">
      <t>カクニン</t>
    </rPh>
    <rPh sb="11" eb="12">
      <t>ショ</t>
    </rPh>
    <rPh sb="12" eb="14">
      <t>サクセイ</t>
    </rPh>
    <phoneticPr fontId="2"/>
  </si>
  <si>
    <t>用地測量（復元測量）</t>
    <rPh sb="0" eb="2">
      <t>ヨウチ</t>
    </rPh>
    <rPh sb="2" eb="4">
      <t>ソクリョウ</t>
    </rPh>
    <rPh sb="5" eb="7">
      <t>フクゲン</t>
    </rPh>
    <rPh sb="7" eb="9">
      <t>ソクリョウ</t>
    </rPh>
    <phoneticPr fontId="2"/>
  </si>
  <si>
    <t>旅費交通費（測量業務）</t>
    <rPh sb="0" eb="2">
      <t>リョヒ</t>
    </rPh>
    <rPh sb="2" eb="5">
      <t>コウツウヒ</t>
    </rPh>
    <rPh sb="6" eb="8">
      <t>ソクリョウ</t>
    </rPh>
    <rPh sb="8" eb="10">
      <t>ギョウム</t>
    </rPh>
    <phoneticPr fontId="2"/>
  </si>
  <si>
    <t>旅費交通費</t>
    <rPh sb="0" eb="2">
      <t>リョヒ</t>
    </rPh>
    <rPh sb="2" eb="5">
      <t>コウツウヒ</t>
    </rPh>
    <phoneticPr fontId="2"/>
  </si>
  <si>
    <t>　　　　　　　　　　直接人件費（円）×旅費交通費率0.56％</t>
    <rPh sb="10" eb="12">
      <t>チョクセツ</t>
    </rPh>
    <rPh sb="12" eb="15">
      <t>ジンケンヒ</t>
    </rPh>
    <rPh sb="16" eb="17">
      <t>エン</t>
    </rPh>
    <rPh sb="19" eb="21">
      <t>リョヒ</t>
    </rPh>
    <rPh sb="21" eb="24">
      <t>コウツウヒ</t>
    </rPh>
    <rPh sb="24" eb="25">
      <t>リツ</t>
    </rPh>
    <phoneticPr fontId="2"/>
  </si>
  <si>
    <t>点</t>
    <rPh sb="0" eb="1">
      <t>テン</t>
    </rPh>
    <phoneticPr fontId="2"/>
  </si>
  <si>
    <t>数　　　量</t>
    <rPh sb="0" eb="1">
      <t>スウ</t>
    </rPh>
    <rPh sb="4" eb="5">
      <t>リョウ</t>
    </rPh>
    <phoneticPr fontId="2"/>
  </si>
  <si>
    <t>単　価</t>
    <rPh sb="0" eb="1">
      <t>タン</t>
    </rPh>
    <rPh sb="2" eb="3">
      <t>アタイ</t>
    </rPh>
    <phoneticPr fontId="2"/>
  </si>
  <si>
    <t>万ｍ２</t>
    <rPh sb="0" eb="1">
      <t>マン</t>
    </rPh>
    <phoneticPr fontId="2"/>
  </si>
  <si>
    <t>路線測量</t>
    <rPh sb="0" eb="2">
      <t>ロセン</t>
    </rPh>
    <rPh sb="2" eb="4">
      <t>ソクリョウ</t>
    </rPh>
    <phoneticPr fontId="2"/>
  </si>
  <si>
    <t>ｋｍ</t>
    <phoneticPr fontId="2"/>
  </si>
  <si>
    <t>打ち合わせ協議</t>
    <rPh sb="0" eb="1">
      <t>ウ</t>
    </rPh>
    <rPh sb="2" eb="3">
      <t>ア</t>
    </rPh>
    <rPh sb="5" eb="7">
      <t>キョウギ</t>
    </rPh>
    <phoneticPr fontId="2"/>
  </si>
  <si>
    <t>中間２回</t>
    <rPh sb="0" eb="2">
      <t>チュウカン</t>
    </rPh>
    <rPh sb="3" eb="4">
      <t>カイ</t>
    </rPh>
    <phoneticPr fontId="2"/>
  </si>
  <si>
    <t>　20点　　　　当たり</t>
    <rPh sb="3" eb="4">
      <t>テン</t>
    </rPh>
    <rPh sb="8" eb="9">
      <t>ア</t>
    </rPh>
    <phoneticPr fontId="2"/>
  </si>
  <si>
    <t>　35点　　　　当たり</t>
    <rPh sb="3" eb="4">
      <t>テン</t>
    </rPh>
    <rPh sb="8" eb="9">
      <t>ア</t>
    </rPh>
    <phoneticPr fontId="2"/>
  </si>
  <si>
    <t>１　　業務　　　　当たり</t>
    <rPh sb="3" eb="5">
      <t>ギョウム</t>
    </rPh>
    <rPh sb="9" eb="10">
      <t>ア</t>
    </rPh>
    <phoneticPr fontId="2"/>
  </si>
  <si>
    <t>路線測量（仮ＢＭ設置測量）</t>
    <rPh sb="0" eb="2">
      <t>ロセン</t>
    </rPh>
    <rPh sb="2" eb="4">
      <t>ソクリョウ</t>
    </rPh>
    <rPh sb="5" eb="6">
      <t>カリ</t>
    </rPh>
    <rPh sb="8" eb="10">
      <t>セッチ</t>
    </rPh>
    <rPh sb="10" eb="12">
      <t>ソクリョウ</t>
    </rPh>
    <phoneticPr fontId="2"/>
  </si>
  <si>
    <t>　１　業務　　　　当たり</t>
    <rPh sb="3" eb="5">
      <t>ギョウム</t>
    </rPh>
    <rPh sb="9" eb="10">
      <t>ア</t>
    </rPh>
    <phoneticPr fontId="2"/>
  </si>
  <si>
    <t>　1　万m2　　　　当たり</t>
    <rPh sb="3" eb="4">
      <t>マン</t>
    </rPh>
    <rPh sb="10" eb="11">
      <t>ア</t>
    </rPh>
    <phoneticPr fontId="2"/>
  </si>
  <si>
    <t>　1　業務　　　　当たり</t>
    <rPh sb="3" eb="5">
      <t>ギョウム</t>
    </rPh>
    <rPh sb="9" eb="10">
      <t>ア</t>
    </rPh>
    <phoneticPr fontId="2"/>
  </si>
  <si>
    <t>測量技師</t>
    <rPh sb="0" eb="2">
      <t>ソクリョウ</t>
    </rPh>
    <rPh sb="2" eb="4">
      <t>ギシ</t>
    </rPh>
    <phoneticPr fontId="2"/>
  </si>
  <si>
    <t>測量助手
　　　　</t>
    <rPh sb="0" eb="2">
      <t>ソクリョウ</t>
    </rPh>
    <rPh sb="2" eb="4">
      <t>ジョシュ</t>
    </rPh>
    <phoneticPr fontId="2"/>
  </si>
  <si>
    <t>測量技師
　　　　　</t>
    <rPh sb="0" eb="2">
      <t>ソクリョウ</t>
    </rPh>
    <rPh sb="2" eb="4">
      <t>ギシ</t>
    </rPh>
    <phoneticPr fontId="2"/>
  </si>
  <si>
    <t>測量技師補
　　　　　</t>
    <rPh sb="0" eb="2">
      <t>ソクリョウ</t>
    </rPh>
    <rPh sb="2" eb="4">
      <t>ギシ</t>
    </rPh>
    <rPh sb="4" eb="5">
      <t>ホ</t>
    </rPh>
    <phoneticPr fontId="2"/>
  </si>
  <si>
    <t>打合せ協議</t>
    <rPh sb="0" eb="2">
      <t>ウチアワ</t>
    </rPh>
    <rPh sb="3" eb="5">
      <t>キョウギ</t>
    </rPh>
    <phoneticPr fontId="2"/>
  </si>
  <si>
    <t>直接人件費</t>
    <rPh sb="0" eb="2">
      <t>チョクセツ</t>
    </rPh>
    <rPh sb="2" eb="5">
      <t>ジンケンヒ</t>
    </rPh>
    <phoneticPr fontId="2"/>
  </si>
  <si>
    <r>
      <t>電子成果品作業費（千円）＝2,3×直接人件費（千円）</t>
    </r>
    <r>
      <rPr>
        <vertAlign val="superscript"/>
        <sz val="12"/>
        <rFont val="ＭＳ Ｐゴシック"/>
        <family val="3"/>
        <charset val="128"/>
      </rPr>
      <t>0.44</t>
    </r>
    <rPh sb="0" eb="2">
      <t>デンシ</t>
    </rPh>
    <rPh sb="2" eb="4">
      <t>セイカ</t>
    </rPh>
    <rPh sb="4" eb="5">
      <t>ヒン</t>
    </rPh>
    <rPh sb="5" eb="7">
      <t>サギョウ</t>
    </rPh>
    <rPh sb="7" eb="8">
      <t>ヒ</t>
    </rPh>
    <rPh sb="9" eb="11">
      <t>センエン</t>
    </rPh>
    <rPh sb="17" eb="19">
      <t>チョクセツ</t>
    </rPh>
    <rPh sb="19" eb="21">
      <t>ジンケン</t>
    </rPh>
    <rPh sb="21" eb="22">
      <t>ヒ</t>
    </rPh>
    <rPh sb="23" eb="25">
      <t>センエン</t>
    </rPh>
    <phoneticPr fontId="2"/>
  </si>
  <si>
    <t>**直接経費**</t>
    <rPh sb="2" eb="4">
      <t>チョクセツ</t>
    </rPh>
    <rPh sb="4" eb="6">
      <t>ケイヒ</t>
    </rPh>
    <phoneticPr fontId="2"/>
  </si>
  <si>
    <r>
      <t xml:space="preserve">
率（％）＝371.23×直接測量費</t>
    </r>
    <r>
      <rPr>
        <vertAlign val="superscript"/>
        <sz val="12"/>
        <rFont val="ＭＳ Ｐゴシック"/>
        <family val="3"/>
        <charset val="128"/>
      </rPr>
      <t>-0.107</t>
    </r>
    <rPh sb="2" eb="3">
      <t>リツ</t>
    </rPh>
    <rPh sb="14" eb="16">
      <t>チョクセツ</t>
    </rPh>
    <rPh sb="16" eb="18">
      <t>ソクリョウ</t>
    </rPh>
    <rPh sb="18" eb="19">
      <t>ヒ</t>
    </rPh>
    <phoneticPr fontId="2"/>
  </si>
  <si>
    <t>施工　第0 -0009号表</t>
    <rPh sb="0" eb="2">
      <t>セコウ</t>
    </rPh>
    <rPh sb="3" eb="4">
      <t>ダイ</t>
    </rPh>
    <rPh sb="11" eb="12">
      <t>ゴウ</t>
    </rPh>
    <rPh sb="12" eb="13">
      <t>ヒョウ</t>
    </rPh>
    <phoneticPr fontId="2"/>
  </si>
  <si>
    <t>施工　第0 -0011号表</t>
    <rPh sb="0" eb="2">
      <t>セコウ</t>
    </rPh>
    <rPh sb="3" eb="4">
      <t>ダイ</t>
    </rPh>
    <rPh sb="11" eb="12">
      <t>ゴウ</t>
    </rPh>
    <rPh sb="12" eb="13">
      <t>ヒョウ</t>
    </rPh>
    <phoneticPr fontId="2"/>
  </si>
  <si>
    <t>施工　第0 -0012号表</t>
    <rPh sb="0" eb="2">
      <t>セコウ</t>
    </rPh>
    <rPh sb="3" eb="4">
      <t>ダイ</t>
    </rPh>
    <rPh sb="11" eb="12">
      <t>ゴウ</t>
    </rPh>
    <rPh sb="12" eb="13">
      <t>ヒョウ</t>
    </rPh>
    <phoneticPr fontId="2"/>
  </si>
  <si>
    <t>施工　第0 -0014号表</t>
    <rPh sb="0" eb="2">
      <t>セコウ</t>
    </rPh>
    <rPh sb="3" eb="4">
      <t>ダイ</t>
    </rPh>
    <rPh sb="11" eb="12">
      <t>ゴウ</t>
    </rPh>
    <rPh sb="12" eb="13">
      <t>ヒョウ</t>
    </rPh>
    <phoneticPr fontId="2"/>
  </si>
  <si>
    <t>1　　万m2　　　　当たり</t>
    <rPh sb="3" eb="4">
      <t>マン</t>
    </rPh>
    <rPh sb="10" eb="11">
      <t>ア</t>
    </rPh>
    <phoneticPr fontId="2"/>
  </si>
  <si>
    <t>１　　　式　　　　当たり</t>
    <rPh sb="4" eb="5">
      <t>シキ</t>
    </rPh>
    <rPh sb="9" eb="10">
      <t>ア</t>
    </rPh>
    <phoneticPr fontId="2"/>
  </si>
  <si>
    <t>３級基準点</t>
    <rPh sb="1" eb="2">
      <t>キュウ</t>
    </rPh>
    <rPh sb="2" eb="5">
      <t>キジュンテン</t>
    </rPh>
    <phoneticPr fontId="2"/>
  </si>
  <si>
    <t>20点あたり</t>
    <rPh sb="2" eb="3">
      <t>テン</t>
    </rPh>
    <phoneticPr fontId="2"/>
  </si>
  <si>
    <t>今回</t>
    <rPh sb="0" eb="2">
      <t>コンカイ</t>
    </rPh>
    <phoneticPr fontId="2"/>
  </si>
  <si>
    <t>４級基準点</t>
    <rPh sb="1" eb="2">
      <t>キュウ</t>
    </rPh>
    <rPh sb="2" eb="5">
      <t>キジュンテン</t>
    </rPh>
    <phoneticPr fontId="2"/>
  </si>
  <si>
    <t>1点・0.1km2・１万km2・1業務あたり</t>
    <rPh sb="1" eb="2">
      <t>テン</t>
    </rPh>
    <rPh sb="11" eb="12">
      <t>マン</t>
    </rPh>
    <rPh sb="17" eb="19">
      <t>ギョウム</t>
    </rPh>
    <phoneticPr fontId="2"/>
  </si>
  <si>
    <t>公図等転写連続図作成</t>
    <rPh sb="0" eb="2">
      <t>コウズ</t>
    </rPh>
    <rPh sb="2" eb="3">
      <t>トウ</t>
    </rPh>
    <rPh sb="3" eb="5">
      <t>テンシャ</t>
    </rPh>
    <rPh sb="5" eb="7">
      <t>レンゾク</t>
    </rPh>
    <rPh sb="7" eb="8">
      <t>ズ</t>
    </rPh>
    <rPh sb="8" eb="10">
      <t>サクセイ</t>
    </rPh>
    <phoneticPr fontId="2"/>
  </si>
  <si>
    <t>復元測量</t>
    <rPh sb="0" eb="2">
      <t>フクゲン</t>
    </rPh>
    <rPh sb="2" eb="4">
      <t>ソクリョウ</t>
    </rPh>
    <phoneticPr fontId="2"/>
  </si>
  <si>
    <t>境界確認</t>
    <rPh sb="0" eb="2">
      <t>キョウカイ</t>
    </rPh>
    <rPh sb="2" eb="4">
      <t>カクニン</t>
    </rPh>
    <phoneticPr fontId="2"/>
  </si>
  <si>
    <t>土地境界確認書作成</t>
    <rPh sb="0" eb="2">
      <t>トチ</t>
    </rPh>
    <rPh sb="2" eb="4">
      <t>キョウカイ</t>
    </rPh>
    <rPh sb="4" eb="6">
      <t>カクニン</t>
    </rPh>
    <rPh sb="6" eb="7">
      <t>ショ</t>
    </rPh>
    <rPh sb="7" eb="9">
      <t>サクセイ</t>
    </rPh>
    <phoneticPr fontId="2"/>
  </si>
  <si>
    <t>境界測量</t>
    <rPh sb="0" eb="2">
      <t>キョウカイ</t>
    </rPh>
    <rPh sb="2" eb="4">
      <t>ソクリョウ</t>
    </rPh>
    <phoneticPr fontId="2"/>
  </si>
  <si>
    <t>用地実測図原図作成</t>
    <rPh sb="0" eb="2">
      <t>ヨウチ</t>
    </rPh>
    <rPh sb="2" eb="5">
      <t>ジッソクズ</t>
    </rPh>
    <rPh sb="5" eb="7">
      <t>ゲンズ</t>
    </rPh>
    <rPh sb="7" eb="9">
      <t>サクセイ</t>
    </rPh>
    <phoneticPr fontId="2"/>
  </si>
  <si>
    <t>数量</t>
    <rPh sb="0" eb="2">
      <t>スウリョウ</t>
    </rPh>
    <phoneticPr fontId="2"/>
  </si>
  <si>
    <t>用地測量（現地踏査）</t>
    <rPh sb="0" eb="2">
      <t>ヨウチ</t>
    </rPh>
    <rPh sb="2" eb="4">
      <t>ソクリョウ</t>
    </rPh>
    <rPh sb="5" eb="7">
      <t>ゲンチ</t>
    </rPh>
    <rPh sb="7" eb="9">
      <t>トウサ</t>
    </rPh>
    <phoneticPr fontId="2"/>
  </si>
  <si>
    <t>補助基準点の設置</t>
    <rPh sb="0" eb="5">
      <t>ホジョキジュンテン</t>
    </rPh>
    <rPh sb="6" eb="8">
      <t>セッチ</t>
    </rPh>
    <phoneticPr fontId="2"/>
  </si>
  <si>
    <t>用地現況測量（建物等の調査）</t>
    <rPh sb="0" eb="2">
      <t>ヨウチ</t>
    </rPh>
    <rPh sb="2" eb="4">
      <t>ゲンキョウ</t>
    </rPh>
    <rPh sb="4" eb="6">
      <t>ソクリョウ</t>
    </rPh>
    <rPh sb="7" eb="9">
      <t>タテモノ</t>
    </rPh>
    <rPh sb="9" eb="10">
      <t>トウ</t>
    </rPh>
    <rPh sb="11" eb="13">
      <t>チョウサ</t>
    </rPh>
    <phoneticPr fontId="2"/>
  </si>
  <si>
    <t>測量主任技師
　　　　　</t>
    <rPh sb="0" eb="2">
      <t>ソクリョウ</t>
    </rPh>
    <rPh sb="2" eb="4">
      <t>シュニン</t>
    </rPh>
    <rPh sb="4" eb="6">
      <t>ギシ</t>
    </rPh>
    <phoneticPr fontId="2"/>
  </si>
  <si>
    <t>万m２</t>
    <rPh sb="0" eb="1">
      <t>マン</t>
    </rPh>
    <phoneticPr fontId="2"/>
  </si>
  <si>
    <t>境界点間測量</t>
    <rPh sb="0" eb="2">
      <t>キョウカイ</t>
    </rPh>
    <rPh sb="2" eb="3">
      <t>テン</t>
    </rPh>
    <rPh sb="3" eb="4">
      <t>カン</t>
    </rPh>
    <rPh sb="4" eb="6">
      <t>ソクリョウ</t>
    </rPh>
    <phoneticPr fontId="2"/>
  </si>
  <si>
    <t>用地平面図作成</t>
    <rPh sb="0" eb="2">
      <t>ヨウチ</t>
    </rPh>
    <rPh sb="2" eb="5">
      <t>ヘイメンズ</t>
    </rPh>
    <rPh sb="5" eb="7">
      <t>サクセイ</t>
    </rPh>
    <phoneticPr fontId="2"/>
  </si>
  <si>
    <t>用地測量（補助基準点の設置）</t>
    <rPh sb="0" eb="2">
      <t>ヨウチ</t>
    </rPh>
    <rPh sb="2" eb="4">
      <t>ソクリョウ</t>
    </rPh>
    <rPh sb="5" eb="7">
      <t>ホジョ</t>
    </rPh>
    <rPh sb="7" eb="9">
      <t>キジュン</t>
    </rPh>
    <rPh sb="9" eb="10">
      <t>テン</t>
    </rPh>
    <rPh sb="11" eb="13">
      <t>セッチ</t>
    </rPh>
    <phoneticPr fontId="2"/>
  </si>
  <si>
    <t>用地測量（境界点間測量）</t>
    <rPh sb="0" eb="2">
      <t>ヨウチ</t>
    </rPh>
    <rPh sb="2" eb="4">
      <t>ソクリョウ</t>
    </rPh>
    <rPh sb="5" eb="7">
      <t>キョウカイ</t>
    </rPh>
    <rPh sb="7" eb="8">
      <t>テン</t>
    </rPh>
    <rPh sb="8" eb="9">
      <t>カン</t>
    </rPh>
    <rPh sb="9" eb="11">
      <t>ソクリョウ</t>
    </rPh>
    <phoneticPr fontId="2"/>
  </si>
  <si>
    <t>用地測量（用地平面図作成）</t>
    <rPh sb="0" eb="2">
      <t>ヨウチ</t>
    </rPh>
    <rPh sb="2" eb="4">
      <t>ソクリョウ</t>
    </rPh>
    <rPh sb="5" eb="7">
      <t>ヨウチ</t>
    </rPh>
    <rPh sb="7" eb="10">
      <t>ヘイメンズ</t>
    </rPh>
    <rPh sb="10" eb="12">
      <t>サクセイ</t>
    </rPh>
    <phoneticPr fontId="2"/>
  </si>
  <si>
    <t>施工　第0 -0015号表</t>
    <rPh sb="0" eb="2">
      <t>セコウ</t>
    </rPh>
    <rPh sb="3" eb="4">
      <t>ダイ</t>
    </rPh>
    <rPh sb="11" eb="12">
      <t>ゴウ</t>
    </rPh>
    <rPh sb="12" eb="13">
      <t>ヒョウ</t>
    </rPh>
    <phoneticPr fontId="2"/>
  </si>
  <si>
    <t>施工　第0 -0016号表</t>
    <rPh sb="0" eb="2">
      <t>セコウ</t>
    </rPh>
    <rPh sb="3" eb="4">
      <t>ダイ</t>
    </rPh>
    <rPh sb="11" eb="12">
      <t>ゴウ</t>
    </rPh>
    <rPh sb="12" eb="13">
      <t>ヒョウ</t>
    </rPh>
    <phoneticPr fontId="2"/>
  </si>
  <si>
    <t>施工　第0 -0017号表</t>
    <rPh sb="0" eb="2">
      <t>セコウ</t>
    </rPh>
    <rPh sb="3" eb="4">
      <t>ダイ</t>
    </rPh>
    <rPh sb="11" eb="12">
      <t>ゴウ</t>
    </rPh>
    <rPh sb="12" eb="13">
      <t>ヒョウ</t>
    </rPh>
    <phoneticPr fontId="2"/>
  </si>
  <si>
    <t>施工　第0 -0019号表</t>
    <rPh sb="0" eb="2">
      <t>セコウ</t>
    </rPh>
    <rPh sb="3" eb="4">
      <t>ダイ</t>
    </rPh>
    <rPh sb="11" eb="12">
      <t>ゴウ</t>
    </rPh>
    <rPh sb="12" eb="13">
      <t>ヒョウ</t>
    </rPh>
    <phoneticPr fontId="2"/>
  </si>
  <si>
    <t>施工　第0 -0020号表</t>
    <rPh sb="0" eb="2">
      <t>セコウ</t>
    </rPh>
    <rPh sb="3" eb="4">
      <t>ダイ</t>
    </rPh>
    <rPh sb="11" eb="12">
      <t>ゴウ</t>
    </rPh>
    <rPh sb="12" eb="13">
      <t>ヒョウ</t>
    </rPh>
    <phoneticPr fontId="2"/>
  </si>
  <si>
    <t>設計書区分／番号</t>
    <rPh sb="0" eb="3">
      <t>セッケイショ</t>
    </rPh>
    <rPh sb="3" eb="5">
      <t>クブン</t>
    </rPh>
    <rPh sb="6" eb="8">
      <t>バンゴウ</t>
    </rPh>
    <phoneticPr fontId="2"/>
  </si>
  <si>
    <t>実施設計書　　　当初</t>
    <rPh sb="0" eb="2">
      <t>ジッシ</t>
    </rPh>
    <rPh sb="2" eb="4">
      <t>セッケイ</t>
    </rPh>
    <rPh sb="4" eb="5">
      <t>ショ</t>
    </rPh>
    <rPh sb="8" eb="10">
      <t>トウショ</t>
    </rPh>
    <phoneticPr fontId="2"/>
  </si>
  <si>
    <t>諸経費体系</t>
    <rPh sb="0" eb="3">
      <t>ショケイヒ</t>
    </rPh>
    <rPh sb="3" eb="5">
      <t>タイケイ</t>
    </rPh>
    <phoneticPr fontId="2"/>
  </si>
  <si>
    <t>設計書名</t>
    <rPh sb="0" eb="3">
      <t>セッケイショ</t>
    </rPh>
    <rPh sb="3" eb="4">
      <t>メイ</t>
    </rPh>
    <phoneticPr fontId="2"/>
  </si>
  <si>
    <t>教育委員会事務局　高校教育課</t>
    <rPh sb="0" eb="2">
      <t>キョウイク</t>
    </rPh>
    <rPh sb="2" eb="5">
      <t>イインカイ</t>
    </rPh>
    <rPh sb="5" eb="8">
      <t>ジムキョク</t>
    </rPh>
    <rPh sb="9" eb="11">
      <t>コウコウ</t>
    </rPh>
    <rPh sb="11" eb="13">
      <t>キョウイク</t>
    </rPh>
    <rPh sb="13" eb="14">
      <t>カ</t>
    </rPh>
    <phoneticPr fontId="2"/>
  </si>
  <si>
    <t>路線測量（ＫＢＭ設置）</t>
    <rPh sb="0" eb="2">
      <t>ロセン</t>
    </rPh>
    <rPh sb="2" eb="4">
      <t>ソクリョウ</t>
    </rPh>
    <rPh sb="8" eb="10">
      <t>セッチ</t>
    </rPh>
    <phoneticPr fontId="2"/>
  </si>
  <si>
    <t>縮尺：１／５００</t>
    <rPh sb="0" eb="2">
      <t>シュクシャク</t>
    </rPh>
    <phoneticPr fontId="2"/>
  </si>
  <si>
    <t>測量技師補
　　　　</t>
    <rPh sb="0" eb="2">
      <t>ソクリョウ</t>
    </rPh>
    <rPh sb="2" eb="4">
      <t>ギシ</t>
    </rPh>
    <rPh sb="4" eb="5">
      <t>ホ</t>
    </rPh>
    <phoneticPr fontId="2"/>
  </si>
  <si>
    <t>8 測量</t>
    <rPh sb="2" eb="4">
      <t>ソクリョウ</t>
    </rPh>
    <phoneticPr fontId="2"/>
  </si>
  <si>
    <t>用地測量（用地平面図作成）
縮尺　１／５００</t>
    <rPh sb="0" eb="2">
      <t>ヨウチ</t>
    </rPh>
    <rPh sb="2" eb="4">
      <t>ソクリョウ</t>
    </rPh>
    <rPh sb="5" eb="7">
      <t>ヨウチ</t>
    </rPh>
    <rPh sb="7" eb="9">
      <t>ヘイメン</t>
    </rPh>
    <rPh sb="9" eb="10">
      <t>ズ</t>
    </rPh>
    <rPh sb="10" eb="12">
      <t>サクセイ</t>
    </rPh>
    <rPh sb="14" eb="16">
      <t>シュクシャク</t>
    </rPh>
    <phoneticPr fontId="2"/>
  </si>
  <si>
    <t>　（直接人件費）×率</t>
    <rPh sb="2" eb="4">
      <t>チョクセツ</t>
    </rPh>
    <rPh sb="4" eb="6">
      <t>ジンケン</t>
    </rPh>
    <rPh sb="6" eb="7">
      <t>ヒ</t>
    </rPh>
    <phoneticPr fontId="2"/>
  </si>
  <si>
    <t>（直接人件費）×率</t>
    <rPh sb="1" eb="3">
      <t>チョクセツ</t>
    </rPh>
    <rPh sb="3" eb="6">
      <t>ジンケンヒ</t>
    </rPh>
    <rPh sb="8" eb="9">
      <t>リツ</t>
    </rPh>
    <phoneticPr fontId="2"/>
  </si>
  <si>
    <t>（直接人件費＋機械経費）×率</t>
    <rPh sb="1" eb="3">
      <t>チョクセツ</t>
    </rPh>
    <rPh sb="3" eb="6">
      <t>ジンケンヒ</t>
    </rPh>
    <rPh sb="7" eb="9">
      <t>キカイ</t>
    </rPh>
    <rPh sb="9" eb="11">
      <t>ケイヒ</t>
    </rPh>
    <rPh sb="13" eb="14">
      <t>リツ</t>
    </rPh>
    <phoneticPr fontId="2"/>
  </si>
  <si>
    <t>（直接人件費）×率</t>
    <rPh sb="1" eb="6">
      <t>チョクセツジンケンヒ</t>
    </rPh>
    <rPh sb="7" eb="9">
      <t>カケルリツ</t>
    </rPh>
    <phoneticPr fontId="2"/>
  </si>
  <si>
    <t>06.04. 01(0)</t>
    <phoneticPr fontId="2"/>
  </si>
  <si>
    <t>約　180　日間</t>
    <rPh sb="0" eb="1">
      <t>ヤク</t>
    </rPh>
    <rPh sb="6" eb="7">
      <t>ニチ</t>
    </rPh>
    <rPh sb="7" eb="8">
      <t>カン</t>
    </rPh>
    <phoneticPr fontId="2"/>
  </si>
  <si>
    <t>3.4ha</t>
    <phoneticPr fontId="2"/>
  </si>
  <si>
    <t>１　　　万ｍ２　　　　当たり</t>
    <rPh sb="4" eb="5">
      <t>マン</t>
    </rPh>
    <rPh sb="11" eb="12">
      <t>ア</t>
    </rPh>
    <phoneticPr fontId="2"/>
  </si>
  <si>
    <t>施工　第0 -0018号表</t>
    <rPh sb="0" eb="2">
      <t>セコウ</t>
    </rPh>
    <rPh sb="3" eb="4">
      <t>ダイ</t>
    </rPh>
    <rPh sb="11" eb="12">
      <t>ゴウ</t>
    </rPh>
    <rPh sb="12" eb="13">
      <t>ヒョウ</t>
    </rPh>
    <phoneticPr fontId="2"/>
  </si>
  <si>
    <t>施工　第0 -0006号表</t>
    <rPh sb="0" eb="2">
      <t>セコウ</t>
    </rPh>
    <rPh sb="3" eb="4">
      <t>ダイ</t>
    </rPh>
    <rPh sb="11" eb="12">
      <t>ゴウ</t>
    </rPh>
    <rPh sb="12" eb="13">
      <t>ヒョウ</t>
    </rPh>
    <phoneticPr fontId="2"/>
  </si>
  <si>
    <t xml:space="preserve"> </t>
    <phoneticPr fontId="2"/>
  </si>
  <si>
    <t xml:space="preserve">  内業</t>
    <rPh sb="2" eb="3">
      <t>ウチ</t>
    </rPh>
    <rPh sb="3" eb="4">
      <t>ギョウ</t>
    </rPh>
    <phoneticPr fontId="2"/>
  </si>
  <si>
    <t>測量主任技師
　　　外業</t>
    <rPh sb="0" eb="2">
      <t>ソクリョウ</t>
    </rPh>
    <rPh sb="2" eb="4">
      <t>シュニン</t>
    </rPh>
    <rPh sb="4" eb="6">
      <t>ギシ</t>
    </rPh>
    <rPh sb="10" eb="11">
      <t>ソト</t>
    </rPh>
    <rPh sb="11" eb="12">
      <t>ギョウ</t>
    </rPh>
    <phoneticPr fontId="2"/>
  </si>
  <si>
    <t>測量補助員
　　　外業</t>
    <rPh sb="0" eb="2">
      <t>ソクリョウ</t>
    </rPh>
    <rPh sb="2" eb="5">
      <t>ホジョイン</t>
    </rPh>
    <rPh sb="9" eb="10">
      <t>ソト</t>
    </rPh>
    <rPh sb="10" eb="11">
      <t>ギョウ</t>
    </rPh>
    <phoneticPr fontId="2"/>
  </si>
  <si>
    <t>測量技師
　　　外業
　　　　　</t>
    <rPh sb="0" eb="2">
      <t>ソクリョウ</t>
    </rPh>
    <rPh sb="2" eb="4">
      <t>ギシ</t>
    </rPh>
    <rPh sb="8" eb="9">
      <t>ソト</t>
    </rPh>
    <rPh sb="9" eb="10">
      <t>ギョウ</t>
    </rPh>
    <phoneticPr fontId="2"/>
  </si>
  <si>
    <t>測量助手
　　　外業
　　　　　</t>
    <rPh sb="0" eb="2">
      <t>ソクリョウ</t>
    </rPh>
    <rPh sb="2" eb="4">
      <t>ジョシュ</t>
    </rPh>
    <rPh sb="8" eb="9">
      <t>ソト</t>
    </rPh>
    <rPh sb="9" eb="10">
      <t>ギョウ</t>
    </rPh>
    <phoneticPr fontId="2"/>
  </si>
  <si>
    <t>測量技師補
　　　外業
　　　　　</t>
    <rPh sb="0" eb="2">
      <t>ソクリョウ</t>
    </rPh>
    <rPh sb="2" eb="4">
      <t>ギシ</t>
    </rPh>
    <rPh sb="4" eb="5">
      <t>ホ</t>
    </rPh>
    <rPh sb="9" eb="10">
      <t>ソト</t>
    </rPh>
    <rPh sb="10" eb="11">
      <t>ギョウ</t>
    </rPh>
    <phoneticPr fontId="2"/>
  </si>
  <si>
    <t>測量技師
　　　内業
　　　　　</t>
    <rPh sb="0" eb="2">
      <t>ソクリョウ</t>
    </rPh>
    <rPh sb="2" eb="4">
      <t>ギシ</t>
    </rPh>
    <rPh sb="8" eb="9">
      <t>ウチ</t>
    </rPh>
    <rPh sb="9" eb="10">
      <t>ギョウ</t>
    </rPh>
    <phoneticPr fontId="2"/>
  </si>
  <si>
    <t>測量助手
　　　内業　　</t>
    <rPh sb="0" eb="2">
      <t>ソクリョウ</t>
    </rPh>
    <rPh sb="2" eb="4">
      <t>ジョシュ</t>
    </rPh>
    <rPh sb="8" eb="9">
      <t>ウチ</t>
    </rPh>
    <rPh sb="9" eb="10">
      <t>ギョウ</t>
    </rPh>
    <phoneticPr fontId="2"/>
  </si>
  <si>
    <t>用地測量（面積計算）</t>
    <rPh sb="0" eb="2">
      <t>ヨウチ</t>
    </rPh>
    <rPh sb="2" eb="4">
      <t>ソクリョウ</t>
    </rPh>
    <rPh sb="5" eb="7">
      <t>メンセキ</t>
    </rPh>
    <rPh sb="7" eb="9">
      <t>ケイサン</t>
    </rPh>
    <phoneticPr fontId="2"/>
  </si>
  <si>
    <t>測量助手
　　　外業　</t>
    <rPh sb="0" eb="2">
      <t>ソクリョウ</t>
    </rPh>
    <rPh sb="2" eb="4">
      <t>ジョシュ</t>
    </rPh>
    <rPh sb="8" eb="9">
      <t>ソト</t>
    </rPh>
    <rPh sb="9" eb="10">
      <t>ギョウ</t>
    </rPh>
    <phoneticPr fontId="2"/>
  </si>
  <si>
    <t>測量補助員
　　　外業
　　　　　</t>
    <rPh sb="0" eb="2">
      <t>ソクリョウ</t>
    </rPh>
    <rPh sb="2" eb="5">
      <t>ホジョイン</t>
    </rPh>
    <rPh sb="9" eb="10">
      <t>ソト</t>
    </rPh>
    <rPh sb="10" eb="11">
      <t>ギョウ</t>
    </rPh>
    <phoneticPr fontId="2"/>
  </si>
  <si>
    <t>測量技師補
　　　内業
　　　　　</t>
    <rPh sb="0" eb="2">
      <t>ソクリョウ</t>
    </rPh>
    <rPh sb="2" eb="4">
      <t>ギシ</t>
    </rPh>
    <rPh sb="4" eb="5">
      <t>ホ</t>
    </rPh>
    <rPh sb="9" eb="10">
      <t>ウチ</t>
    </rPh>
    <rPh sb="10" eb="11">
      <t>ギョウ</t>
    </rPh>
    <phoneticPr fontId="2"/>
  </si>
  <si>
    <t>測量助手
　　　内業
　　　　　</t>
    <rPh sb="0" eb="2">
      <t>ソクリョウ</t>
    </rPh>
    <rPh sb="2" eb="4">
      <t>ジョシュ</t>
    </rPh>
    <rPh sb="8" eb="9">
      <t>ウチ</t>
    </rPh>
    <rPh sb="9" eb="10">
      <t>ギョウ</t>
    </rPh>
    <phoneticPr fontId="2"/>
  </si>
  <si>
    <t>中間打合わせ　２回</t>
    <rPh sb="0" eb="2">
      <t>チュウカン</t>
    </rPh>
    <rPh sb="2" eb="3">
      <t>ウ</t>
    </rPh>
    <rPh sb="3" eb="4">
      <t>ア</t>
    </rPh>
    <rPh sb="8" eb="9">
      <t>カイ</t>
    </rPh>
    <phoneticPr fontId="2"/>
  </si>
  <si>
    <t>面積計算</t>
    <rPh sb="0" eb="2">
      <t>メンセキ</t>
    </rPh>
    <rPh sb="2" eb="4">
      <t>ケイサン</t>
    </rPh>
    <phoneticPr fontId="2"/>
  </si>
  <si>
    <t>1　万m2　　　　当たり</t>
    <rPh sb="2" eb="3">
      <t>マン</t>
    </rPh>
    <rPh sb="9" eb="10">
      <t>ア</t>
    </rPh>
    <phoneticPr fontId="2"/>
  </si>
  <si>
    <t>直接人件費（今回の各項目には変化率・作業量補正（現地測量）を反映させること。）</t>
    <rPh sb="0" eb="2">
      <t>チョクセツ</t>
    </rPh>
    <rPh sb="2" eb="4">
      <t>ジンケン</t>
    </rPh>
    <rPh sb="4" eb="5">
      <t>ヒ</t>
    </rPh>
    <rPh sb="6" eb="8">
      <t>コンカイ</t>
    </rPh>
    <rPh sb="9" eb="12">
      <t>カクコウモク</t>
    </rPh>
    <rPh sb="14" eb="16">
      <t>ヘンカ</t>
    </rPh>
    <rPh sb="16" eb="17">
      <t>リツ</t>
    </rPh>
    <rPh sb="18" eb="20">
      <t>サギョウ</t>
    </rPh>
    <rPh sb="20" eb="21">
      <t>リョウ</t>
    </rPh>
    <rPh sb="21" eb="23">
      <t>ホセイ</t>
    </rPh>
    <rPh sb="24" eb="26">
      <t>ゲンチ</t>
    </rPh>
    <rPh sb="26" eb="28">
      <t>ソクリョウ</t>
    </rPh>
    <rPh sb="30" eb="32">
      <t>ハンエイ</t>
    </rPh>
    <phoneticPr fontId="2"/>
  </si>
  <si>
    <t>測量業務価格が万単位となるよう、測量業務価格計の千の位以下の金額を減ずる。</t>
    <rPh sb="0" eb="2">
      <t>ソクリョウ</t>
    </rPh>
    <rPh sb="2" eb="4">
      <t>ギョウム</t>
    </rPh>
    <rPh sb="4" eb="6">
      <t>カカク</t>
    </rPh>
    <rPh sb="7" eb="10">
      <t>マンタンイ</t>
    </rPh>
    <rPh sb="16" eb="18">
      <t>ソクリョウ</t>
    </rPh>
    <rPh sb="18" eb="20">
      <t>ギョウム</t>
    </rPh>
    <rPh sb="20" eb="22">
      <t>カカク</t>
    </rPh>
    <rPh sb="22" eb="23">
      <t>ケイ</t>
    </rPh>
    <rPh sb="24" eb="25">
      <t>セン</t>
    </rPh>
    <rPh sb="26" eb="27">
      <t>クライ</t>
    </rPh>
    <rPh sb="27" eb="29">
      <t>イカ</t>
    </rPh>
    <rPh sb="30" eb="32">
      <t>キンガク</t>
    </rPh>
    <rPh sb="33" eb="34">
      <t>ゲン</t>
    </rPh>
    <phoneticPr fontId="2"/>
  </si>
  <si>
    <t>これらの諸経費等の条件については、原則変更協議の対象とはなりませんので御理解願います。</t>
    <rPh sb="4" eb="7">
      <t>ショケイヒ</t>
    </rPh>
    <rPh sb="7" eb="8">
      <t>トウ</t>
    </rPh>
    <rPh sb="9" eb="11">
      <t>ジョウケン</t>
    </rPh>
    <rPh sb="17" eb="19">
      <t>ゲンソク</t>
    </rPh>
    <rPh sb="19" eb="21">
      <t>ヘンコウ</t>
    </rPh>
    <rPh sb="21" eb="23">
      <t>キョウギ</t>
    </rPh>
    <rPh sb="24" eb="26">
      <t>タイショウ</t>
    </rPh>
    <rPh sb="35" eb="38">
      <t>ゴリカイ</t>
    </rPh>
    <rPh sb="38" eb="39">
      <t>ネガ</t>
    </rPh>
    <phoneticPr fontId="2"/>
  </si>
  <si>
    <t>中野市　三好町</t>
    <rPh sb="0" eb="2">
      <t>ナカノ</t>
    </rPh>
    <rPh sb="2" eb="3">
      <t>シ</t>
    </rPh>
    <rPh sb="3" eb="4">
      <t>コイチ</t>
    </rPh>
    <rPh sb="4" eb="6">
      <t>ミヨシ</t>
    </rPh>
    <rPh sb="6" eb="7">
      <t>チョウ</t>
    </rPh>
    <phoneticPr fontId="2"/>
  </si>
  <si>
    <t>　14　北信（１）</t>
    <rPh sb="4" eb="6">
      <t>ホクシン</t>
    </rPh>
    <phoneticPr fontId="2"/>
  </si>
  <si>
    <t>市街地（乙）／平　　地</t>
    <rPh sb="0" eb="3">
      <t>シガイチ</t>
    </rPh>
    <rPh sb="4" eb="5">
      <t>オツ</t>
    </rPh>
    <rPh sb="7" eb="8">
      <t>ヘイ</t>
    </rPh>
    <rPh sb="10" eb="11">
      <t>チ</t>
    </rPh>
    <phoneticPr fontId="2"/>
  </si>
  <si>
    <t>永久標識設置の有無：永久標識設置なし
地域区分：市街地（乙）／平　　地</t>
    <rPh sb="0" eb="2">
      <t>エイキュウ</t>
    </rPh>
    <rPh sb="2" eb="4">
      <t>ヒョウシキ</t>
    </rPh>
    <rPh sb="4" eb="6">
      <t>セッチ</t>
    </rPh>
    <rPh sb="7" eb="9">
      <t>ウム</t>
    </rPh>
    <rPh sb="10" eb="12">
      <t>エイキュウ</t>
    </rPh>
    <rPh sb="12" eb="14">
      <t>ヒョウシキ</t>
    </rPh>
    <rPh sb="14" eb="16">
      <t>セッチ</t>
    </rPh>
    <rPh sb="19" eb="21">
      <t>チイキ</t>
    </rPh>
    <rPh sb="21" eb="23">
      <t>クブン</t>
    </rPh>
    <rPh sb="24" eb="27">
      <t>シガイチ</t>
    </rPh>
    <rPh sb="28" eb="29">
      <t>オツ</t>
    </rPh>
    <rPh sb="31" eb="32">
      <t>ヘイ</t>
    </rPh>
    <rPh sb="34" eb="35">
      <t>チ</t>
    </rPh>
    <phoneticPr fontId="2"/>
  </si>
  <si>
    <t>縮尺　１／２５０　　　　　市街地（乙）／平　　地</t>
    <rPh sb="0" eb="2">
      <t>シュクシャク</t>
    </rPh>
    <phoneticPr fontId="2"/>
  </si>
  <si>
    <t>地域区分：市街地（乙）／平地
縮尺：　１／２５０</t>
    <rPh sb="0" eb="2">
      <t>チイキ</t>
    </rPh>
    <rPh sb="2" eb="4">
      <t>クブン</t>
    </rPh>
    <rPh sb="5" eb="8">
      <t>シガイチ</t>
    </rPh>
    <rPh sb="9" eb="10">
      <t>オツ</t>
    </rPh>
    <rPh sb="12" eb="14">
      <t>ヘイチ</t>
    </rPh>
    <rPh sb="15" eb="17">
      <t>シュクシャク</t>
    </rPh>
    <phoneticPr fontId="2"/>
  </si>
  <si>
    <t>作業量による補正後の金額×変化率　1.8</t>
    <rPh sb="0" eb="2">
      <t>サギョウ</t>
    </rPh>
    <rPh sb="2" eb="3">
      <t>リョウ</t>
    </rPh>
    <rPh sb="6" eb="8">
      <t>ホセイ</t>
    </rPh>
    <rPh sb="8" eb="9">
      <t>ゴ</t>
    </rPh>
    <rPh sb="10" eb="12">
      <t>キンガク</t>
    </rPh>
    <rPh sb="13" eb="15">
      <t>ヘンカ</t>
    </rPh>
    <rPh sb="15" eb="16">
      <t>リツ</t>
    </rPh>
    <phoneticPr fontId="2"/>
  </si>
  <si>
    <t>作業量　　　　0.032　km２　　縮尺１／２５０</t>
    <rPh sb="0" eb="2">
      <t>サギョウ</t>
    </rPh>
    <rPh sb="2" eb="3">
      <t>リョウ</t>
    </rPh>
    <rPh sb="18" eb="20">
      <t>シュクシャク</t>
    </rPh>
    <phoneticPr fontId="2"/>
  </si>
  <si>
    <t>上記金額の合計額×作業量による補正率　0.51</t>
    <rPh sb="0" eb="2">
      <t>ジョウキ</t>
    </rPh>
    <rPh sb="2" eb="4">
      <t>キンガク</t>
    </rPh>
    <rPh sb="5" eb="7">
      <t>ゴウケイ</t>
    </rPh>
    <rPh sb="7" eb="8">
      <t>ガク</t>
    </rPh>
    <rPh sb="9" eb="11">
      <t>サギョウ</t>
    </rPh>
    <rPh sb="11" eb="12">
      <t>リョウ</t>
    </rPh>
    <rPh sb="15" eb="17">
      <t>ホセイ</t>
    </rPh>
    <rPh sb="17" eb="18">
      <t>リツ</t>
    </rPh>
    <phoneticPr fontId="2"/>
  </si>
  <si>
    <t>市街地（乙）／平地　　0.25km</t>
    <rPh sb="0" eb="3">
      <t>シガイチ</t>
    </rPh>
    <rPh sb="4" eb="5">
      <t>オツ</t>
    </rPh>
    <rPh sb="7" eb="9">
      <t>ヘイチ</t>
    </rPh>
    <phoneticPr fontId="2"/>
  </si>
  <si>
    <t>作業量による補正後の金額×変化率　1.3</t>
    <rPh sb="0" eb="2">
      <t>サギョウ</t>
    </rPh>
    <rPh sb="2" eb="3">
      <t>リョウ</t>
    </rPh>
    <rPh sb="6" eb="8">
      <t>ホセイ</t>
    </rPh>
    <rPh sb="8" eb="9">
      <t>ゴ</t>
    </rPh>
    <rPh sb="10" eb="12">
      <t>キンガク</t>
    </rPh>
    <rPh sb="13" eb="15">
      <t>ヘンカ</t>
    </rPh>
    <rPh sb="15" eb="16">
      <t>リツ</t>
    </rPh>
    <phoneticPr fontId="2"/>
  </si>
  <si>
    <t>市街地（乙）</t>
    <rPh sb="0" eb="3">
      <t>シガイチ</t>
    </rPh>
    <rPh sb="4" eb="5">
      <t>オツ</t>
    </rPh>
    <phoneticPr fontId="2"/>
  </si>
  <si>
    <t>上記金額の合計額×変化率　変化率　1.5</t>
    <rPh sb="0" eb="2">
      <t>ジョウキ</t>
    </rPh>
    <rPh sb="2" eb="4">
      <t>キンガク</t>
    </rPh>
    <rPh sb="5" eb="7">
      <t>ゴウケイ</t>
    </rPh>
    <rPh sb="7" eb="8">
      <t>ガク</t>
    </rPh>
    <rPh sb="9" eb="11">
      <t>ヘンカ</t>
    </rPh>
    <rPh sb="11" eb="12">
      <t>リツ</t>
    </rPh>
    <rPh sb="13" eb="15">
      <t>ヘンカ</t>
    </rPh>
    <rPh sb="15" eb="16">
      <t>リツ</t>
    </rPh>
    <phoneticPr fontId="2"/>
  </si>
  <si>
    <t>地域区分：市街地（乙）</t>
    <rPh sb="0" eb="2">
      <t>チイキ</t>
    </rPh>
    <rPh sb="2" eb="4">
      <t>クブン</t>
    </rPh>
    <rPh sb="5" eb="8">
      <t>シガイチ</t>
    </rPh>
    <rPh sb="9" eb="10">
      <t>オツ</t>
    </rPh>
    <phoneticPr fontId="2"/>
  </si>
  <si>
    <t>作業量（km2）：0.032km2
作業量補正式　y=718.95×作業面積+28.105(%)
地域区分：　市街地（乙）／平　　地
縮尺：１／250</t>
    <rPh sb="0" eb="2">
      <t>サギョウ</t>
    </rPh>
    <rPh sb="2" eb="3">
      <t>リョウ</t>
    </rPh>
    <rPh sb="18" eb="20">
      <t>サギョウ</t>
    </rPh>
    <rPh sb="20" eb="21">
      <t>リョウ</t>
    </rPh>
    <rPh sb="21" eb="23">
      <t>ホセイ</t>
    </rPh>
    <rPh sb="23" eb="24">
      <t>シキ</t>
    </rPh>
    <rPh sb="34" eb="36">
      <t>サギョウ</t>
    </rPh>
    <rPh sb="36" eb="38">
      <t>メンセキ</t>
    </rPh>
    <rPh sb="49" eb="51">
      <t>チイキ</t>
    </rPh>
    <rPh sb="51" eb="53">
      <t>クブン</t>
    </rPh>
    <rPh sb="55" eb="58">
      <t>シガイチ</t>
    </rPh>
    <rPh sb="59" eb="60">
      <t>オツ</t>
    </rPh>
    <rPh sb="62" eb="63">
      <t>タイラ</t>
    </rPh>
    <rPh sb="65" eb="66">
      <t>チ</t>
    </rPh>
    <rPh sb="67" eb="69">
      <t>シュクシャク</t>
    </rPh>
    <phoneticPr fontId="2"/>
  </si>
  <si>
    <t>地域区分：市街地（乙）
770m×20m=15,400㎡</t>
    <rPh sb="0" eb="2">
      <t>チイキ</t>
    </rPh>
    <rPh sb="2" eb="4">
      <t>クブン</t>
    </rPh>
    <rPh sb="5" eb="8">
      <t>シガイチ</t>
    </rPh>
    <rPh sb="9" eb="10">
      <t>オツ</t>
    </rPh>
    <phoneticPr fontId="2"/>
  </si>
  <si>
    <t>770m×40m=30,800㎡</t>
    <phoneticPr fontId="2"/>
  </si>
  <si>
    <t>地域区分：市街地（乙）
32,000㎡</t>
    <rPh sb="0" eb="2">
      <t>チイキ</t>
    </rPh>
    <rPh sb="2" eb="4">
      <t>クブン</t>
    </rPh>
    <rPh sb="5" eb="8">
      <t>シガイチ</t>
    </rPh>
    <rPh sb="9" eb="10">
      <t>オツ</t>
    </rPh>
    <phoneticPr fontId="2"/>
  </si>
  <si>
    <t>縮尺：　１／５００
32,000㎡</t>
    <rPh sb="0" eb="2">
      <t>シュクシャク</t>
    </rPh>
    <phoneticPr fontId="2"/>
  </si>
  <si>
    <t>縮尺：１／５００
32,000㎡</t>
    <rPh sb="0" eb="2">
      <t>シュクシャク</t>
    </rPh>
    <phoneticPr fontId="2"/>
  </si>
  <si>
    <t>上記金額の合計額×変化率　1.8</t>
    <rPh sb="0" eb="2">
      <t>ジョウキ</t>
    </rPh>
    <rPh sb="2" eb="4">
      <t>キンガク</t>
    </rPh>
    <rPh sb="5" eb="7">
      <t>ゴウケイ</t>
    </rPh>
    <rPh sb="7" eb="8">
      <t>ガク</t>
    </rPh>
    <rPh sb="9" eb="11">
      <t>ヘンカ</t>
    </rPh>
    <rPh sb="11" eb="12">
      <t>リツ</t>
    </rPh>
    <phoneticPr fontId="2"/>
  </si>
  <si>
    <t>　　令和　６年度　　中野総合学科新校の施設整備に伴う測量業務
　　　　　　　　　　　　　　　　　　　　　　　　　　　　　　　　　　　　　　　　　　　　　　　　　　　閲覧設計書</t>
    <rPh sb="2" eb="4">
      <t>レイワ</t>
    </rPh>
    <rPh sb="6" eb="7">
      <t>ネン</t>
    </rPh>
    <rPh sb="7" eb="8">
      <t>ド</t>
    </rPh>
    <rPh sb="10" eb="12">
      <t>ナカノ</t>
    </rPh>
    <rPh sb="12" eb="14">
      <t>ソウゴウ</t>
    </rPh>
    <rPh sb="14" eb="16">
      <t>ガッカ</t>
    </rPh>
    <rPh sb="16" eb="17">
      <t>シン</t>
    </rPh>
    <rPh sb="17" eb="18">
      <t>コウ</t>
    </rPh>
    <rPh sb="19" eb="21">
      <t>シセツ</t>
    </rPh>
    <rPh sb="21" eb="23">
      <t>セイビ</t>
    </rPh>
    <rPh sb="24" eb="25">
      <t>トモナ</t>
    </rPh>
    <rPh sb="26" eb="28">
      <t>ソクリョウ</t>
    </rPh>
    <rPh sb="28" eb="30">
      <t>ギョウム</t>
    </rPh>
    <rPh sb="82" eb="84">
      <t>エツラン</t>
    </rPh>
    <rPh sb="84" eb="87">
      <t>セッケイショ</t>
    </rPh>
    <phoneticPr fontId="2"/>
  </si>
  <si>
    <t>令和６年度　中野総合学科新校の施設整備に伴う測量業務</t>
    <rPh sb="0" eb="2">
      <t>レイワ</t>
    </rPh>
    <rPh sb="3" eb="4">
      <t>ネン</t>
    </rPh>
    <rPh sb="4" eb="5">
      <t>ド</t>
    </rPh>
    <rPh sb="6" eb="8">
      <t>ナカノ</t>
    </rPh>
    <rPh sb="8" eb="10">
      <t>ソウゴウ</t>
    </rPh>
    <rPh sb="10" eb="12">
      <t>ガッカ</t>
    </rPh>
    <rPh sb="12" eb="13">
      <t>シン</t>
    </rPh>
    <rPh sb="13" eb="14">
      <t>コウ</t>
    </rPh>
    <rPh sb="15" eb="17">
      <t>シセツ</t>
    </rPh>
    <rPh sb="17" eb="19">
      <t>セイビ</t>
    </rPh>
    <rPh sb="20" eb="21">
      <t>トモナ</t>
    </rPh>
    <rPh sb="22" eb="24">
      <t>ソクリョウ</t>
    </rPh>
    <rPh sb="24" eb="26">
      <t>ギョウム</t>
    </rPh>
    <phoneticPr fontId="2"/>
  </si>
  <si>
    <t>3級基準点測量
永久標識設置なし　伐採なし
市街地（乙）／平　地</t>
    <rPh sb="1" eb="2">
      <t>キュウ</t>
    </rPh>
    <rPh sb="2" eb="5">
      <t>キジュンテン</t>
    </rPh>
    <rPh sb="5" eb="7">
      <t>ソクリョウ</t>
    </rPh>
    <rPh sb="8" eb="10">
      <t>エイキュウ</t>
    </rPh>
    <rPh sb="10" eb="12">
      <t>ヒョウシキ</t>
    </rPh>
    <rPh sb="12" eb="14">
      <t>セッチ</t>
    </rPh>
    <rPh sb="17" eb="19">
      <t>バッサイ</t>
    </rPh>
    <rPh sb="22" eb="25">
      <t>シガイチ</t>
    </rPh>
    <rPh sb="26" eb="27">
      <t>オツ</t>
    </rPh>
    <rPh sb="29" eb="30">
      <t>ヘイ</t>
    </rPh>
    <rPh sb="31" eb="32">
      <t>チ</t>
    </rPh>
    <phoneticPr fontId="2"/>
  </si>
  <si>
    <t>4級基準点測量
永久標識設置なし　伐採なし
市街地（乙）／平　地</t>
    <rPh sb="1" eb="2">
      <t>キュウ</t>
    </rPh>
    <rPh sb="2" eb="5">
      <t>キジュンテン</t>
    </rPh>
    <rPh sb="5" eb="7">
      <t>ソクリョウ</t>
    </rPh>
    <rPh sb="8" eb="10">
      <t>エイキュウ</t>
    </rPh>
    <rPh sb="10" eb="12">
      <t>ヒョウシキ</t>
    </rPh>
    <rPh sb="12" eb="14">
      <t>セッチ</t>
    </rPh>
    <rPh sb="17" eb="19">
      <t>バッサイ</t>
    </rPh>
    <rPh sb="22" eb="25">
      <t>シガイチ</t>
    </rPh>
    <rPh sb="26" eb="27">
      <t>オツ</t>
    </rPh>
    <rPh sb="29" eb="30">
      <t>ヘイ</t>
    </rPh>
    <rPh sb="31" eb="32">
      <t>チ</t>
    </rPh>
    <phoneticPr fontId="2"/>
  </si>
  <si>
    <t>現地測量（作業計画）
縮尺　１／２５０　市街地（乙）／平　地</t>
    <rPh sb="0" eb="2">
      <t>ゲンチ</t>
    </rPh>
    <rPh sb="2" eb="4">
      <t>ソクリョウ</t>
    </rPh>
    <rPh sb="5" eb="7">
      <t>サギョウ</t>
    </rPh>
    <rPh sb="7" eb="9">
      <t>ケイカク</t>
    </rPh>
    <rPh sb="11" eb="13">
      <t>シュクシャク</t>
    </rPh>
    <rPh sb="20" eb="23">
      <t>シガイチ</t>
    </rPh>
    <rPh sb="24" eb="25">
      <t>オツ</t>
    </rPh>
    <rPh sb="27" eb="28">
      <t>ヘイ</t>
    </rPh>
    <rPh sb="29" eb="30">
      <t>チ</t>
    </rPh>
    <phoneticPr fontId="2"/>
  </si>
  <si>
    <t>現地測量
作業量　　0.032　ｋｍ２
縮尺　１／２５０　市街地（乙）／平　地</t>
    <rPh sb="0" eb="2">
      <t>ゲンチ</t>
    </rPh>
    <rPh sb="2" eb="4">
      <t>ソクリョウ</t>
    </rPh>
    <rPh sb="5" eb="7">
      <t>サギョウ</t>
    </rPh>
    <rPh sb="7" eb="8">
      <t>リョウ</t>
    </rPh>
    <rPh sb="20" eb="22">
      <t>シュクシャク</t>
    </rPh>
    <rPh sb="29" eb="32">
      <t>シガイチ</t>
    </rPh>
    <rPh sb="33" eb="34">
      <t>オツ</t>
    </rPh>
    <rPh sb="36" eb="37">
      <t>ヘイ</t>
    </rPh>
    <rPh sb="38" eb="39">
      <t>チ</t>
    </rPh>
    <phoneticPr fontId="2"/>
  </si>
  <si>
    <t xml:space="preserve">仮ＢＭ設置測量
市街地（乙）／平　地 </t>
    <rPh sb="0" eb="1">
      <t>カリ</t>
    </rPh>
    <rPh sb="3" eb="5">
      <t>セッチ</t>
    </rPh>
    <rPh sb="5" eb="7">
      <t>ソクリョウ</t>
    </rPh>
    <rPh sb="8" eb="11">
      <t>シガイチ</t>
    </rPh>
    <rPh sb="12" eb="13">
      <t>オツ</t>
    </rPh>
    <rPh sb="15" eb="16">
      <t>タイラ</t>
    </rPh>
    <rPh sb="17" eb="18">
      <t>チ</t>
    </rPh>
    <phoneticPr fontId="2"/>
  </si>
  <si>
    <t>用地測量（現地踏査）
市街地（乙）</t>
    <rPh sb="0" eb="2">
      <t>ヨウチ</t>
    </rPh>
    <rPh sb="2" eb="4">
      <t>ソクリョウ</t>
    </rPh>
    <rPh sb="5" eb="7">
      <t>ゲンチ</t>
    </rPh>
    <rPh sb="7" eb="9">
      <t>トウサ</t>
    </rPh>
    <rPh sb="11" eb="14">
      <t>シガイチ</t>
    </rPh>
    <rPh sb="15" eb="16">
      <t>オツ</t>
    </rPh>
    <phoneticPr fontId="2"/>
  </si>
  <si>
    <t>用地測量（境界確認）
市街地（乙）</t>
    <rPh sb="0" eb="2">
      <t>ヨウチ</t>
    </rPh>
    <rPh sb="2" eb="4">
      <t>ソクリョウ</t>
    </rPh>
    <rPh sb="5" eb="7">
      <t>キョウカイ</t>
    </rPh>
    <rPh sb="7" eb="9">
      <t>カクニン</t>
    </rPh>
    <rPh sb="11" eb="14">
      <t>シガイチ</t>
    </rPh>
    <rPh sb="15" eb="16">
      <t>オツ</t>
    </rPh>
    <phoneticPr fontId="2"/>
  </si>
  <si>
    <t>用地測量（補助基準点の設置）
市街地（乙）</t>
    <rPh sb="0" eb="2">
      <t>ヨウチ</t>
    </rPh>
    <rPh sb="2" eb="4">
      <t>ソクリョウ</t>
    </rPh>
    <rPh sb="5" eb="7">
      <t>ホジョ</t>
    </rPh>
    <rPh sb="7" eb="10">
      <t>キジュンテン</t>
    </rPh>
    <rPh sb="11" eb="13">
      <t>セッチ</t>
    </rPh>
    <rPh sb="15" eb="18">
      <t>シガイチ</t>
    </rPh>
    <rPh sb="19" eb="20">
      <t>オツ</t>
    </rPh>
    <phoneticPr fontId="2"/>
  </si>
  <si>
    <t>用地測量（境界測量）
市街地（乙）</t>
    <rPh sb="0" eb="2">
      <t>ヨウチ</t>
    </rPh>
    <rPh sb="2" eb="4">
      <t>ソクリョウ</t>
    </rPh>
    <rPh sb="5" eb="7">
      <t>キョウカイ</t>
    </rPh>
    <rPh sb="7" eb="9">
      <t>ソクリョウ</t>
    </rPh>
    <rPh sb="11" eb="14">
      <t>シガイチ</t>
    </rPh>
    <rPh sb="15" eb="16">
      <t>オツ</t>
    </rPh>
    <phoneticPr fontId="2"/>
  </si>
  <si>
    <t xml:space="preserve">用地測量（境界点間測量）
市街地（乙）
</t>
    <rPh sb="0" eb="2">
      <t>ヨウチ</t>
    </rPh>
    <rPh sb="2" eb="4">
      <t>ソクリョウ</t>
    </rPh>
    <rPh sb="5" eb="6">
      <t>サカイ</t>
    </rPh>
    <rPh sb="6" eb="7">
      <t>テン</t>
    </rPh>
    <rPh sb="7" eb="8">
      <t>カン</t>
    </rPh>
    <rPh sb="8" eb="10">
      <t>ソクリョウ</t>
    </rPh>
    <rPh sb="13" eb="16">
      <t>シガイチ</t>
    </rPh>
    <rPh sb="17" eb="18">
      <t>オツ</t>
    </rPh>
    <phoneticPr fontId="2"/>
  </si>
  <si>
    <t>用地測量（土地境界確認書作成）
市街地（乙）</t>
    <rPh sb="0" eb="2">
      <t>ヨウチ</t>
    </rPh>
    <rPh sb="2" eb="4">
      <t>ソクリョウ</t>
    </rPh>
    <rPh sb="5" eb="7">
      <t>トチ</t>
    </rPh>
    <rPh sb="7" eb="9">
      <t>キョウカイ</t>
    </rPh>
    <rPh sb="9" eb="11">
      <t>カクニン</t>
    </rPh>
    <rPh sb="11" eb="12">
      <t>ショ</t>
    </rPh>
    <rPh sb="12" eb="14">
      <t>サクセイ</t>
    </rPh>
    <rPh sb="16" eb="19">
      <t>シガイチ</t>
    </rPh>
    <rPh sb="20" eb="21">
      <t>オツ</t>
    </rPh>
    <phoneticPr fontId="2"/>
  </si>
  <si>
    <t>用地測量（復元測量）
市街地（乙）</t>
    <rPh sb="0" eb="2">
      <t>ヨウチ</t>
    </rPh>
    <rPh sb="2" eb="4">
      <t>ソクリョウ</t>
    </rPh>
    <rPh sb="5" eb="7">
      <t>フクゲン</t>
    </rPh>
    <rPh sb="7" eb="9">
      <t>ソクリョウ</t>
    </rPh>
    <rPh sb="11" eb="14">
      <t>シガイチ</t>
    </rPh>
    <rPh sb="15" eb="16">
      <t>オツ</t>
    </rPh>
    <phoneticPr fontId="2"/>
  </si>
  <si>
    <t>用地測量（面積計算）
市街地（乙）</t>
    <rPh sb="0" eb="2">
      <t>ヨウチ</t>
    </rPh>
    <rPh sb="2" eb="4">
      <t>ソクリョウ</t>
    </rPh>
    <rPh sb="5" eb="7">
      <t>メンセキ</t>
    </rPh>
    <rPh sb="7" eb="9">
      <t>ケイサン</t>
    </rPh>
    <rPh sb="11" eb="14">
      <t>シガイチ</t>
    </rPh>
    <rPh sb="15" eb="16">
      <t>オツ</t>
    </rPh>
    <phoneticPr fontId="2"/>
  </si>
  <si>
    <t>直接人件費　　　　　：　　　　円
旅費交通費率　　　 ：0.56％
旅費交通費計算値 ：　　　（円）</t>
    <rPh sb="0" eb="2">
      <t>チョクセツ</t>
    </rPh>
    <rPh sb="2" eb="4">
      <t>ジンケン</t>
    </rPh>
    <rPh sb="4" eb="5">
      <t>ヒ</t>
    </rPh>
    <rPh sb="15" eb="16">
      <t>エン</t>
    </rPh>
    <rPh sb="17" eb="19">
      <t>リョヒ</t>
    </rPh>
    <rPh sb="19" eb="22">
      <t>コウツウヒ</t>
    </rPh>
    <rPh sb="22" eb="23">
      <t>リツ</t>
    </rPh>
    <rPh sb="34" eb="36">
      <t>リョヒ</t>
    </rPh>
    <rPh sb="36" eb="39">
      <t>コウツウヒ</t>
    </rPh>
    <rPh sb="39" eb="42">
      <t>ケイサンチ</t>
    </rPh>
    <rPh sb="48" eb="49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</si>
</sst>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1" formatCode="_ * #,##0_ ;_ * \-#,##0_ ;_ * &quot;-&quot;_ ;_ @_ "/>
    <numFmt numFmtId="176" formatCode="#,##0_ "/>
    <numFmt numFmtId="177" formatCode="&quot;¥&quot;#,##0;[Red]&quot;¥&quot;&quot;¥&quot;\-#,##0"/>
    <numFmt numFmtId="178" formatCode="&quot;¥&quot;#,##0.00;&quot;¥&quot;&quot;¥&quot;\-#,##0.00"/>
    <numFmt numFmtId="179" formatCode="&quot;¥&quot;#,##0.00;[Red]&quot;¥&quot;&quot;¥&quot;\-#,##0.00"/>
    <numFmt numFmtId="180" formatCode="_ &quot;¥&quot;* #,##0_ ;_ &quot;¥&quot;* &quot;¥&quot;\-#,##0_ ;_ &quot;¥&quot;* &quot;-&quot;_ ;_ @_ "/>
    <numFmt numFmtId="181" formatCode="&quot;¥&quot;#,##0.00;&quot;¥&quot;&quot;¥&quot;&quot;¥&quot;&quot;¥&quot;\-#,##0.00"/>
    <numFmt numFmtId="182" formatCode="&quot;$&quot;#,##0.00"/>
    <numFmt numFmtId="183" formatCode="_(* #,##0_);_(* \(#,##0\);_(* &quot;-&quot;??_);_(@_)"/>
    <numFmt numFmtId="184" formatCode="d\-mmm\-yy\ h:mm\ AM/PM"/>
    <numFmt numFmtId="185" formatCode="0%;\(0%\)"/>
    <numFmt numFmtId="186" formatCode="&quot;$&quot;#,##0;[Red]\-&quot;$&quot;#,##0"/>
    <numFmt numFmtId="187" formatCode="&quot;$&quot;#,##0.00;\-&quot;$&quot;#,##0.00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.0;[Red]\-#,##0.0"/>
    <numFmt numFmtId="191" formatCode="0.0"/>
    <numFmt numFmtId="192" formatCode="0_);[Red]\(0\)"/>
    <numFmt numFmtId="193" formatCode="#,##0.000;[Red]\-#,##0.000"/>
  </numFmts>
  <fonts count="5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u/>
      <sz val="10"/>
      <color indexed="14"/>
      <name val="MS Sans Serif"/>
      <family val="2"/>
    </font>
    <font>
      <sz val="8"/>
      <name val="Arial"/>
      <family val="2"/>
    </font>
    <font>
      <u/>
      <sz val="8"/>
      <color indexed="12"/>
      <name val="Times New Roman"/>
      <family val="1"/>
    </font>
    <font>
      <sz val="11"/>
      <name val="明朝"/>
      <family val="3"/>
      <charset val="128"/>
    </font>
    <font>
      <sz val="14"/>
      <name val="ＭＳ 明朝"/>
      <family val="1"/>
      <charset val="128"/>
    </font>
    <font>
      <sz val="10"/>
      <name val="Helv"/>
      <family val="2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2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vertAlign val="superscript"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88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9" fontId="7" fillId="2" borderId="0"/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0" borderId="0" applyFill="0" applyBorder="0" applyAlignment="0"/>
    <xf numFmtId="183" fontId="5" fillId="0" borderId="0" applyFill="0" applyBorder="0" applyAlignment="0"/>
    <xf numFmtId="185" fontId="5" fillId="0" borderId="0" applyFill="0" applyBorder="0" applyAlignment="0"/>
    <xf numFmtId="186" fontId="5" fillId="0" borderId="0" applyFill="0" applyBorder="0" applyAlignment="0"/>
    <xf numFmtId="187" fontId="5" fillId="0" borderId="0" applyFill="0" applyBorder="0" applyAlignment="0"/>
    <xf numFmtId="179" fontId="5" fillId="0" borderId="0" applyFill="0" applyBorder="0" applyAlignment="0"/>
    <xf numFmtId="184" fontId="5" fillId="0" borderId="0" applyFill="0" applyBorder="0" applyAlignment="0"/>
    <xf numFmtId="183" fontId="5" fillId="0" borderId="0" applyFill="0" applyBorder="0" applyAlignment="0"/>
    <xf numFmtId="0" fontId="7" fillId="0" borderId="0" applyFont="0" applyFill="0" applyBorder="0" applyAlignment="0" applyProtection="0"/>
    <xf numFmtId="179" fontId="5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7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4" fontId="6" fillId="0" borderId="0" applyFill="0" applyBorder="0" applyAlignment="0"/>
    <xf numFmtId="179" fontId="5" fillId="0" borderId="0" applyFill="0" applyBorder="0" applyAlignment="0"/>
    <xf numFmtId="183" fontId="5" fillId="0" borderId="0" applyFill="0" applyBorder="0" applyAlignment="0"/>
    <xf numFmtId="179" fontId="5" fillId="0" borderId="0" applyFill="0" applyBorder="0" applyAlignment="0"/>
    <xf numFmtId="184" fontId="5" fillId="0" borderId="0" applyFill="0" applyBorder="0" applyAlignment="0"/>
    <xf numFmtId="183" fontId="5" fillId="0" borderId="0" applyFill="0" applyBorder="0" applyAlignment="0"/>
    <xf numFmtId="0" fontId="19" fillId="0" borderId="0">
      <alignment horizontal="left"/>
    </xf>
    <xf numFmtId="0" fontId="10" fillId="0" borderId="0" applyNumberFormat="0" applyFill="0" applyBorder="0" applyAlignment="0" applyProtection="0"/>
    <xf numFmtId="38" fontId="11" fillId="17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12" fillId="0" borderId="0" applyNumberFormat="0" applyFill="0" applyBorder="0" applyAlignment="0" applyProtection="0">
      <alignment vertical="top"/>
      <protection locked="0"/>
    </xf>
    <xf numFmtId="10" fontId="11" fillId="18" borderId="3" applyNumberFormat="0" applyBorder="0" applyAlignment="0" applyProtection="0"/>
    <xf numFmtId="179" fontId="5" fillId="0" borderId="0" applyFill="0" applyBorder="0" applyAlignment="0"/>
    <xf numFmtId="183" fontId="5" fillId="0" borderId="0" applyFill="0" applyBorder="0" applyAlignment="0"/>
    <xf numFmtId="179" fontId="5" fillId="0" borderId="0" applyFill="0" applyBorder="0" applyAlignment="0"/>
    <xf numFmtId="184" fontId="5" fillId="0" borderId="0" applyFill="0" applyBorder="0" applyAlignment="0"/>
    <xf numFmtId="183" fontId="5" fillId="0" borderId="0" applyFill="0" applyBorder="0" applyAlignment="0"/>
    <xf numFmtId="181" fontId="13" fillId="0" borderId="0"/>
    <xf numFmtId="0" fontId="7" fillId="0" borderId="0"/>
    <xf numFmtId="177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2" fontId="3" fillId="0" borderId="0" applyFont="0" applyFill="0" applyBorder="0" applyAlignment="0" applyProtection="0"/>
    <xf numFmtId="10" fontId="7" fillId="0" borderId="0" applyFont="0" applyFill="0" applyBorder="0" applyAlignment="0" applyProtection="0"/>
    <xf numFmtId="182" fontId="13" fillId="0" borderId="0" applyFont="0" applyFill="0" applyBorder="0" applyAlignment="0" applyProtection="0"/>
    <xf numFmtId="179" fontId="5" fillId="0" borderId="0" applyFill="0" applyBorder="0" applyAlignment="0"/>
    <xf numFmtId="183" fontId="5" fillId="0" borderId="0" applyFill="0" applyBorder="0" applyAlignment="0"/>
    <xf numFmtId="179" fontId="5" fillId="0" borderId="0" applyFill="0" applyBorder="0" applyAlignment="0"/>
    <xf numFmtId="184" fontId="5" fillId="0" borderId="0" applyFill="0" applyBorder="0" applyAlignment="0"/>
    <xf numFmtId="183" fontId="5" fillId="0" borderId="0" applyFill="0" applyBorder="0" applyAlignment="0"/>
    <xf numFmtId="4" fontId="19" fillId="0" borderId="0">
      <alignment horizontal="right"/>
    </xf>
    <xf numFmtId="4" fontId="20" fillId="0" borderId="0">
      <alignment horizontal="right"/>
    </xf>
    <xf numFmtId="0" fontId="21" fillId="0" borderId="0">
      <alignment horizontal="left"/>
    </xf>
    <xf numFmtId="0" fontId="9" fillId="0" borderId="0"/>
    <xf numFmtId="49" fontId="6" fillId="0" borderId="0" applyFill="0" applyBorder="0" applyAlignment="0"/>
    <xf numFmtId="182" fontId="13" fillId="0" borderId="0" applyFill="0" applyBorder="0" applyAlignment="0"/>
    <xf numFmtId="183" fontId="13" fillId="0" borderId="0" applyFill="0" applyBorder="0" applyAlignment="0"/>
    <xf numFmtId="0" fontId="22" fillId="0" borderId="0">
      <alignment horizontal="center"/>
    </xf>
    <xf numFmtId="178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3" borderId="4" applyNumberFormat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183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9" fontId="14" fillId="0" borderId="0"/>
    <xf numFmtId="0" fontId="15" fillId="0" borderId="0"/>
    <xf numFmtId="0" fontId="5" fillId="25" borderId="5" applyNumberFormat="0" applyFont="0" applyAlignment="0" applyProtection="0">
      <alignment vertical="center"/>
    </xf>
    <xf numFmtId="41" fontId="7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28" fillId="0" borderId="6" applyNumberFormat="0" applyFill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26" borderId="7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2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26" borderId="12" applyNumberFormat="0" applyAlignment="0" applyProtection="0">
      <alignment vertical="center"/>
    </xf>
    <xf numFmtId="0" fontId="4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8" fillId="8" borderId="7" applyNumberFormat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39" fillId="5" borderId="0" applyNumberFormat="0" applyBorder="0" applyAlignment="0" applyProtection="0">
      <alignment vertical="center"/>
    </xf>
    <xf numFmtId="0" fontId="43" fillId="0" borderId="0"/>
    <xf numFmtId="38" fontId="1" fillId="0" borderId="0" applyFont="0" applyFill="0" applyBorder="0" applyAlignment="0" applyProtection="0"/>
    <xf numFmtId="9" fontId="4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183" fontId="1" fillId="0" borderId="0" applyFill="0" applyBorder="0" applyAlignment="0"/>
    <xf numFmtId="185" fontId="1" fillId="0" borderId="0" applyFill="0" applyBorder="0" applyAlignment="0"/>
    <xf numFmtId="186" fontId="1" fillId="0" borderId="0" applyFill="0" applyBorder="0" applyAlignment="0"/>
    <xf numFmtId="187" fontId="1" fillId="0" borderId="0" applyFill="0" applyBorder="0" applyAlignment="0"/>
    <xf numFmtId="179" fontId="1" fillId="0" borderId="0" applyFill="0" applyBorder="0" applyAlignment="0"/>
    <xf numFmtId="184" fontId="1" fillId="0" borderId="0" applyFill="0" applyBorder="0" applyAlignment="0"/>
    <xf numFmtId="183" fontId="1" fillId="0" borderId="0" applyFill="0" applyBorder="0" applyAlignment="0"/>
    <xf numFmtId="179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9" fontId="1" fillId="0" borderId="0" applyFill="0" applyBorder="0" applyAlignment="0"/>
    <xf numFmtId="183" fontId="1" fillId="0" borderId="0" applyFill="0" applyBorder="0" applyAlignment="0"/>
    <xf numFmtId="179" fontId="1" fillId="0" borderId="0" applyFill="0" applyBorder="0" applyAlignment="0"/>
    <xf numFmtId="184" fontId="1" fillId="0" borderId="0" applyFill="0" applyBorder="0" applyAlignment="0"/>
    <xf numFmtId="183" fontId="1" fillId="0" borderId="0" applyFill="0" applyBorder="0" applyAlignment="0"/>
    <xf numFmtId="179" fontId="1" fillId="0" borderId="0" applyFill="0" applyBorder="0" applyAlignment="0"/>
    <xf numFmtId="183" fontId="1" fillId="0" borderId="0" applyFill="0" applyBorder="0" applyAlignment="0"/>
    <xf numFmtId="179" fontId="1" fillId="0" borderId="0" applyFill="0" applyBorder="0" applyAlignment="0"/>
    <xf numFmtId="184" fontId="1" fillId="0" borderId="0" applyFill="0" applyBorder="0" applyAlignment="0"/>
    <xf numFmtId="183" fontId="1" fillId="0" borderId="0" applyFill="0" applyBorder="0" applyAlignment="0"/>
    <xf numFmtId="187" fontId="1" fillId="0" borderId="0" applyFont="0" applyFill="0" applyBorder="0" applyAlignment="0" applyProtection="0"/>
    <xf numFmtId="179" fontId="1" fillId="0" borderId="0" applyFill="0" applyBorder="0" applyAlignment="0"/>
    <xf numFmtId="183" fontId="1" fillId="0" borderId="0" applyFill="0" applyBorder="0" applyAlignment="0"/>
    <xf numFmtId="179" fontId="1" fillId="0" borderId="0" applyFill="0" applyBorder="0" applyAlignment="0"/>
    <xf numFmtId="184" fontId="1" fillId="0" borderId="0" applyFill="0" applyBorder="0" applyAlignment="0"/>
    <xf numFmtId="183" fontId="1" fillId="0" borderId="0" applyFill="0" applyBorder="0" applyAlignment="0"/>
    <xf numFmtId="0" fontId="1" fillId="25" borderId="5" applyNumberFormat="0" applyFont="0" applyAlignment="0" applyProtection="0">
      <alignment vertical="center"/>
    </xf>
  </cellStyleXfs>
  <cellXfs count="264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5" fillId="0" borderId="0" xfId="112">
      <alignment vertical="center"/>
    </xf>
    <xf numFmtId="0" fontId="5" fillId="0" borderId="3" xfId="112" applyBorder="1" applyAlignment="1">
      <alignment horizontal="center" vertical="center"/>
    </xf>
    <xf numFmtId="0" fontId="5" fillId="0" borderId="3" xfId="112" applyBorder="1">
      <alignment vertical="center"/>
    </xf>
    <xf numFmtId="176" fontId="5" fillId="0" borderId="3" xfId="112" applyNumberFormat="1" applyBorder="1">
      <alignment vertical="center"/>
    </xf>
    <xf numFmtId="176" fontId="5" fillId="0" borderId="3" xfId="112" quotePrefix="1" applyNumberFormat="1" applyBorder="1">
      <alignment vertical="center"/>
    </xf>
    <xf numFmtId="176" fontId="5" fillId="0" borderId="0" xfId="112" applyNumberFormat="1">
      <alignment vertical="center"/>
    </xf>
    <xf numFmtId="0" fontId="5" fillId="0" borderId="0" xfId="112" applyAlignment="1">
      <alignment horizontal="left" vertical="center"/>
    </xf>
    <xf numFmtId="176" fontId="5" fillId="0" borderId="23" xfId="112" applyNumberFormat="1" applyBorder="1">
      <alignment vertical="center"/>
    </xf>
    <xf numFmtId="0" fontId="5" fillId="0" borderId="0" xfId="112" applyAlignment="1">
      <alignment vertical="center"/>
    </xf>
    <xf numFmtId="0" fontId="5" fillId="0" borderId="0" xfId="112" applyAlignment="1">
      <alignment horizontal="center" vertical="center"/>
    </xf>
    <xf numFmtId="0" fontId="40" fillId="0" borderId="0" xfId="112" applyFont="1">
      <alignment vertical="center"/>
    </xf>
    <xf numFmtId="0" fontId="5" fillId="0" borderId="3" xfId="112" applyBorder="1" applyAlignment="1">
      <alignment horizontal="left" vertical="center"/>
    </xf>
    <xf numFmtId="176" fontId="5" fillId="0" borderId="24" xfId="112" applyNumberFormat="1" applyFill="1" applyBorder="1">
      <alignment vertical="center"/>
    </xf>
    <xf numFmtId="0" fontId="41" fillId="0" borderId="3" xfId="112" applyFont="1" applyBorder="1">
      <alignment vertical="center"/>
    </xf>
    <xf numFmtId="176" fontId="5" fillId="27" borderId="3" xfId="112" applyNumberFormat="1" applyFill="1" applyBorder="1">
      <alignment vertical="center"/>
    </xf>
    <xf numFmtId="0" fontId="17" fillId="0" borderId="35" xfId="0" applyFont="1" applyBorder="1" applyAlignment="1">
      <alignment horizontal="center" vertical="center"/>
    </xf>
    <xf numFmtId="0" fontId="17" fillId="0" borderId="30" xfId="0" applyFont="1" applyBorder="1" applyAlignment="1">
      <alignment vertical="center"/>
    </xf>
    <xf numFmtId="0" fontId="16" fillId="0" borderId="3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17" fillId="0" borderId="19" xfId="0" applyFont="1" applyBorder="1" applyAlignment="1">
      <alignment vertical="center"/>
    </xf>
    <xf numFmtId="0" fontId="17" fillId="0" borderId="62" xfId="0" applyFont="1" applyBorder="1" applyAlignment="1">
      <alignment vertical="center"/>
    </xf>
    <xf numFmtId="0" fontId="17" fillId="0" borderId="20" xfId="0" applyFont="1" applyBorder="1" applyAlignment="1">
      <alignment horizontal="center" vertical="center"/>
    </xf>
    <xf numFmtId="0" fontId="17" fillId="0" borderId="35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6" fillId="0" borderId="32" xfId="0" applyFont="1" applyBorder="1" applyAlignment="1">
      <alignment vertical="center"/>
    </xf>
    <xf numFmtId="0" fontId="17" fillId="0" borderId="62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vertical="top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32" xfId="0" applyBorder="1" applyAlignment="1">
      <alignment vertical="center"/>
    </xf>
    <xf numFmtId="0" fontId="17" fillId="0" borderId="20" xfId="0" applyFont="1" applyBorder="1" applyAlignment="1">
      <alignment horizontal="left"/>
    </xf>
    <xf numFmtId="38" fontId="0" fillId="0" borderId="3" xfId="100" applyFont="1" applyBorder="1" applyAlignment="1">
      <alignment horizontal="center"/>
    </xf>
    <xf numFmtId="38" fontId="0" fillId="0" borderId="3" xfId="100" applyFont="1" applyBorder="1" applyAlignment="1">
      <alignment horizontal="right" vertical="center"/>
    </xf>
    <xf numFmtId="38" fontId="0" fillId="0" borderId="3" xfId="100" applyFont="1" applyBorder="1" applyAlignment="1">
      <alignment horizontal="left" vertical="center"/>
    </xf>
    <xf numFmtId="38" fontId="0" fillId="0" borderId="0" xfId="100" applyFont="1"/>
    <xf numFmtId="190" fontId="0" fillId="0" borderId="0" xfId="100" applyNumberFormat="1" applyFont="1"/>
    <xf numFmtId="190" fontId="0" fillId="0" borderId="3" xfId="100" applyNumberFormat="1" applyFont="1" applyBorder="1" applyAlignment="1">
      <alignment horizontal="center"/>
    </xf>
    <xf numFmtId="190" fontId="0" fillId="0" borderId="3" xfId="100" applyNumberFormat="1" applyFont="1" applyBorder="1" applyAlignment="1">
      <alignment horizontal="right" vertical="center"/>
    </xf>
    <xf numFmtId="191" fontId="0" fillId="0" borderId="3" xfId="0" applyNumberFormat="1" applyBorder="1" applyAlignment="1">
      <alignment horizontal="right" vertical="center"/>
    </xf>
    <xf numFmtId="38" fontId="16" fillId="0" borderId="32" xfId="100" applyFont="1" applyBorder="1" applyAlignment="1">
      <alignment vertical="center"/>
    </xf>
    <xf numFmtId="38" fontId="17" fillId="0" borderId="2" xfId="100" applyFont="1" applyBorder="1" applyAlignment="1">
      <alignment horizontal="center" vertical="center"/>
    </xf>
    <xf numFmtId="38" fontId="17" fillId="0" borderId="30" xfId="100" applyFont="1" applyBorder="1" applyAlignment="1">
      <alignment horizontal="center" vertical="center"/>
    </xf>
    <xf numFmtId="38" fontId="17" fillId="0" borderId="13" xfId="100" applyFont="1" applyBorder="1" applyAlignment="1">
      <alignment horizontal="right" vertical="center"/>
    </xf>
    <xf numFmtId="38" fontId="17" fillId="0" borderId="15" xfId="100" applyFont="1" applyBorder="1" applyAlignment="1">
      <alignment horizontal="right" vertical="center"/>
    </xf>
    <xf numFmtId="38" fontId="17" fillId="0" borderId="16" xfId="100" applyFont="1" applyBorder="1" applyAlignment="1">
      <alignment horizontal="right" vertical="center"/>
    </xf>
    <xf numFmtId="38" fontId="17" fillId="0" borderId="63" xfId="100" applyFont="1" applyBorder="1" applyAlignment="1">
      <alignment horizontal="right" vertical="center"/>
    </xf>
    <xf numFmtId="38" fontId="17" fillId="0" borderId="33" xfId="100" applyFont="1" applyBorder="1" applyAlignment="1">
      <alignment horizontal="right" vertical="center"/>
    </xf>
    <xf numFmtId="38" fontId="5" fillId="0" borderId="0" xfId="100" applyFont="1" applyAlignment="1">
      <alignment horizontal="right" vertical="center"/>
    </xf>
    <xf numFmtId="38" fontId="17" fillId="0" borderId="18" xfId="100" applyFont="1" applyBorder="1" applyAlignment="1">
      <alignment horizontal="right" vertical="center"/>
    </xf>
    <xf numFmtId="38" fontId="17" fillId="0" borderId="64" xfId="100" applyFont="1" applyBorder="1" applyAlignment="1">
      <alignment horizontal="right" vertical="center"/>
    </xf>
    <xf numFmtId="38" fontId="17" fillId="0" borderId="17" xfId="100" applyFont="1" applyBorder="1" applyAlignment="1">
      <alignment horizontal="right" vertical="center"/>
    </xf>
    <xf numFmtId="38" fontId="17" fillId="0" borderId="34" xfId="100" applyFont="1" applyBorder="1" applyAlignment="1">
      <alignment horizontal="right" vertical="center"/>
    </xf>
    <xf numFmtId="38" fontId="17" fillId="0" borderId="14" xfId="100" applyFont="1" applyBorder="1" applyAlignment="1">
      <alignment horizontal="right" vertical="center"/>
    </xf>
    <xf numFmtId="3" fontId="17" fillId="0" borderId="20" xfId="0" applyNumberFormat="1" applyFont="1" applyBorder="1" applyAlignment="1">
      <alignment horizontal="right" vertical="center"/>
    </xf>
    <xf numFmtId="3" fontId="17" fillId="0" borderId="35" xfId="0" applyNumberFormat="1" applyFont="1" applyBorder="1" applyAlignment="1">
      <alignment vertical="center"/>
    </xf>
    <xf numFmtId="38" fontId="17" fillId="0" borderId="13" xfId="100" applyNumberFormat="1" applyFont="1" applyBorder="1" applyAlignment="1">
      <alignment horizontal="right" vertical="center"/>
    </xf>
    <xf numFmtId="193" fontId="0" fillId="0" borderId="3" xfId="0" applyNumberFormat="1" applyBorder="1" applyAlignment="1">
      <alignment horizontal="right" vertical="center"/>
    </xf>
    <xf numFmtId="0" fontId="0" fillId="0" borderId="0" xfId="0" applyFont="1" applyAlignment="1">
      <alignment vertical="center"/>
    </xf>
    <xf numFmtId="38" fontId="5" fillId="0" borderId="0" xfId="100" applyFont="1" applyAlignment="1">
      <alignment vertical="center"/>
    </xf>
    <xf numFmtId="38" fontId="0" fillId="0" borderId="0" xfId="100" applyFont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/>
    </xf>
    <xf numFmtId="3" fontId="17" fillId="0" borderId="0" xfId="0" applyNumberFormat="1" applyFont="1" applyBorder="1" applyAlignment="1">
      <alignment horizontal="right" vertical="center"/>
    </xf>
    <xf numFmtId="3" fontId="17" fillId="0" borderId="0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38" fontId="0" fillId="0" borderId="3" xfId="100" applyFont="1" applyBorder="1" applyAlignment="1">
      <alignment vertical="center"/>
    </xf>
    <xf numFmtId="38" fontId="5" fillId="0" borderId="3" xfId="10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38" fontId="0" fillId="0" borderId="3" xfId="100" applyFont="1" applyBorder="1" applyAlignment="1">
      <alignment vertical="center" shrinkToFit="1"/>
    </xf>
    <xf numFmtId="38" fontId="49" fillId="0" borderId="3" xfId="100" applyFont="1" applyBorder="1" applyAlignment="1">
      <alignment vertical="center" wrapText="1"/>
    </xf>
    <xf numFmtId="38" fontId="2" fillId="0" borderId="3" xfId="100" applyFont="1" applyBorder="1" applyAlignment="1">
      <alignment vertical="center" wrapText="1"/>
    </xf>
    <xf numFmtId="0" fontId="50" fillId="0" borderId="3" xfId="0" applyFont="1" applyBorder="1" applyAlignment="1">
      <alignment vertical="center" wrapText="1"/>
    </xf>
    <xf numFmtId="40" fontId="5" fillId="0" borderId="3" xfId="100" applyNumberFormat="1" applyFont="1" applyBorder="1" applyAlignment="1">
      <alignment vertical="center"/>
    </xf>
    <xf numFmtId="38" fontId="49" fillId="0" borderId="3" xfId="100" applyFont="1" applyBorder="1" applyAlignment="1">
      <alignment vertical="center"/>
    </xf>
    <xf numFmtId="38" fontId="50" fillId="0" borderId="3" xfId="100" applyFont="1" applyBorder="1" applyAlignment="1">
      <alignment vertical="center" wrapText="1"/>
    </xf>
    <xf numFmtId="38" fontId="17" fillId="0" borderId="19" xfId="10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" fillId="0" borderId="0" xfId="119" applyAlignment="1">
      <alignment horizontal="center" vertical="center"/>
    </xf>
    <xf numFmtId="0" fontId="1" fillId="0" borderId="0" xfId="119" applyAlignment="1">
      <alignment vertical="center"/>
    </xf>
    <xf numFmtId="38" fontId="1" fillId="0" borderId="0" xfId="120" applyFont="1" applyAlignment="1">
      <alignment vertical="center"/>
    </xf>
    <xf numFmtId="0" fontId="0" fillId="0" borderId="0" xfId="119" applyFont="1" applyAlignment="1">
      <alignment vertical="center"/>
    </xf>
    <xf numFmtId="0" fontId="1" fillId="0" borderId="0" xfId="119" applyAlignment="1">
      <alignment vertical="center" wrapText="1"/>
    </xf>
    <xf numFmtId="0" fontId="0" fillId="0" borderId="0" xfId="0"/>
    <xf numFmtId="0" fontId="0" fillId="0" borderId="21" xfId="0" applyBorder="1"/>
    <xf numFmtId="0" fontId="0" fillId="0" borderId="40" xfId="0" applyBorder="1"/>
    <xf numFmtId="0" fontId="0" fillId="0" borderId="22" xfId="0" applyBorder="1"/>
    <xf numFmtId="0" fontId="0" fillId="0" borderId="36" xfId="0" applyBorder="1"/>
    <xf numFmtId="0" fontId="0" fillId="0" borderId="38" xfId="0" applyBorder="1"/>
    <xf numFmtId="0" fontId="0" fillId="0" borderId="43" xfId="0" applyBorder="1" applyAlignment="1">
      <alignment horizontal="left"/>
    </xf>
    <xf numFmtId="0" fontId="0" fillId="0" borderId="39" xfId="0" applyBorder="1"/>
    <xf numFmtId="0" fontId="0" fillId="0" borderId="43" xfId="0" applyBorder="1"/>
    <xf numFmtId="0" fontId="0" fillId="0" borderId="41" xfId="0" applyBorder="1"/>
    <xf numFmtId="0" fontId="0" fillId="0" borderId="42" xfId="0" applyBorder="1"/>
    <xf numFmtId="0" fontId="0" fillId="0" borderId="3" xfId="0" applyBorder="1"/>
    <xf numFmtId="0" fontId="0" fillId="0" borderId="37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32" xfId="0" applyBorder="1"/>
    <xf numFmtId="0" fontId="0" fillId="0" borderId="36" xfId="0" applyBorder="1" applyAlignment="1"/>
    <xf numFmtId="0" fontId="0" fillId="0" borderId="0" xfId="0" applyAlignment="1">
      <alignment horizontal="right"/>
    </xf>
    <xf numFmtId="0" fontId="0" fillId="0" borderId="3" xfId="0" applyBorder="1" applyAlignment="1">
      <alignment horizontal="center" vertical="center"/>
    </xf>
    <xf numFmtId="3" fontId="0" fillId="0" borderId="0" xfId="0" applyNumberFormat="1"/>
    <xf numFmtId="38" fontId="41" fillId="0" borderId="3" xfId="100" applyFont="1" applyBorder="1" applyAlignment="1">
      <alignment vertical="center" wrapText="1"/>
    </xf>
    <xf numFmtId="38" fontId="1" fillId="0" borderId="0" xfId="100" applyFont="1" applyAlignment="1">
      <alignment horizontal="right" vertical="center"/>
    </xf>
    <xf numFmtId="38" fontId="1" fillId="0" borderId="3" xfId="100" applyFont="1" applyBorder="1" applyAlignment="1">
      <alignment horizontal="right" vertical="center"/>
    </xf>
    <xf numFmtId="38" fontId="51" fillId="0" borderId="3" xfId="10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38" fontId="17" fillId="0" borderId="32" xfId="100" applyFont="1" applyBorder="1" applyAlignment="1">
      <alignment horizontal="right" vertical="center"/>
    </xf>
    <xf numFmtId="0" fontId="17" fillId="0" borderId="19" xfId="0" applyFont="1" applyBorder="1" applyAlignment="1">
      <alignment horizontal="left"/>
    </xf>
    <xf numFmtId="0" fontId="0" fillId="0" borderId="3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center" vertical="center"/>
    </xf>
    <xf numFmtId="38" fontId="0" fillId="0" borderId="3" xfId="100" applyFont="1" applyFill="1" applyBorder="1" applyAlignment="1">
      <alignment horizontal="right" vertical="center"/>
    </xf>
    <xf numFmtId="0" fontId="0" fillId="0" borderId="3" xfId="0" applyFill="1" applyBorder="1" applyAlignment="1">
      <alignment horizontal="left"/>
    </xf>
    <xf numFmtId="0" fontId="0" fillId="0" borderId="3" xfId="0" applyFill="1" applyBorder="1" applyAlignment="1">
      <alignment horizontal="left" vertical="top"/>
    </xf>
    <xf numFmtId="0" fontId="0" fillId="0" borderId="3" xfId="0" applyFill="1" applyBorder="1" applyAlignment="1">
      <alignment horizontal="right" vertical="center"/>
    </xf>
    <xf numFmtId="0" fontId="0" fillId="0" borderId="3" xfId="0" applyFill="1" applyBorder="1" applyAlignment="1">
      <alignment horizontal="left" vertical="center"/>
    </xf>
    <xf numFmtId="0" fontId="0" fillId="0" borderId="0" xfId="0" applyFill="1"/>
    <xf numFmtId="38" fontId="0" fillId="0" borderId="3" xfId="100" applyFont="1" applyFill="1" applyBorder="1" applyAlignment="1">
      <alignment horizontal="left" vertical="center"/>
    </xf>
    <xf numFmtId="190" fontId="0" fillId="0" borderId="3" xfId="100" applyNumberFormat="1" applyFont="1" applyFill="1" applyBorder="1" applyAlignment="1">
      <alignment horizontal="right" vertical="center"/>
    </xf>
    <xf numFmtId="9" fontId="0" fillId="0" borderId="3" xfId="118" applyFont="1" applyFill="1" applyBorder="1" applyAlignment="1">
      <alignment horizontal="right" vertical="center"/>
    </xf>
    <xf numFmtId="190" fontId="0" fillId="0" borderId="0" xfId="100" applyNumberFormat="1" applyFont="1" applyFill="1"/>
    <xf numFmtId="38" fontId="51" fillId="0" borderId="3" xfId="100" applyFont="1" applyFill="1" applyBorder="1" applyAlignment="1">
      <alignment horizontal="right" vertical="center"/>
    </xf>
    <xf numFmtId="38" fontId="1" fillId="0" borderId="3" xfId="100" applyFont="1" applyFill="1" applyBorder="1" applyAlignment="1">
      <alignment horizontal="right" vertical="center"/>
    </xf>
    <xf numFmtId="191" fontId="0" fillId="0" borderId="3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/>
    </xf>
    <xf numFmtId="0" fontId="0" fillId="0" borderId="3" xfId="0" applyFill="1" applyBorder="1" applyAlignment="1">
      <alignment horizontal="left" vertical="center" wrapText="1"/>
    </xf>
    <xf numFmtId="0" fontId="0" fillId="0" borderId="32" xfId="0" applyFill="1" applyBorder="1" applyAlignment="1">
      <alignment vertical="center"/>
    </xf>
    <xf numFmtId="0" fontId="0" fillId="0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wrapText="1"/>
    </xf>
    <xf numFmtId="0" fontId="17" fillId="0" borderId="20" xfId="0" applyFont="1" applyFill="1" applyBorder="1" applyAlignment="1">
      <alignment horizontal="right" vertical="center"/>
    </xf>
    <xf numFmtId="0" fontId="17" fillId="0" borderId="35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vertical="center"/>
    </xf>
    <xf numFmtId="0" fontId="17" fillId="0" borderId="19" xfId="0" applyFont="1" applyFill="1" applyBorder="1" applyAlignment="1">
      <alignment vertical="center"/>
    </xf>
    <xf numFmtId="1" fontId="17" fillId="0" borderId="20" xfId="0" applyNumberFormat="1" applyFont="1" applyFill="1" applyBorder="1" applyAlignment="1">
      <alignment vertical="center"/>
    </xf>
    <xf numFmtId="2" fontId="17" fillId="0" borderId="62" xfId="0" applyNumberFormat="1" applyFont="1" applyFill="1" applyBorder="1" applyAlignment="1">
      <alignment vertical="center"/>
    </xf>
    <xf numFmtId="2" fontId="17" fillId="0" borderId="20" xfId="0" applyNumberFormat="1" applyFont="1" applyFill="1" applyBorder="1" applyAlignment="1">
      <alignment vertical="center"/>
    </xf>
    <xf numFmtId="2" fontId="17" fillId="0" borderId="35" xfId="0" applyNumberFormat="1" applyFont="1" applyFill="1" applyBorder="1" applyAlignment="1">
      <alignment vertical="center"/>
    </xf>
    <xf numFmtId="2" fontId="17" fillId="0" borderId="19" xfId="0" applyNumberFormat="1" applyFont="1" applyFill="1" applyBorder="1" applyAlignment="1">
      <alignment vertical="center"/>
    </xf>
    <xf numFmtId="2" fontId="17" fillId="0" borderId="40" xfId="0" applyNumberFormat="1" applyFont="1" applyFill="1" applyBorder="1" applyAlignment="1">
      <alignment vertical="center"/>
    </xf>
    <xf numFmtId="191" fontId="17" fillId="0" borderId="20" xfId="0" applyNumberFormat="1" applyFont="1" applyFill="1" applyBorder="1" applyAlignment="1">
      <alignment vertical="center"/>
    </xf>
    <xf numFmtId="192" fontId="17" fillId="0" borderId="35" xfId="0" applyNumberFormat="1" applyFont="1" applyFill="1" applyBorder="1" applyAlignment="1">
      <alignment vertical="center"/>
    </xf>
    <xf numFmtId="38" fontId="17" fillId="0" borderId="13" xfId="100" applyFont="1" applyFill="1" applyBorder="1" applyAlignment="1">
      <alignment horizontal="right" vertical="center"/>
    </xf>
    <xf numFmtId="0" fontId="0" fillId="0" borderId="43" xfId="0" applyFill="1" applyBorder="1"/>
    <xf numFmtId="0" fontId="0" fillId="0" borderId="41" xfId="0" applyFill="1" applyBorder="1"/>
    <xf numFmtId="0" fontId="16" fillId="0" borderId="51" xfId="119" applyFont="1" applyBorder="1" applyAlignment="1">
      <alignment horizontal="center" vertical="center"/>
    </xf>
    <xf numFmtId="0" fontId="16" fillId="0" borderId="58" xfId="119" applyFont="1" applyBorder="1" applyAlignment="1">
      <alignment horizontal="center" vertical="center"/>
    </xf>
    <xf numFmtId="0" fontId="44" fillId="0" borderId="44" xfId="119" applyFont="1" applyBorder="1" applyAlignment="1">
      <alignment horizontal="center" vertical="center" wrapText="1"/>
    </xf>
    <xf numFmtId="0" fontId="44" fillId="0" borderId="56" xfId="119" applyFont="1" applyBorder="1" applyAlignment="1">
      <alignment horizontal="center" vertical="center"/>
    </xf>
    <xf numFmtId="0" fontId="16" fillId="0" borderId="45" xfId="119" applyFont="1" applyBorder="1" applyAlignment="1">
      <alignment horizontal="center" vertical="center"/>
    </xf>
    <xf numFmtId="0" fontId="16" fillId="0" borderId="46" xfId="119" applyFont="1" applyBorder="1" applyAlignment="1">
      <alignment horizontal="center" vertical="center"/>
    </xf>
    <xf numFmtId="0" fontId="16" fillId="0" borderId="47" xfId="119" applyFont="1" applyBorder="1" applyAlignment="1">
      <alignment horizontal="center" vertical="center"/>
    </xf>
    <xf numFmtId="0" fontId="16" fillId="0" borderId="48" xfId="119" applyFont="1" applyBorder="1" applyAlignment="1">
      <alignment horizontal="center" vertical="center"/>
    </xf>
    <xf numFmtId="0" fontId="16" fillId="0" borderId="0" xfId="119" applyFont="1" applyAlignment="1">
      <alignment horizontal="center" vertical="center"/>
    </xf>
    <xf numFmtId="0" fontId="16" fillId="0" borderId="49" xfId="119" applyFont="1" applyBorder="1" applyAlignment="1">
      <alignment horizontal="center" vertical="center"/>
    </xf>
    <xf numFmtId="0" fontId="44" fillId="0" borderId="50" xfId="119" applyFont="1" applyBorder="1" applyAlignment="1">
      <alignment horizontal="right" vertical="top" wrapText="1"/>
    </xf>
    <xf numFmtId="0" fontId="44" fillId="0" borderId="57" xfId="119" applyFont="1" applyBorder="1" applyAlignment="1">
      <alignment horizontal="right" vertical="top"/>
    </xf>
    <xf numFmtId="0" fontId="16" fillId="0" borderId="50" xfId="119" applyFont="1" applyBorder="1" applyAlignment="1">
      <alignment horizontal="center" vertical="center"/>
    </xf>
    <xf numFmtId="0" fontId="16" fillId="0" borderId="57" xfId="119" applyFont="1" applyBorder="1" applyAlignment="1">
      <alignment horizontal="center" vertical="center"/>
    </xf>
    <xf numFmtId="0" fontId="44" fillId="0" borderId="57" xfId="119" applyFont="1" applyBorder="1" applyAlignment="1">
      <alignment horizontal="right" vertical="top" wrapText="1"/>
    </xf>
    <xf numFmtId="0" fontId="44" fillId="0" borderId="50" xfId="119" applyFont="1" applyBorder="1" applyAlignment="1">
      <alignment horizontal="center" vertical="top" wrapText="1"/>
    </xf>
    <xf numFmtId="0" fontId="44" fillId="0" borderId="57" xfId="119" applyFont="1" applyBorder="1" applyAlignment="1">
      <alignment horizontal="center" vertical="top"/>
    </xf>
    <xf numFmtId="0" fontId="16" fillId="0" borderId="52" xfId="119" applyFont="1" applyFill="1" applyBorder="1" applyAlignment="1">
      <alignment horizontal="left" vertical="center" wrapText="1"/>
    </xf>
    <xf numFmtId="0" fontId="16" fillId="0" borderId="37" xfId="119" applyFont="1" applyFill="1" applyBorder="1" applyAlignment="1">
      <alignment horizontal="left" vertical="center"/>
    </xf>
    <xf numFmtId="0" fontId="16" fillId="0" borderId="59" xfId="119" applyFont="1" applyFill="1" applyBorder="1" applyAlignment="1">
      <alignment horizontal="left" vertical="center"/>
    </xf>
    <xf numFmtId="0" fontId="16" fillId="0" borderId="54" xfId="119" applyFont="1" applyFill="1" applyBorder="1" applyAlignment="1">
      <alignment horizontal="left" vertical="center"/>
    </xf>
    <xf numFmtId="0" fontId="16" fillId="0" borderId="32" xfId="119" applyFont="1" applyFill="1" applyBorder="1" applyAlignment="1">
      <alignment horizontal="left" vertical="center"/>
    </xf>
    <xf numFmtId="0" fontId="16" fillId="0" borderId="55" xfId="119" applyFont="1" applyFill="1" applyBorder="1" applyAlignment="1">
      <alignment horizontal="left" vertical="center"/>
    </xf>
    <xf numFmtId="0" fontId="16" fillId="0" borderId="25" xfId="119" applyFont="1" applyFill="1" applyBorder="1" applyAlignment="1">
      <alignment horizontal="center" vertical="center"/>
    </xf>
    <xf numFmtId="0" fontId="16" fillId="0" borderId="0" xfId="119" applyFont="1" applyFill="1" applyAlignment="1">
      <alignment horizontal="center" vertical="center"/>
    </xf>
    <xf numFmtId="0" fontId="16" fillId="0" borderId="26" xfId="119" applyFont="1" applyFill="1" applyBorder="1" applyAlignment="1">
      <alignment horizontal="center" vertical="center"/>
    </xf>
    <xf numFmtId="0" fontId="16" fillId="0" borderId="53" xfId="119" applyFont="1" applyBorder="1" applyAlignment="1">
      <alignment horizontal="center" vertical="center"/>
    </xf>
    <xf numFmtId="0" fontId="16" fillId="0" borderId="2" xfId="119" applyFont="1" applyBorder="1" applyAlignment="1">
      <alignment horizontal="center" vertical="center"/>
    </xf>
    <xf numFmtId="0" fontId="16" fillId="0" borderId="30" xfId="119" applyFont="1" applyBorder="1" applyAlignment="1">
      <alignment horizontal="center" vertical="center"/>
    </xf>
    <xf numFmtId="0" fontId="16" fillId="0" borderId="31" xfId="119" applyFont="1" applyBorder="1" applyAlignment="1">
      <alignment horizontal="center" vertical="center"/>
    </xf>
    <xf numFmtId="0" fontId="16" fillId="0" borderId="61" xfId="119" applyFont="1" applyBorder="1" applyAlignment="1">
      <alignment horizontal="center" vertical="center"/>
    </xf>
    <xf numFmtId="0" fontId="0" fillId="0" borderId="46" xfId="119" applyFont="1" applyBorder="1" applyAlignment="1">
      <alignment horizontal="center" vertical="center"/>
    </xf>
    <xf numFmtId="0" fontId="1" fillId="0" borderId="46" xfId="119" applyBorder="1" applyAlignment="1">
      <alignment horizontal="center" vertical="center"/>
    </xf>
    <xf numFmtId="0" fontId="16" fillId="0" borderId="0" xfId="119" applyFont="1" applyAlignment="1">
      <alignment horizontal="center" vertical="center" shrinkToFit="1"/>
    </xf>
    <xf numFmtId="0" fontId="16" fillId="0" borderId="39" xfId="119" applyFont="1" applyBorder="1" applyAlignment="1">
      <alignment horizontal="center" vertical="center" shrinkToFit="1"/>
    </xf>
    <xf numFmtId="0" fontId="23" fillId="0" borderId="2" xfId="119" applyFont="1" applyBorder="1" applyAlignment="1">
      <alignment horizontal="center" vertical="center"/>
    </xf>
    <xf numFmtId="0" fontId="23" fillId="0" borderId="61" xfId="119" applyFont="1" applyBorder="1" applyAlignment="1">
      <alignment horizontal="center" vertical="center"/>
    </xf>
    <xf numFmtId="0" fontId="16" fillId="0" borderId="30" xfId="119" applyFont="1" applyBorder="1" applyAlignment="1">
      <alignment horizontal="center" vertical="center" shrinkToFit="1"/>
    </xf>
    <xf numFmtId="0" fontId="16" fillId="0" borderId="2" xfId="119" applyFont="1" applyBorder="1" applyAlignment="1">
      <alignment horizontal="center" vertical="center" shrinkToFit="1"/>
    </xf>
    <xf numFmtId="0" fontId="16" fillId="0" borderId="31" xfId="119" applyFont="1" applyBorder="1" applyAlignment="1">
      <alignment horizontal="center" vertical="center" shrinkToFit="1"/>
    </xf>
    <xf numFmtId="0" fontId="16" fillId="0" borderId="41" xfId="119" applyFont="1" applyBorder="1" applyAlignment="1">
      <alignment horizontal="center" vertical="center" shrinkToFit="1"/>
    </xf>
    <xf numFmtId="0" fontId="16" fillId="0" borderId="32" xfId="119" applyFont="1" applyBorder="1" applyAlignment="1">
      <alignment horizontal="center" vertical="center" shrinkToFit="1"/>
    </xf>
    <xf numFmtId="0" fontId="16" fillId="0" borderId="55" xfId="119" applyFont="1" applyBorder="1" applyAlignment="1">
      <alignment horizontal="center" vertical="center" shrinkToFit="1"/>
    </xf>
    <xf numFmtId="0" fontId="45" fillId="0" borderId="0" xfId="119" applyFont="1" applyAlignment="1">
      <alignment horizontal="left" vertical="center" wrapText="1"/>
    </xf>
    <xf numFmtId="0" fontId="45" fillId="0" borderId="26" xfId="119" applyFont="1" applyBorder="1" applyAlignment="1">
      <alignment horizontal="left" vertical="center" wrapText="1"/>
    </xf>
    <xf numFmtId="0" fontId="45" fillId="0" borderId="28" xfId="119" applyFont="1" applyBorder="1" applyAlignment="1">
      <alignment horizontal="left" vertical="center" wrapText="1"/>
    </xf>
    <xf numFmtId="0" fontId="45" fillId="0" borderId="29" xfId="119" applyFont="1" applyBorder="1" applyAlignment="1">
      <alignment horizontal="left" vertical="center" wrapText="1"/>
    </xf>
    <xf numFmtId="0" fontId="16" fillId="0" borderId="52" xfId="119" applyFont="1" applyBorder="1" applyAlignment="1">
      <alignment horizontal="center" vertical="center"/>
    </xf>
    <xf numFmtId="0" fontId="16" fillId="0" borderId="37" xfId="119" applyFont="1" applyBorder="1" applyAlignment="1">
      <alignment horizontal="center" vertical="center"/>
    </xf>
    <xf numFmtId="0" fontId="16" fillId="0" borderId="38" xfId="119" applyFont="1" applyBorder="1" applyAlignment="1">
      <alignment horizontal="center" vertical="center"/>
    </xf>
    <xf numFmtId="0" fontId="16" fillId="0" borderId="25" xfId="119" applyFont="1" applyBorder="1" applyAlignment="1">
      <alignment horizontal="center" vertical="center"/>
    </xf>
    <xf numFmtId="0" fontId="16" fillId="0" borderId="39" xfId="119" applyFont="1" applyBorder="1" applyAlignment="1">
      <alignment horizontal="center" vertical="center"/>
    </xf>
    <xf numFmtId="0" fontId="16" fillId="0" borderId="27" xfId="119" applyFont="1" applyBorder="1" applyAlignment="1">
      <alignment horizontal="center" vertical="center"/>
    </xf>
    <xf numFmtId="0" fontId="16" fillId="0" borderId="28" xfId="119" applyFont="1" applyBorder="1" applyAlignment="1">
      <alignment horizontal="center" vertical="center"/>
    </xf>
    <xf numFmtId="0" fontId="16" fillId="0" borderId="60" xfId="119" applyFont="1" applyBorder="1" applyAlignment="1">
      <alignment horizontal="center" vertical="center"/>
    </xf>
    <xf numFmtId="0" fontId="16" fillId="0" borderId="41" xfId="119" applyFont="1" applyBorder="1" applyAlignment="1">
      <alignment horizontal="center" vertical="center"/>
    </xf>
    <xf numFmtId="0" fontId="16" fillId="0" borderId="32" xfId="119" applyFont="1" applyBorder="1" applyAlignment="1">
      <alignment horizontal="center" vertical="center"/>
    </xf>
    <xf numFmtId="0" fontId="16" fillId="0" borderId="42" xfId="119" applyFont="1" applyBorder="1" applyAlignment="1">
      <alignment horizontal="center" vertical="center"/>
    </xf>
    <xf numFmtId="0" fontId="23" fillId="0" borderId="0" xfId="119" applyFont="1" applyAlignment="1">
      <alignment horizontal="center" vertical="center"/>
    </xf>
    <xf numFmtId="0" fontId="23" fillId="0" borderId="26" xfId="119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38" xfId="0" applyBorder="1" applyAlignment="1">
      <alignment horizontal="left"/>
    </xf>
    <xf numFmtId="9" fontId="0" fillId="0" borderId="43" xfId="0" applyNumberFormat="1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65" xfId="0" applyBorder="1" applyAlignment="1">
      <alignment horizontal="left" vertical="top"/>
    </xf>
    <xf numFmtId="0" fontId="0" fillId="0" borderId="66" xfId="0" applyBorder="1" applyAlignment="1">
      <alignment horizontal="left" vertical="top"/>
    </xf>
    <xf numFmtId="0" fontId="0" fillId="0" borderId="67" xfId="0" applyBorder="1" applyAlignment="1">
      <alignment horizontal="left" vertical="top"/>
    </xf>
    <xf numFmtId="0" fontId="0" fillId="0" borderId="68" xfId="0" applyBorder="1" applyAlignment="1">
      <alignment horizontal="left" vertical="top"/>
    </xf>
    <xf numFmtId="0" fontId="17" fillId="0" borderId="65" xfId="0" applyFont="1" applyBorder="1" applyAlignment="1">
      <alignment horizontal="left" vertical="top"/>
    </xf>
    <xf numFmtId="0" fontId="17" fillId="0" borderId="67" xfId="0" applyFont="1" applyBorder="1" applyAlignment="1">
      <alignment horizontal="left" vertical="top" wrapText="1"/>
    </xf>
    <xf numFmtId="0" fontId="17" fillId="0" borderId="38" xfId="0" applyFont="1" applyBorder="1" applyAlignment="1">
      <alignment horizontal="left" vertical="top" wrapText="1"/>
    </xf>
    <xf numFmtId="0" fontId="0" fillId="0" borderId="42" xfId="0" applyBorder="1" applyAlignment="1">
      <alignment horizontal="left" vertical="top"/>
    </xf>
    <xf numFmtId="0" fontId="17" fillId="0" borderId="38" xfId="0" applyFont="1" applyBorder="1" applyAlignment="1">
      <alignment horizontal="left" vertical="top"/>
    </xf>
    <xf numFmtId="0" fontId="17" fillId="0" borderId="67" xfId="0" applyFont="1" applyBorder="1" applyAlignment="1">
      <alignment horizontal="left" vertical="top"/>
    </xf>
    <xf numFmtId="0" fontId="17" fillId="0" borderId="36" xfId="0" applyFont="1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17" fillId="0" borderId="69" xfId="0" applyFont="1" applyBorder="1" applyAlignment="1">
      <alignment horizontal="left" vertical="top" wrapText="1"/>
    </xf>
    <xf numFmtId="0" fontId="17" fillId="0" borderId="65" xfId="0" applyFont="1" applyBorder="1" applyAlignment="1">
      <alignment horizontal="right" vertical="top"/>
    </xf>
    <xf numFmtId="0" fontId="0" fillId="0" borderId="66" xfId="0" applyBorder="1" applyAlignment="1">
      <alignment horizontal="right" vertical="top"/>
    </xf>
    <xf numFmtId="0" fontId="0" fillId="0" borderId="42" xfId="0" applyBorder="1" applyAlignment="1">
      <alignment horizontal="left" vertical="top" wrapText="1"/>
    </xf>
    <xf numFmtId="0" fontId="17" fillId="0" borderId="66" xfId="0" applyFont="1" applyBorder="1" applyAlignment="1">
      <alignment horizontal="left" vertical="top"/>
    </xf>
    <xf numFmtId="0" fontId="17" fillId="0" borderId="68" xfId="0" applyFont="1" applyBorder="1" applyAlignment="1">
      <alignment horizontal="left" vertical="top"/>
    </xf>
    <xf numFmtId="49" fontId="17" fillId="0" borderId="65" xfId="0" applyNumberFormat="1" applyFont="1" applyBorder="1" applyAlignment="1">
      <alignment horizontal="left" vertical="top"/>
    </xf>
    <xf numFmtId="0" fontId="47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38" fontId="47" fillId="0" borderId="0" xfId="100" applyFont="1" applyAlignment="1">
      <alignment horizontal="left"/>
    </xf>
    <xf numFmtId="0" fontId="17" fillId="0" borderId="0" xfId="112" applyFont="1" applyAlignment="1">
      <alignment horizontal="center" vertical="center"/>
    </xf>
  </cellXfs>
  <cellStyles count="147">
    <cellStyle name="??" xfId="1" xr:uid="{00000000-0005-0000-0000-000000000000}"/>
    <cellStyle name="?? [0.00]_PERSONAL" xfId="2" xr:uid="{00000000-0005-0000-0000-000001000000}"/>
    <cellStyle name="???? [0.00]_PERSONAL" xfId="3" xr:uid="{00000000-0005-0000-0000-000002000000}"/>
    <cellStyle name="????_PERSONAL" xfId="4" xr:uid="{00000000-0005-0000-0000-000003000000}"/>
    <cellStyle name="??_PERSONAL" xfId="5" xr:uid="{00000000-0005-0000-0000-000004000000}"/>
    <cellStyle name="=C:\WINDOWS\SYSTEM32\COMMAND.COM" xfId="6" xr:uid="{00000000-0005-0000-0000-000005000000}"/>
    <cellStyle name="20% - アクセント 1" xfId="7" builtinId="30" customBuiltin="1"/>
    <cellStyle name="20% - アクセント 2" xfId="8" builtinId="34" customBuiltin="1"/>
    <cellStyle name="20% - アクセント 3" xfId="9" builtinId="38" customBuiltin="1"/>
    <cellStyle name="20% - アクセント 4" xfId="10" builtinId="42" customBuiltin="1"/>
    <cellStyle name="20% - アクセント 5" xfId="11" builtinId="46" customBuiltin="1"/>
    <cellStyle name="20% - アクセント 6" xfId="12" builtinId="50" customBuiltin="1"/>
    <cellStyle name="40% - アクセント 1" xfId="13" builtinId="31" customBuiltin="1"/>
    <cellStyle name="40% - アクセント 2" xfId="14" builtinId="35" customBuiltin="1"/>
    <cellStyle name="40% - アクセント 3" xfId="15" builtinId="39" customBuiltin="1"/>
    <cellStyle name="40% - アクセント 4" xfId="16" builtinId="43" customBuiltin="1"/>
    <cellStyle name="40% - アクセント 5" xfId="17" builtinId="47" customBuiltin="1"/>
    <cellStyle name="40% - アクセント 6" xfId="18" builtinId="51" customBuiltin="1"/>
    <cellStyle name="60% - アクセント 1" xfId="19" builtinId="32" customBuiltin="1"/>
    <cellStyle name="60% - アクセント 2" xfId="20" builtinId="36" customBuiltin="1"/>
    <cellStyle name="60% - アクセント 3" xfId="21" builtinId="40" customBuiltin="1"/>
    <cellStyle name="60% - アクセント 4" xfId="22" builtinId="44" customBuiltin="1"/>
    <cellStyle name="60% - アクセント 5" xfId="23" builtinId="48" customBuiltin="1"/>
    <cellStyle name="60% - アクセント 6" xfId="24" builtinId="52" customBuiltin="1"/>
    <cellStyle name="Calc Currency (0)" xfId="25" xr:uid="{00000000-0005-0000-0000-000018000000}"/>
    <cellStyle name="Calc Currency (2)" xfId="26" xr:uid="{00000000-0005-0000-0000-000019000000}"/>
    <cellStyle name="Calc Currency (2) 2" xfId="121" xr:uid="{E7BD7A40-9F60-46A1-8F7B-1FAB40F0B506}"/>
    <cellStyle name="Calc Percent (0)" xfId="27" xr:uid="{00000000-0005-0000-0000-00001A000000}"/>
    <cellStyle name="Calc Percent (0) 2" xfId="122" xr:uid="{CD78AA1F-26C6-4306-AC9E-3178A657B98A}"/>
    <cellStyle name="Calc Percent (1)" xfId="28" xr:uid="{00000000-0005-0000-0000-00001B000000}"/>
    <cellStyle name="Calc Percent (1) 2" xfId="123" xr:uid="{E38B2013-12EF-49D7-9D35-AD6E7C0831FB}"/>
    <cellStyle name="Calc Percent (2)" xfId="29" xr:uid="{00000000-0005-0000-0000-00001C000000}"/>
    <cellStyle name="Calc Percent (2) 2" xfId="124" xr:uid="{26D3A429-F5F0-4025-8112-61B4B0D3BEA3}"/>
    <cellStyle name="Calc Units (0)" xfId="30" xr:uid="{00000000-0005-0000-0000-00001D000000}"/>
    <cellStyle name="Calc Units (0) 2" xfId="125" xr:uid="{99992066-A465-420C-8EC6-34E637210DB1}"/>
    <cellStyle name="Calc Units (1)" xfId="31" xr:uid="{00000000-0005-0000-0000-00001E000000}"/>
    <cellStyle name="Calc Units (1) 2" xfId="126" xr:uid="{F9C3D068-B656-413A-884B-0BEBC8D54081}"/>
    <cellStyle name="Calc Units (2)" xfId="32" xr:uid="{00000000-0005-0000-0000-00001F000000}"/>
    <cellStyle name="Calc Units (2) 2" xfId="127" xr:uid="{CAB38236-93DD-43D1-989E-70A8084303E9}"/>
    <cellStyle name="Comma [0]_#6 Temps &amp; Contractors" xfId="33" xr:uid="{00000000-0005-0000-0000-000020000000}"/>
    <cellStyle name="Comma [00]" xfId="34" xr:uid="{00000000-0005-0000-0000-000021000000}"/>
    <cellStyle name="Comma [00] 2" xfId="128" xr:uid="{DCC86A92-F77E-4819-B93E-2153359C001A}"/>
    <cellStyle name="Comma_#6 Temps &amp; Contractors" xfId="35" xr:uid="{00000000-0005-0000-0000-000022000000}"/>
    <cellStyle name="Currency [0]_#6 Temps &amp; Contractors" xfId="36" xr:uid="{00000000-0005-0000-0000-000023000000}"/>
    <cellStyle name="Currency [00]" xfId="37" xr:uid="{00000000-0005-0000-0000-000024000000}"/>
    <cellStyle name="Currency [00] 2" xfId="129" xr:uid="{0866D900-E69C-429D-B375-E9344BFDF3C7}"/>
    <cellStyle name="Currency_#6 Temps &amp; Contractors" xfId="38" xr:uid="{00000000-0005-0000-0000-000025000000}"/>
    <cellStyle name="Date Short" xfId="39" xr:uid="{00000000-0005-0000-0000-000026000000}"/>
    <cellStyle name="Enter Currency (0)" xfId="40" xr:uid="{00000000-0005-0000-0000-000027000000}"/>
    <cellStyle name="Enter Currency (0) 2" xfId="130" xr:uid="{8470F198-C054-49D2-9812-559795F1286C}"/>
    <cellStyle name="Enter Currency (2)" xfId="41" xr:uid="{00000000-0005-0000-0000-000028000000}"/>
    <cellStyle name="Enter Currency (2) 2" xfId="131" xr:uid="{C3202262-C38D-4099-B9B2-8B97FFDED718}"/>
    <cellStyle name="Enter Units (0)" xfId="42" xr:uid="{00000000-0005-0000-0000-000029000000}"/>
    <cellStyle name="Enter Units (0) 2" xfId="132" xr:uid="{22DF45B3-84C8-4446-B732-43DFFA7D96AE}"/>
    <cellStyle name="Enter Units (1)" xfId="43" xr:uid="{00000000-0005-0000-0000-00002A000000}"/>
    <cellStyle name="Enter Units (1) 2" xfId="133" xr:uid="{CFFFF68D-6C9B-459B-84CE-AB7F83541CA1}"/>
    <cellStyle name="Enter Units (2)" xfId="44" xr:uid="{00000000-0005-0000-0000-00002B000000}"/>
    <cellStyle name="Enter Units (2) 2" xfId="134" xr:uid="{D90DDEEF-2A02-4264-A6DC-B41057D05A25}"/>
    <cellStyle name="entry" xfId="45" xr:uid="{00000000-0005-0000-0000-00002C000000}"/>
    <cellStyle name="Followed Hyperlink" xfId="46" xr:uid="{00000000-0005-0000-0000-00002D000000}"/>
    <cellStyle name="Grey" xfId="47" xr:uid="{00000000-0005-0000-0000-00002E000000}"/>
    <cellStyle name="Header1" xfId="48" xr:uid="{00000000-0005-0000-0000-00002F000000}"/>
    <cellStyle name="Header2" xfId="49" xr:uid="{00000000-0005-0000-0000-000030000000}"/>
    <cellStyle name="Hyperlink" xfId="50" xr:uid="{00000000-0005-0000-0000-000031000000}"/>
    <cellStyle name="Input [yellow]" xfId="51" xr:uid="{00000000-0005-0000-0000-000032000000}"/>
    <cellStyle name="Link Currency (0)" xfId="52" xr:uid="{00000000-0005-0000-0000-000033000000}"/>
    <cellStyle name="Link Currency (0) 2" xfId="135" xr:uid="{C77AF6AF-9A2D-4783-A5C8-763130019B78}"/>
    <cellStyle name="Link Currency (2)" xfId="53" xr:uid="{00000000-0005-0000-0000-000034000000}"/>
    <cellStyle name="Link Currency (2) 2" xfId="136" xr:uid="{F315E58C-E95E-4E2E-A90D-01371B85E9B2}"/>
    <cellStyle name="Link Units (0)" xfId="54" xr:uid="{00000000-0005-0000-0000-000035000000}"/>
    <cellStyle name="Link Units (0) 2" xfId="137" xr:uid="{499D98A2-1FA2-453B-ADAE-12DF2DB3B315}"/>
    <cellStyle name="Link Units (1)" xfId="55" xr:uid="{00000000-0005-0000-0000-000036000000}"/>
    <cellStyle name="Link Units (1) 2" xfId="138" xr:uid="{043E508D-EB91-4A09-90E8-A1CA0B4A7E99}"/>
    <cellStyle name="Link Units (2)" xfId="56" xr:uid="{00000000-0005-0000-0000-000037000000}"/>
    <cellStyle name="Link Units (2) 2" xfId="139" xr:uid="{61A3486A-3976-4BB3-9C0D-3C926BFA14A0}"/>
    <cellStyle name="Normal - Style1" xfId="57" xr:uid="{00000000-0005-0000-0000-000038000000}"/>
    <cellStyle name="Normal_# 41-Market &amp;Trends" xfId="58" xr:uid="{00000000-0005-0000-0000-000039000000}"/>
    <cellStyle name="ParaBirimi [0]_RESULTS" xfId="59" xr:uid="{00000000-0005-0000-0000-00003A000000}"/>
    <cellStyle name="ParaBirimi_RESULTS" xfId="60" xr:uid="{00000000-0005-0000-0000-00003B000000}"/>
    <cellStyle name="Percent [0]" xfId="61" xr:uid="{00000000-0005-0000-0000-00003C000000}"/>
    <cellStyle name="Percent [0] 2" xfId="140" xr:uid="{BE9E6F8B-7BF8-4736-A274-BD1440EB8848}"/>
    <cellStyle name="Percent [00]" xfId="62" xr:uid="{00000000-0005-0000-0000-00003D000000}"/>
    <cellStyle name="Percent [2]" xfId="63" xr:uid="{00000000-0005-0000-0000-00003E000000}"/>
    <cellStyle name="Percent_#6 Temps &amp; Contractors" xfId="64" xr:uid="{00000000-0005-0000-0000-00003F000000}"/>
    <cellStyle name="PrePop Currency (0)" xfId="65" xr:uid="{00000000-0005-0000-0000-000040000000}"/>
    <cellStyle name="PrePop Currency (0) 2" xfId="141" xr:uid="{7CEB207D-C3A0-4BD7-AF72-B42CDE04314F}"/>
    <cellStyle name="PrePop Currency (2)" xfId="66" xr:uid="{00000000-0005-0000-0000-000041000000}"/>
    <cellStyle name="PrePop Currency (2) 2" xfId="142" xr:uid="{9C8FE7B8-AB77-406B-944A-EDAF82766B9C}"/>
    <cellStyle name="PrePop Units (0)" xfId="67" xr:uid="{00000000-0005-0000-0000-000042000000}"/>
    <cellStyle name="PrePop Units (0) 2" xfId="143" xr:uid="{7407B9A9-8115-4F55-BE76-82577370C005}"/>
    <cellStyle name="PrePop Units (1)" xfId="68" xr:uid="{00000000-0005-0000-0000-000043000000}"/>
    <cellStyle name="PrePop Units (1) 2" xfId="144" xr:uid="{70CF32AF-BFC0-477C-9E72-3EFDB074823B}"/>
    <cellStyle name="PrePop Units (2)" xfId="69" xr:uid="{00000000-0005-0000-0000-000044000000}"/>
    <cellStyle name="PrePop Units (2) 2" xfId="145" xr:uid="{56337E01-F811-4580-ACEB-EECA84406CD9}"/>
    <cellStyle name="price" xfId="70" xr:uid="{00000000-0005-0000-0000-000045000000}"/>
    <cellStyle name="revised" xfId="71" xr:uid="{00000000-0005-0000-0000-000046000000}"/>
    <cellStyle name="section" xfId="72" xr:uid="{00000000-0005-0000-0000-000047000000}"/>
    <cellStyle name="subhead" xfId="73" xr:uid="{00000000-0005-0000-0000-000048000000}"/>
    <cellStyle name="Text Indent A" xfId="74" xr:uid="{00000000-0005-0000-0000-000049000000}"/>
    <cellStyle name="Text Indent B" xfId="75" xr:uid="{00000000-0005-0000-0000-00004A000000}"/>
    <cellStyle name="Text Indent C" xfId="76" xr:uid="{00000000-0005-0000-0000-00004B000000}"/>
    <cellStyle name="title" xfId="77" xr:uid="{00000000-0005-0000-0000-00004C000000}"/>
    <cellStyle name="Virg・ [0]_RESULTS" xfId="78" xr:uid="{00000000-0005-0000-0000-00004D000000}"/>
    <cellStyle name="Virg・_RESULTS" xfId="79" xr:uid="{00000000-0005-0000-0000-00004E000000}"/>
    <cellStyle name="アクセント 1" xfId="80" builtinId="29" customBuiltin="1"/>
    <cellStyle name="アクセント 2" xfId="81" builtinId="33" customBuiltin="1"/>
    <cellStyle name="アクセント 3" xfId="82" builtinId="37" customBuiltin="1"/>
    <cellStyle name="アクセント 4" xfId="83" builtinId="41" customBuiltin="1"/>
    <cellStyle name="アクセント 5" xfId="84" builtinId="45" customBuiltin="1"/>
    <cellStyle name="アクセント 6" xfId="85" builtinId="49" customBuiltin="1"/>
    <cellStyle name="タイトル" xfId="86" builtinId="15" customBuiltin="1"/>
    <cellStyle name="チェック セル" xfId="87" builtinId="23" customBuiltin="1"/>
    <cellStyle name="どちらでもない" xfId="88" builtinId="28" customBuiltin="1"/>
    <cellStyle name="ﾄ褊褂燾・[0]_PERSONAL" xfId="89" xr:uid="{00000000-0005-0000-0000-000058000000}"/>
    <cellStyle name="ﾄ褊褂燾饑PERSONAL" xfId="90" xr:uid="{00000000-0005-0000-0000-000059000000}"/>
    <cellStyle name="パーセント" xfId="118" builtinId="5"/>
    <cellStyle name="パーセント 2" xfId="117" xr:uid="{00000000-0005-0000-0000-00005A000000}"/>
    <cellStyle name="ﾊﾟ-ｾﾝﾄ" xfId="91" xr:uid="{00000000-0005-0000-0000-00005B000000}"/>
    <cellStyle name="ﾎ磊隆_PERSONAL" xfId="92" xr:uid="{00000000-0005-0000-0000-00005C000000}"/>
    <cellStyle name="メモ" xfId="93" builtinId="10" customBuiltin="1"/>
    <cellStyle name="メモ 2" xfId="146" xr:uid="{1CFC7750-7CC0-461D-B289-FB27ECB457FD}"/>
    <cellStyle name="ﾔ竟瑙糺・[0]_PERSONAL" xfId="94" xr:uid="{00000000-0005-0000-0000-00005E000000}"/>
    <cellStyle name="ﾔ竟瑙糺饑PERSONAL" xfId="95" xr:uid="{00000000-0005-0000-0000-00005F000000}"/>
    <cellStyle name="リンク セル" xfId="96" builtinId="24" customBuiltin="1"/>
    <cellStyle name="悪い" xfId="97" builtinId="27" customBuiltin="1"/>
    <cellStyle name="計算" xfId="98" builtinId="22" customBuiltin="1"/>
    <cellStyle name="警告文" xfId="99" builtinId="11" customBuiltin="1"/>
    <cellStyle name="桁区切り" xfId="100" builtinId="6"/>
    <cellStyle name="桁区切り 7" xfId="116" xr:uid="{00000000-0005-0000-0000-000066000000}"/>
    <cellStyle name="桁区切り_工事内訳書(諏訪二葉屋根) 2" xfId="120" xr:uid="{87A840B3-F7DA-40B9-BBBC-347AE316DAC5}"/>
    <cellStyle name="見出し 1" xfId="101" builtinId="16" customBuiltin="1"/>
    <cellStyle name="見出し 2" xfId="102" builtinId="17" customBuiltin="1"/>
    <cellStyle name="見出し 3" xfId="103" builtinId="18" customBuiltin="1"/>
    <cellStyle name="見出し 4" xfId="104" builtinId="19" customBuiltin="1"/>
    <cellStyle name="集計" xfId="105" builtinId="25" customBuiltin="1"/>
    <cellStyle name="出力" xfId="106" builtinId="21" customBuiltin="1"/>
    <cellStyle name="上の原" xfId="107" xr:uid="{00000000-0005-0000-0000-00006E000000}"/>
    <cellStyle name="説明文" xfId="108" builtinId="53" customBuiltin="1"/>
    <cellStyle name="通浦 [0.00]_laroux" xfId="109" xr:uid="{00000000-0005-0000-0000-000070000000}"/>
    <cellStyle name="通浦_laroux" xfId="110" xr:uid="{00000000-0005-0000-0000-000071000000}"/>
    <cellStyle name="入力" xfId="111" builtinId="20" customBuiltin="1"/>
    <cellStyle name="標準" xfId="0" builtinId="0"/>
    <cellStyle name="標準 2" xfId="115" xr:uid="{00000000-0005-0000-0000-000074000000}"/>
    <cellStyle name="標準_工事内訳書(諏訪二葉屋根) 2" xfId="119" xr:uid="{57147BB4-F4A8-492D-ADD3-0A4AD2E4A05C}"/>
    <cellStyle name="標準_低入基準価格算出表" xfId="112" xr:uid="{00000000-0005-0000-0000-000078000000}"/>
    <cellStyle name="未定義" xfId="113" xr:uid="{00000000-0005-0000-0000-000079000000}"/>
    <cellStyle name="良い" xfId="11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cleaned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総括"/>
      <sheetName val="経費計算"/>
      <sheetName val="電気"/>
      <sheetName val="代価表"/>
      <sheetName val="見積比較"/>
      <sheetName val="ﾊﾞﾝ複合"/>
      <sheetName val="特例加算適用申請額"/>
      <sheetName val="出来高復命"/>
      <sheetName val="出来高内訳"/>
      <sheetName val="主体"/>
      <sheetName val="自転車"/>
      <sheetName val="代価 (１)"/>
      <sheetName val="代価"/>
      <sheetName val="凡例"/>
      <sheetName val="建築"/>
      <sheetName val="入力表"/>
      <sheetName val="計算"/>
      <sheetName val="電気０１"/>
      <sheetName val="明細書(機械)"/>
      <sheetName val="比較"/>
      <sheetName val="見積調書総括表"/>
      <sheetName val="代価表（1-8）"/>
      <sheetName val="機材(9)"/>
      <sheetName val="配管(10)"/>
      <sheetName val="給水埋設(11)"/>
      <sheetName val="排水埋設(12)"/>
      <sheetName val="数量調書"/>
      <sheetName val="表紙 "/>
      <sheetName val="総括表"/>
      <sheetName val="諸経費計算2"/>
      <sheetName val="諸経費入力2"/>
      <sheetName val="内訳書"/>
      <sheetName val="複合単価表"/>
      <sheetName val="見積複合"/>
      <sheetName val="外灯基礎"/>
      <sheetName val="分電盤"/>
      <sheetName val="数量調書３号棟"/>
      <sheetName val="特例加算"/>
      <sheetName val="空建"/>
      <sheetName val="明細書"/>
      <sheetName val="諸経費(H11) "/>
      <sheetName val="諸経費(H11)  (機)"/>
      <sheetName val="諸経費(H11)  (電)"/>
      <sheetName val="明細書 (変更)"/>
      <sheetName val="明細書 (変更) (更埴市単価)"/>
      <sheetName val="明細書(電気)"/>
      <sheetName val="代価表A2"/>
      <sheetName val="集計表"/>
      <sheetName val="代価表3"/>
      <sheetName val="ポール5"/>
      <sheetName val="ポール基礎6"/>
      <sheetName val="土工事B1"/>
      <sheetName val="接地工事8"/>
      <sheetName val="代価表4"/>
      <sheetName val="代価表A1"/>
      <sheetName val="諸経費 "/>
      <sheetName val="諸経費 (機)"/>
      <sheetName val="諸経費 (電)"/>
      <sheetName val="一般便所"/>
      <sheetName val="職員便所"/>
      <sheetName val="ｸﾞﾗﾝﾄﾞﾄｲﾚ"/>
      <sheetName val="仮設土ｺﾝ"/>
      <sheetName val="雑"/>
      <sheetName val="単価表"/>
      <sheetName val="目次"/>
      <sheetName val="計算&lt;低層&gt;"/>
      <sheetName val="計算&lt;中層&gt;"/>
      <sheetName val="計算&lt;高層&gt;"/>
      <sheetName val="率表（Ａ）"/>
      <sheetName val="率表（Ｅ）"/>
      <sheetName val="率表（Ｍ）"/>
      <sheetName val="率表（外）"/>
      <sheetName val="その他"/>
      <sheetName val="目次 (2)"/>
      <sheetName val="Module1"/>
      <sheetName val="査定一覧表"/>
      <sheetName val="仮設土"/>
      <sheetName val="木工事"/>
      <sheetName val="大工 "/>
      <sheetName val="材木"/>
      <sheetName val="屋根"/>
      <sheetName val="塗装"/>
      <sheetName val="単価表2"/>
      <sheetName val="単価表2 (ベンチ)"/>
      <sheetName val="表紙 (2)"/>
      <sheetName val="表紙 (建)"/>
      <sheetName val="表紙 (電) "/>
      <sheetName val="表紙 (機) "/>
      <sheetName val="表紙 (建単)"/>
      <sheetName val="表紙 (電単)"/>
      <sheetName val="表紙 (機単)"/>
      <sheetName val="大工"/>
      <sheetName val="左官"/>
      <sheetName val="ガラス"/>
      <sheetName val="内外装"/>
      <sheetName val="外構工事"/>
      <sheetName val="Sheet3"/>
      <sheetName val="Sheet4"/>
      <sheetName val="Sheet5"/>
      <sheetName val="Sheet6"/>
      <sheetName val="Sheet8"/>
      <sheetName val="Sheet7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照明"/>
      <sheetName val="弱電機器"/>
      <sheetName val="Sheet1"/>
      <sheetName val="盤類"/>
      <sheetName val="XXXXXX"/>
      <sheetName val="大総括 "/>
      <sheetName val="建築総括 "/>
      <sheetName val="管理・普通教室棟"/>
      <sheetName val="普通教室棟1"/>
      <sheetName val="渡り廊下"/>
      <sheetName val="普通教室棟"/>
      <sheetName val="拾い書（管理・普通）"/>
      <sheetName val="拾い書（普通）"/>
      <sheetName val="拾い書（渡り廊下） "/>
      <sheetName val="管理棟外階段"/>
      <sheetName val="特別棟外階段"/>
      <sheetName val="ケーブル移設工事"/>
      <sheetName val="飛散防止フィルム工事"/>
      <sheetName val="飛散防止フィルム（予備）"/>
      <sheetName val="屋内運動場"/>
      <sheetName val="ﾊﾞｯｸﾃﾞｰﾀ"/>
      <sheetName val="cleaned"/>
    </sheetNames>
    <definedNames>
      <definedName name="Module1.SAN"/>
    </defined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28">
          <cell r="E28" t="str">
            <v>共通仮設費率</v>
          </cell>
        </row>
        <row r="29">
          <cell r="E29" t="str">
            <v>現場経費率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>
        <row r="416">
          <cell r="F416">
            <v>15436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 refreshError="1">
        <row r="56">
          <cell r="U56" t="str">
            <v>/C</v>
          </cell>
        </row>
      </sheetData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showZeros="0" showOutlineSymbols="0" topLeftCell="B1" zoomScaleNormal="48" zoomScaleSheetLayoutView="4" workbookViewId="0"/>
  </sheetViews>
  <sheetFormatPr defaultRowHeight="13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20458-F237-4B64-A490-53A8BF9DAC68}">
  <sheetPr>
    <pageSetUpPr fitToPage="1"/>
  </sheetPr>
  <dimension ref="A1:F27"/>
  <sheetViews>
    <sheetView view="pageBreakPreview" zoomScale="85" zoomScaleNormal="100" zoomScaleSheetLayoutView="85" workbookViewId="0">
      <pane ySplit="4" topLeftCell="A5" activePane="bottomLeft" state="frozen"/>
      <selection pane="bottomLeft" activeCell="D5" sqref="D5:E9"/>
    </sheetView>
  </sheetViews>
  <sheetFormatPr defaultRowHeight="13.2"/>
  <cols>
    <col min="1" max="1" width="38.109375" customWidth="1"/>
    <col min="2" max="2" width="14.6640625" customWidth="1"/>
    <col min="4" max="4" width="17.44140625" style="48" customWidth="1"/>
    <col min="5" max="5" width="17.21875" style="48" customWidth="1"/>
    <col min="6" max="6" width="37.21875" customWidth="1"/>
  </cols>
  <sheetData>
    <row r="1" spans="1:6">
      <c r="D1" s="257" t="s">
        <v>111</v>
      </c>
      <c r="E1" s="257"/>
    </row>
    <row r="2" spans="1:6">
      <c r="A2" s="132" t="s">
        <v>136</v>
      </c>
      <c r="D2" s="257"/>
      <c r="E2" s="257"/>
      <c r="F2" t="str">
        <f>測量業務費!G12</f>
        <v>施工　第0 -0003号表</v>
      </c>
    </row>
    <row r="3" spans="1:6">
      <c r="A3" s="132" t="s">
        <v>266</v>
      </c>
      <c r="B3" s="132"/>
      <c r="D3" s="257"/>
      <c r="E3" s="257"/>
      <c r="F3" s="24" t="s">
        <v>177</v>
      </c>
    </row>
    <row r="4" spans="1:6" ht="22.2" customHeight="1">
      <c r="A4" s="23" t="s">
        <v>103</v>
      </c>
      <c r="B4" s="23" t="s">
        <v>104</v>
      </c>
      <c r="C4" s="23" t="s">
        <v>105</v>
      </c>
      <c r="D4" s="45" t="s">
        <v>106</v>
      </c>
      <c r="E4" s="45" t="s">
        <v>107</v>
      </c>
      <c r="F4" s="23" t="s">
        <v>108</v>
      </c>
    </row>
    <row r="5" spans="1:6" ht="35.4" customHeight="1">
      <c r="A5" s="125" t="s">
        <v>116</v>
      </c>
      <c r="B5" s="130">
        <v>0.2</v>
      </c>
      <c r="C5" s="126" t="s">
        <v>125</v>
      </c>
      <c r="D5" s="127"/>
      <c r="E5" s="127"/>
      <c r="F5" s="128" t="s">
        <v>128</v>
      </c>
    </row>
    <row r="6" spans="1:6" ht="35.4" customHeight="1">
      <c r="A6" s="125" t="s">
        <v>117</v>
      </c>
      <c r="B6" s="130">
        <v>0.3</v>
      </c>
      <c r="C6" s="126" t="s">
        <v>125</v>
      </c>
      <c r="D6" s="127"/>
      <c r="E6" s="127"/>
      <c r="F6" s="128" t="s">
        <v>128</v>
      </c>
    </row>
    <row r="7" spans="1:6" ht="35.4" customHeight="1">
      <c r="A7" s="125" t="s">
        <v>118</v>
      </c>
      <c r="B7" s="130">
        <v>0.3</v>
      </c>
      <c r="C7" s="126" t="s">
        <v>125</v>
      </c>
      <c r="D7" s="127"/>
      <c r="E7" s="127"/>
      <c r="F7" s="128" t="s">
        <v>128</v>
      </c>
    </row>
    <row r="8" spans="1:6" ht="35.4" customHeight="1">
      <c r="A8" s="125" t="s">
        <v>124</v>
      </c>
      <c r="B8" s="130"/>
      <c r="C8" s="126"/>
      <c r="D8" s="127"/>
      <c r="E8" s="138"/>
      <c r="F8" s="146" t="s">
        <v>282</v>
      </c>
    </row>
    <row r="9" spans="1:6" ht="35.4" customHeight="1">
      <c r="A9" s="131" t="s">
        <v>133</v>
      </c>
      <c r="B9" s="130">
        <v>1</v>
      </c>
      <c r="C9" s="126" t="s">
        <v>141</v>
      </c>
      <c r="D9" s="137"/>
      <c r="E9" s="138"/>
      <c r="F9" s="128"/>
    </row>
    <row r="10" spans="1:6" ht="35.4" customHeight="1">
      <c r="A10" s="145" t="s">
        <v>267</v>
      </c>
      <c r="B10" s="37"/>
      <c r="C10" s="38"/>
      <c r="D10" s="46"/>
      <c r="E10" s="46"/>
      <c r="F10" s="39"/>
    </row>
    <row r="11" spans="1:6" ht="35.4" customHeight="1">
      <c r="A11" s="36"/>
      <c r="B11" s="37"/>
      <c r="C11" s="38"/>
      <c r="D11" s="46"/>
      <c r="E11" s="46"/>
      <c r="F11" s="39"/>
    </row>
    <row r="12" spans="1:6" ht="35.4" customHeight="1">
      <c r="A12" s="40"/>
      <c r="B12" s="37"/>
      <c r="C12" s="38"/>
      <c r="D12" s="46"/>
      <c r="E12" s="46"/>
      <c r="F12" s="39"/>
    </row>
    <row r="13" spans="1:6" ht="35.4" customHeight="1">
      <c r="A13" s="40"/>
      <c r="B13" s="37"/>
      <c r="C13" s="38"/>
      <c r="D13" s="46"/>
      <c r="E13" s="46"/>
      <c r="F13" s="39"/>
    </row>
    <row r="14" spans="1:6" ht="35.4" customHeight="1">
      <c r="A14" s="40"/>
      <c r="B14" s="37"/>
      <c r="C14" s="38"/>
      <c r="D14" s="46"/>
      <c r="E14" s="46"/>
      <c r="F14" s="39"/>
    </row>
    <row r="15" spans="1:6" ht="35.4" customHeight="1">
      <c r="A15" s="40"/>
      <c r="B15" s="37"/>
      <c r="C15" s="38"/>
      <c r="D15" s="46"/>
      <c r="E15" s="46"/>
      <c r="F15" s="39"/>
    </row>
    <row r="16" spans="1:6" ht="35.4" customHeight="1">
      <c r="A16" s="40"/>
      <c r="B16" s="37"/>
      <c r="C16" s="38"/>
      <c r="D16" s="46"/>
      <c r="E16" s="46"/>
      <c r="F16" s="39"/>
    </row>
    <row r="17" spans="1:6" ht="34.200000000000003" customHeight="1">
      <c r="A17" s="41"/>
      <c r="B17" s="37"/>
      <c r="C17" s="38"/>
      <c r="D17" s="46"/>
      <c r="E17" s="46"/>
      <c r="F17" s="39"/>
    </row>
    <row r="18" spans="1:6" ht="34.200000000000003" customHeight="1">
      <c r="A18" s="41"/>
      <c r="B18" s="37"/>
      <c r="C18" s="38"/>
      <c r="D18" s="46"/>
      <c r="E18" s="46"/>
      <c r="F18" s="39"/>
    </row>
    <row r="19" spans="1:6" ht="34.200000000000003" customHeight="1">
      <c r="A19" s="36"/>
      <c r="B19" s="37"/>
      <c r="C19" s="38"/>
      <c r="D19" s="47"/>
      <c r="E19" s="46"/>
      <c r="F19" s="39"/>
    </row>
    <row r="20" spans="1:6" ht="34.200000000000003" customHeight="1">
      <c r="A20" s="40"/>
      <c r="B20" s="37"/>
      <c r="C20" s="38"/>
      <c r="D20" s="46"/>
      <c r="E20" s="46"/>
      <c r="F20" s="39"/>
    </row>
    <row r="21" spans="1:6" ht="34.200000000000003" customHeight="1">
      <c r="A21" s="40"/>
      <c r="B21" s="37"/>
      <c r="C21" s="38"/>
      <c r="D21" s="46"/>
      <c r="E21" s="46"/>
      <c r="F21" s="39"/>
    </row>
    <row r="22" spans="1:6" ht="34.200000000000003" customHeight="1">
      <c r="A22" s="40"/>
      <c r="B22" s="37"/>
      <c r="C22" s="38"/>
      <c r="D22" s="46"/>
      <c r="E22" s="46"/>
      <c r="F22" s="39"/>
    </row>
    <row r="23" spans="1:6" ht="34.200000000000003" customHeight="1">
      <c r="A23" s="40"/>
      <c r="B23" s="37"/>
      <c r="C23" s="38"/>
      <c r="D23" s="46"/>
      <c r="E23" s="46"/>
      <c r="F23" s="39"/>
    </row>
    <row r="24" spans="1:6" ht="34.200000000000003" customHeight="1">
      <c r="A24" s="40"/>
      <c r="B24" s="37"/>
      <c r="C24" s="38"/>
      <c r="D24" s="46"/>
      <c r="E24" s="46"/>
      <c r="F24" s="39"/>
    </row>
    <row r="25" spans="1:6" ht="34.200000000000003" customHeight="1">
      <c r="A25" s="40"/>
      <c r="B25" s="37"/>
      <c r="C25" s="38"/>
      <c r="D25" s="46"/>
      <c r="E25" s="46"/>
      <c r="F25" s="39"/>
    </row>
    <row r="26" spans="1:6" ht="34.200000000000003" customHeight="1">
      <c r="A26" s="40"/>
      <c r="B26" s="37"/>
      <c r="C26" s="38"/>
      <c r="D26" s="46"/>
      <c r="E26" s="46"/>
      <c r="F26" s="39"/>
    </row>
    <row r="27" spans="1:6" ht="34.200000000000003" customHeight="1">
      <c r="A27" s="40"/>
      <c r="B27" s="37"/>
      <c r="C27" s="38"/>
      <c r="D27" s="46"/>
      <c r="E27" s="46"/>
      <c r="F27" s="39"/>
    </row>
  </sheetData>
  <mergeCells count="1">
    <mergeCell ref="D1:E3"/>
  </mergeCells>
  <phoneticPr fontId="2"/>
  <pageMargins left="0.7" right="0.7" top="0.75" bottom="0.75" header="0.3" footer="0.3"/>
  <pageSetup paperSize="9" fitToHeight="0" orientation="landscape" r:id="rId1"/>
  <rowBreaks count="1" manualBreakCount="1">
    <brk id="16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6474A-7494-4E10-88F9-D2782735F3EE}">
  <sheetPr>
    <pageSetUpPr fitToPage="1"/>
  </sheetPr>
  <dimension ref="A1:I26"/>
  <sheetViews>
    <sheetView view="pageBreakPreview" zoomScale="85" zoomScaleNormal="100" zoomScaleSheetLayoutView="85" workbookViewId="0">
      <pane ySplit="4" topLeftCell="A11" activePane="bottomLeft" state="frozen"/>
      <selection pane="bottomLeft" activeCell="F15" sqref="F15"/>
    </sheetView>
  </sheetViews>
  <sheetFormatPr defaultRowHeight="13.2"/>
  <cols>
    <col min="1" max="1" width="38.109375" customWidth="1"/>
    <col min="2" max="2" width="14.6640625" customWidth="1"/>
    <col min="4" max="4" width="17.44140625" style="48" customWidth="1"/>
    <col min="5" max="5" width="17.21875" style="48" customWidth="1"/>
    <col min="6" max="6" width="42.88671875" customWidth="1"/>
  </cols>
  <sheetData>
    <row r="1" spans="1:9">
      <c r="D1" s="257" t="s">
        <v>111</v>
      </c>
      <c r="E1" s="257"/>
    </row>
    <row r="2" spans="1:9">
      <c r="A2" t="s">
        <v>140</v>
      </c>
      <c r="D2" s="257"/>
      <c r="E2" s="257"/>
      <c r="F2" t="str">
        <f>測量業務費!G14</f>
        <v>施工　第0 -0004号表</v>
      </c>
    </row>
    <row r="3" spans="1:9">
      <c r="A3" s="132" t="s">
        <v>269</v>
      </c>
      <c r="B3" s="132" t="s">
        <v>264</v>
      </c>
      <c r="D3" s="257"/>
      <c r="E3" s="257"/>
      <c r="F3" s="24" t="s">
        <v>175</v>
      </c>
    </row>
    <row r="4" spans="1:9" ht="22.2" customHeight="1">
      <c r="A4" s="23" t="s">
        <v>103</v>
      </c>
      <c r="B4" s="23" t="s">
        <v>104</v>
      </c>
      <c r="C4" s="23" t="s">
        <v>105</v>
      </c>
      <c r="D4" s="45" t="s">
        <v>106</v>
      </c>
      <c r="E4" s="45" t="s">
        <v>107</v>
      </c>
      <c r="F4" s="23" t="s">
        <v>108</v>
      </c>
    </row>
    <row r="5" spans="1:9" ht="35.4" customHeight="1">
      <c r="A5" s="125" t="s">
        <v>113</v>
      </c>
      <c r="B5" s="130">
        <v>6.1</v>
      </c>
      <c r="C5" s="126" t="s">
        <v>125</v>
      </c>
      <c r="D5" s="127"/>
      <c r="E5" s="127"/>
      <c r="F5" s="128" t="s">
        <v>127</v>
      </c>
    </row>
    <row r="6" spans="1:9" ht="35.4" customHeight="1">
      <c r="A6" s="125" t="s">
        <v>114</v>
      </c>
      <c r="B6" s="130">
        <v>9.4</v>
      </c>
      <c r="C6" s="126" t="s">
        <v>125</v>
      </c>
      <c r="D6" s="127"/>
      <c r="E6" s="127"/>
      <c r="F6" s="128" t="s">
        <v>127</v>
      </c>
    </row>
    <row r="7" spans="1:9" ht="35.4" customHeight="1">
      <c r="A7" s="125" t="s">
        <v>115</v>
      </c>
      <c r="B7" s="130">
        <v>8.1999999999999993</v>
      </c>
      <c r="C7" s="126" t="s">
        <v>125</v>
      </c>
      <c r="D7" s="127"/>
      <c r="E7" s="127"/>
      <c r="F7" s="128" t="s">
        <v>127</v>
      </c>
    </row>
    <row r="8" spans="1:9" ht="35.4" customHeight="1">
      <c r="A8" s="125" t="s">
        <v>116</v>
      </c>
      <c r="B8" s="130">
        <v>0.3</v>
      </c>
      <c r="C8" s="126" t="s">
        <v>125</v>
      </c>
      <c r="D8" s="127"/>
      <c r="E8" s="127"/>
      <c r="F8" s="128" t="s">
        <v>128</v>
      </c>
    </row>
    <row r="9" spans="1:9" ht="35.4" customHeight="1">
      <c r="A9" s="125" t="s">
        <v>117</v>
      </c>
      <c r="B9" s="130">
        <v>3.1</v>
      </c>
      <c r="C9" s="126" t="s">
        <v>125</v>
      </c>
      <c r="D9" s="127"/>
      <c r="E9" s="127"/>
      <c r="F9" s="128" t="s">
        <v>128</v>
      </c>
    </row>
    <row r="10" spans="1:9" ht="35.4" customHeight="1">
      <c r="A10" s="125" t="s">
        <v>118</v>
      </c>
      <c r="B10" s="139">
        <v>8</v>
      </c>
      <c r="C10" s="126" t="s">
        <v>125</v>
      </c>
      <c r="D10" s="127"/>
      <c r="E10" s="127"/>
      <c r="F10" s="128" t="s">
        <v>128</v>
      </c>
    </row>
    <row r="11" spans="1:9" ht="35.4" customHeight="1">
      <c r="A11" s="129" t="s">
        <v>120</v>
      </c>
      <c r="B11" s="139">
        <v>6</v>
      </c>
      <c r="C11" s="126" t="s">
        <v>126</v>
      </c>
      <c r="D11" s="127"/>
      <c r="E11" s="127"/>
      <c r="F11" s="128" t="s">
        <v>129</v>
      </c>
    </row>
    <row r="12" spans="1:9" ht="35.4" customHeight="1">
      <c r="A12" s="129" t="s">
        <v>121</v>
      </c>
      <c r="B12" s="139">
        <v>0.5</v>
      </c>
      <c r="C12" s="126" t="s">
        <v>126</v>
      </c>
      <c r="D12" s="127"/>
      <c r="E12" s="127"/>
      <c r="F12" s="128" t="s">
        <v>129</v>
      </c>
    </row>
    <row r="13" spans="1:9" ht="35.4" customHeight="1">
      <c r="A13" s="129" t="s">
        <v>122</v>
      </c>
      <c r="B13" s="139">
        <v>2</v>
      </c>
      <c r="C13" s="126" t="s">
        <v>126</v>
      </c>
      <c r="D13" s="127"/>
      <c r="E13" s="127"/>
      <c r="F13" s="128" t="s">
        <v>129</v>
      </c>
      <c r="I13">
        <f>718.95*0.032+28.105</f>
        <v>51.111400000000003</v>
      </c>
    </row>
    <row r="14" spans="1:9" ht="35.4" customHeight="1">
      <c r="A14" s="129" t="s">
        <v>123</v>
      </c>
      <c r="B14" s="139">
        <v>5</v>
      </c>
      <c r="C14" s="126" t="s">
        <v>126</v>
      </c>
      <c r="D14" s="127"/>
      <c r="E14" s="127"/>
      <c r="F14" s="128" t="s">
        <v>130</v>
      </c>
    </row>
    <row r="15" spans="1:9" ht="35.4" customHeight="1">
      <c r="A15" s="129" t="s">
        <v>142</v>
      </c>
      <c r="B15" s="130"/>
      <c r="C15" s="126"/>
      <c r="D15" s="127"/>
      <c r="E15" s="127"/>
      <c r="F15" s="128" t="s">
        <v>270</v>
      </c>
    </row>
    <row r="16" spans="1:9" ht="34.200000000000003" customHeight="1">
      <c r="A16" s="131" t="s">
        <v>124</v>
      </c>
      <c r="B16" s="130"/>
      <c r="C16" s="126"/>
      <c r="D16" s="127"/>
      <c r="E16" s="127"/>
      <c r="F16" s="144" t="s">
        <v>268</v>
      </c>
    </row>
    <row r="17" spans="1:6" ht="34.200000000000003" customHeight="1">
      <c r="A17" s="41" t="s">
        <v>133</v>
      </c>
      <c r="B17" s="37">
        <v>1</v>
      </c>
      <c r="C17" s="38" t="s">
        <v>141</v>
      </c>
      <c r="D17" s="46"/>
      <c r="E17" s="46"/>
      <c r="F17" s="39"/>
    </row>
    <row r="18" spans="1:6" ht="69" customHeight="1">
      <c r="A18" s="125" t="s">
        <v>276</v>
      </c>
      <c r="B18" s="37"/>
      <c r="C18" s="38"/>
      <c r="D18" s="120"/>
      <c r="E18" s="46"/>
      <c r="F18" s="39"/>
    </row>
    <row r="19" spans="1:6" ht="34.200000000000003" customHeight="1">
      <c r="A19" s="40"/>
      <c r="B19" s="37"/>
      <c r="C19" s="38"/>
      <c r="D19" s="46"/>
      <c r="E19" s="46"/>
      <c r="F19" s="39"/>
    </row>
    <row r="20" spans="1:6" ht="34.200000000000003" customHeight="1">
      <c r="A20" s="40"/>
      <c r="B20" s="37"/>
      <c r="C20" s="38"/>
      <c r="D20" s="46"/>
      <c r="E20" s="46"/>
      <c r="F20" s="39"/>
    </row>
    <row r="21" spans="1:6" ht="34.200000000000003" customHeight="1">
      <c r="A21" s="40"/>
      <c r="B21" s="37"/>
      <c r="C21" s="38"/>
      <c r="D21" s="46"/>
      <c r="E21" s="46"/>
      <c r="F21" s="39"/>
    </row>
    <row r="22" spans="1:6" ht="34.200000000000003" customHeight="1">
      <c r="A22" s="40"/>
      <c r="B22" s="37"/>
      <c r="C22" s="38"/>
      <c r="D22" s="46"/>
      <c r="E22" s="46"/>
      <c r="F22" s="39"/>
    </row>
    <row r="23" spans="1:6" ht="34.200000000000003" customHeight="1">
      <c r="A23" s="40"/>
      <c r="B23" s="37"/>
      <c r="C23" s="38"/>
      <c r="D23" s="46"/>
      <c r="E23" s="46"/>
      <c r="F23" s="39"/>
    </row>
    <row r="24" spans="1:6" ht="34.200000000000003" customHeight="1">
      <c r="A24" s="40"/>
      <c r="B24" s="37"/>
      <c r="C24" s="38"/>
      <c r="D24" s="46"/>
      <c r="E24" s="46"/>
      <c r="F24" s="39"/>
    </row>
    <row r="25" spans="1:6" ht="34.200000000000003" customHeight="1">
      <c r="A25" s="40"/>
      <c r="B25" s="37"/>
      <c r="C25" s="38"/>
      <c r="D25" s="46"/>
      <c r="E25" s="46"/>
      <c r="F25" s="39"/>
    </row>
    <row r="26" spans="1:6" ht="34.200000000000003" customHeight="1">
      <c r="A26" s="40"/>
      <c r="B26" s="37"/>
      <c r="C26" s="38"/>
      <c r="D26" s="46"/>
      <c r="E26" s="46"/>
      <c r="F26" s="39"/>
    </row>
  </sheetData>
  <mergeCells count="1">
    <mergeCell ref="D1:E3"/>
  </mergeCells>
  <phoneticPr fontId="2"/>
  <pageMargins left="0.70866141732283472" right="0.70866141732283472" top="0.74803149606299213" bottom="0.74803149606299213" header="0.31496062992125984" footer="0.31496062992125984"/>
  <pageSetup paperSize="9" scale="96" fitToHeight="0" orientation="landscape" r:id="rId1"/>
  <rowBreaks count="1" manualBreakCount="1">
    <brk id="17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9CF57-B15B-4ECC-8409-4109938974C3}">
  <sheetPr>
    <pageSetUpPr fitToPage="1"/>
  </sheetPr>
  <dimension ref="A1:F29"/>
  <sheetViews>
    <sheetView view="pageBreakPreview" zoomScale="85" zoomScaleNormal="100" zoomScaleSheetLayoutView="85" workbookViewId="0">
      <pane ySplit="4" topLeftCell="A5" activePane="bottomLeft" state="frozen"/>
      <selection pane="bottomLeft" activeCell="D5" sqref="D5:E15"/>
    </sheetView>
  </sheetViews>
  <sheetFormatPr defaultRowHeight="13.2"/>
  <cols>
    <col min="1" max="1" width="38.109375" customWidth="1"/>
    <col min="2" max="2" width="14.6640625" customWidth="1"/>
    <col min="4" max="4" width="17.44140625" style="48" customWidth="1"/>
    <col min="5" max="5" width="17.21875" style="48" customWidth="1"/>
    <col min="6" max="6" width="42.88671875" customWidth="1"/>
  </cols>
  <sheetData>
    <row r="1" spans="1:6">
      <c r="D1" s="257" t="s">
        <v>111</v>
      </c>
      <c r="E1" s="257"/>
    </row>
    <row r="2" spans="1:6">
      <c r="A2" s="140" t="s">
        <v>176</v>
      </c>
      <c r="D2" s="257"/>
      <c r="E2" s="257"/>
      <c r="F2" t="str">
        <f>測量業務費!G18</f>
        <v>施工　第0 -0005号表</v>
      </c>
    </row>
    <row r="3" spans="1:6">
      <c r="A3" s="143" t="s">
        <v>271</v>
      </c>
      <c r="D3" s="257"/>
      <c r="E3" s="257"/>
      <c r="F3" s="24" t="s">
        <v>177</v>
      </c>
    </row>
    <row r="4" spans="1:6" ht="22.2" customHeight="1">
      <c r="A4" s="23" t="s">
        <v>103</v>
      </c>
      <c r="B4" s="23" t="s">
        <v>104</v>
      </c>
      <c r="C4" s="23" t="s">
        <v>105</v>
      </c>
      <c r="D4" s="45" t="s">
        <v>106</v>
      </c>
      <c r="E4" s="45" t="s">
        <v>107</v>
      </c>
      <c r="F4" s="23" t="s">
        <v>108</v>
      </c>
    </row>
    <row r="5" spans="1:6" ht="35.4" customHeight="1">
      <c r="A5" s="125" t="s">
        <v>113</v>
      </c>
      <c r="B5" s="139">
        <v>1</v>
      </c>
      <c r="C5" s="126" t="s">
        <v>125</v>
      </c>
      <c r="D5" s="127"/>
      <c r="E5" s="127"/>
      <c r="F5" s="128" t="s">
        <v>149</v>
      </c>
    </row>
    <row r="6" spans="1:6" s="97" customFormat="1" ht="35.4" customHeight="1">
      <c r="A6" s="125" t="s">
        <v>114</v>
      </c>
      <c r="B6" s="130">
        <v>1.2</v>
      </c>
      <c r="C6" s="126" t="s">
        <v>125</v>
      </c>
      <c r="D6" s="127"/>
      <c r="E6" s="127"/>
      <c r="F6" s="128" t="s">
        <v>149</v>
      </c>
    </row>
    <row r="7" spans="1:6" s="97" customFormat="1" ht="35.4" customHeight="1">
      <c r="A7" s="125" t="s">
        <v>115</v>
      </c>
      <c r="B7" s="130">
        <v>0.9</v>
      </c>
      <c r="C7" s="126" t="s">
        <v>125</v>
      </c>
      <c r="D7" s="127"/>
      <c r="E7" s="127"/>
      <c r="F7" s="128" t="s">
        <v>149</v>
      </c>
    </row>
    <row r="8" spans="1:6" s="97" customFormat="1" ht="35.4" customHeight="1">
      <c r="A8" s="125" t="s">
        <v>117</v>
      </c>
      <c r="B8" s="130">
        <v>0.4</v>
      </c>
      <c r="C8" s="126" t="s">
        <v>125</v>
      </c>
      <c r="D8" s="127"/>
      <c r="E8" s="127"/>
      <c r="F8" s="128" t="s">
        <v>150</v>
      </c>
    </row>
    <row r="9" spans="1:6" ht="35.4" customHeight="1">
      <c r="A9" s="125" t="s">
        <v>118</v>
      </c>
      <c r="B9" s="130">
        <v>1.1000000000000001</v>
      </c>
      <c r="C9" s="126" t="s">
        <v>125</v>
      </c>
      <c r="D9" s="127"/>
      <c r="E9" s="127"/>
      <c r="F9" s="128" t="s">
        <v>150</v>
      </c>
    </row>
    <row r="10" spans="1:6" ht="35.4" customHeight="1">
      <c r="A10" s="125" t="s">
        <v>119</v>
      </c>
      <c r="B10" s="130">
        <v>0.3</v>
      </c>
      <c r="C10" s="126" t="s">
        <v>125</v>
      </c>
      <c r="D10" s="127"/>
      <c r="E10" s="127"/>
      <c r="F10" s="128" t="s">
        <v>150</v>
      </c>
    </row>
    <row r="11" spans="1:6" ht="35.4" customHeight="1">
      <c r="A11" s="125" t="s">
        <v>120</v>
      </c>
      <c r="B11" s="139">
        <v>2.5</v>
      </c>
      <c r="C11" s="126" t="s">
        <v>126</v>
      </c>
      <c r="D11" s="127"/>
      <c r="E11" s="127"/>
      <c r="F11" s="128" t="s">
        <v>151</v>
      </c>
    </row>
    <row r="12" spans="1:6" ht="35.4" customHeight="1">
      <c r="A12" s="125" t="s">
        <v>122</v>
      </c>
      <c r="B12" s="139">
        <v>2</v>
      </c>
      <c r="C12" s="126" t="s">
        <v>126</v>
      </c>
      <c r="D12" s="127"/>
      <c r="E12" s="127"/>
      <c r="F12" s="128" t="s">
        <v>151</v>
      </c>
    </row>
    <row r="13" spans="1:6" ht="35.4" customHeight="1">
      <c r="A13" s="125" t="s">
        <v>123</v>
      </c>
      <c r="B13" s="139">
        <v>10</v>
      </c>
      <c r="C13" s="126" t="s">
        <v>126</v>
      </c>
      <c r="D13" s="127"/>
      <c r="E13" s="127"/>
      <c r="F13" s="128" t="s">
        <v>154</v>
      </c>
    </row>
    <row r="14" spans="1:6" ht="35.4" customHeight="1">
      <c r="A14" s="129" t="s">
        <v>124</v>
      </c>
      <c r="B14" s="130"/>
      <c r="C14" s="126"/>
      <c r="D14" s="127"/>
      <c r="E14" s="127"/>
      <c r="F14" s="128" t="s">
        <v>272</v>
      </c>
    </row>
    <row r="15" spans="1:6" ht="35.4" customHeight="1">
      <c r="A15" s="42" t="s">
        <v>133</v>
      </c>
      <c r="B15" s="37">
        <v>1</v>
      </c>
      <c r="C15" s="38" t="s">
        <v>141</v>
      </c>
      <c r="D15" s="46"/>
      <c r="E15" s="46"/>
      <c r="F15" s="39"/>
    </row>
    <row r="16" spans="1:6" ht="35.4" customHeight="1">
      <c r="A16" s="129" t="s">
        <v>271</v>
      </c>
      <c r="B16" s="37"/>
      <c r="C16" s="38"/>
      <c r="D16" s="46"/>
      <c r="E16" s="46"/>
      <c r="F16" s="39"/>
    </row>
    <row r="17" spans="1:6" ht="35.4" customHeight="1">
      <c r="A17" s="40"/>
      <c r="B17" s="37"/>
      <c r="C17" s="38"/>
      <c r="D17" s="46"/>
      <c r="E17" s="46"/>
      <c r="F17" s="39"/>
    </row>
    <row r="18" spans="1:6" ht="35.4" customHeight="1">
      <c r="A18" s="40"/>
      <c r="B18" s="37"/>
      <c r="C18" s="38"/>
      <c r="D18" s="46"/>
      <c r="E18" s="46"/>
      <c r="F18" s="39"/>
    </row>
    <row r="19" spans="1:6" ht="34.200000000000003" customHeight="1">
      <c r="A19" s="41"/>
      <c r="B19" s="37"/>
      <c r="C19" s="38"/>
      <c r="D19" s="46"/>
      <c r="E19" s="46"/>
      <c r="F19" s="39"/>
    </row>
    <row r="20" spans="1:6" ht="34.200000000000003" customHeight="1">
      <c r="A20" s="41"/>
      <c r="B20" s="37"/>
      <c r="C20" s="38"/>
      <c r="D20" s="46"/>
      <c r="E20" s="46"/>
      <c r="F20" s="39"/>
    </row>
    <row r="21" spans="1:6" ht="34.200000000000003" customHeight="1">
      <c r="A21" s="36"/>
      <c r="B21" s="37"/>
      <c r="C21" s="38"/>
      <c r="D21" s="47"/>
      <c r="E21" s="46"/>
      <c r="F21" s="39"/>
    </row>
    <row r="22" spans="1:6" ht="34.200000000000003" customHeight="1">
      <c r="A22" s="40"/>
      <c r="B22" s="37"/>
      <c r="C22" s="38"/>
      <c r="D22" s="46"/>
      <c r="E22" s="46"/>
      <c r="F22" s="39"/>
    </row>
    <row r="23" spans="1:6" ht="34.200000000000003" customHeight="1">
      <c r="A23" s="40"/>
      <c r="B23" s="37"/>
      <c r="C23" s="38"/>
      <c r="D23" s="46"/>
      <c r="E23" s="46"/>
      <c r="F23" s="39"/>
    </row>
    <row r="24" spans="1:6" ht="34.200000000000003" customHeight="1">
      <c r="A24" s="40"/>
      <c r="B24" s="37"/>
      <c r="C24" s="38"/>
      <c r="D24" s="46"/>
      <c r="E24" s="46"/>
      <c r="F24" s="39"/>
    </row>
    <row r="25" spans="1:6" ht="34.200000000000003" customHeight="1">
      <c r="A25" s="40"/>
      <c r="B25" s="37"/>
      <c r="C25" s="38"/>
      <c r="D25" s="46"/>
      <c r="E25" s="46"/>
      <c r="F25" s="39"/>
    </row>
    <row r="26" spans="1:6" ht="34.200000000000003" customHeight="1">
      <c r="A26" s="40"/>
      <c r="B26" s="37"/>
      <c r="C26" s="38"/>
      <c r="D26" s="46"/>
      <c r="E26" s="46"/>
      <c r="F26" s="39"/>
    </row>
    <row r="27" spans="1:6" ht="34.200000000000003" customHeight="1">
      <c r="A27" s="40"/>
      <c r="B27" s="37"/>
      <c r="C27" s="38"/>
      <c r="D27" s="46"/>
      <c r="E27" s="46"/>
      <c r="F27" s="39"/>
    </row>
    <row r="28" spans="1:6" ht="34.200000000000003" customHeight="1">
      <c r="A28" s="40"/>
      <c r="B28" s="37"/>
      <c r="C28" s="38"/>
      <c r="D28" s="46"/>
      <c r="E28" s="46"/>
      <c r="F28" s="39"/>
    </row>
    <row r="29" spans="1:6" ht="34.200000000000003" customHeight="1">
      <c r="A29" s="40"/>
      <c r="B29" s="37"/>
      <c r="C29" s="38"/>
      <c r="D29" s="46"/>
      <c r="E29" s="46"/>
      <c r="F29" s="39"/>
    </row>
  </sheetData>
  <mergeCells count="1">
    <mergeCell ref="D1:E3"/>
  </mergeCells>
  <phoneticPr fontId="2"/>
  <pageMargins left="0.7" right="0.7" top="0.75" bottom="0.75" header="0.3" footer="0.3"/>
  <pageSetup paperSize="9" scale="96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217C0-89C9-420C-ADFC-87DE992B8A74}">
  <sheetPr>
    <pageSetUpPr fitToPage="1"/>
  </sheetPr>
  <dimension ref="A1:P27"/>
  <sheetViews>
    <sheetView view="pageBreakPreview" zoomScale="85" zoomScaleNormal="100" zoomScaleSheetLayoutView="85" workbookViewId="0">
      <pane ySplit="4" topLeftCell="A5" activePane="bottomLeft" state="frozen"/>
      <selection pane="bottomLeft" activeCell="D5" sqref="D5:E8"/>
    </sheetView>
  </sheetViews>
  <sheetFormatPr defaultRowHeight="13.2"/>
  <cols>
    <col min="1" max="1" width="38.109375" customWidth="1"/>
    <col min="2" max="2" width="14.6640625" customWidth="1"/>
    <col min="4" max="4" width="17.44140625" style="48" customWidth="1"/>
    <col min="5" max="5" width="17.21875" style="48" customWidth="1"/>
    <col min="6" max="6" width="42.88671875" customWidth="1"/>
  </cols>
  <sheetData>
    <row r="1" spans="1:6">
      <c r="D1" s="257" t="s">
        <v>111</v>
      </c>
      <c r="E1" s="257"/>
    </row>
    <row r="2" spans="1:6">
      <c r="A2" s="258" t="s">
        <v>89</v>
      </c>
      <c r="D2" s="257"/>
      <c r="E2" s="257"/>
      <c r="F2" t="str">
        <f>測量業務費!G22</f>
        <v>施工　第0 -0006号表</v>
      </c>
    </row>
    <row r="3" spans="1:6">
      <c r="A3" s="259"/>
      <c r="D3" s="257"/>
      <c r="E3" s="257"/>
      <c r="F3" s="24" t="s">
        <v>179</v>
      </c>
    </row>
    <row r="4" spans="1:6" ht="22.2" customHeight="1">
      <c r="A4" s="23" t="s">
        <v>103</v>
      </c>
      <c r="B4" s="23" t="s">
        <v>104</v>
      </c>
      <c r="C4" s="23" t="s">
        <v>105</v>
      </c>
      <c r="D4" s="45" t="s">
        <v>106</v>
      </c>
      <c r="E4" s="45" t="s">
        <v>107</v>
      </c>
      <c r="F4" s="23" t="s">
        <v>108</v>
      </c>
    </row>
    <row r="5" spans="1:6" ht="35.4" customHeight="1">
      <c r="A5" s="125" t="s">
        <v>116</v>
      </c>
      <c r="B5" s="130">
        <v>0.8</v>
      </c>
      <c r="C5" s="126" t="s">
        <v>125</v>
      </c>
      <c r="D5" s="127"/>
      <c r="E5" s="127"/>
      <c r="F5" s="128" t="s">
        <v>150</v>
      </c>
    </row>
    <row r="6" spans="1:6" ht="35.4" customHeight="1">
      <c r="A6" s="125" t="s">
        <v>117</v>
      </c>
      <c r="B6" s="130">
        <v>1.1000000000000001</v>
      </c>
      <c r="C6" s="126" t="s">
        <v>125</v>
      </c>
      <c r="D6" s="127"/>
      <c r="E6" s="127"/>
      <c r="F6" s="128" t="s">
        <v>150</v>
      </c>
    </row>
    <row r="7" spans="1:6" ht="35.4" customHeight="1">
      <c r="A7" s="125" t="s">
        <v>118</v>
      </c>
      <c r="B7" s="130">
        <v>1.1000000000000001</v>
      </c>
      <c r="C7" s="126" t="s">
        <v>125</v>
      </c>
      <c r="D7" s="127"/>
      <c r="E7" s="127"/>
      <c r="F7" s="128" t="s">
        <v>150</v>
      </c>
    </row>
    <row r="8" spans="1:6" ht="35.4" customHeight="1">
      <c r="A8" s="42" t="s">
        <v>133</v>
      </c>
      <c r="B8" s="37">
        <v>1</v>
      </c>
      <c r="C8" s="38" t="s">
        <v>141</v>
      </c>
      <c r="D8" s="46"/>
      <c r="E8" s="46"/>
      <c r="F8" s="39"/>
    </row>
    <row r="9" spans="1:6" ht="35.4" customHeight="1">
      <c r="A9" s="36"/>
      <c r="B9" s="37"/>
      <c r="C9" s="38"/>
      <c r="D9" s="46"/>
      <c r="E9" s="46"/>
      <c r="F9" s="39"/>
    </row>
    <row r="10" spans="1:6" ht="35.4" customHeight="1">
      <c r="A10" s="36"/>
      <c r="B10" s="37"/>
      <c r="C10" s="38"/>
      <c r="D10" s="46"/>
      <c r="E10" s="46"/>
      <c r="F10" s="39"/>
    </row>
    <row r="11" spans="1:6" ht="35.4" customHeight="1">
      <c r="A11" s="36"/>
      <c r="B11" s="37"/>
      <c r="C11" s="38"/>
      <c r="D11" s="46"/>
      <c r="E11" s="46"/>
      <c r="F11" s="39"/>
    </row>
    <row r="12" spans="1:6" ht="35.4" customHeight="1">
      <c r="A12" s="40"/>
      <c r="B12" s="37"/>
      <c r="C12" s="38"/>
      <c r="D12" s="46"/>
      <c r="E12" s="46"/>
      <c r="F12" s="39"/>
    </row>
    <row r="13" spans="1:6" ht="35.4" customHeight="1">
      <c r="A13" s="40"/>
      <c r="B13" s="37"/>
      <c r="C13" s="38"/>
      <c r="D13" s="46"/>
      <c r="E13" s="46"/>
      <c r="F13" s="39"/>
    </row>
    <row r="14" spans="1:6" ht="35.4" customHeight="1">
      <c r="A14" s="40"/>
      <c r="B14" s="37"/>
      <c r="C14" s="38"/>
      <c r="D14" s="46"/>
      <c r="E14" s="46"/>
      <c r="F14" s="39"/>
    </row>
    <row r="15" spans="1:6" ht="35.4" customHeight="1">
      <c r="A15" s="40"/>
      <c r="B15" s="37"/>
      <c r="C15" s="38"/>
      <c r="D15" s="46"/>
      <c r="E15" s="46"/>
      <c r="F15" s="39"/>
    </row>
    <row r="16" spans="1:6" ht="35.4" customHeight="1">
      <c r="A16" s="40"/>
      <c r="B16" s="37"/>
      <c r="C16" s="38"/>
      <c r="D16" s="46"/>
      <c r="E16" s="46"/>
      <c r="F16" s="39"/>
    </row>
    <row r="17" spans="1:16" ht="34.200000000000003" customHeight="1">
      <c r="A17" s="41"/>
      <c r="B17" s="37"/>
      <c r="C17" s="38"/>
      <c r="D17" s="46"/>
      <c r="E17" s="46"/>
      <c r="F17" s="39"/>
    </row>
    <row r="18" spans="1:16" ht="34.200000000000003" customHeight="1">
      <c r="A18" s="41"/>
      <c r="B18" s="37"/>
      <c r="C18" s="38"/>
      <c r="D18" s="46"/>
      <c r="E18" s="46"/>
      <c r="F18" s="39"/>
    </row>
    <row r="19" spans="1:16" ht="34.200000000000003" customHeight="1">
      <c r="A19" s="36"/>
      <c r="B19" s="37"/>
      <c r="C19" s="38"/>
      <c r="D19" s="47"/>
      <c r="E19" s="46"/>
      <c r="F19" s="39"/>
    </row>
    <row r="20" spans="1:16" ht="34.200000000000003" customHeight="1">
      <c r="A20" s="40"/>
      <c r="B20" s="37"/>
      <c r="C20" s="38"/>
      <c r="D20" s="46"/>
      <c r="E20" s="46"/>
      <c r="F20" s="39"/>
      <c r="P20" t="s">
        <v>242</v>
      </c>
    </row>
    <row r="21" spans="1:16" ht="34.200000000000003" customHeight="1">
      <c r="A21" s="40"/>
      <c r="B21" s="37"/>
      <c r="C21" s="38"/>
      <c r="D21" s="46"/>
      <c r="E21" s="46"/>
      <c r="F21" s="39"/>
    </row>
    <row r="22" spans="1:16" ht="34.200000000000003" customHeight="1">
      <c r="A22" s="40"/>
      <c r="B22" s="37"/>
      <c r="C22" s="38"/>
      <c r="D22" s="46"/>
      <c r="E22" s="46"/>
      <c r="F22" s="39"/>
    </row>
    <row r="23" spans="1:16" ht="34.200000000000003" customHeight="1">
      <c r="A23" s="40"/>
      <c r="B23" s="37"/>
      <c r="C23" s="38"/>
      <c r="D23" s="46"/>
      <c r="E23" s="46"/>
      <c r="F23" s="39"/>
    </row>
    <row r="24" spans="1:16" ht="34.200000000000003" customHeight="1">
      <c r="A24" s="40"/>
      <c r="B24" s="37"/>
      <c r="C24" s="38"/>
      <c r="D24" s="46"/>
      <c r="E24" s="46"/>
      <c r="F24" s="39"/>
    </row>
    <row r="25" spans="1:16" ht="34.200000000000003" customHeight="1">
      <c r="A25" s="40"/>
      <c r="B25" s="37"/>
      <c r="C25" s="38"/>
      <c r="D25" s="46"/>
      <c r="E25" s="46"/>
      <c r="F25" s="39"/>
    </row>
    <row r="26" spans="1:16" ht="34.200000000000003" customHeight="1">
      <c r="A26" s="40"/>
      <c r="B26" s="37"/>
      <c r="C26" s="38"/>
      <c r="D26" s="46"/>
      <c r="E26" s="46"/>
      <c r="F26" s="39"/>
    </row>
    <row r="27" spans="1:16" ht="34.200000000000003" customHeight="1">
      <c r="A27" s="40"/>
      <c r="B27" s="37"/>
      <c r="C27" s="38"/>
      <c r="D27" s="46"/>
      <c r="E27" s="46"/>
      <c r="F27" s="39"/>
    </row>
  </sheetData>
  <mergeCells count="2">
    <mergeCell ref="D1:E3"/>
    <mergeCell ref="A2:A3"/>
  </mergeCells>
  <phoneticPr fontId="2"/>
  <pageMargins left="0.7" right="0.7" top="0.75" bottom="0.75" header="0.3" footer="0.3"/>
  <pageSetup paperSize="9" scale="96" fitToHeight="0" orientation="landscape" r:id="rId1"/>
  <rowBreaks count="1" manualBreakCount="1">
    <brk id="17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9F9F2-D721-476D-978E-14E46FFD5071}">
  <sheetPr>
    <pageSetUpPr fitToPage="1"/>
  </sheetPr>
  <dimension ref="A1:F27"/>
  <sheetViews>
    <sheetView view="pageBreakPreview" zoomScale="85" zoomScaleNormal="100" zoomScaleSheetLayoutView="85" workbookViewId="0">
      <pane ySplit="4" topLeftCell="A5" activePane="bottomLeft" state="frozen"/>
      <selection pane="bottomLeft" activeCell="D5" sqref="D5:E11"/>
    </sheetView>
  </sheetViews>
  <sheetFormatPr defaultRowHeight="13.2"/>
  <cols>
    <col min="1" max="1" width="38.109375" customWidth="1"/>
    <col min="2" max="2" width="14.6640625" customWidth="1"/>
    <col min="4" max="4" width="17.44140625" style="48" customWidth="1"/>
    <col min="5" max="5" width="17.21875" style="48" customWidth="1"/>
    <col min="6" max="6" width="42.88671875" customWidth="1"/>
  </cols>
  <sheetData>
    <row r="1" spans="1:6">
      <c r="D1" s="257" t="s">
        <v>111</v>
      </c>
      <c r="E1" s="257"/>
    </row>
    <row r="2" spans="1:6">
      <c r="A2" s="35" t="s">
        <v>207</v>
      </c>
      <c r="D2" s="257"/>
      <c r="E2" s="257"/>
      <c r="F2" t="str">
        <f>測量業務費!G24</f>
        <v>施工　第0 -0007号表</v>
      </c>
    </row>
    <row r="3" spans="1:6">
      <c r="A3" s="143" t="s">
        <v>273</v>
      </c>
      <c r="D3" s="257"/>
      <c r="E3" s="257"/>
      <c r="F3" s="24" t="s">
        <v>179</v>
      </c>
    </row>
    <row r="4" spans="1:6" ht="22.2" customHeight="1">
      <c r="A4" s="23" t="s">
        <v>103</v>
      </c>
      <c r="B4" s="23" t="s">
        <v>104</v>
      </c>
      <c r="C4" s="23" t="s">
        <v>105</v>
      </c>
      <c r="D4" s="45" t="s">
        <v>106</v>
      </c>
      <c r="E4" s="45" t="s">
        <v>107</v>
      </c>
      <c r="F4" s="23" t="s">
        <v>108</v>
      </c>
    </row>
    <row r="5" spans="1:6" ht="35.4" customHeight="1">
      <c r="A5" s="125" t="s">
        <v>244</v>
      </c>
      <c r="B5" s="139">
        <v>1</v>
      </c>
      <c r="C5" s="126" t="s">
        <v>125</v>
      </c>
      <c r="D5" s="127"/>
      <c r="E5" s="127"/>
      <c r="F5" s="128" t="s">
        <v>149</v>
      </c>
    </row>
    <row r="6" spans="1:6" ht="35.4" customHeight="1">
      <c r="A6" s="125" t="s">
        <v>113</v>
      </c>
      <c r="B6" s="139">
        <v>1</v>
      </c>
      <c r="C6" s="126" t="s">
        <v>125</v>
      </c>
      <c r="D6" s="127"/>
      <c r="E6" s="127"/>
      <c r="F6" s="128" t="s">
        <v>149</v>
      </c>
    </row>
    <row r="7" spans="1:6" ht="35.4" customHeight="1">
      <c r="A7" s="125" t="s">
        <v>114</v>
      </c>
      <c r="B7" s="139">
        <v>1</v>
      </c>
      <c r="C7" s="126" t="s">
        <v>125</v>
      </c>
      <c r="D7" s="127"/>
      <c r="E7" s="127"/>
      <c r="F7" s="128" t="s">
        <v>149</v>
      </c>
    </row>
    <row r="8" spans="1:6" ht="35.4" customHeight="1">
      <c r="A8" s="125" t="s">
        <v>120</v>
      </c>
      <c r="B8" s="139">
        <v>1</v>
      </c>
      <c r="C8" s="126" t="s">
        <v>126</v>
      </c>
      <c r="D8" s="127"/>
      <c r="E8" s="127"/>
      <c r="F8" s="128" t="s">
        <v>151</v>
      </c>
    </row>
    <row r="9" spans="1:6" ht="35.4" customHeight="1">
      <c r="A9" s="125" t="s">
        <v>122</v>
      </c>
      <c r="B9" s="139">
        <v>4</v>
      </c>
      <c r="C9" s="126" t="s">
        <v>126</v>
      </c>
      <c r="D9" s="127"/>
      <c r="E9" s="127"/>
      <c r="F9" s="128" t="s">
        <v>151</v>
      </c>
    </row>
    <row r="10" spans="1:6" ht="35.4" customHeight="1">
      <c r="A10" s="129" t="s">
        <v>124</v>
      </c>
      <c r="B10" s="130"/>
      <c r="C10" s="126"/>
      <c r="D10" s="127"/>
      <c r="E10" s="127"/>
      <c r="F10" s="128" t="s">
        <v>274</v>
      </c>
    </row>
    <row r="11" spans="1:6" ht="35.4" customHeight="1">
      <c r="A11" s="42" t="s">
        <v>133</v>
      </c>
      <c r="B11" s="37">
        <v>1</v>
      </c>
      <c r="C11" s="38" t="s">
        <v>141</v>
      </c>
      <c r="D11" s="46"/>
      <c r="E11" s="46"/>
      <c r="F11" s="39"/>
    </row>
    <row r="12" spans="1:6" ht="35.4" customHeight="1">
      <c r="A12" s="125" t="s">
        <v>275</v>
      </c>
      <c r="B12" s="37"/>
      <c r="C12" s="38"/>
      <c r="D12" s="46"/>
      <c r="E12" s="46"/>
      <c r="F12" s="39"/>
    </row>
    <row r="13" spans="1:6" ht="35.4" customHeight="1">
      <c r="A13" s="40"/>
      <c r="B13" s="37"/>
      <c r="C13" s="38"/>
      <c r="D13" s="46"/>
      <c r="E13" s="46"/>
      <c r="F13" s="39"/>
    </row>
    <row r="14" spans="1:6" ht="35.4" customHeight="1">
      <c r="A14" s="40"/>
      <c r="B14" s="37"/>
      <c r="C14" s="38"/>
      <c r="D14" s="46"/>
      <c r="E14" s="46"/>
      <c r="F14" s="39"/>
    </row>
    <row r="15" spans="1:6" ht="35.4" customHeight="1">
      <c r="A15" s="40"/>
      <c r="B15" s="37"/>
      <c r="C15" s="38"/>
      <c r="D15" s="46"/>
      <c r="E15" s="46"/>
      <c r="F15" s="39"/>
    </row>
    <row r="16" spans="1:6" ht="35.4" customHeight="1">
      <c r="A16" s="40"/>
      <c r="B16" s="37"/>
      <c r="C16" s="38"/>
      <c r="D16" s="46"/>
      <c r="E16" s="46"/>
      <c r="F16" s="39"/>
    </row>
    <row r="17" spans="1:6" ht="34.200000000000003" customHeight="1">
      <c r="A17" s="41"/>
      <c r="B17" s="37"/>
      <c r="C17" s="38"/>
      <c r="D17" s="46"/>
      <c r="E17" s="46"/>
      <c r="F17" s="39"/>
    </row>
    <row r="18" spans="1:6" ht="34.200000000000003" customHeight="1">
      <c r="A18" s="41"/>
      <c r="B18" s="37"/>
      <c r="C18" s="38"/>
      <c r="D18" s="46"/>
      <c r="E18" s="46"/>
      <c r="F18" s="39"/>
    </row>
    <row r="19" spans="1:6" ht="34.200000000000003" customHeight="1">
      <c r="A19" s="36"/>
      <c r="B19" s="37"/>
      <c r="C19" s="38"/>
      <c r="D19" s="47"/>
      <c r="E19" s="46"/>
      <c r="F19" s="39"/>
    </row>
    <row r="20" spans="1:6" ht="34.200000000000003" customHeight="1">
      <c r="A20" s="40"/>
      <c r="B20" s="37"/>
      <c r="C20" s="38"/>
      <c r="D20" s="46"/>
      <c r="E20" s="46"/>
      <c r="F20" s="39"/>
    </row>
    <row r="21" spans="1:6" ht="34.200000000000003" customHeight="1">
      <c r="A21" s="40"/>
      <c r="B21" s="37"/>
      <c r="C21" s="38"/>
      <c r="D21" s="46"/>
      <c r="E21" s="46"/>
      <c r="F21" s="39"/>
    </row>
    <row r="22" spans="1:6" ht="34.200000000000003" customHeight="1">
      <c r="A22" s="40"/>
      <c r="B22" s="37"/>
      <c r="C22" s="38"/>
      <c r="D22" s="46"/>
      <c r="E22" s="46"/>
      <c r="F22" s="39"/>
    </row>
    <row r="23" spans="1:6" ht="34.200000000000003" customHeight="1">
      <c r="A23" s="40"/>
      <c r="B23" s="37"/>
      <c r="C23" s="38"/>
      <c r="D23" s="46"/>
      <c r="E23" s="46"/>
      <c r="F23" s="39"/>
    </row>
    <row r="24" spans="1:6" ht="34.200000000000003" customHeight="1">
      <c r="A24" s="40"/>
      <c r="B24" s="37"/>
      <c r="C24" s="38"/>
      <c r="D24" s="46"/>
      <c r="E24" s="46"/>
      <c r="F24" s="39"/>
    </row>
    <row r="25" spans="1:6" ht="34.200000000000003" customHeight="1">
      <c r="A25" s="40"/>
      <c r="B25" s="37"/>
      <c r="C25" s="38"/>
      <c r="D25" s="46"/>
      <c r="E25" s="46"/>
      <c r="F25" s="39"/>
    </row>
    <row r="26" spans="1:6" ht="34.200000000000003" customHeight="1">
      <c r="A26" s="40"/>
      <c r="B26" s="37"/>
      <c r="C26" s="38"/>
      <c r="D26" s="46"/>
      <c r="E26" s="46"/>
      <c r="F26" s="39"/>
    </row>
    <row r="27" spans="1:6" ht="34.200000000000003" customHeight="1">
      <c r="A27" s="40"/>
      <c r="B27" s="37"/>
      <c r="C27" s="38"/>
      <c r="D27" s="46"/>
      <c r="E27" s="46"/>
      <c r="F27" s="39"/>
    </row>
  </sheetData>
  <mergeCells count="1">
    <mergeCell ref="D1:E3"/>
  </mergeCells>
  <phoneticPr fontId="2"/>
  <pageMargins left="0.7" right="0.7" top="0.75" bottom="0.75" header="0.3" footer="0.3"/>
  <pageSetup paperSize="9" scale="96" fitToHeight="0" orientation="landscape" r:id="rId1"/>
  <rowBreaks count="1" manualBreakCount="1">
    <brk id="22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834BF-347F-46F7-994B-A9CD8A03E0F8}">
  <sheetPr>
    <pageSetUpPr fitToPage="1"/>
  </sheetPr>
  <dimension ref="A1:F27"/>
  <sheetViews>
    <sheetView view="pageBreakPreview" zoomScale="85" zoomScaleNormal="100" zoomScaleSheetLayoutView="85" workbookViewId="0">
      <pane ySplit="4" topLeftCell="A5" activePane="bottomLeft" state="frozen"/>
      <selection pane="bottomLeft" activeCell="D5" sqref="D5:E8"/>
    </sheetView>
  </sheetViews>
  <sheetFormatPr defaultRowHeight="13.2"/>
  <cols>
    <col min="1" max="1" width="38.109375" customWidth="1"/>
    <col min="2" max="2" width="14.6640625" customWidth="1"/>
    <col min="4" max="4" width="17.44140625" style="48" customWidth="1"/>
    <col min="5" max="5" width="17.21875" style="48" customWidth="1"/>
    <col min="6" max="6" width="42.88671875" customWidth="1"/>
  </cols>
  <sheetData>
    <row r="1" spans="1:6">
      <c r="D1" s="257" t="s">
        <v>111</v>
      </c>
      <c r="E1" s="257"/>
    </row>
    <row r="2" spans="1:6">
      <c r="A2" s="260" t="s">
        <v>90</v>
      </c>
      <c r="D2" s="257"/>
      <c r="E2" s="257"/>
      <c r="F2" t="str">
        <f>測量業務費!G26</f>
        <v>施工　第0 -0008号表</v>
      </c>
    </row>
    <row r="3" spans="1:6">
      <c r="A3" s="261"/>
      <c r="D3" s="257"/>
      <c r="E3" s="257"/>
      <c r="F3" s="141" t="s">
        <v>178</v>
      </c>
    </row>
    <row r="4" spans="1:6" ht="22.2" customHeight="1">
      <c r="A4" s="23" t="s">
        <v>103</v>
      </c>
      <c r="B4" s="23" t="s">
        <v>104</v>
      </c>
      <c r="C4" s="23" t="s">
        <v>105</v>
      </c>
      <c r="D4" s="45" t="s">
        <v>106</v>
      </c>
      <c r="E4" s="45" t="s">
        <v>107</v>
      </c>
      <c r="F4" s="23" t="s">
        <v>108</v>
      </c>
    </row>
    <row r="5" spans="1:6" ht="35.4" customHeight="1">
      <c r="A5" s="125" t="s">
        <v>118</v>
      </c>
      <c r="B5" s="130">
        <v>0.5</v>
      </c>
      <c r="C5" s="126" t="s">
        <v>125</v>
      </c>
      <c r="D5" s="127"/>
      <c r="E5" s="127"/>
      <c r="F5" s="128" t="s">
        <v>150</v>
      </c>
    </row>
    <row r="6" spans="1:6" ht="35.4" customHeight="1">
      <c r="A6" s="125" t="s">
        <v>119</v>
      </c>
      <c r="B6" s="130">
        <v>0.5</v>
      </c>
      <c r="C6" s="126" t="s">
        <v>125</v>
      </c>
      <c r="D6" s="127"/>
      <c r="E6" s="127"/>
      <c r="F6" s="128" t="s">
        <v>150</v>
      </c>
    </row>
    <row r="7" spans="1:6" ht="35.4" customHeight="1">
      <c r="A7" s="125" t="s">
        <v>122</v>
      </c>
      <c r="B7" s="139">
        <v>1</v>
      </c>
      <c r="C7" s="126" t="s">
        <v>126</v>
      </c>
      <c r="D7" s="127"/>
      <c r="E7" s="127"/>
      <c r="F7" s="128" t="s">
        <v>235</v>
      </c>
    </row>
    <row r="8" spans="1:6" ht="35.4" customHeight="1">
      <c r="A8" s="142" t="s">
        <v>133</v>
      </c>
      <c r="B8" s="139">
        <v>1</v>
      </c>
      <c r="C8" s="126" t="s">
        <v>145</v>
      </c>
      <c r="D8" s="127"/>
      <c r="E8" s="127"/>
      <c r="F8" s="128"/>
    </row>
    <row r="9" spans="1:6" ht="35.4" customHeight="1">
      <c r="A9" s="125" t="s">
        <v>278</v>
      </c>
      <c r="B9" s="37"/>
      <c r="C9" s="38"/>
      <c r="D9" s="46"/>
      <c r="E9" s="46"/>
      <c r="F9" s="39"/>
    </row>
    <row r="10" spans="1:6" ht="35.4" customHeight="1">
      <c r="A10" s="36"/>
      <c r="B10" s="37"/>
      <c r="C10" s="38"/>
      <c r="D10" s="46"/>
      <c r="E10" s="46"/>
      <c r="F10" s="39"/>
    </row>
    <row r="11" spans="1:6" ht="35.4" customHeight="1">
      <c r="A11" s="42"/>
      <c r="B11" s="37"/>
      <c r="C11" s="38"/>
      <c r="D11" s="46"/>
      <c r="E11" s="46"/>
      <c r="F11" s="39"/>
    </row>
    <row r="12" spans="1:6" ht="35.4" customHeight="1">
      <c r="A12" s="40"/>
      <c r="B12" s="37"/>
      <c r="C12" s="38"/>
      <c r="D12" s="46"/>
      <c r="E12" s="46"/>
      <c r="F12" s="39"/>
    </row>
    <row r="13" spans="1:6" ht="35.4" customHeight="1">
      <c r="A13" s="40"/>
      <c r="B13" s="37"/>
      <c r="C13" s="38"/>
      <c r="D13" s="46"/>
      <c r="E13" s="46"/>
      <c r="F13" s="39"/>
    </row>
    <row r="14" spans="1:6" ht="35.4" customHeight="1">
      <c r="A14" s="40"/>
      <c r="B14" s="37"/>
      <c r="C14" s="38"/>
      <c r="D14" s="46"/>
      <c r="E14" s="46"/>
      <c r="F14" s="39"/>
    </row>
    <row r="15" spans="1:6" ht="35.4" customHeight="1">
      <c r="A15" s="40"/>
      <c r="B15" s="37"/>
      <c r="C15" s="38"/>
      <c r="D15" s="46"/>
      <c r="E15" s="46"/>
      <c r="F15" s="39"/>
    </row>
    <row r="16" spans="1:6" ht="35.4" customHeight="1">
      <c r="A16" s="40"/>
      <c r="B16" s="37"/>
      <c r="C16" s="38"/>
      <c r="D16" s="46"/>
      <c r="E16" s="46"/>
      <c r="F16" s="39"/>
    </row>
    <row r="17" spans="1:6" ht="34.200000000000003" customHeight="1">
      <c r="A17" s="41"/>
      <c r="B17" s="37"/>
      <c r="C17" s="38"/>
      <c r="D17" s="46"/>
      <c r="E17" s="46"/>
      <c r="F17" s="39"/>
    </row>
    <row r="18" spans="1:6" ht="34.200000000000003" customHeight="1">
      <c r="A18" s="41"/>
      <c r="B18" s="37"/>
      <c r="C18" s="38"/>
      <c r="D18" s="46"/>
      <c r="E18" s="46"/>
      <c r="F18" s="39"/>
    </row>
    <row r="19" spans="1:6" ht="34.200000000000003" customHeight="1">
      <c r="A19" s="36"/>
      <c r="B19" s="37"/>
      <c r="C19" s="38"/>
      <c r="D19" s="47"/>
      <c r="E19" s="46"/>
      <c r="F19" s="39"/>
    </row>
    <row r="20" spans="1:6" ht="34.200000000000003" customHeight="1">
      <c r="A20" s="40"/>
      <c r="B20" s="37"/>
      <c r="C20" s="38"/>
      <c r="D20" s="46"/>
      <c r="E20" s="46"/>
      <c r="F20" s="39"/>
    </row>
    <row r="21" spans="1:6" ht="34.200000000000003" customHeight="1">
      <c r="A21" s="40"/>
      <c r="B21" s="37"/>
      <c r="C21" s="38"/>
      <c r="D21" s="46"/>
      <c r="E21" s="46"/>
      <c r="F21" s="39"/>
    </row>
    <row r="22" spans="1:6" ht="34.200000000000003" customHeight="1">
      <c r="A22" s="40"/>
      <c r="B22" s="37"/>
      <c r="C22" s="38"/>
      <c r="D22" s="46"/>
      <c r="E22" s="46"/>
      <c r="F22" s="39"/>
    </row>
    <row r="23" spans="1:6" ht="34.200000000000003" customHeight="1">
      <c r="A23" s="40"/>
      <c r="B23" s="37"/>
      <c r="C23" s="38"/>
      <c r="D23" s="46"/>
      <c r="E23" s="46"/>
      <c r="F23" s="39"/>
    </row>
    <row r="24" spans="1:6" ht="34.200000000000003" customHeight="1">
      <c r="A24" s="40"/>
      <c r="B24" s="37"/>
      <c r="C24" s="38"/>
      <c r="D24" s="46"/>
      <c r="E24" s="46"/>
      <c r="F24" s="39"/>
    </row>
    <row r="25" spans="1:6" ht="34.200000000000003" customHeight="1">
      <c r="A25" s="40"/>
      <c r="B25" s="37"/>
      <c r="C25" s="38"/>
      <c r="D25" s="46"/>
      <c r="E25" s="46"/>
      <c r="F25" s="39"/>
    </row>
    <row r="26" spans="1:6" ht="34.200000000000003" customHeight="1">
      <c r="A26" s="40"/>
      <c r="B26" s="37"/>
      <c r="C26" s="38"/>
      <c r="D26" s="46"/>
      <c r="E26" s="46"/>
      <c r="F26" s="39"/>
    </row>
    <row r="27" spans="1:6" ht="34.200000000000003" customHeight="1">
      <c r="A27" s="40"/>
      <c r="B27" s="37"/>
      <c r="C27" s="38"/>
      <c r="D27" s="46"/>
      <c r="E27" s="46"/>
      <c r="F27" s="39"/>
    </row>
  </sheetData>
  <mergeCells count="2">
    <mergeCell ref="D1:E3"/>
    <mergeCell ref="A2:A3"/>
  </mergeCells>
  <phoneticPr fontId="2"/>
  <pageMargins left="0.7" right="0.7" top="0.75" bottom="0.75" header="0.3" footer="0.3"/>
  <pageSetup paperSize="9" scale="96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87377-06EB-4595-89D3-4F54C2518E6D}">
  <sheetPr>
    <pageSetUpPr fitToPage="1"/>
  </sheetPr>
  <dimension ref="A1:F27"/>
  <sheetViews>
    <sheetView view="pageBreakPreview" zoomScale="85" zoomScaleNormal="100" zoomScaleSheetLayoutView="85" workbookViewId="0">
      <pane ySplit="4" topLeftCell="A5" activePane="bottomLeft" state="frozen"/>
      <selection pane="bottomLeft" activeCell="D5" sqref="D5:E14"/>
    </sheetView>
  </sheetViews>
  <sheetFormatPr defaultRowHeight="13.2"/>
  <cols>
    <col min="1" max="1" width="38.109375" customWidth="1"/>
    <col min="2" max="2" width="14.6640625" customWidth="1"/>
    <col min="4" max="4" width="17.44140625" style="48" customWidth="1"/>
    <col min="5" max="5" width="17.21875" style="48" customWidth="1"/>
    <col min="6" max="6" width="42.88671875" customWidth="1"/>
  </cols>
  <sheetData>
    <row r="1" spans="1:6">
      <c r="D1" s="257" t="s">
        <v>111</v>
      </c>
      <c r="E1" s="257"/>
    </row>
    <row r="2" spans="1:6">
      <c r="A2" s="35" t="s">
        <v>146</v>
      </c>
      <c r="D2" s="257"/>
      <c r="E2" s="257"/>
      <c r="F2" t="str">
        <f>測量業務費!G28</f>
        <v>施工　第0 -0009号表</v>
      </c>
    </row>
    <row r="3" spans="1:6">
      <c r="A3" s="143" t="s">
        <v>273</v>
      </c>
      <c r="D3" s="257"/>
      <c r="E3" s="257"/>
      <c r="F3" s="24" t="s">
        <v>178</v>
      </c>
    </row>
    <row r="4" spans="1:6" ht="22.2" customHeight="1">
      <c r="A4" s="23" t="s">
        <v>103</v>
      </c>
      <c r="B4" s="23" t="s">
        <v>104</v>
      </c>
      <c r="C4" s="23" t="s">
        <v>105</v>
      </c>
      <c r="D4" s="45" t="s">
        <v>106</v>
      </c>
      <c r="E4" s="45" t="s">
        <v>107</v>
      </c>
      <c r="F4" s="23" t="s">
        <v>108</v>
      </c>
    </row>
    <row r="5" spans="1:6" ht="35.4" customHeight="1">
      <c r="A5" s="125" t="s">
        <v>244</v>
      </c>
      <c r="B5" s="139">
        <v>1</v>
      </c>
      <c r="C5" s="126" t="s">
        <v>125</v>
      </c>
      <c r="D5" s="127"/>
      <c r="E5" s="127"/>
      <c r="F5" s="128" t="s">
        <v>149</v>
      </c>
    </row>
    <row r="6" spans="1:6" ht="35.4" customHeight="1">
      <c r="A6" s="125" t="s">
        <v>113</v>
      </c>
      <c r="B6" s="139">
        <v>1</v>
      </c>
      <c r="C6" s="126" t="s">
        <v>125</v>
      </c>
      <c r="D6" s="127"/>
      <c r="E6" s="127"/>
      <c r="F6" s="128" t="s">
        <v>149</v>
      </c>
    </row>
    <row r="7" spans="1:6" ht="35.4" customHeight="1">
      <c r="A7" s="125" t="s">
        <v>114</v>
      </c>
      <c r="B7" s="139">
        <v>1</v>
      </c>
      <c r="C7" s="126" t="s">
        <v>125</v>
      </c>
      <c r="D7" s="127"/>
      <c r="E7" s="127"/>
      <c r="F7" s="128" t="s">
        <v>149</v>
      </c>
    </row>
    <row r="8" spans="1:6" ht="35.4" customHeight="1">
      <c r="A8" s="125" t="s">
        <v>115</v>
      </c>
      <c r="B8" s="139">
        <v>1</v>
      </c>
      <c r="C8" s="126" t="s">
        <v>125</v>
      </c>
      <c r="D8" s="127"/>
      <c r="E8" s="127"/>
      <c r="F8" s="128" t="s">
        <v>149</v>
      </c>
    </row>
    <row r="9" spans="1:6" s="97" customFormat="1" ht="35.4" customHeight="1">
      <c r="A9" s="125" t="s">
        <v>117</v>
      </c>
      <c r="B9" s="130">
        <v>0.7</v>
      </c>
      <c r="C9" s="126" t="s">
        <v>125</v>
      </c>
      <c r="D9" s="127"/>
      <c r="E9" s="127"/>
      <c r="F9" s="128" t="s">
        <v>243</v>
      </c>
    </row>
    <row r="10" spans="1:6" s="97" customFormat="1" ht="35.4" customHeight="1">
      <c r="A10" s="125" t="s">
        <v>118</v>
      </c>
      <c r="B10" s="130">
        <v>0.7</v>
      </c>
      <c r="C10" s="126" t="s">
        <v>125</v>
      </c>
      <c r="D10" s="127"/>
      <c r="E10" s="127"/>
      <c r="F10" s="128" t="s">
        <v>150</v>
      </c>
    </row>
    <row r="11" spans="1:6" ht="35.4" customHeight="1">
      <c r="A11" s="125" t="s">
        <v>120</v>
      </c>
      <c r="B11" s="130">
        <v>0.5</v>
      </c>
      <c r="C11" s="126" t="s">
        <v>126</v>
      </c>
      <c r="D11" s="127"/>
      <c r="E11" s="127"/>
      <c r="F11" s="128" t="s">
        <v>151</v>
      </c>
    </row>
    <row r="12" spans="1:6" ht="35.4" customHeight="1">
      <c r="A12" s="129" t="s">
        <v>122</v>
      </c>
      <c r="B12" s="139">
        <v>4.5</v>
      </c>
      <c r="C12" s="126" t="s">
        <v>126</v>
      </c>
      <c r="D12" s="127"/>
      <c r="E12" s="127"/>
      <c r="F12" s="128" t="s">
        <v>151</v>
      </c>
    </row>
    <row r="13" spans="1:6" ht="35.4" customHeight="1">
      <c r="A13" s="129" t="s">
        <v>124</v>
      </c>
      <c r="B13" s="130"/>
      <c r="C13" s="126"/>
      <c r="D13" s="127"/>
      <c r="E13" s="127"/>
      <c r="F13" s="128" t="s">
        <v>274</v>
      </c>
    </row>
    <row r="14" spans="1:6" ht="35.4" customHeight="1">
      <c r="A14" s="131" t="s">
        <v>133</v>
      </c>
      <c r="B14" s="139">
        <v>1</v>
      </c>
      <c r="C14" s="126" t="s">
        <v>145</v>
      </c>
      <c r="D14" s="127"/>
      <c r="E14" s="127"/>
      <c r="F14" s="128"/>
    </row>
    <row r="15" spans="1:6" ht="35.4" customHeight="1">
      <c r="A15" s="125" t="s">
        <v>277</v>
      </c>
      <c r="B15" s="37"/>
      <c r="C15" s="38"/>
      <c r="D15" s="46"/>
      <c r="E15" s="46"/>
      <c r="F15" s="39"/>
    </row>
    <row r="16" spans="1:6" ht="34.200000000000003" customHeight="1">
      <c r="A16" s="40"/>
      <c r="B16" s="37"/>
      <c r="C16" s="38"/>
      <c r="D16" s="46"/>
      <c r="E16" s="46"/>
      <c r="F16" s="39"/>
    </row>
    <row r="17" spans="1:6" ht="34.200000000000003" customHeight="1">
      <c r="A17" s="41"/>
      <c r="B17" s="37"/>
      <c r="C17" s="38"/>
      <c r="D17" s="46"/>
      <c r="E17" s="46"/>
      <c r="F17" s="39"/>
    </row>
    <row r="18" spans="1:6" ht="34.200000000000003" customHeight="1">
      <c r="A18" s="41"/>
      <c r="B18" s="37"/>
      <c r="C18" s="38"/>
      <c r="D18" s="46"/>
      <c r="E18" s="46"/>
      <c r="F18" s="39"/>
    </row>
    <row r="19" spans="1:6" ht="34.200000000000003" customHeight="1">
      <c r="A19" s="36"/>
      <c r="B19" s="37"/>
      <c r="C19" s="38"/>
      <c r="D19" s="47"/>
      <c r="E19" s="46"/>
      <c r="F19" s="39"/>
    </row>
    <row r="20" spans="1:6" ht="34.200000000000003" customHeight="1">
      <c r="A20" s="40"/>
      <c r="B20" s="37"/>
      <c r="C20" s="38"/>
      <c r="D20" s="46"/>
      <c r="E20" s="46"/>
      <c r="F20" s="39"/>
    </row>
    <row r="21" spans="1:6" ht="34.200000000000003" customHeight="1">
      <c r="A21" s="40"/>
      <c r="B21" s="37"/>
      <c r="C21" s="38"/>
      <c r="D21" s="46"/>
      <c r="E21" s="46"/>
      <c r="F21" s="39"/>
    </row>
    <row r="22" spans="1:6" ht="34.200000000000003" customHeight="1">
      <c r="A22" s="40"/>
      <c r="B22" s="37"/>
      <c r="C22" s="38"/>
      <c r="D22" s="46"/>
      <c r="E22" s="46"/>
      <c r="F22" s="39"/>
    </row>
    <row r="23" spans="1:6" ht="34.200000000000003" customHeight="1">
      <c r="A23" s="40"/>
      <c r="B23" s="37"/>
      <c r="C23" s="38"/>
      <c r="D23" s="46"/>
      <c r="E23" s="46"/>
      <c r="F23" s="39"/>
    </row>
    <row r="24" spans="1:6" ht="34.200000000000003" customHeight="1">
      <c r="A24" s="40"/>
      <c r="B24" s="37"/>
      <c r="C24" s="38"/>
      <c r="D24" s="46"/>
      <c r="E24" s="46"/>
      <c r="F24" s="39"/>
    </row>
    <row r="25" spans="1:6" ht="34.200000000000003" customHeight="1">
      <c r="A25" s="40"/>
      <c r="B25" s="37"/>
      <c r="C25" s="38"/>
      <c r="D25" s="46"/>
      <c r="E25" s="46"/>
      <c r="F25" s="39"/>
    </row>
    <row r="26" spans="1:6" ht="34.200000000000003" customHeight="1">
      <c r="A26" s="40"/>
      <c r="B26" s="37"/>
      <c r="C26" s="38"/>
      <c r="D26" s="46"/>
      <c r="E26" s="46"/>
      <c r="F26" s="39"/>
    </row>
    <row r="27" spans="1:6">
      <c r="A27" s="40"/>
      <c r="B27" s="37"/>
      <c r="C27" s="38"/>
      <c r="D27" s="46"/>
      <c r="E27" s="46"/>
      <c r="F27" s="39"/>
    </row>
  </sheetData>
  <mergeCells count="1">
    <mergeCell ref="D1:E3"/>
  </mergeCells>
  <phoneticPr fontId="2"/>
  <pageMargins left="0.7" right="0.7" top="0.75" bottom="0.75" header="0.3" footer="0.3"/>
  <pageSetup paperSize="9" scale="96" fitToHeight="0" orientation="landscape" r:id="rId1"/>
  <rowBreaks count="1" manualBreakCount="1">
    <brk id="19" max="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DC4F0-DD3D-4D29-B619-667E3A1958D0}">
  <sheetPr>
    <pageSetUpPr fitToPage="1"/>
  </sheetPr>
  <dimension ref="A1:F28"/>
  <sheetViews>
    <sheetView view="pageBreakPreview" zoomScale="85" zoomScaleNormal="100" zoomScaleSheetLayoutView="85" workbookViewId="0">
      <pane ySplit="4" topLeftCell="A8" activePane="bottomLeft" state="frozen"/>
      <selection pane="bottomLeft" activeCell="F10" sqref="F10"/>
    </sheetView>
  </sheetViews>
  <sheetFormatPr defaultRowHeight="13.2"/>
  <cols>
    <col min="1" max="1" width="38.109375" customWidth="1"/>
    <col min="2" max="2" width="14.6640625" customWidth="1"/>
    <col min="4" max="4" width="17.44140625" style="48" customWidth="1"/>
    <col min="5" max="5" width="17.21875" style="48" customWidth="1"/>
    <col min="6" max="6" width="42.88671875" customWidth="1"/>
  </cols>
  <sheetData>
    <row r="1" spans="1:6">
      <c r="D1" s="257" t="s">
        <v>111</v>
      </c>
      <c r="E1" s="257"/>
    </row>
    <row r="2" spans="1:6">
      <c r="A2" s="35" t="s">
        <v>214</v>
      </c>
      <c r="D2" s="257"/>
      <c r="E2" s="257"/>
      <c r="F2" t="str">
        <f>測量業務費!G30</f>
        <v>施工　第0 -0010号表</v>
      </c>
    </row>
    <row r="3" spans="1:6">
      <c r="A3" s="143" t="s">
        <v>273</v>
      </c>
      <c r="D3" s="257"/>
      <c r="E3" s="257"/>
      <c r="F3" s="24" t="s">
        <v>258</v>
      </c>
    </row>
    <row r="4" spans="1:6" ht="22.2" customHeight="1">
      <c r="A4" s="23" t="s">
        <v>103</v>
      </c>
      <c r="B4" s="23" t="s">
        <v>104</v>
      </c>
      <c r="C4" s="23" t="s">
        <v>105</v>
      </c>
      <c r="D4" s="45" t="s">
        <v>106</v>
      </c>
      <c r="E4" s="45" t="s">
        <v>107</v>
      </c>
      <c r="F4" s="23" t="s">
        <v>108</v>
      </c>
    </row>
    <row r="5" spans="1:6" ht="35.4" customHeight="1">
      <c r="A5" s="125" t="s">
        <v>113</v>
      </c>
      <c r="B5" s="130">
        <v>0.8</v>
      </c>
      <c r="C5" s="126" t="s">
        <v>125</v>
      </c>
      <c r="D5" s="127"/>
      <c r="E5" s="127"/>
      <c r="F5" s="128" t="s">
        <v>149</v>
      </c>
    </row>
    <row r="6" spans="1:6" ht="35.4" customHeight="1">
      <c r="A6" s="125" t="s">
        <v>114</v>
      </c>
      <c r="B6" s="130">
        <v>0.8</v>
      </c>
      <c r="C6" s="126" t="s">
        <v>125</v>
      </c>
      <c r="D6" s="127"/>
      <c r="E6" s="127"/>
      <c r="F6" s="128" t="s">
        <v>149</v>
      </c>
    </row>
    <row r="7" spans="1:6" ht="35.4" customHeight="1">
      <c r="A7" s="125" t="s">
        <v>115</v>
      </c>
      <c r="B7" s="130">
        <v>0.8</v>
      </c>
      <c r="C7" s="126" t="s">
        <v>125</v>
      </c>
      <c r="D7" s="127"/>
      <c r="E7" s="127"/>
      <c r="F7" s="128" t="s">
        <v>149</v>
      </c>
    </row>
    <row r="8" spans="1:6" ht="35.4" customHeight="1">
      <c r="A8" s="125" t="s">
        <v>245</v>
      </c>
      <c r="B8" s="130">
        <v>0.8</v>
      </c>
      <c r="C8" s="126" t="s">
        <v>125</v>
      </c>
      <c r="D8" s="127"/>
      <c r="E8" s="127"/>
      <c r="F8" s="128" t="s">
        <v>149</v>
      </c>
    </row>
    <row r="9" spans="1:6" s="97" customFormat="1" ht="35.4" customHeight="1">
      <c r="A9" s="125" t="s">
        <v>117</v>
      </c>
      <c r="B9" s="130">
        <v>0.4</v>
      </c>
      <c r="C9" s="126" t="s">
        <v>125</v>
      </c>
      <c r="D9" s="127"/>
      <c r="E9" s="127"/>
      <c r="F9" s="128" t="s">
        <v>150</v>
      </c>
    </row>
    <row r="10" spans="1:6" s="97" customFormat="1" ht="35.4" customHeight="1">
      <c r="A10" s="125" t="s">
        <v>118</v>
      </c>
      <c r="B10" s="130">
        <v>0.4</v>
      </c>
      <c r="C10" s="126" t="s">
        <v>125</v>
      </c>
      <c r="D10" s="127"/>
      <c r="E10" s="127"/>
      <c r="F10" s="128" t="s">
        <v>150</v>
      </c>
    </row>
    <row r="11" spans="1:6" s="97" customFormat="1" ht="35.4" customHeight="1">
      <c r="A11" s="125" t="s">
        <v>119</v>
      </c>
      <c r="B11" s="130">
        <v>0.4</v>
      </c>
      <c r="C11" s="126" t="s">
        <v>125</v>
      </c>
      <c r="D11" s="127"/>
      <c r="E11" s="127"/>
      <c r="F11" s="128" t="s">
        <v>150</v>
      </c>
    </row>
    <row r="12" spans="1:6" ht="35.4" customHeight="1">
      <c r="A12" s="129" t="s">
        <v>120</v>
      </c>
      <c r="B12" s="139">
        <v>3</v>
      </c>
      <c r="C12" s="126" t="s">
        <v>126</v>
      </c>
      <c r="D12" s="127"/>
      <c r="E12" s="127"/>
      <c r="F12" s="128" t="s">
        <v>151</v>
      </c>
    </row>
    <row r="13" spans="1:6" ht="35.4" customHeight="1">
      <c r="A13" s="129" t="s">
        <v>122</v>
      </c>
      <c r="B13" s="139">
        <v>3.5</v>
      </c>
      <c r="C13" s="126" t="s">
        <v>126</v>
      </c>
      <c r="D13" s="127"/>
      <c r="E13" s="127"/>
      <c r="F13" s="128" t="s">
        <v>151</v>
      </c>
    </row>
    <row r="14" spans="1:6" ht="34.200000000000003" customHeight="1">
      <c r="A14" s="129" t="s">
        <v>123</v>
      </c>
      <c r="B14" s="139">
        <v>7</v>
      </c>
      <c r="C14" s="126" t="s">
        <v>126</v>
      </c>
      <c r="D14" s="127"/>
      <c r="E14" s="127"/>
      <c r="F14" s="128" t="s">
        <v>154</v>
      </c>
    </row>
    <row r="15" spans="1:6" ht="35.4" customHeight="1">
      <c r="A15" s="129" t="s">
        <v>124</v>
      </c>
      <c r="B15" s="130"/>
      <c r="C15" s="126"/>
      <c r="D15" s="127"/>
      <c r="E15" s="127"/>
      <c r="F15" s="128" t="s">
        <v>274</v>
      </c>
    </row>
    <row r="16" spans="1:6" ht="35.4" customHeight="1">
      <c r="A16" s="41" t="s">
        <v>133</v>
      </c>
      <c r="B16" s="52">
        <v>1</v>
      </c>
      <c r="C16" s="38" t="s">
        <v>145</v>
      </c>
      <c r="D16" s="46"/>
      <c r="E16" s="46"/>
      <c r="F16" s="39"/>
    </row>
    <row r="17" spans="1:6" ht="44.4" customHeight="1">
      <c r="A17" s="125" t="s">
        <v>279</v>
      </c>
      <c r="B17" s="37"/>
      <c r="C17" s="38"/>
      <c r="D17" s="46"/>
      <c r="E17" s="46"/>
      <c r="F17" s="39"/>
    </row>
    <row r="18" spans="1:6" ht="34.200000000000003" customHeight="1">
      <c r="A18" s="40"/>
      <c r="B18" s="37"/>
      <c r="C18" s="38"/>
      <c r="D18" s="46"/>
      <c r="E18" s="46"/>
      <c r="F18" s="39"/>
    </row>
    <row r="19" spans="1:6" ht="34.200000000000003" customHeight="1">
      <c r="A19" s="41"/>
      <c r="B19" s="37"/>
      <c r="C19" s="38"/>
      <c r="D19" s="46"/>
      <c r="E19" s="46"/>
      <c r="F19" s="39"/>
    </row>
    <row r="20" spans="1:6" ht="34.200000000000003" customHeight="1">
      <c r="A20" s="36"/>
      <c r="B20" s="37"/>
      <c r="C20" s="38"/>
      <c r="D20" s="47"/>
      <c r="E20" s="46"/>
      <c r="F20" s="39"/>
    </row>
    <row r="21" spans="1:6" ht="34.200000000000003" customHeight="1">
      <c r="A21" s="40"/>
      <c r="B21" s="37"/>
      <c r="C21" s="38"/>
      <c r="D21" s="46"/>
      <c r="E21" s="46"/>
      <c r="F21" s="39"/>
    </row>
    <row r="22" spans="1:6" ht="34.200000000000003" customHeight="1">
      <c r="A22" s="40"/>
      <c r="B22" s="37"/>
      <c r="C22" s="38"/>
      <c r="D22" s="46"/>
      <c r="E22" s="46"/>
      <c r="F22" s="39"/>
    </row>
    <row r="23" spans="1:6" ht="34.200000000000003" customHeight="1">
      <c r="A23" s="40"/>
      <c r="B23" s="37"/>
      <c r="C23" s="38"/>
      <c r="D23" s="46"/>
      <c r="E23" s="46"/>
      <c r="F23" s="39"/>
    </row>
    <row r="24" spans="1:6" ht="34.200000000000003" customHeight="1">
      <c r="A24" s="40"/>
      <c r="B24" s="37"/>
      <c r="C24" s="38"/>
      <c r="D24" s="46"/>
      <c r="E24" s="46"/>
      <c r="F24" s="39"/>
    </row>
    <row r="25" spans="1:6" ht="34.200000000000003" customHeight="1">
      <c r="A25" s="40"/>
      <c r="B25" s="37"/>
      <c r="C25" s="38"/>
      <c r="D25" s="46"/>
      <c r="E25" s="46"/>
      <c r="F25" s="39"/>
    </row>
    <row r="26" spans="1:6" ht="34.200000000000003" customHeight="1">
      <c r="A26" s="40"/>
      <c r="B26" s="37"/>
      <c r="C26" s="38"/>
      <c r="D26" s="46"/>
      <c r="E26" s="46"/>
      <c r="F26" s="39"/>
    </row>
    <row r="27" spans="1:6" ht="34.200000000000003" customHeight="1">
      <c r="A27" s="40"/>
      <c r="B27" s="37"/>
      <c r="C27" s="38"/>
      <c r="D27" s="46"/>
      <c r="E27" s="46"/>
      <c r="F27" s="39"/>
    </row>
    <row r="28" spans="1:6" ht="34.200000000000003" customHeight="1">
      <c r="A28" s="40"/>
      <c r="B28" s="37"/>
      <c r="C28" s="38"/>
      <c r="D28" s="46"/>
      <c r="E28" s="46"/>
      <c r="F28" s="39"/>
    </row>
  </sheetData>
  <mergeCells count="1">
    <mergeCell ref="D1:E3"/>
  </mergeCells>
  <phoneticPr fontId="2"/>
  <pageMargins left="0.7" right="0.7" top="0.75" bottom="0.75" header="0.3" footer="0.3"/>
  <pageSetup paperSize="9" scale="96" fitToHeight="0" orientation="landscape" r:id="rId1"/>
  <rowBreaks count="1" manualBreakCount="1">
    <brk id="20" max="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BAB12-1D40-4CCC-83E0-FBFCCED24DB3}">
  <sheetPr>
    <pageSetUpPr fitToPage="1"/>
  </sheetPr>
  <dimension ref="A1:F27"/>
  <sheetViews>
    <sheetView view="pageBreakPreview" zoomScale="85" zoomScaleNormal="100" zoomScaleSheetLayoutView="85" workbookViewId="0">
      <pane ySplit="4" topLeftCell="A5" activePane="bottomLeft" state="frozen"/>
      <selection pane="bottomLeft" activeCell="D5" sqref="D5:E15"/>
    </sheetView>
  </sheetViews>
  <sheetFormatPr defaultRowHeight="13.2"/>
  <cols>
    <col min="1" max="1" width="38.109375" customWidth="1"/>
    <col min="2" max="2" width="14.6640625" customWidth="1"/>
    <col min="4" max="4" width="17.44140625" style="48" customWidth="1"/>
    <col min="5" max="5" width="17.21875" style="48" customWidth="1"/>
    <col min="6" max="6" width="42.88671875" customWidth="1"/>
  </cols>
  <sheetData>
    <row r="1" spans="1:6">
      <c r="D1" s="257" t="s">
        <v>111</v>
      </c>
      <c r="E1" s="257"/>
    </row>
    <row r="2" spans="1:6">
      <c r="A2" s="35" t="s">
        <v>91</v>
      </c>
      <c r="D2" s="257"/>
      <c r="E2" s="257"/>
      <c r="F2" s="97" t="str">
        <f>測量業務費!G32</f>
        <v>施工　第0 -0011号表</v>
      </c>
    </row>
    <row r="3" spans="1:6">
      <c r="A3" s="143" t="s">
        <v>273</v>
      </c>
      <c r="D3" s="257"/>
      <c r="E3" s="257"/>
      <c r="F3" s="24" t="s">
        <v>193</v>
      </c>
    </row>
    <row r="4" spans="1:6" ht="22.2" customHeight="1">
      <c r="A4" s="23" t="s">
        <v>103</v>
      </c>
      <c r="B4" s="23" t="s">
        <v>104</v>
      </c>
      <c r="C4" s="23" t="s">
        <v>105</v>
      </c>
      <c r="D4" s="45" t="s">
        <v>106</v>
      </c>
      <c r="E4" s="45" t="s">
        <v>107</v>
      </c>
      <c r="F4" s="23" t="s">
        <v>108</v>
      </c>
    </row>
    <row r="5" spans="1:6" ht="35.4" customHeight="1">
      <c r="A5" s="125" t="s">
        <v>113</v>
      </c>
      <c r="B5" s="130">
        <v>1.4</v>
      </c>
      <c r="C5" s="126" t="s">
        <v>125</v>
      </c>
      <c r="D5" s="127"/>
      <c r="E5" s="127"/>
      <c r="F5" s="128" t="s">
        <v>149</v>
      </c>
    </row>
    <row r="6" spans="1:6" ht="35.4" customHeight="1">
      <c r="A6" s="125" t="s">
        <v>114</v>
      </c>
      <c r="B6" s="130">
        <v>1.4</v>
      </c>
      <c r="C6" s="126" t="s">
        <v>125</v>
      </c>
      <c r="D6" s="127"/>
      <c r="E6" s="127"/>
      <c r="F6" s="128" t="s">
        <v>149</v>
      </c>
    </row>
    <row r="7" spans="1:6" ht="35.4" customHeight="1">
      <c r="A7" s="125" t="s">
        <v>115</v>
      </c>
      <c r="B7" s="130">
        <v>1.4</v>
      </c>
      <c r="C7" s="126" t="s">
        <v>125</v>
      </c>
      <c r="D7" s="127"/>
      <c r="E7" s="127"/>
      <c r="F7" s="128" t="s">
        <v>149</v>
      </c>
    </row>
    <row r="8" spans="1:6" ht="35.4" customHeight="1">
      <c r="A8" s="125" t="s">
        <v>245</v>
      </c>
      <c r="B8" s="130">
        <v>1.4</v>
      </c>
      <c r="C8" s="126" t="s">
        <v>125</v>
      </c>
      <c r="D8" s="127"/>
      <c r="E8" s="127"/>
      <c r="F8" s="128" t="s">
        <v>149</v>
      </c>
    </row>
    <row r="9" spans="1:6" s="97" customFormat="1" ht="35.4" customHeight="1">
      <c r="A9" s="125" t="s">
        <v>117</v>
      </c>
      <c r="B9" s="130">
        <v>0.7</v>
      </c>
      <c r="C9" s="126" t="s">
        <v>125</v>
      </c>
      <c r="D9" s="127"/>
      <c r="E9" s="127"/>
      <c r="F9" s="128" t="s">
        <v>150</v>
      </c>
    </row>
    <row r="10" spans="1:6" s="97" customFormat="1" ht="35.4" customHeight="1">
      <c r="A10" s="125" t="s">
        <v>118</v>
      </c>
      <c r="B10" s="130">
        <v>0.7</v>
      </c>
      <c r="C10" s="126" t="s">
        <v>125</v>
      </c>
      <c r="D10" s="127"/>
      <c r="E10" s="127"/>
      <c r="F10" s="128" t="s">
        <v>150</v>
      </c>
    </row>
    <row r="11" spans="1:6" s="97" customFormat="1" ht="35.4" customHeight="1">
      <c r="A11" s="125" t="s">
        <v>119</v>
      </c>
      <c r="B11" s="130">
        <v>0.7</v>
      </c>
      <c r="C11" s="126" t="s">
        <v>125</v>
      </c>
      <c r="D11" s="127"/>
      <c r="E11" s="127"/>
      <c r="F11" s="128" t="s">
        <v>150</v>
      </c>
    </row>
    <row r="12" spans="1:6" ht="35.4" customHeight="1">
      <c r="A12" s="129" t="s">
        <v>120</v>
      </c>
      <c r="B12" s="139">
        <v>3</v>
      </c>
      <c r="C12" s="126" t="s">
        <v>126</v>
      </c>
      <c r="D12" s="127"/>
      <c r="E12" s="127"/>
      <c r="F12" s="128" t="s">
        <v>151</v>
      </c>
    </row>
    <row r="13" spans="1:6" ht="35.4" customHeight="1">
      <c r="A13" s="129" t="s">
        <v>122</v>
      </c>
      <c r="B13" s="139">
        <v>2</v>
      </c>
      <c r="C13" s="126" t="s">
        <v>126</v>
      </c>
      <c r="D13" s="127"/>
      <c r="E13" s="127"/>
      <c r="F13" s="128" t="s">
        <v>151</v>
      </c>
    </row>
    <row r="14" spans="1:6" ht="35.4" customHeight="1">
      <c r="A14" s="129" t="s">
        <v>124</v>
      </c>
      <c r="B14" s="130"/>
      <c r="C14" s="126"/>
      <c r="D14" s="127"/>
      <c r="E14" s="127"/>
      <c r="F14" s="128" t="s">
        <v>274</v>
      </c>
    </row>
    <row r="15" spans="1:6" ht="35.4" customHeight="1">
      <c r="A15" s="41" t="s">
        <v>133</v>
      </c>
      <c r="B15" s="52">
        <v>1</v>
      </c>
      <c r="C15" s="38" t="s">
        <v>145</v>
      </c>
      <c r="D15" s="46"/>
      <c r="E15" s="46"/>
      <c r="F15" s="39"/>
    </row>
    <row r="16" spans="1:6" ht="35.4" customHeight="1">
      <c r="A16" s="125" t="s">
        <v>277</v>
      </c>
      <c r="B16" s="37"/>
      <c r="C16" s="38"/>
      <c r="D16" s="46"/>
      <c r="E16" s="46"/>
      <c r="F16" s="39"/>
    </row>
    <row r="17" spans="1:6" ht="34.200000000000003" customHeight="1">
      <c r="A17" s="40"/>
      <c r="B17" s="37"/>
      <c r="C17" s="38"/>
      <c r="D17" s="46"/>
      <c r="E17" s="46"/>
      <c r="F17" s="39"/>
    </row>
    <row r="18" spans="1:6" ht="34.200000000000003" customHeight="1">
      <c r="A18" s="41"/>
      <c r="B18" s="37"/>
      <c r="C18" s="38"/>
      <c r="D18" s="46"/>
      <c r="E18" s="46"/>
      <c r="F18" s="39"/>
    </row>
    <row r="19" spans="1:6" ht="34.200000000000003" customHeight="1">
      <c r="A19" s="36"/>
      <c r="B19" s="37"/>
      <c r="C19" s="38"/>
      <c r="D19" s="47"/>
      <c r="E19" s="46"/>
      <c r="F19" s="39"/>
    </row>
    <row r="20" spans="1:6" ht="34.200000000000003" customHeight="1">
      <c r="A20" s="40"/>
      <c r="B20" s="37"/>
      <c r="C20" s="38"/>
      <c r="D20" s="46"/>
      <c r="E20" s="46"/>
      <c r="F20" s="39"/>
    </row>
    <row r="21" spans="1:6" ht="34.200000000000003" customHeight="1">
      <c r="A21" s="40"/>
      <c r="B21" s="37"/>
      <c r="C21" s="38"/>
      <c r="D21" s="46"/>
      <c r="E21" s="46"/>
      <c r="F21" s="39"/>
    </row>
    <row r="22" spans="1:6" ht="34.200000000000003" customHeight="1">
      <c r="A22" s="40"/>
      <c r="B22" s="37"/>
      <c r="C22" s="38"/>
      <c r="D22" s="46"/>
      <c r="E22" s="46"/>
      <c r="F22" s="39"/>
    </row>
    <row r="23" spans="1:6" ht="34.200000000000003" customHeight="1">
      <c r="A23" s="40"/>
      <c r="B23" s="37"/>
      <c r="C23" s="38"/>
      <c r="D23" s="46"/>
      <c r="E23" s="46"/>
      <c r="F23" s="39"/>
    </row>
    <row r="24" spans="1:6" ht="34.200000000000003" customHeight="1">
      <c r="A24" s="40"/>
      <c r="B24" s="37"/>
      <c r="C24" s="38"/>
      <c r="D24" s="46"/>
      <c r="E24" s="46"/>
      <c r="F24" s="39"/>
    </row>
    <row r="25" spans="1:6" ht="34.200000000000003" customHeight="1">
      <c r="A25" s="40"/>
      <c r="B25" s="37"/>
      <c r="C25" s="38"/>
      <c r="D25" s="46"/>
      <c r="E25" s="46"/>
      <c r="F25" s="39"/>
    </row>
    <row r="26" spans="1:6" ht="34.200000000000003" customHeight="1">
      <c r="A26" s="40"/>
      <c r="B26" s="37"/>
      <c r="C26" s="38"/>
      <c r="D26" s="46"/>
      <c r="E26" s="46"/>
      <c r="F26" s="39"/>
    </row>
    <row r="27" spans="1:6" ht="34.200000000000003" customHeight="1">
      <c r="A27" s="40"/>
      <c r="B27" s="37"/>
      <c r="C27" s="38"/>
      <c r="D27" s="46"/>
      <c r="E27" s="46"/>
      <c r="F27" s="39"/>
    </row>
  </sheetData>
  <mergeCells count="1">
    <mergeCell ref="D1:E3"/>
  </mergeCells>
  <phoneticPr fontId="2"/>
  <pageMargins left="0.7" right="0.7" top="0.75" bottom="0.75" header="0.3" footer="0.3"/>
  <pageSetup paperSize="9" scale="96" fitToHeight="0" orientation="landscape" r:id="rId1"/>
  <rowBreaks count="1" manualBreakCount="1">
    <brk id="20" max="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DC028-B1C1-40C9-9A5D-4BF3D2E46704}">
  <sheetPr>
    <pageSetUpPr fitToPage="1"/>
  </sheetPr>
  <dimension ref="A1:F29"/>
  <sheetViews>
    <sheetView view="pageBreakPreview" zoomScale="85" zoomScaleNormal="100" zoomScaleSheetLayoutView="85" workbookViewId="0">
      <pane ySplit="4" topLeftCell="A5" activePane="bottomLeft" state="frozen"/>
      <selection pane="bottomLeft" activeCell="D5" sqref="D5:E15"/>
    </sheetView>
  </sheetViews>
  <sheetFormatPr defaultRowHeight="13.2"/>
  <cols>
    <col min="1" max="1" width="38.109375" customWidth="1"/>
    <col min="2" max="2" width="14.6640625" customWidth="1"/>
    <col min="4" max="4" width="17.44140625" style="48" customWidth="1"/>
    <col min="5" max="5" width="17.21875" style="48" customWidth="1"/>
    <col min="6" max="6" width="42.88671875" customWidth="1"/>
  </cols>
  <sheetData>
    <row r="1" spans="1:6">
      <c r="D1" s="257" t="s">
        <v>111</v>
      </c>
      <c r="E1" s="257"/>
    </row>
    <row r="2" spans="1:6">
      <c r="A2" s="35" t="s">
        <v>215</v>
      </c>
      <c r="D2" s="257"/>
      <c r="E2" s="257"/>
      <c r="F2" s="97" t="str">
        <f>測量業務費!G34</f>
        <v>施工　第0 -0012号表</v>
      </c>
    </row>
    <row r="3" spans="1:6">
      <c r="A3" s="143" t="s">
        <v>273</v>
      </c>
      <c r="D3" s="257"/>
      <c r="E3" s="257"/>
      <c r="F3" s="24" t="s">
        <v>193</v>
      </c>
    </row>
    <row r="4" spans="1:6" ht="22.2" customHeight="1">
      <c r="A4" s="23" t="s">
        <v>103</v>
      </c>
      <c r="B4" s="23" t="s">
        <v>104</v>
      </c>
      <c r="C4" s="23" t="s">
        <v>105</v>
      </c>
      <c r="D4" s="45" t="s">
        <v>106</v>
      </c>
      <c r="E4" s="45" t="s">
        <v>107</v>
      </c>
      <c r="F4" s="23" t="s">
        <v>108</v>
      </c>
    </row>
    <row r="5" spans="1:6" ht="35.4" customHeight="1">
      <c r="A5" s="125" t="s">
        <v>246</v>
      </c>
      <c r="B5" s="130">
        <v>1.2</v>
      </c>
      <c r="C5" s="126" t="s">
        <v>125</v>
      </c>
      <c r="D5" s="127"/>
      <c r="E5" s="127"/>
      <c r="F5" s="128" t="s">
        <v>149</v>
      </c>
    </row>
    <row r="6" spans="1:6" ht="35.4" customHeight="1">
      <c r="A6" s="125" t="s">
        <v>114</v>
      </c>
      <c r="B6" s="130">
        <v>1.2</v>
      </c>
      <c r="C6" s="126" t="s">
        <v>125</v>
      </c>
      <c r="D6" s="127"/>
      <c r="E6" s="127"/>
      <c r="F6" s="128" t="s">
        <v>149</v>
      </c>
    </row>
    <row r="7" spans="1:6" ht="35.4" customHeight="1">
      <c r="A7" s="125" t="s">
        <v>247</v>
      </c>
      <c r="B7" s="130">
        <v>1.2</v>
      </c>
      <c r="C7" s="126" t="s">
        <v>125</v>
      </c>
      <c r="D7" s="127"/>
      <c r="E7" s="127"/>
      <c r="F7" s="128" t="s">
        <v>149</v>
      </c>
    </row>
    <row r="8" spans="1:6" s="97" customFormat="1" ht="35.4" customHeight="1">
      <c r="A8" s="125" t="s">
        <v>117</v>
      </c>
      <c r="B8" s="130">
        <v>0.2</v>
      </c>
      <c r="C8" s="126" t="s">
        <v>125</v>
      </c>
      <c r="D8" s="127"/>
      <c r="E8" s="127"/>
      <c r="F8" s="128" t="s">
        <v>150</v>
      </c>
    </row>
    <row r="9" spans="1:6" s="97" customFormat="1" ht="35.4" customHeight="1">
      <c r="A9" s="125" t="s">
        <v>118</v>
      </c>
      <c r="B9" s="130">
        <v>0.4</v>
      </c>
      <c r="C9" s="126" t="s">
        <v>125</v>
      </c>
      <c r="D9" s="127"/>
      <c r="E9" s="127"/>
      <c r="F9" s="128" t="s">
        <v>150</v>
      </c>
    </row>
    <row r="10" spans="1:6" s="97" customFormat="1" ht="35.4" customHeight="1">
      <c r="A10" s="125" t="s">
        <v>119</v>
      </c>
      <c r="B10" s="130">
        <v>0.4</v>
      </c>
      <c r="C10" s="126" t="s">
        <v>125</v>
      </c>
      <c r="D10" s="127"/>
      <c r="E10" s="127"/>
      <c r="F10" s="128" t="s">
        <v>150</v>
      </c>
    </row>
    <row r="11" spans="1:6" ht="35.4" customHeight="1">
      <c r="A11" s="129" t="s">
        <v>120</v>
      </c>
      <c r="B11" s="139">
        <v>4</v>
      </c>
      <c r="C11" s="126" t="s">
        <v>126</v>
      </c>
      <c r="D11" s="127"/>
      <c r="E11" s="127"/>
      <c r="F11" s="128" t="s">
        <v>151</v>
      </c>
    </row>
    <row r="12" spans="1:6" ht="35.4" customHeight="1">
      <c r="A12" s="129" t="s">
        <v>122</v>
      </c>
      <c r="B12" s="139">
        <v>3</v>
      </c>
      <c r="C12" s="126" t="s">
        <v>126</v>
      </c>
      <c r="D12" s="127"/>
      <c r="E12" s="127"/>
      <c r="F12" s="128" t="s">
        <v>151</v>
      </c>
    </row>
    <row r="13" spans="1:6" ht="35.4" customHeight="1">
      <c r="A13" s="129" t="s">
        <v>123</v>
      </c>
      <c r="B13" s="139">
        <v>7</v>
      </c>
      <c r="C13" s="126" t="s">
        <v>126</v>
      </c>
      <c r="D13" s="127"/>
      <c r="E13" s="127"/>
      <c r="F13" s="128" t="s">
        <v>154</v>
      </c>
    </row>
    <row r="14" spans="1:6" ht="35.4" customHeight="1">
      <c r="A14" s="129" t="s">
        <v>124</v>
      </c>
      <c r="B14" s="130"/>
      <c r="C14" s="126"/>
      <c r="D14" s="127"/>
      <c r="E14" s="138"/>
      <c r="F14" s="128" t="s">
        <v>274</v>
      </c>
    </row>
    <row r="15" spans="1:6" ht="35.4" customHeight="1">
      <c r="A15" s="41" t="s">
        <v>133</v>
      </c>
      <c r="B15" s="52">
        <v>1</v>
      </c>
      <c r="C15" s="38" t="s">
        <v>145</v>
      </c>
      <c r="D15" s="46"/>
      <c r="E15" s="119"/>
      <c r="F15" s="39"/>
    </row>
    <row r="16" spans="1:6" ht="41.4" customHeight="1">
      <c r="A16" s="125" t="s">
        <v>277</v>
      </c>
      <c r="B16" s="37"/>
      <c r="C16" s="38"/>
      <c r="D16" s="46"/>
      <c r="E16" s="46"/>
      <c r="F16" s="39"/>
    </row>
    <row r="17" spans="1:6" ht="35.4" customHeight="1">
      <c r="A17" s="40"/>
      <c r="B17" s="37"/>
      <c r="C17" s="38"/>
      <c r="D17" s="46"/>
      <c r="E17" s="46"/>
      <c r="F17" s="39"/>
    </row>
    <row r="18" spans="1:6" ht="35.4" customHeight="1">
      <c r="A18" s="40"/>
      <c r="B18" s="37"/>
      <c r="C18" s="38"/>
      <c r="D18" s="46"/>
      <c r="E18" s="46"/>
      <c r="F18" s="39"/>
    </row>
    <row r="19" spans="1:6" ht="34.200000000000003" customHeight="1">
      <c r="A19" s="40"/>
      <c r="B19" s="37"/>
      <c r="C19" s="38"/>
      <c r="D19" s="46"/>
      <c r="E19" s="46"/>
      <c r="F19" s="39"/>
    </row>
    <row r="20" spans="1:6" ht="34.200000000000003" customHeight="1">
      <c r="A20" s="41"/>
      <c r="B20" s="37"/>
      <c r="C20" s="38"/>
      <c r="D20" s="46"/>
      <c r="E20" s="46"/>
      <c r="F20" s="39"/>
    </row>
    <row r="21" spans="1:6" ht="34.200000000000003" customHeight="1">
      <c r="A21" s="36"/>
      <c r="B21" s="37"/>
      <c r="C21" s="38"/>
      <c r="D21" s="47"/>
      <c r="E21" s="46"/>
      <c r="F21" s="39"/>
    </row>
    <row r="22" spans="1:6" ht="34.200000000000003" customHeight="1">
      <c r="A22" s="40"/>
      <c r="B22" s="37"/>
      <c r="C22" s="38"/>
      <c r="D22" s="46"/>
      <c r="E22" s="46"/>
      <c r="F22" s="39"/>
    </row>
    <row r="23" spans="1:6" ht="34.200000000000003" customHeight="1">
      <c r="A23" s="40"/>
      <c r="B23" s="37"/>
      <c r="C23" s="38"/>
      <c r="D23" s="46"/>
      <c r="E23" s="46"/>
      <c r="F23" s="39"/>
    </row>
    <row r="24" spans="1:6" ht="34.200000000000003" customHeight="1">
      <c r="A24" s="40"/>
      <c r="B24" s="37"/>
      <c r="C24" s="38"/>
      <c r="D24" s="46"/>
      <c r="E24" s="46"/>
      <c r="F24" s="39"/>
    </row>
    <row r="25" spans="1:6" ht="34.200000000000003" customHeight="1">
      <c r="A25" s="40"/>
      <c r="B25" s="37"/>
      <c r="C25" s="38"/>
      <c r="D25" s="46"/>
      <c r="E25" s="46"/>
      <c r="F25" s="39"/>
    </row>
    <row r="26" spans="1:6" ht="34.200000000000003" customHeight="1">
      <c r="A26" s="40"/>
      <c r="B26" s="37"/>
      <c r="C26" s="38"/>
      <c r="D26" s="46"/>
      <c r="E26" s="46"/>
      <c r="F26" s="39"/>
    </row>
    <row r="27" spans="1:6" ht="34.200000000000003" customHeight="1">
      <c r="A27" s="40"/>
      <c r="B27" s="37"/>
      <c r="C27" s="38"/>
      <c r="D27" s="46"/>
      <c r="E27" s="46"/>
      <c r="F27" s="39"/>
    </row>
    <row r="28" spans="1:6" ht="34.200000000000003" customHeight="1">
      <c r="A28" s="40"/>
      <c r="B28" s="37"/>
      <c r="C28" s="38"/>
      <c r="D28" s="46"/>
      <c r="E28" s="46"/>
      <c r="F28" s="39"/>
    </row>
    <row r="29" spans="1:6" ht="34.200000000000003" customHeight="1">
      <c r="A29" s="40"/>
      <c r="B29" s="37"/>
      <c r="C29" s="38"/>
      <c r="D29" s="46"/>
      <c r="E29" s="46"/>
      <c r="F29" s="39"/>
    </row>
  </sheetData>
  <mergeCells count="1">
    <mergeCell ref="D1:E3"/>
  </mergeCells>
  <phoneticPr fontId="2"/>
  <pageMargins left="0.7" right="0.7" top="0.75" bottom="0.75" header="0.3" footer="0.3"/>
  <pageSetup paperSize="9" scale="96" fitToHeight="0" orientation="landscape" r:id="rId1"/>
  <rowBreaks count="1" manualBreakCount="1">
    <brk id="2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48" zoomScaleSheetLayoutView="4" workbookViewId="0"/>
  </sheetViews>
  <sheetFormatPr defaultRowHeight="13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DE0E8-34D8-433D-BA1D-09399486E2DE}">
  <sheetPr>
    <pageSetUpPr fitToPage="1"/>
  </sheetPr>
  <dimension ref="A1:F24"/>
  <sheetViews>
    <sheetView view="pageBreakPreview" zoomScale="85" zoomScaleNormal="100" zoomScaleSheetLayoutView="85" workbookViewId="0">
      <pane ySplit="4" topLeftCell="A5" activePane="bottomLeft" state="frozen"/>
      <selection pane="bottomLeft" activeCell="B7" sqref="B7"/>
    </sheetView>
  </sheetViews>
  <sheetFormatPr defaultColWidth="8.88671875" defaultRowHeight="13.2"/>
  <cols>
    <col min="1" max="1" width="38.109375" style="97" customWidth="1"/>
    <col min="2" max="2" width="14.6640625" style="97" customWidth="1"/>
    <col min="3" max="3" width="8.88671875" style="97"/>
    <col min="4" max="4" width="17.44140625" style="48" customWidth="1"/>
    <col min="5" max="5" width="17.21875" style="48" customWidth="1"/>
    <col min="6" max="6" width="42.88671875" style="97" customWidth="1"/>
    <col min="7" max="16384" width="8.88671875" style="97"/>
  </cols>
  <sheetData>
    <row r="1" spans="1:6">
      <c r="D1" s="257" t="s">
        <v>111</v>
      </c>
      <c r="E1" s="257"/>
    </row>
    <row r="2" spans="1:6">
      <c r="A2" s="140" t="s">
        <v>251</v>
      </c>
      <c r="D2" s="257"/>
      <c r="E2" s="257"/>
      <c r="F2" s="97" t="str">
        <f>測量業務費!G36</f>
        <v>施工　第0 -0013号表</v>
      </c>
    </row>
    <row r="3" spans="1:6">
      <c r="A3" s="143" t="s">
        <v>273</v>
      </c>
      <c r="D3" s="257"/>
      <c r="E3" s="257"/>
      <c r="F3" s="141" t="s">
        <v>193</v>
      </c>
    </row>
    <row r="4" spans="1:6" ht="22.2" customHeight="1">
      <c r="A4" s="23" t="s">
        <v>103</v>
      </c>
      <c r="B4" s="23" t="s">
        <v>104</v>
      </c>
      <c r="C4" s="23" t="s">
        <v>105</v>
      </c>
      <c r="D4" s="45" t="s">
        <v>106</v>
      </c>
      <c r="E4" s="45" t="s">
        <v>107</v>
      </c>
      <c r="F4" s="23" t="s">
        <v>108</v>
      </c>
    </row>
    <row r="5" spans="1:6" ht="35.4" customHeight="1">
      <c r="A5" s="125" t="s">
        <v>117</v>
      </c>
      <c r="B5" s="130">
        <v>2.2000000000000002</v>
      </c>
      <c r="C5" s="126" t="s">
        <v>125</v>
      </c>
      <c r="D5" s="127"/>
      <c r="E5" s="127"/>
      <c r="F5" s="128" t="s">
        <v>150</v>
      </c>
    </row>
    <row r="6" spans="1:6" ht="35.4" customHeight="1">
      <c r="A6" s="125" t="s">
        <v>118</v>
      </c>
      <c r="B6" s="130">
        <v>2.2000000000000002</v>
      </c>
      <c r="C6" s="126" t="s">
        <v>125</v>
      </c>
      <c r="D6" s="127"/>
      <c r="E6" s="127"/>
      <c r="F6" s="128" t="s">
        <v>150</v>
      </c>
    </row>
    <row r="7" spans="1:6" ht="35.4" customHeight="1">
      <c r="A7" s="125" t="s">
        <v>119</v>
      </c>
      <c r="B7" s="130">
        <v>2.2000000000000002</v>
      </c>
      <c r="C7" s="126" t="s">
        <v>125</v>
      </c>
      <c r="D7" s="127"/>
      <c r="E7" s="127"/>
      <c r="F7" s="128" t="s">
        <v>150</v>
      </c>
    </row>
    <row r="8" spans="1:6" ht="35.4" customHeight="1">
      <c r="A8" s="129" t="s">
        <v>123</v>
      </c>
      <c r="B8" s="139">
        <v>7</v>
      </c>
      <c r="C8" s="126" t="s">
        <v>126</v>
      </c>
      <c r="D8" s="127"/>
      <c r="E8" s="127"/>
      <c r="F8" s="128" t="s">
        <v>151</v>
      </c>
    </row>
    <row r="9" spans="1:6" ht="35.4" customHeight="1">
      <c r="A9" s="129" t="s">
        <v>124</v>
      </c>
      <c r="B9" s="130"/>
      <c r="C9" s="126"/>
      <c r="D9" s="127"/>
      <c r="E9" s="138"/>
      <c r="F9" s="128" t="s">
        <v>274</v>
      </c>
    </row>
    <row r="10" spans="1:6" ht="35.4" customHeight="1">
      <c r="A10" s="131" t="s">
        <v>133</v>
      </c>
      <c r="B10" s="139">
        <v>1</v>
      </c>
      <c r="C10" s="126" t="s">
        <v>145</v>
      </c>
      <c r="D10" s="127"/>
      <c r="E10" s="138"/>
      <c r="F10" s="39"/>
    </row>
    <row r="11" spans="1:6" ht="41.4" customHeight="1">
      <c r="A11" s="125" t="s">
        <v>279</v>
      </c>
      <c r="B11" s="37"/>
      <c r="C11" s="121"/>
      <c r="D11" s="46"/>
      <c r="E11" s="46"/>
      <c r="F11" s="39"/>
    </row>
    <row r="12" spans="1:6" ht="35.4" customHeight="1">
      <c r="A12" s="40"/>
      <c r="B12" s="37"/>
      <c r="C12" s="121"/>
      <c r="D12" s="46"/>
      <c r="E12" s="46"/>
      <c r="F12" s="39"/>
    </row>
    <row r="13" spans="1:6" ht="35.4" customHeight="1">
      <c r="A13" s="40"/>
      <c r="B13" s="37"/>
      <c r="C13" s="121"/>
      <c r="D13" s="46"/>
      <c r="E13" s="46"/>
      <c r="F13" s="39"/>
    </row>
    <row r="14" spans="1:6" ht="34.200000000000003" customHeight="1">
      <c r="A14" s="40"/>
      <c r="B14" s="37"/>
      <c r="C14" s="121"/>
      <c r="D14" s="46"/>
      <c r="E14" s="46"/>
      <c r="F14" s="39"/>
    </row>
    <row r="15" spans="1:6" ht="34.200000000000003" customHeight="1">
      <c r="A15" s="41"/>
      <c r="B15" s="37"/>
      <c r="C15" s="121"/>
      <c r="D15" s="46"/>
      <c r="E15" s="46"/>
      <c r="F15" s="39"/>
    </row>
    <row r="16" spans="1:6" ht="34.200000000000003" customHeight="1">
      <c r="A16" s="36"/>
      <c r="B16" s="37"/>
      <c r="C16" s="121"/>
      <c r="D16" s="47"/>
      <c r="E16" s="46"/>
      <c r="F16" s="39"/>
    </row>
    <row r="17" spans="1:6" ht="34.200000000000003" customHeight="1">
      <c r="A17" s="40"/>
      <c r="B17" s="37"/>
      <c r="C17" s="121"/>
      <c r="D17" s="46"/>
      <c r="E17" s="46"/>
      <c r="F17" s="39"/>
    </row>
    <row r="18" spans="1:6" ht="34.200000000000003" customHeight="1">
      <c r="A18" s="40"/>
      <c r="B18" s="37"/>
      <c r="C18" s="121"/>
      <c r="D18" s="46"/>
      <c r="E18" s="46"/>
      <c r="F18" s="39"/>
    </row>
    <row r="19" spans="1:6" ht="34.200000000000003" customHeight="1">
      <c r="A19" s="40"/>
      <c r="B19" s="37"/>
      <c r="C19" s="121"/>
      <c r="D19" s="46"/>
      <c r="E19" s="46"/>
      <c r="F19" s="39"/>
    </row>
    <row r="20" spans="1:6" ht="34.200000000000003" customHeight="1">
      <c r="A20" s="40"/>
      <c r="B20" s="37"/>
      <c r="C20" s="121"/>
      <c r="D20" s="46"/>
      <c r="E20" s="46"/>
      <c r="F20" s="39"/>
    </row>
    <row r="21" spans="1:6" ht="34.200000000000003" customHeight="1">
      <c r="A21" s="40"/>
      <c r="B21" s="37"/>
      <c r="C21" s="121"/>
      <c r="D21" s="46"/>
      <c r="E21" s="46"/>
      <c r="F21" s="39"/>
    </row>
    <row r="22" spans="1:6" ht="34.200000000000003" customHeight="1">
      <c r="A22" s="40"/>
      <c r="B22" s="37"/>
      <c r="C22" s="121"/>
      <c r="D22" s="46"/>
      <c r="E22" s="46"/>
      <c r="F22" s="39"/>
    </row>
    <row r="23" spans="1:6" ht="34.200000000000003" customHeight="1">
      <c r="A23" s="40"/>
      <c r="B23" s="37"/>
      <c r="C23" s="121"/>
      <c r="D23" s="46"/>
      <c r="E23" s="46"/>
      <c r="F23" s="39"/>
    </row>
    <row r="24" spans="1:6" ht="34.200000000000003" customHeight="1">
      <c r="A24" s="40"/>
      <c r="B24" s="37"/>
      <c r="C24" s="121"/>
      <c r="D24" s="46"/>
      <c r="E24" s="46"/>
      <c r="F24" s="39"/>
    </row>
  </sheetData>
  <mergeCells count="1">
    <mergeCell ref="D1:E3"/>
  </mergeCells>
  <phoneticPr fontId="2"/>
  <pageMargins left="0.7" right="0.7" top="0.75" bottom="0.75" header="0.3" footer="0.3"/>
  <pageSetup paperSize="9" scale="96" fitToHeight="0" orientation="landscape" r:id="rId1"/>
  <rowBreaks count="1" manualBreakCount="1">
    <brk id="15" max="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31F53-2369-42AD-9C60-F8B6F70BD9D2}">
  <sheetPr>
    <pageSetUpPr fitToPage="1"/>
  </sheetPr>
  <dimension ref="A1:F27"/>
  <sheetViews>
    <sheetView view="pageBreakPreview" zoomScale="85" zoomScaleNormal="100" zoomScaleSheetLayoutView="85" workbookViewId="0">
      <pane ySplit="4" topLeftCell="A5" activePane="bottomLeft" state="frozen"/>
      <selection pane="bottomLeft" activeCell="D5" sqref="D5:E11"/>
    </sheetView>
  </sheetViews>
  <sheetFormatPr defaultRowHeight="13.2"/>
  <cols>
    <col min="1" max="1" width="38.109375" customWidth="1"/>
    <col min="2" max="2" width="14.6640625" customWidth="1"/>
    <col min="4" max="4" width="17.44140625" style="48" customWidth="1"/>
    <col min="5" max="5" width="17.21875" style="48" customWidth="1"/>
    <col min="6" max="6" width="42.88671875" customWidth="1"/>
  </cols>
  <sheetData>
    <row r="1" spans="1:6">
      <c r="D1" s="257" t="s">
        <v>111</v>
      </c>
      <c r="E1" s="257"/>
    </row>
    <row r="2" spans="1:6">
      <c r="A2" s="35" t="s">
        <v>156</v>
      </c>
      <c r="D2" s="257"/>
      <c r="E2" s="257"/>
      <c r="F2" s="97" t="str">
        <f>測量業務費!G38</f>
        <v>施工　第0 -0014号表</v>
      </c>
    </row>
    <row r="3" spans="1:6">
      <c r="A3" s="143" t="s">
        <v>157</v>
      </c>
      <c r="D3" s="257"/>
      <c r="E3" s="257"/>
      <c r="F3" s="24" t="s">
        <v>193</v>
      </c>
    </row>
    <row r="4" spans="1:6" ht="22.2" customHeight="1">
      <c r="A4" s="23" t="s">
        <v>103</v>
      </c>
      <c r="B4" s="23" t="s">
        <v>104</v>
      </c>
      <c r="C4" s="23" t="s">
        <v>105</v>
      </c>
      <c r="D4" s="45" t="s">
        <v>106</v>
      </c>
      <c r="E4" s="45" t="s">
        <v>107</v>
      </c>
      <c r="F4" s="23" t="s">
        <v>108</v>
      </c>
    </row>
    <row r="5" spans="1:6" ht="35.4" customHeight="1">
      <c r="A5" s="125" t="s">
        <v>148</v>
      </c>
      <c r="B5" s="130">
        <v>1.3</v>
      </c>
      <c r="C5" s="126" t="s">
        <v>125</v>
      </c>
      <c r="D5" s="127"/>
      <c r="E5" s="127"/>
      <c r="F5" s="128" t="s">
        <v>150</v>
      </c>
    </row>
    <row r="6" spans="1:6" ht="35.4" customHeight="1">
      <c r="A6" s="125" t="s">
        <v>152</v>
      </c>
      <c r="B6" s="130">
        <v>1.7</v>
      </c>
      <c r="C6" s="126" t="s">
        <v>125</v>
      </c>
      <c r="D6" s="127"/>
      <c r="E6" s="127"/>
      <c r="F6" s="128" t="s">
        <v>150</v>
      </c>
    </row>
    <row r="7" spans="1:6" ht="35.4" customHeight="1">
      <c r="A7" s="125" t="s">
        <v>153</v>
      </c>
      <c r="B7" s="130">
        <v>1.7</v>
      </c>
      <c r="C7" s="126" t="s">
        <v>125</v>
      </c>
      <c r="D7" s="127"/>
      <c r="E7" s="127"/>
      <c r="F7" s="128" t="s">
        <v>150</v>
      </c>
    </row>
    <row r="8" spans="1:6" ht="35.4" customHeight="1">
      <c r="A8" s="129" t="s">
        <v>123</v>
      </c>
      <c r="B8" s="139">
        <v>7</v>
      </c>
      <c r="C8" s="126" t="s">
        <v>126</v>
      </c>
      <c r="D8" s="127"/>
      <c r="E8" s="127"/>
      <c r="F8" s="128" t="s">
        <v>232</v>
      </c>
    </row>
    <row r="9" spans="1:6" ht="35.4" customHeight="1">
      <c r="A9" s="129" t="s">
        <v>124</v>
      </c>
      <c r="B9" s="130"/>
      <c r="C9" s="126"/>
      <c r="D9" s="127"/>
      <c r="E9" s="127"/>
      <c r="F9" s="128" t="s">
        <v>158</v>
      </c>
    </row>
    <row r="10" spans="1:6" ht="35.4" customHeight="1">
      <c r="A10" s="41" t="s">
        <v>133</v>
      </c>
      <c r="B10" s="52">
        <v>1</v>
      </c>
      <c r="C10" s="38" t="s">
        <v>145</v>
      </c>
      <c r="D10" s="46"/>
      <c r="E10" s="46"/>
      <c r="F10" s="39"/>
    </row>
    <row r="11" spans="1:6" ht="35.4" customHeight="1">
      <c r="A11" s="125" t="s">
        <v>280</v>
      </c>
      <c r="B11" s="37"/>
      <c r="C11" s="38"/>
      <c r="D11" s="46"/>
      <c r="E11" s="46"/>
      <c r="F11" s="39"/>
    </row>
    <row r="12" spans="1:6" ht="35.4" customHeight="1">
      <c r="A12" s="40"/>
      <c r="B12" s="37"/>
      <c r="C12" s="38"/>
      <c r="D12" s="46"/>
      <c r="E12" s="46"/>
      <c r="F12" s="39"/>
    </row>
    <row r="13" spans="1:6" ht="35.4" customHeight="1">
      <c r="A13" s="40"/>
      <c r="B13" s="37"/>
      <c r="C13" s="38"/>
      <c r="D13" s="46"/>
      <c r="E13" s="46"/>
      <c r="F13" s="39"/>
    </row>
    <row r="14" spans="1:6" ht="35.4" customHeight="1">
      <c r="A14" s="40"/>
      <c r="B14" s="37"/>
      <c r="C14" s="38"/>
      <c r="D14" s="46"/>
      <c r="E14" s="46"/>
      <c r="F14" s="39"/>
    </row>
    <row r="15" spans="1:6" ht="35.4" customHeight="1">
      <c r="A15" s="41"/>
      <c r="B15" s="37"/>
      <c r="C15" s="38"/>
      <c r="D15" s="46"/>
      <c r="E15" s="46"/>
      <c r="F15" s="39"/>
    </row>
    <row r="16" spans="1:6" ht="35.4" customHeight="1">
      <c r="A16" s="40"/>
      <c r="B16" s="37"/>
      <c r="C16" s="38"/>
      <c r="D16" s="46"/>
      <c r="E16" s="46"/>
      <c r="F16" s="39"/>
    </row>
    <row r="17" spans="1:6" ht="34.200000000000003" customHeight="1">
      <c r="A17" s="40"/>
      <c r="B17" s="37"/>
      <c r="C17" s="38"/>
      <c r="D17" s="46"/>
      <c r="E17" s="46"/>
      <c r="F17" s="39"/>
    </row>
    <row r="18" spans="1:6" ht="34.200000000000003" customHeight="1">
      <c r="A18" s="41"/>
      <c r="B18" s="37"/>
      <c r="C18" s="38"/>
      <c r="D18" s="46"/>
      <c r="E18" s="46"/>
      <c r="F18" s="39"/>
    </row>
    <row r="19" spans="1:6" ht="34.200000000000003" customHeight="1">
      <c r="A19" s="36"/>
      <c r="B19" s="37"/>
      <c r="C19" s="38"/>
      <c r="D19" s="47"/>
      <c r="E19" s="46"/>
      <c r="F19" s="39"/>
    </row>
    <row r="20" spans="1:6" ht="34.200000000000003" customHeight="1">
      <c r="A20" s="40"/>
      <c r="B20" s="37"/>
      <c r="C20" s="38"/>
      <c r="D20" s="46"/>
      <c r="E20" s="46"/>
      <c r="F20" s="39"/>
    </row>
    <row r="21" spans="1:6" ht="34.200000000000003" customHeight="1">
      <c r="A21" s="40"/>
      <c r="B21" s="37"/>
      <c r="C21" s="38"/>
      <c r="D21" s="46"/>
      <c r="E21" s="46"/>
      <c r="F21" s="39"/>
    </row>
    <row r="22" spans="1:6" ht="34.200000000000003" customHeight="1">
      <c r="A22" s="40"/>
      <c r="B22" s="37"/>
      <c r="C22" s="38"/>
      <c r="D22" s="46"/>
      <c r="E22" s="46"/>
      <c r="F22" s="39"/>
    </row>
    <row r="23" spans="1:6" ht="34.200000000000003" customHeight="1">
      <c r="A23" s="40"/>
      <c r="B23" s="37"/>
      <c r="C23" s="38"/>
      <c r="D23" s="46"/>
      <c r="E23" s="46"/>
      <c r="F23" s="39"/>
    </row>
    <row r="24" spans="1:6" ht="34.200000000000003" customHeight="1">
      <c r="A24" s="40"/>
      <c r="B24" s="37"/>
      <c r="C24" s="38"/>
      <c r="D24" s="46"/>
      <c r="E24" s="46"/>
      <c r="F24" s="39"/>
    </row>
    <row r="25" spans="1:6" ht="34.200000000000003" customHeight="1">
      <c r="A25" s="40"/>
      <c r="B25" s="37"/>
      <c r="C25" s="38"/>
      <c r="D25" s="46"/>
      <c r="E25" s="46"/>
      <c r="F25" s="39"/>
    </row>
    <row r="26" spans="1:6" ht="34.200000000000003" customHeight="1">
      <c r="A26" s="40"/>
      <c r="B26" s="37"/>
      <c r="C26" s="38"/>
      <c r="D26" s="46"/>
      <c r="E26" s="46"/>
      <c r="F26" s="39"/>
    </row>
    <row r="27" spans="1:6" ht="34.200000000000003" customHeight="1">
      <c r="A27" s="40"/>
      <c r="B27" s="37"/>
      <c r="C27" s="38"/>
      <c r="D27" s="46"/>
      <c r="E27" s="46"/>
      <c r="F27" s="39"/>
    </row>
  </sheetData>
  <mergeCells count="1">
    <mergeCell ref="D1:E3"/>
  </mergeCells>
  <phoneticPr fontId="2"/>
  <pageMargins left="0.7" right="0.7" top="0.75" bottom="0.75" header="0.3" footer="0.3"/>
  <pageSetup paperSize="9" scale="96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17C3D-E218-48DD-8CED-3519B66968D9}">
  <sheetPr>
    <pageSetUpPr fitToPage="1"/>
  </sheetPr>
  <dimension ref="A1:F25"/>
  <sheetViews>
    <sheetView view="pageBreakPreview" zoomScale="85" zoomScaleNormal="100" zoomScaleSheetLayoutView="85" workbookViewId="0">
      <pane ySplit="4" topLeftCell="A5" activePane="bottomLeft" state="frozen"/>
      <selection pane="bottomLeft" activeCell="D5" sqref="D5:E11"/>
    </sheetView>
  </sheetViews>
  <sheetFormatPr defaultColWidth="8.88671875" defaultRowHeight="13.2"/>
  <cols>
    <col min="1" max="1" width="38.109375" style="97" customWidth="1"/>
    <col min="2" max="2" width="14.6640625" style="97" customWidth="1"/>
    <col min="3" max="3" width="8.88671875" style="97"/>
    <col min="4" max="4" width="17.44140625" style="48" customWidth="1"/>
    <col min="5" max="5" width="17.21875" style="48" customWidth="1"/>
    <col min="6" max="6" width="42.88671875" style="97" customWidth="1"/>
    <col min="7" max="16384" width="8.88671875" style="97"/>
  </cols>
  <sheetData>
    <row r="1" spans="1:6">
      <c r="D1" s="257" t="s">
        <v>111</v>
      </c>
      <c r="E1" s="257"/>
    </row>
    <row r="2" spans="1:6">
      <c r="A2" s="35" t="s">
        <v>216</v>
      </c>
      <c r="D2" s="257"/>
      <c r="E2" s="257"/>
      <c r="F2" s="97" t="str">
        <f>測量業務費!G40</f>
        <v>施工　第0 -0015号表</v>
      </c>
    </row>
    <row r="3" spans="1:6">
      <c r="A3" s="143" t="s">
        <v>228</v>
      </c>
      <c r="D3" s="257"/>
      <c r="E3" s="257"/>
      <c r="F3" s="114" t="s">
        <v>193</v>
      </c>
    </row>
    <row r="4" spans="1:6" ht="22.2" customHeight="1">
      <c r="A4" s="23" t="s">
        <v>103</v>
      </c>
      <c r="B4" s="23" t="s">
        <v>104</v>
      </c>
      <c r="C4" s="23" t="s">
        <v>105</v>
      </c>
      <c r="D4" s="45" t="s">
        <v>106</v>
      </c>
      <c r="E4" s="45" t="s">
        <v>107</v>
      </c>
      <c r="F4" s="23" t="s">
        <v>108</v>
      </c>
    </row>
    <row r="5" spans="1:6" ht="35.4" customHeight="1">
      <c r="A5" s="125" t="s">
        <v>180</v>
      </c>
      <c r="B5" s="130">
        <v>0.5</v>
      </c>
      <c r="C5" s="126" t="s">
        <v>125</v>
      </c>
      <c r="D5" s="127"/>
      <c r="E5" s="127"/>
      <c r="F5" s="128"/>
    </row>
    <row r="6" spans="1:6" ht="35.4" customHeight="1">
      <c r="A6" s="142" t="s">
        <v>229</v>
      </c>
      <c r="B6" s="130">
        <v>0.9</v>
      </c>
      <c r="C6" s="126" t="s">
        <v>125</v>
      </c>
      <c r="D6" s="127"/>
      <c r="E6" s="127"/>
      <c r="F6" s="128"/>
    </row>
    <row r="7" spans="1:6" ht="35.4" customHeight="1">
      <c r="A7" s="125" t="s">
        <v>181</v>
      </c>
      <c r="B7" s="130">
        <v>0.9</v>
      </c>
      <c r="C7" s="126" t="s">
        <v>125</v>
      </c>
      <c r="D7" s="127"/>
      <c r="E7" s="127"/>
      <c r="F7" s="128"/>
    </row>
    <row r="8" spans="1:6" ht="35.4" customHeight="1">
      <c r="A8" s="129" t="s">
        <v>122</v>
      </c>
      <c r="B8" s="130">
        <v>0.5</v>
      </c>
      <c r="C8" s="126" t="s">
        <v>126</v>
      </c>
      <c r="D8" s="127"/>
      <c r="E8" s="127"/>
      <c r="F8" s="128" t="s">
        <v>129</v>
      </c>
    </row>
    <row r="9" spans="1:6" ht="35.4" customHeight="1">
      <c r="A9" s="129" t="s">
        <v>123</v>
      </c>
      <c r="B9" s="139">
        <v>7</v>
      </c>
      <c r="C9" s="126" t="s">
        <v>126</v>
      </c>
      <c r="D9" s="127"/>
      <c r="E9" s="127"/>
      <c r="F9" s="128" t="s">
        <v>129</v>
      </c>
    </row>
    <row r="10" spans="1:6" ht="35.4" customHeight="1">
      <c r="A10" s="129" t="s">
        <v>124</v>
      </c>
      <c r="B10" s="130"/>
      <c r="C10" s="126"/>
      <c r="D10" s="127"/>
      <c r="E10" s="127"/>
      <c r="F10" s="128" t="s">
        <v>158</v>
      </c>
    </row>
    <row r="11" spans="1:6" ht="35.4" customHeight="1">
      <c r="A11" s="41" t="s">
        <v>133</v>
      </c>
      <c r="B11" s="52">
        <v>1</v>
      </c>
      <c r="C11" s="115" t="s">
        <v>145</v>
      </c>
      <c r="D11" s="46"/>
      <c r="E11" s="46"/>
      <c r="F11" s="39"/>
    </row>
    <row r="12" spans="1:6" ht="35.4" customHeight="1">
      <c r="A12" s="125" t="s">
        <v>281</v>
      </c>
      <c r="B12" s="37"/>
      <c r="C12" s="115"/>
      <c r="D12" s="46"/>
      <c r="E12" s="46"/>
      <c r="F12" s="39"/>
    </row>
    <row r="13" spans="1:6" ht="35.4" customHeight="1">
      <c r="A13" s="40"/>
      <c r="B13" s="37"/>
      <c r="C13" s="115"/>
      <c r="D13" s="46"/>
      <c r="E13" s="46"/>
      <c r="F13" s="39"/>
    </row>
    <row r="14" spans="1:6" ht="35.4" customHeight="1">
      <c r="A14" s="40"/>
      <c r="B14" s="37"/>
      <c r="C14" s="115"/>
      <c r="D14" s="46"/>
      <c r="E14" s="46"/>
      <c r="F14" s="39"/>
    </row>
    <row r="15" spans="1:6" ht="34.200000000000003" customHeight="1">
      <c r="A15" s="40"/>
      <c r="B15" s="37"/>
      <c r="C15" s="115"/>
      <c r="D15" s="46"/>
      <c r="E15" s="46"/>
      <c r="F15" s="39"/>
    </row>
    <row r="16" spans="1:6" ht="34.200000000000003" customHeight="1">
      <c r="A16" s="41"/>
      <c r="B16" s="37"/>
      <c r="C16" s="115"/>
      <c r="D16" s="46"/>
      <c r="E16" s="46"/>
      <c r="F16" s="39"/>
    </row>
    <row r="17" spans="1:6" ht="34.200000000000003" customHeight="1">
      <c r="A17" s="36"/>
      <c r="B17" s="37"/>
      <c r="C17" s="115"/>
      <c r="D17" s="47"/>
      <c r="E17" s="46"/>
      <c r="F17" s="39"/>
    </row>
    <row r="18" spans="1:6" ht="34.200000000000003" customHeight="1">
      <c r="A18" s="40"/>
      <c r="B18" s="37"/>
      <c r="C18" s="115"/>
      <c r="D18" s="46"/>
      <c r="E18" s="46"/>
      <c r="F18" s="39"/>
    </row>
    <row r="19" spans="1:6" ht="34.200000000000003" customHeight="1">
      <c r="A19" s="40"/>
      <c r="B19" s="37"/>
      <c r="C19" s="115"/>
      <c r="D19" s="46"/>
      <c r="E19" s="46"/>
      <c r="F19" s="39"/>
    </row>
    <row r="20" spans="1:6" ht="34.200000000000003" customHeight="1">
      <c r="A20" s="40"/>
      <c r="B20" s="37"/>
      <c r="C20" s="115"/>
      <c r="D20" s="46"/>
      <c r="E20" s="46"/>
      <c r="F20" s="39"/>
    </row>
    <row r="21" spans="1:6" ht="34.200000000000003" customHeight="1">
      <c r="A21" s="40"/>
      <c r="B21" s="37"/>
      <c r="C21" s="115"/>
      <c r="D21" s="46"/>
      <c r="E21" s="46"/>
      <c r="F21" s="39"/>
    </row>
    <row r="22" spans="1:6" ht="34.200000000000003" customHeight="1">
      <c r="A22" s="40"/>
      <c r="B22" s="37"/>
      <c r="C22" s="115"/>
      <c r="D22" s="46"/>
      <c r="E22" s="46"/>
      <c r="F22" s="39"/>
    </row>
    <row r="23" spans="1:6" ht="34.200000000000003" customHeight="1">
      <c r="A23" s="40"/>
      <c r="B23" s="37"/>
      <c r="C23" s="115"/>
      <c r="D23" s="46"/>
      <c r="E23" s="46"/>
      <c r="F23" s="39"/>
    </row>
    <row r="24" spans="1:6" ht="34.200000000000003" customHeight="1">
      <c r="A24" s="40"/>
      <c r="B24" s="37"/>
      <c r="C24" s="115"/>
      <c r="D24" s="46"/>
      <c r="E24" s="46"/>
      <c r="F24" s="39"/>
    </row>
    <row r="25" spans="1:6" ht="34.200000000000003" customHeight="1">
      <c r="A25" s="40"/>
      <c r="B25" s="37"/>
      <c r="C25" s="115"/>
      <c r="D25" s="46"/>
      <c r="E25" s="46"/>
      <c r="F25" s="39"/>
    </row>
  </sheetData>
  <mergeCells count="1">
    <mergeCell ref="D1:E3"/>
  </mergeCells>
  <phoneticPr fontId="2"/>
  <pageMargins left="0.7" right="0.7" top="0.75" bottom="0.75" header="0.3" footer="0.3"/>
  <pageSetup paperSize="9" scale="96" fitToHeight="0" orientation="landscape" r:id="rId1"/>
  <rowBreaks count="1" manualBreakCount="1">
    <brk id="17" max="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58FF3-5119-4BE9-8C73-BDE2F85838A5}">
  <sheetPr>
    <pageSetUpPr fitToPage="1"/>
  </sheetPr>
  <dimension ref="A1:F27"/>
  <sheetViews>
    <sheetView view="pageBreakPreview" zoomScale="85" zoomScaleNormal="100" zoomScaleSheetLayoutView="85" workbookViewId="0">
      <pane ySplit="4" topLeftCell="A5" activePane="bottomLeft" state="frozen"/>
      <selection pane="bottomLeft" activeCell="D5" sqref="D5:E12"/>
    </sheetView>
  </sheetViews>
  <sheetFormatPr defaultRowHeight="13.2"/>
  <cols>
    <col min="1" max="1" width="38.109375" customWidth="1"/>
    <col min="2" max="2" width="14.6640625" customWidth="1"/>
    <col min="4" max="4" width="17.44140625" style="48" customWidth="1"/>
    <col min="5" max="5" width="17.21875" style="48" customWidth="1"/>
    <col min="6" max="6" width="42.88671875" customWidth="1"/>
  </cols>
  <sheetData>
    <row r="1" spans="1:6">
      <c r="D1" s="257" t="s">
        <v>111</v>
      </c>
      <c r="E1" s="257"/>
    </row>
    <row r="2" spans="1:6">
      <c r="A2" s="35" t="s">
        <v>160</v>
      </c>
      <c r="D2" s="257"/>
      <c r="E2" s="257"/>
      <c r="F2" s="97" t="str">
        <f>測量業務費!G42</f>
        <v>施工　第0 -0016号表</v>
      </c>
    </row>
    <row r="3" spans="1:6">
      <c r="A3" s="143" t="s">
        <v>273</v>
      </c>
      <c r="D3" s="257"/>
      <c r="E3" s="257"/>
      <c r="F3" s="24" t="s">
        <v>193</v>
      </c>
    </row>
    <row r="4" spans="1:6" ht="22.2" customHeight="1">
      <c r="A4" s="23" t="s">
        <v>103</v>
      </c>
      <c r="B4" s="23" t="s">
        <v>104</v>
      </c>
      <c r="C4" s="23" t="s">
        <v>105</v>
      </c>
      <c r="D4" s="45" t="s">
        <v>106</v>
      </c>
      <c r="E4" s="45" t="s">
        <v>107</v>
      </c>
      <c r="F4" s="23" t="s">
        <v>108</v>
      </c>
    </row>
    <row r="5" spans="1:6" ht="35.4" customHeight="1">
      <c r="A5" s="125" t="s">
        <v>114</v>
      </c>
      <c r="B5" s="130">
        <v>0.8</v>
      </c>
      <c r="C5" s="126" t="s">
        <v>125</v>
      </c>
      <c r="D5" s="127"/>
      <c r="E5" s="127"/>
      <c r="F5" s="128" t="s">
        <v>149</v>
      </c>
    </row>
    <row r="6" spans="1:6" ht="35.4" customHeight="1">
      <c r="A6" s="125" t="s">
        <v>115</v>
      </c>
      <c r="B6" s="130">
        <v>0.8</v>
      </c>
      <c r="C6" s="126" t="s">
        <v>125</v>
      </c>
      <c r="D6" s="127"/>
      <c r="E6" s="127"/>
      <c r="F6" s="128" t="s">
        <v>149</v>
      </c>
    </row>
    <row r="7" spans="1:6" s="97" customFormat="1" ht="35.4" customHeight="1">
      <c r="A7" s="125" t="s">
        <v>118</v>
      </c>
      <c r="B7" s="130">
        <v>0.4</v>
      </c>
      <c r="C7" s="126" t="s">
        <v>125</v>
      </c>
      <c r="D7" s="127"/>
      <c r="E7" s="127"/>
      <c r="F7" s="128" t="s">
        <v>150</v>
      </c>
    </row>
    <row r="8" spans="1:6" s="97" customFormat="1" ht="35.4" customHeight="1">
      <c r="A8" s="125" t="s">
        <v>119</v>
      </c>
      <c r="B8" s="130">
        <v>0.4</v>
      </c>
      <c r="C8" s="126" t="s">
        <v>125</v>
      </c>
      <c r="D8" s="127"/>
      <c r="E8" s="127"/>
      <c r="F8" s="128" t="s">
        <v>150</v>
      </c>
    </row>
    <row r="9" spans="1:6" ht="35.4" customHeight="1">
      <c r="A9" s="129" t="s">
        <v>120</v>
      </c>
      <c r="B9" s="130">
        <v>1.5</v>
      </c>
      <c r="C9" s="126" t="s">
        <v>126</v>
      </c>
      <c r="D9" s="127"/>
      <c r="E9" s="127"/>
      <c r="F9" s="128" t="s">
        <v>129</v>
      </c>
    </row>
    <row r="10" spans="1:6" ht="35.4" customHeight="1">
      <c r="A10" s="129" t="s">
        <v>122</v>
      </c>
      <c r="B10" s="139">
        <v>1</v>
      </c>
      <c r="C10" s="126" t="s">
        <v>126</v>
      </c>
      <c r="D10" s="127"/>
      <c r="E10" s="127"/>
      <c r="F10" s="128" t="s">
        <v>129</v>
      </c>
    </row>
    <row r="11" spans="1:6" ht="35.4" customHeight="1">
      <c r="A11" s="129" t="s">
        <v>124</v>
      </c>
      <c r="B11" s="130"/>
      <c r="C11" s="126"/>
      <c r="D11" s="127"/>
      <c r="E11" s="127"/>
      <c r="F11" s="128" t="s">
        <v>274</v>
      </c>
    </row>
    <row r="12" spans="1:6" ht="35.4" customHeight="1">
      <c r="A12" s="131" t="s">
        <v>133</v>
      </c>
      <c r="B12" s="139">
        <v>1</v>
      </c>
      <c r="C12" s="126" t="s">
        <v>145</v>
      </c>
      <c r="D12" s="127"/>
      <c r="E12" s="127"/>
      <c r="F12" s="128"/>
    </row>
    <row r="13" spans="1:6" ht="35.4" customHeight="1">
      <c r="A13" s="125" t="s">
        <v>277</v>
      </c>
      <c r="B13" s="37"/>
      <c r="C13" s="38"/>
      <c r="D13" s="46"/>
      <c r="E13" s="46"/>
      <c r="F13" s="39"/>
    </row>
    <row r="14" spans="1:6" ht="35.4" customHeight="1">
      <c r="A14" s="40"/>
      <c r="B14" s="37"/>
      <c r="C14" s="38"/>
      <c r="D14" s="46"/>
      <c r="E14" s="46"/>
      <c r="F14" s="39"/>
    </row>
    <row r="15" spans="1:6" ht="35.4" customHeight="1">
      <c r="A15" s="41"/>
      <c r="B15" s="37"/>
      <c r="C15" s="38"/>
      <c r="D15" s="46"/>
      <c r="E15" s="46"/>
      <c r="F15" s="39"/>
    </row>
    <row r="16" spans="1:6" ht="35.4" customHeight="1">
      <c r="A16" s="40"/>
      <c r="B16" s="37"/>
      <c r="C16" s="38"/>
      <c r="D16" s="46"/>
      <c r="E16" s="46"/>
      <c r="F16" s="39"/>
    </row>
    <row r="17" spans="1:6" ht="34.200000000000003" customHeight="1">
      <c r="A17" s="40"/>
      <c r="B17" s="37"/>
      <c r="C17" s="38"/>
      <c r="D17" s="46"/>
      <c r="E17" s="46"/>
      <c r="F17" s="39"/>
    </row>
    <row r="18" spans="1:6" ht="34.200000000000003" customHeight="1">
      <c r="A18" s="41"/>
      <c r="B18" s="37"/>
      <c r="C18" s="38"/>
      <c r="D18" s="46"/>
      <c r="E18" s="46"/>
      <c r="F18" s="39"/>
    </row>
    <row r="19" spans="1:6" ht="34.200000000000003" customHeight="1">
      <c r="A19" s="36"/>
      <c r="B19" s="37"/>
      <c r="C19" s="38"/>
      <c r="D19" s="47"/>
      <c r="E19" s="46"/>
      <c r="F19" s="39"/>
    </row>
    <row r="20" spans="1:6" ht="34.200000000000003" customHeight="1">
      <c r="A20" s="40"/>
      <c r="B20" s="37"/>
      <c r="C20" s="38"/>
      <c r="D20" s="46"/>
      <c r="E20" s="46"/>
      <c r="F20" s="39"/>
    </row>
    <row r="21" spans="1:6" ht="34.200000000000003" customHeight="1">
      <c r="A21" s="40"/>
      <c r="B21" s="37"/>
      <c r="C21" s="38"/>
      <c r="D21" s="46"/>
      <c r="E21" s="46"/>
      <c r="F21" s="39"/>
    </row>
    <row r="22" spans="1:6" ht="34.200000000000003" customHeight="1">
      <c r="A22" s="40"/>
      <c r="B22" s="37"/>
      <c r="C22" s="38"/>
      <c r="D22" s="46"/>
      <c r="E22" s="46"/>
      <c r="F22" s="39"/>
    </row>
    <row r="23" spans="1:6" ht="34.200000000000003" customHeight="1">
      <c r="A23" s="40"/>
      <c r="B23" s="37"/>
      <c r="C23" s="38"/>
      <c r="D23" s="46"/>
      <c r="E23" s="46"/>
      <c r="F23" s="39"/>
    </row>
    <row r="24" spans="1:6" ht="34.200000000000003" customHeight="1">
      <c r="A24" s="40"/>
      <c r="B24" s="37"/>
      <c r="C24" s="38"/>
      <c r="D24" s="46"/>
      <c r="E24" s="46"/>
      <c r="F24" s="39"/>
    </row>
    <row r="25" spans="1:6" ht="34.200000000000003" customHeight="1">
      <c r="A25" s="40"/>
      <c r="B25" s="37"/>
      <c r="C25" s="38"/>
      <c r="D25" s="46"/>
      <c r="E25" s="46"/>
      <c r="F25" s="39"/>
    </row>
    <row r="26" spans="1:6" ht="34.200000000000003" customHeight="1">
      <c r="A26" s="40"/>
      <c r="B26" s="37"/>
      <c r="C26" s="38"/>
      <c r="D26" s="46"/>
      <c r="E26" s="46"/>
      <c r="F26" s="39"/>
    </row>
    <row r="27" spans="1:6" ht="34.200000000000003" customHeight="1">
      <c r="A27" s="40"/>
      <c r="B27" s="37"/>
      <c r="C27" s="38"/>
      <c r="D27" s="46"/>
      <c r="E27" s="46"/>
      <c r="F27" s="39"/>
    </row>
  </sheetData>
  <mergeCells count="1">
    <mergeCell ref="D1:E3"/>
  </mergeCells>
  <phoneticPr fontId="2"/>
  <pageMargins left="0.7" right="0.7" top="0.75" bottom="0.75" header="0.3" footer="0.3"/>
  <pageSetup paperSize="9" scale="96" fitToHeight="0" orientation="landscape" r:id="rId1"/>
  <rowBreaks count="1" manualBreakCount="1">
    <brk id="19" max="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C5996-0A13-4FCF-A8C6-F77B53B45460}">
  <sheetPr>
    <pageSetUpPr fitToPage="1"/>
  </sheetPr>
  <dimension ref="A1:F27"/>
  <sheetViews>
    <sheetView view="pageBreakPreview" zoomScale="85" zoomScaleNormal="100" zoomScaleSheetLayoutView="85" workbookViewId="0">
      <pane ySplit="4" topLeftCell="A5" activePane="bottomLeft" state="frozen"/>
      <selection pane="bottomLeft" activeCell="G11" sqref="G11"/>
    </sheetView>
  </sheetViews>
  <sheetFormatPr defaultRowHeight="13.2"/>
  <cols>
    <col min="1" max="1" width="38.109375" customWidth="1"/>
    <col min="2" max="2" width="14.6640625" customWidth="1"/>
    <col min="4" max="4" width="17.44140625" style="48" customWidth="1"/>
    <col min="5" max="5" width="17.21875" style="48" customWidth="1"/>
    <col min="6" max="6" width="42.88671875" customWidth="1"/>
  </cols>
  <sheetData>
    <row r="1" spans="1:6">
      <c r="D1" s="257" t="s">
        <v>111</v>
      </c>
      <c r="E1" s="257"/>
    </row>
    <row r="2" spans="1:6">
      <c r="A2" s="35" t="s">
        <v>161</v>
      </c>
      <c r="D2" s="257"/>
      <c r="E2" s="257"/>
      <c r="F2" s="97" t="str">
        <f>測量業務費!G44</f>
        <v>施工　第0 -0017号表</v>
      </c>
    </row>
    <row r="3" spans="1:6">
      <c r="A3" s="143" t="s">
        <v>273</v>
      </c>
      <c r="D3" s="257"/>
      <c r="E3" s="257"/>
      <c r="F3" s="24" t="s">
        <v>193</v>
      </c>
    </row>
    <row r="4" spans="1:6" ht="22.2" customHeight="1">
      <c r="A4" s="23" t="s">
        <v>103</v>
      </c>
      <c r="B4" s="23" t="s">
        <v>104</v>
      </c>
      <c r="C4" s="23" t="s">
        <v>105</v>
      </c>
      <c r="D4" s="45" t="s">
        <v>106</v>
      </c>
      <c r="E4" s="45" t="s">
        <v>107</v>
      </c>
      <c r="F4" s="23" t="s">
        <v>108</v>
      </c>
    </row>
    <row r="5" spans="1:6" ht="35.4" customHeight="1">
      <c r="A5" s="125" t="s">
        <v>246</v>
      </c>
      <c r="B5" s="130">
        <v>1.7</v>
      </c>
      <c r="C5" s="126" t="s">
        <v>125</v>
      </c>
      <c r="D5" s="127"/>
      <c r="E5" s="127"/>
      <c r="F5" s="128" t="s">
        <v>149</v>
      </c>
    </row>
    <row r="6" spans="1:6" ht="35.4" customHeight="1">
      <c r="A6" s="125" t="s">
        <v>114</v>
      </c>
      <c r="B6" s="130">
        <v>1.7</v>
      </c>
      <c r="C6" s="126" t="s">
        <v>125</v>
      </c>
      <c r="D6" s="127"/>
      <c r="E6" s="127"/>
      <c r="F6" s="128" t="s">
        <v>149</v>
      </c>
    </row>
    <row r="7" spans="1:6" ht="35.4" customHeight="1">
      <c r="A7" s="125" t="s">
        <v>252</v>
      </c>
      <c r="B7" s="130">
        <v>1.7</v>
      </c>
      <c r="C7" s="126" t="s">
        <v>125</v>
      </c>
      <c r="D7" s="127"/>
      <c r="E7" s="127"/>
      <c r="F7" s="128" t="s">
        <v>149</v>
      </c>
    </row>
    <row r="8" spans="1:6" ht="35.4" customHeight="1">
      <c r="A8" s="125" t="s">
        <v>253</v>
      </c>
      <c r="B8" s="130">
        <v>1.7</v>
      </c>
      <c r="C8" s="126" t="s">
        <v>125</v>
      </c>
      <c r="D8" s="127"/>
      <c r="E8" s="127"/>
      <c r="F8" s="128" t="s">
        <v>149</v>
      </c>
    </row>
    <row r="9" spans="1:6" s="97" customFormat="1" ht="35.4" customHeight="1">
      <c r="A9" s="125" t="s">
        <v>249</v>
      </c>
      <c r="B9" s="130">
        <v>0.5</v>
      </c>
      <c r="C9" s="126" t="s">
        <v>125</v>
      </c>
      <c r="D9" s="127"/>
      <c r="E9" s="127"/>
      <c r="F9" s="128" t="s">
        <v>150</v>
      </c>
    </row>
    <row r="10" spans="1:6" s="97" customFormat="1" ht="35.4" customHeight="1">
      <c r="A10" s="125" t="s">
        <v>254</v>
      </c>
      <c r="B10" s="130">
        <v>0.5</v>
      </c>
      <c r="C10" s="126" t="s">
        <v>125</v>
      </c>
      <c r="D10" s="127"/>
      <c r="E10" s="127"/>
      <c r="F10" s="128" t="s">
        <v>150</v>
      </c>
    </row>
    <row r="11" spans="1:6" s="97" customFormat="1" ht="35.4" customHeight="1">
      <c r="A11" s="125" t="s">
        <v>255</v>
      </c>
      <c r="B11" s="130">
        <v>0.5</v>
      </c>
      <c r="C11" s="126" t="s">
        <v>125</v>
      </c>
      <c r="D11" s="127"/>
      <c r="E11" s="127"/>
      <c r="F11" s="128" t="s">
        <v>150</v>
      </c>
    </row>
    <row r="12" spans="1:6" ht="35.4" customHeight="1">
      <c r="A12" s="129" t="s">
        <v>120</v>
      </c>
      <c r="B12" s="130">
        <v>3.5</v>
      </c>
      <c r="C12" s="126" t="s">
        <v>126</v>
      </c>
      <c r="D12" s="127"/>
      <c r="E12" s="127"/>
      <c r="F12" s="128" t="s">
        <v>151</v>
      </c>
    </row>
    <row r="13" spans="1:6" ht="35.4" customHeight="1">
      <c r="A13" s="129" t="s">
        <v>122</v>
      </c>
      <c r="B13" s="139">
        <v>3</v>
      </c>
      <c r="C13" s="126" t="s">
        <v>126</v>
      </c>
      <c r="D13" s="127"/>
      <c r="E13" s="127"/>
      <c r="F13" s="128" t="s">
        <v>151</v>
      </c>
    </row>
    <row r="14" spans="1:6" ht="35.4" customHeight="1">
      <c r="A14" s="129" t="s">
        <v>123</v>
      </c>
      <c r="B14" s="139">
        <v>7</v>
      </c>
      <c r="C14" s="126" t="s">
        <v>126</v>
      </c>
      <c r="D14" s="127"/>
      <c r="E14" s="127"/>
      <c r="F14" s="128" t="s">
        <v>154</v>
      </c>
    </row>
    <row r="15" spans="1:6" ht="35.4" customHeight="1">
      <c r="A15" s="129" t="s">
        <v>124</v>
      </c>
      <c r="B15" s="130"/>
      <c r="C15" s="126"/>
      <c r="D15" s="127"/>
      <c r="E15" s="127"/>
      <c r="F15" s="128" t="s">
        <v>274</v>
      </c>
    </row>
    <row r="16" spans="1:6" ht="35.4" customHeight="1">
      <c r="A16" s="41" t="s">
        <v>133</v>
      </c>
      <c r="B16" s="52">
        <v>1</v>
      </c>
      <c r="C16" s="38" t="s">
        <v>145</v>
      </c>
      <c r="D16" s="46"/>
      <c r="E16" s="46"/>
      <c r="F16" s="39"/>
    </row>
    <row r="17" spans="1:6" ht="34.200000000000003" customHeight="1">
      <c r="A17" s="125" t="s">
        <v>277</v>
      </c>
      <c r="B17" s="37"/>
      <c r="C17" s="38"/>
      <c r="D17" s="46"/>
      <c r="E17" s="46"/>
      <c r="F17" s="39"/>
    </row>
    <row r="18" spans="1:6" ht="34.200000000000003" customHeight="1">
      <c r="A18" s="41"/>
      <c r="B18" s="37"/>
      <c r="C18" s="38"/>
      <c r="D18" s="46"/>
      <c r="E18" s="46"/>
      <c r="F18" s="39"/>
    </row>
    <row r="19" spans="1:6" ht="34.200000000000003" customHeight="1">
      <c r="A19" s="36"/>
      <c r="B19" s="37"/>
      <c r="C19" s="38"/>
      <c r="D19" s="47"/>
      <c r="E19" s="46"/>
      <c r="F19" s="39"/>
    </row>
    <row r="20" spans="1:6" ht="34.200000000000003" customHeight="1">
      <c r="A20" s="40"/>
      <c r="B20" s="37"/>
      <c r="C20" s="38"/>
      <c r="D20" s="46"/>
      <c r="E20" s="46"/>
      <c r="F20" s="39"/>
    </row>
    <row r="21" spans="1:6" ht="34.200000000000003" customHeight="1">
      <c r="A21" s="40"/>
      <c r="B21" s="37"/>
      <c r="C21" s="38"/>
      <c r="D21" s="46"/>
      <c r="E21" s="46"/>
      <c r="F21" s="39"/>
    </row>
    <row r="22" spans="1:6" ht="34.200000000000003" customHeight="1">
      <c r="A22" s="40"/>
      <c r="B22" s="37"/>
      <c r="C22" s="38"/>
      <c r="D22" s="46"/>
      <c r="E22" s="46"/>
      <c r="F22" s="39"/>
    </row>
    <row r="23" spans="1:6" ht="34.200000000000003" customHeight="1">
      <c r="A23" s="40"/>
      <c r="B23" s="37"/>
      <c r="C23" s="38"/>
      <c r="D23" s="46"/>
      <c r="E23" s="46"/>
      <c r="F23" s="39"/>
    </row>
    <row r="24" spans="1:6" ht="34.200000000000003" customHeight="1">
      <c r="A24" s="40"/>
      <c r="B24" s="37"/>
      <c r="C24" s="38"/>
      <c r="D24" s="46"/>
      <c r="E24" s="46"/>
      <c r="F24" s="39"/>
    </row>
    <row r="25" spans="1:6" ht="34.200000000000003" customHeight="1">
      <c r="A25" s="40"/>
      <c r="B25" s="37"/>
      <c r="C25" s="38"/>
      <c r="D25" s="46"/>
      <c r="E25" s="46"/>
      <c r="F25" s="39"/>
    </row>
    <row r="26" spans="1:6" ht="34.200000000000003" customHeight="1">
      <c r="A26" s="40"/>
      <c r="B26" s="37"/>
      <c r="C26" s="38"/>
      <c r="D26" s="46"/>
      <c r="E26" s="46"/>
      <c r="F26" s="39"/>
    </row>
    <row r="27" spans="1:6" ht="34.200000000000003" customHeight="1">
      <c r="A27" s="40"/>
      <c r="B27" s="37"/>
      <c r="C27" s="38"/>
      <c r="D27" s="46"/>
      <c r="E27" s="46"/>
      <c r="F27" s="39"/>
    </row>
  </sheetData>
  <mergeCells count="1">
    <mergeCell ref="D1:E3"/>
  </mergeCells>
  <phoneticPr fontId="2"/>
  <pageMargins left="0.7" right="0.7" top="0.75" bottom="0.75" header="0.3" footer="0.3"/>
  <pageSetup paperSize="9" scale="96" fitToHeight="0" orientation="landscape" r:id="rId1"/>
  <rowBreaks count="1" manualBreakCount="1">
    <brk id="20" max="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CC3F2-0021-444D-927D-9EFB12525B08}">
  <sheetPr>
    <pageSetUpPr fitToPage="1"/>
  </sheetPr>
  <dimension ref="A1:F29"/>
  <sheetViews>
    <sheetView view="pageBreakPreview" zoomScale="85" zoomScaleNormal="100" zoomScaleSheetLayoutView="85" workbookViewId="0">
      <pane ySplit="4" topLeftCell="A5" activePane="bottomLeft" state="frozen"/>
      <selection pane="bottomLeft" activeCell="D5" sqref="D5:E16"/>
    </sheetView>
  </sheetViews>
  <sheetFormatPr defaultRowHeight="13.2"/>
  <cols>
    <col min="1" max="1" width="38.109375" customWidth="1"/>
    <col min="2" max="2" width="14.6640625" customWidth="1"/>
    <col min="4" max="4" width="17.44140625" style="48" customWidth="1"/>
    <col min="5" max="5" width="17.21875" style="48" customWidth="1"/>
    <col min="6" max="6" width="42.88671875" customWidth="1"/>
  </cols>
  <sheetData>
    <row r="1" spans="1:6">
      <c r="D1" s="262" t="s">
        <v>111</v>
      </c>
      <c r="E1" s="262"/>
    </row>
    <row r="2" spans="1:6">
      <c r="A2" s="260" t="s">
        <v>209</v>
      </c>
      <c r="D2" s="262"/>
      <c r="E2" s="262"/>
      <c r="F2" s="97" t="str">
        <f>測量業務費!G46</f>
        <v>施工　第0 -0018号表</v>
      </c>
    </row>
    <row r="3" spans="1:6">
      <c r="A3" s="261"/>
      <c r="D3" s="262"/>
      <c r="E3" s="262"/>
      <c r="F3" s="24" t="s">
        <v>239</v>
      </c>
    </row>
    <row r="4" spans="1:6" ht="22.2" customHeight="1">
      <c r="A4" s="23" t="s">
        <v>103</v>
      </c>
      <c r="B4" s="23" t="s">
        <v>104</v>
      </c>
      <c r="C4" s="23" t="s">
        <v>105</v>
      </c>
      <c r="D4" s="45" t="s">
        <v>106</v>
      </c>
      <c r="E4" s="45" t="s">
        <v>107</v>
      </c>
      <c r="F4" s="23" t="s">
        <v>108</v>
      </c>
    </row>
    <row r="5" spans="1:6" ht="35.4" customHeight="1">
      <c r="A5" s="125" t="s">
        <v>246</v>
      </c>
      <c r="B5" s="130">
        <v>0.6</v>
      </c>
      <c r="C5" s="126" t="s">
        <v>125</v>
      </c>
      <c r="D5" s="127"/>
      <c r="E5" s="127"/>
      <c r="F5" s="128" t="s">
        <v>149</v>
      </c>
    </row>
    <row r="6" spans="1:6" ht="35.4" customHeight="1">
      <c r="A6" s="125" t="s">
        <v>248</v>
      </c>
      <c r="B6" s="130">
        <v>0.6</v>
      </c>
      <c r="C6" s="126" t="s">
        <v>125</v>
      </c>
      <c r="D6" s="127"/>
      <c r="E6" s="127"/>
      <c r="F6" s="128" t="s">
        <v>149</v>
      </c>
    </row>
    <row r="7" spans="1:6" ht="35.4" customHeight="1">
      <c r="A7" s="125" t="s">
        <v>115</v>
      </c>
      <c r="B7" s="130">
        <v>0.6</v>
      </c>
      <c r="C7" s="126" t="s">
        <v>125</v>
      </c>
      <c r="D7" s="127"/>
      <c r="E7" s="127"/>
      <c r="F7" s="128" t="s">
        <v>149</v>
      </c>
    </row>
    <row r="8" spans="1:6" ht="35.4" customHeight="1">
      <c r="A8" s="125" t="s">
        <v>245</v>
      </c>
      <c r="B8" s="130">
        <v>0.6</v>
      </c>
      <c r="C8" s="126" t="s">
        <v>125</v>
      </c>
      <c r="D8" s="127"/>
      <c r="E8" s="127"/>
      <c r="F8" s="128" t="s">
        <v>149</v>
      </c>
    </row>
    <row r="9" spans="1:6" s="97" customFormat="1" ht="35.4" customHeight="1">
      <c r="A9" s="125" t="s">
        <v>249</v>
      </c>
      <c r="B9" s="130">
        <v>0.3</v>
      </c>
      <c r="C9" s="126" t="s">
        <v>125</v>
      </c>
      <c r="D9" s="127"/>
      <c r="E9" s="127"/>
      <c r="F9" s="128" t="s">
        <v>150</v>
      </c>
    </row>
    <row r="10" spans="1:6" s="97" customFormat="1" ht="35.4" customHeight="1">
      <c r="A10" s="125" t="s">
        <v>118</v>
      </c>
      <c r="B10" s="130">
        <v>0.3</v>
      </c>
      <c r="C10" s="126" t="s">
        <v>125</v>
      </c>
      <c r="D10" s="127"/>
      <c r="E10" s="127"/>
      <c r="F10" s="128" t="s">
        <v>150</v>
      </c>
    </row>
    <row r="11" spans="1:6" s="97" customFormat="1" ht="35.4" customHeight="1">
      <c r="A11" s="125" t="s">
        <v>250</v>
      </c>
      <c r="B11" s="130">
        <v>0.3</v>
      </c>
      <c r="C11" s="126" t="s">
        <v>125</v>
      </c>
      <c r="D11" s="127"/>
      <c r="E11" s="127"/>
      <c r="F11" s="128" t="s">
        <v>150</v>
      </c>
    </row>
    <row r="12" spans="1:6" ht="35.4" customHeight="1">
      <c r="A12" s="129" t="s">
        <v>120</v>
      </c>
      <c r="B12" s="139">
        <v>3</v>
      </c>
      <c r="C12" s="126" t="s">
        <v>126</v>
      </c>
      <c r="D12" s="127"/>
      <c r="E12" s="127"/>
      <c r="F12" s="128" t="s">
        <v>233</v>
      </c>
    </row>
    <row r="13" spans="1:6" ht="35.4" customHeight="1">
      <c r="A13" s="129" t="s">
        <v>122</v>
      </c>
      <c r="B13" s="130">
        <v>2.5</v>
      </c>
      <c r="C13" s="126" t="s">
        <v>126</v>
      </c>
      <c r="D13" s="127"/>
      <c r="E13" s="127"/>
      <c r="F13" s="128" t="s">
        <v>233</v>
      </c>
    </row>
    <row r="14" spans="1:6" ht="35.4" customHeight="1">
      <c r="A14" s="129" t="s">
        <v>123</v>
      </c>
      <c r="B14" s="139">
        <v>7</v>
      </c>
      <c r="C14" s="126" t="s">
        <v>126</v>
      </c>
      <c r="D14" s="127"/>
      <c r="E14" s="127"/>
      <c r="F14" s="128" t="s">
        <v>234</v>
      </c>
    </row>
    <row r="15" spans="1:6" ht="35.4" customHeight="1">
      <c r="A15" s="41" t="s">
        <v>133</v>
      </c>
      <c r="B15" s="52">
        <v>1</v>
      </c>
      <c r="C15" s="38" t="s">
        <v>211</v>
      </c>
      <c r="D15" s="46"/>
      <c r="E15" s="46"/>
      <c r="F15" s="39"/>
    </row>
    <row r="16" spans="1:6" ht="35.4" customHeight="1">
      <c r="A16" s="36"/>
      <c r="B16" s="37"/>
      <c r="C16" s="38"/>
      <c r="D16" s="46"/>
      <c r="E16" s="46"/>
      <c r="F16" s="39"/>
    </row>
    <row r="17" spans="1:6" ht="35.4" customHeight="1">
      <c r="A17" s="41"/>
      <c r="B17" s="37"/>
      <c r="C17" s="38"/>
      <c r="D17" s="46"/>
      <c r="E17" s="46"/>
      <c r="F17" s="39"/>
    </row>
    <row r="18" spans="1:6" ht="35.4" customHeight="1">
      <c r="A18" s="41"/>
      <c r="B18" s="37"/>
      <c r="C18" s="38"/>
      <c r="D18" s="46"/>
      <c r="E18" s="46"/>
      <c r="F18" s="39"/>
    </row>
    <row r="19" spans="1:6" ht="34.200000000000003" customHeight="1">
      <c r="A19" s="40"/>
      <c r="B19" s="37"/>
      <c r="C19" s="38"/>
      <c r="D19" s="46"/>
      <c r="E19" s="46"/>
      <c r="F19" s="39"/>
    </row>
    <row r="20" spans="1:6" ht="34.200000000000003" customHeight="1">
      <c r="A20" s="41"/>
      <c r="B20" s="37"/>
      <c r="C20" s="38"/>
      <c r="D20" s="46"/>
      <c r="E20" s="46"/>
      <c r="F20" s="39"/>
    </row>
    <row r="21" spans="1:6" ht="34.200000000000003" customHeight="1">
      <c r="A21" s="36"/>
      <c r="B21" s="37"/>
      <c r="C21" s="38"/>
      <c r="D21" s="47"/>
      <c r="E21" s="46"/>
      <c r="F21" s="39"/>
    </row>
    <row r="22" spans="1:6" ht="34.200000000000003" customHeight="1">
      <c r="A22" s="40"/>
      <c r="B22" s="37"/>
      <c r="C22" s="38"/>
      <c r="D22" s="46"/>
      <c r="E22" s="46"/>
      <c r="F22" s="39"/>
    </row>
    <row r="23" spans="1:6" ht="34.200000000000003" customHeight="1">
      <c r="A23" s="40"/>
      <c r="B23" s="37"/>
      <c r="C23" s="38"/>
      <c r="D23" s="46"/>
      <c r="E23" s="46"/>
      <c r="F23" s="39"/>
    </row>
    <row r="24" spans="1:6" ht="34.200000000000003" customHeight="1">
      <c r="A24" s="40"/>
      <c r="B24" s="37"/>
      <c r="C24" s="38"/>
      <c r="D24" s="46"/>
      <c r="E24" s="46"/>
      <c r="F24" s="39"/>
    </row>
    <row r="25" spans="1:6" ht="34.200000000000003" customHeight="1">
      <c r="A25" s="40"/>
      <c r="B25" s="37"/>
      <c r="C25" s="38"/>
      <c r="D25" s="46"/>
      <c r="E25" s="46"/>
      <c r="F25" s="39"/>
    </row>
    <row r="26" spans="1:6" ht="34.200000000000003" customHeight="1">
      <c r="A26" s="40"/>
      <c r="B26" s="37"/>
      <c r="C26" s="38"/>
      <c r="D26" s="46"/>
      <c r="E26" s="46"/>
      <c r="F26" s="39"/>
    </row>
    <row r="27" spans="1:6" ht="34.200000000000003" customHeight="1">
      <c r="A27" s="40"/>
      <c r="B27" s="37"/>
      <c r="C27" s="38"/>
      <c r="D27" s="46"/>
      <c r="E27" s="46"/>
      <c r="F27" s="39"/>
    </row>
    <row r="28" spans="1:6" ht="34.200000000000003" customHeight="1">
      <c r="A28" s="40"/>
      <c r="B28" s="37"/>
      <c r="C28" s="38"/>
      <c r="D28" s="46"/>
      <c r="E28" s="46"/>
      <c r="F28" s="39"/>
    </row>
    <row r="29" spans="1:6" ht="34.200000000000003" customHeight="1">
      <c r="A29" s="40"/>
      <c r="B29" s="37"/>
      <c r="C29" s="38"/>
      <c r="D29" s="46"/>
      <c r="E29" s="46"/>
      <c r="F29" s="39"/>
    </row>
  </sheetData>
  <mergeCells count="2">
    <mergeCell ref="D1:E3"/>
    <mergeCell ref="A2:A3"/>
  </mergeCells>
  <phoneticPr fontId="2"/>
  <pageMargins left="0.7" right="0.7" top="0.75" bottom="0.75" header="0.3" footer="0.3"/>
  <pageSetup paperSize="9" scale="96" fitToHeight="0" orientation="landscape" r:id="rId1"/>
  <rowBreaks count="1" manualBreakCount="1">
    <brk id="20" max="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BC061-C2D6-4851-9AC0-98EBAC3B6AB3}">
  <sheetPr>
    <pageSetUpPr fitToPage="1"/>
  </sheetPr>
  <dimension ref="A1:J27"/>
  <sheetViews>
    <sheetView view="pageBreakPreview" zoomScale="85" zoomScaleNormal="100" zoomScaleSheetLayoutView="85" workbookViewId="0">
      <pane ySplit="4" topLeftCell="A5" activePane="bottomLeft" state="frozen"/>
      <selection pane="bottomLeft" activeCell="A11" sqref="A11"/>
    </sheetView>
  </sheetViews>
  <sheetFormatPr defaultRowHeight="13.2"/>
  <cols>
    <col min="1" max="1" width="38.109375" customWidth="1"/>
    <col min="2" max="2" width="14.6640625" customWidth="1"/>
    <col min="4" max="4" width="17.44140625" style="48" customWidth="1"/>
    <col min="5" max="5" width="17.21875" style="48" customWidth="1"/>
    <col min="6" max="6" width="42.88671875" customWidth="1"/>
    <col min="10" max="10" width="9.6640625" bestFit="1" customWidth="1"/>
  </cols>
  <sheetData>
    <row r="1" spans="1:10">
      <c r="D1" s="262" t="s">
        <v>111</v>
      </c>
      <c r="E1" s="262"/>
    </row>
    <row r="2" spans="1:10">
      <c r="A2" s="35" t="s">
        <v>162</v>
      </c>
      <c r="D2" s="262"/>
      <c r="E2" s="262"/>
      <c r="F2" s="116" t="str">
        <f>測量業務費!G56</f>
        <v>施工　第0 -0020号表</v>
      </c>
    </row>
    <row r="3" spans="1:10">
      <c r="A3" s="43" t="s">
        <v>164</v>
      </c>
      <c r="D3" s="262"/>
      <c r="E3" s="262"/>
      <c r="F3" s="24" t="s">
        <v>194</v>
      </c>
    </row>
    <row r="4" spans="1:10" ht="22.2" customHeight="1">
      <c r="A4" s="23" t="s">
        <v>103</v>
      </c>
      <c r="B4" s="23" t="s">
        <v>104</v>
      </c>
      <c r="C4" s="23" t="s">
        <v>105</v>
      </c>
      <c r="D4" s="45" t="s">
        <v>106</v>
      </c>
      <c r="E4" s="45" t="s">
        <v>107</v>
      </c>
      <c r="F4" s="23" t="s">
        <v>108</v>
      </c>
    </row>
    <row r="5" spans="1:10" ht="35.4" customHeight="1">
      <c r="A5" s="36" t="s">
        <v>163</v>
      </c>
      <c r="B5" s="70">
        <v>1</v>
      </c>
      <c r="C5" s="38" t="s">
        <v>53</v>
      </c>
      <c r="D5" s="46"/>
      <c r="E5" s="46"/>
      <c r="F5" s="39"/>
    </row>
    <row r="6" spans="1:10" ht="35.4" customHeight="1">
      <c r="A6" s="36"/>
      <c r="B6" s="37"/>
      <c r="C6" s="38"/>
      <c r="D6" s="46"/>
      <c r="E6" s="46"/>
      <c r="F6" s="39"/>
    </row>
    <row r="7" spans="1:10" ht="35.4" customHeight="1">
      <c r="A7" s="36"/>
      <c r="B7" s="37"/>
      <c r="C7" s="38"/>
      <c r="D7" s="46"/>
      <c r="E7" s="46"/>
      <c r="F7" s="39"/>
    </row>
    <row r="8" spans="1:10" ht="35.4" customHeight="1">
      <c r="A8" s="36"/>
      <c r="B8" s="37"/>
      <c r="C8" s="38"/>
      <c r="D8" s="46"/>
      <c r="E8" s="46"/>
      <c r="F8" s="39"/>
    </row>
    <row r="9" spans="1:10" ht="35.4" customHeight="1">
      <c r="A9" s="41" t="s">
        <v>133</v>
      </c>
      <c r="B9" s="37">
        <v>1</v>
      </c>
      <c r="C9" s="38" t="s">
        <v>53</v>
      </c>
      <c r="D9" s="46"/>
      <c r="E9" s="46"/>
      <c r="F9" s="39"/>
    </row>
    <row r="10" spans="1:10" ht="46.95" customHeight="1">
      <c r="A10" s="125" t="s">
        <v>298</v>
      </c>
      <c r="B10" s="37"/>
      <c r="C10" s="38"/>
      <c r="D10" s="46"/>
      <c r="E10" s="46"/>
      <c r="F10" s="39"/>
      <c r="J10" s="72"/>
    </row>
    <row r="11" spans="1:10" ht="35.4" customHeight="1">
      <c r="A11" s="36"/>
      <c r="B11" s="37"/>
      <c r="C11" s="38"/>
      <c r="D11" s="46"/>
      <c r="E11" s="46"/>
      <c r="F11" s="39"/>
    </row>
    <row r="12" spans="1:10" ht="35.4" customHeight="1">
      <c r="A12" s="40"/>
      <c r="B12" s="37"/>
      <c r="C12" s="38"/>
      <c r="D12" s="46"/>
      <c r="E12" s="46"/>
      <c r="F12" s="39"/>
    </row>
    <row r="13" spans="1:10" ht="35.4" customHeight="1">
      <c r="A13" s="40"/>
      <c r="B13" s="37"/>
      <c r="C13" s="38"/>
      <c r="D13" s="46"/>
      <c r="E13" s="46"/>
      <c r="F13" s="39"/>
    </row>
    <row r="14" spans="1:10" ht="35.4" customHeight="1">
      <c r="A14" s="40"/>
      <c r="B14" s="37"/>
      <c r="C14" s="38"/>
      <c r="D14" s="46"/>
      <c r="E14" s="46"/>
      <c r="F14" s="39"/>
    </row>
    <row r="15" spans="1:10" ht="35.4" customHeight="1">
      <c r="A15" s="41"/>
      <c r="B15" s="37"/>
      <c r="C15" s="38"/>
      <c r="D15" s="46"/>
      <c r="E15" s="46"/>
      <c r="F15" s="39"/>
    </row>
    <row r="16" spans="1:10" ht="35.4" customHeight="1">
      <c r="A16" s="41"/>
      <c r="B16" s="37"/>
      <c r="C16" s="38"/>
      <c r="D16" s="46"/>
      <c r="E16" s="46"/>
      <c r="F16" s="39"/>
    </row>
    <row r="17" spans="1:6" ht="34.200000000000003" customHeight="1">
      <c r="A17" s="40"/>
      <c r="B17" s="37"/>
      <c r="C17" s="38"/>
      <c r="D17" s="46"/>
      <c r="E17" s="46"/>
      <c r="F17" s="39"/>
    </row>
    <row r="18" spans="1:6" ht="34.200000000000003" customHeight="1">
      <c r="A18" s="41"/>
      <c r="B18" s="37"/>
      <c r="C18" s="38"/>
      <c r="D18" s="46"/>
      <c r="E18" s="46"/>
      <c r="F18" s="39"/>
    </row>
    <row r="19" spans="1:6" ht="34.200000000000003" customHeight="1">
      <c r="A19" s="36"/>
      <c r="B19" s="37"/>
      <c r="C19" s="38"/>
      <c r="D19" s="47"/>
      <c r="E19" s="46"/>
      <c r="F19" s="39"/>
    </row>
    <row r="20" spans="1:6" ht="34.200000000000003" customHeight="1">
      <c r="A20" s="40"/>
      <c r="B20" s="37"/>
      <c r="C20" s="38"/>
      <c r="D20" s="46"/>
      <c r="E20" s="46"/>
      <c r="F20" s="39"/>
    </row>
    <row r="21" spans="1:6" ht="34.200000000000003" customHeight="1">
      <c r="A21" s="40"/>
      <c r="B21" s="37"/>
      <c r="C21" s="38"/>
      <c r="D21" s="46"/>
      <c r="E21" s="46"/>
      <c r="F21" s="39"/>
    </row>
    <row r="22" spans="1:6" ht="34.200000000000003" customHeight="1">
      <c r="A22" s="40"/>
      <c r="B22" s="37"/>
      <c r="C22" s="38"/>
      <c r="D22" s="46"/>
      <c r="E22" s="46"/>
      <c r="F22" s="39"/>
    </row>
    <row r="23" spans="1:6" ht="34.200000000000003" customHeight="1">
      <c r="A23" s="40"/>
      <c r="B23" s="37"/>
      <c r="C23" s="38"/>
      <c r="D23" s="46"/>
      <c r="E23" s="46"/>
      <c r="F23" s="39"/>
    </row>
    <row r="24" spans="1:6" ht="34.200000000000003" customHeight="1">
      <c r="A24" s="40"/>
      <c r="B24" s="37"/>
      <c r="C24" s="38"/>
      <c r="D24" s="46"/>
      <c r="E24" s="46"/>
      <c r="F24" s="39"/>
    </row>
    <row r="25" spans="1:6" ht="34.200000000000003" customHeight="1">
      <c r="A25" s="40"/>
      <c r="B25" s="37"/>
      <c r="C25" s="38"/>
      <c r="D25" s="46"/>
      <c r="E25" s="46"/>
      <c r="F25" s="39"/>
    </row>
    <row r="26" spans="1:6" ht="34.200000000000003" customHeight="1">
      <c r="A26" s="40"/>
      <c r="B26" s="37"/>
      <c r="C26" s="38"/>
      <c r="D26" s="46"/>
      <c r="E26" s="46"/>
      <c r="F26" s="39"/>
    </row>
    <row r="27" spans="1:6" ht="34.200000000000003" customHeight="1">
      <c r="A27" s="40"/>
      <c r="B27" s="37"/>
      <c r="C27" s="38"/>
      <c r="D27" s="46"/>
      <c r="E27" s="46"/>
      <c r="F27" s="39"/>
    </row>
  </sheetData>
  <mergeCells count="1">
    <mergeCell ref="D1:E3"/>
  </mergeCells>
  <phoneticPr fontId="2"/>
  <pageMargins left="0.7" right="0.7" top="0.75" bottom="0.75" header="0.3" footer="0.3"/>
  <pageSetup paperSize="9" scale="96" fitToHeight="0" orientation="landscape" r:id="rId1"/>
  <rowBreaks count="1" manualBreakCount="1">
    <brk id="17" max="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7AC51-538E-4258-9B04-A63B6C51ED9A}">
  <sheetPr>
    <pageSetUpPr fitToPage="1"/>
  </sheetPr>
  <dimension ref="A1:F26"/>
  <sheetViews>
    <sheetView view="pageBreakPreview" zoomScale="85" zoomScaleNormal="100" zoomScaleSheetLayoutView="85" workbookViewId="0">
      <pane ySplit="4" topLeftCell="A5" activePane="bottomLeft" state="frozen"/>
      <selection pane="bottomLeft" activeCell="B17" sqref="B17"/>
    </sheetView>
  </sheetViews>
  <sheetFormatPr defaultRowHeight="13.2"/>
  <cols>
    <col min="1" max="1" width="38.109375" customWidth="1"/>
    <col min="2" max="2" width="14.6640625" customWidth="1"/>
    <col min="4" max="4" width="17.44140625" style="48" customWidth="1"/>
    <col min="5" max="5" width="17.21875" style="48" customWidth="1"/>
    <col min="6" max="6" width="42.88671875" customWidth="1"/>
  </cols>
  <sheetData>
    <row r="1" spans="1:6">
      <c r="D1" s="262" t="s">
        <v>111</v>
      </c>
      <c r="E1" s="262"/>
    </row>
    <row r="2" spans="1:6">
      <c r="A2" s="258" t="s">
        <v>184</v>
      </c>
      <c r="D2" s="262"/>
      <c r="E2" s="262"/>
      <c r="F2" s="116" t="str">
        <f>測量業務費!G48</f>
        <v>施工　第0 -0019号表</v>
      </c>
    </row>
    <row r="3" spans="1:6">
      <c r="A3" s="259"/>
      <c r="D3" s="262"/>
      <c r="E3" s="262"/>
      <c r="F3" s="24" t="s">
        <v>194</v>
      </c>
    </row>
    <row r="4" spans="1:6" ht="22.2" customHeight="1">
      <c r="A4" s="23" t="s">
        <v>103</v>
      </c>
      <c r="B4" s="23" t="s">
        <v>104</v>
      </c>
      <c r="C4" s="23" t="s">
        <v>105</v>
      </c>
      <c r="D4" s="45" t="s">
        <v>106</v>
      </c>
      <c r="E4" s="45" t="s">
        <v>107</v>
      </c>
      <c r="F4" s="23" t="s">
        <v>108</v>
      </c>
    </row>
    <row r="5" spans="1:6" ht="35.4" customHeight="1">
      <c r="A5" s="36" t="s">
        <v>210</v>
      </c>
      <c r="B5" s="52">
        <v>2</v>
      </c>
      <c r="C5" s="38" t="s">
        <v>125</v>
      </c>
      <c r="D5" s="46"/>
      <c r="E5" s="46"/>
      <c r="F5" s="39"/>
    </row>
    <row r="6" spans="1:6" ht="35.4" customHeight="1">
      <c r="A6" s="36" t="s">
        <v>182</v>
      </c>
      <c r="B6" s="52">
        <v>1</v>
      </c>
      <c r="C6" s="38" t="s">
        <v>125</v>
      </c>
      <c r="D6" s="46"/>
      <c r="E6" s="46"/>
      <c r="F6" s="39"/>
    </row>
    <row r="7" spans="1:6" ht="35.4" customHeight="1">
      <c r="A7" s="36" t="s">
        <v>183</v>
      </c>
      <c r="B7" s="52">
        <v>1</v>
      </c>
      <c r="C7" s="38" t="s">
        <v>125</v>
      </c>
      <c r="D7" s="46"/>
      <c r="E7" s="46"/>
      <c r="F7" s="39"/>
    </row>
    <row r="8" spans="1:6" ht="35.4" customHeight="1">
      <c r="A8" s="41" t="s">
        <v>133</v>
      </c>
      <c r="B8" s="52">
        <v>1</v>
      </c>
      <c r="C8" s="38" t="s">
        <v>141</v>
      </c>
      <c r="D8" s="46"/>
      <c r="E8" s="46"/>
      <c r="F8" s="39"/>
    </row>
    <row r="9" spans="1:6" ht="35.4" customHeight="1">
      <c r="A9" s="36" t="s">
        <v>256</v>
      </c>
      <c r="B9" s="37"/>
      <c r="C9" s="38"/>
      <c r="D9" s="46"/>
      <c r="E9" s="46"/>
      <c r="F9" s="39"/>
    </row>
    <row r="10" spans="1:6" ht="35.4" customHeight="1">
      <c r="A10" s="36"/>
      <c r="B10" s="37"/>
      <c r="C10" s="38"/>
      <c r="D10" s="46"/>
      <c r="E10" s="46"/>
      <c r="F10" s="39"/>
    </row>
    <row r="11" spans="1:6" ht="35.4" customHeight="1">
      <c r="A11" s="40"/>
      <c r="B11" s="37"/>
      <c r="C11" s="38"/>
      <c r="D11" s="46"/>
      <c r="E11" s="46"/>
      <c r="F11" s="39"/>
    </row>
    <row r="12" spans="1:6" ht="35.4" customHeight="1">
      <c r="A12" s="40"/>
      <c r="B12" s="37"/>
      <c r="C12" s="38"/>
      <c r="D12" s="46"/>
      <c r="E12" s="46"/>
      <c r="F12" s="39"/>
    </row>
    <row r="13" spans="1:6" ht="35.4" customHeight="1">
      <c r="A13" s="40"/>
      <c r="B13" s="37"/>
      <c r="C13" s="38"/>
      <c r="D13" s="46"/>
      <c r="E13" s="46"/>
      <c r="F13" s="39"/>
    </row>
    <row r="14" spans="1:6" ht="35.4" customHeight="1">
      <c r="A14" s="41"/>
      <c r="B14" s="37"/>
      <c r="C14" s="38"/>
      <c r="D14" s="46"/>
      <c r="E14" s="46"/>
      <c r="F14" s="39"/>
    </row>
    <row r="15" spans="1:6" ht="35.4" customHeight="1">
      <c r="A15" s="41"/>
      <c r="B15" s="37"/>
      <c r="C15" s="38"/>
      <c r="D15" s="46"/>
      <c r="E15" s="46"/>
      <c r="F15" s="39"/>
    </row>
    <row r="16" spans="1:6" ht="34.200000000000003" customHeight="1">
      <c r="A16" s="40"/>
      <c r="B16" s="37"/>
      <c r="C16" s="38"/>
      <c r="D16" s="46"/>
      <c r="E16" s="46"/>
      <c r="F16" s="39"/>
    </row>
    <row r="17" spans="1:6" ht="34.200000000000003" customHeight="1">
      <c r="A17" s="41"/>
      <c r="B17" s="37"/>
      <c r="C17" s="38"/>
      <c r="D17" s="46"/>
      <c r="E17" s="46"/>
      <c r="F17" s="39"/>
    </row>
    <row r="18" spans="1:6" ht="34.200000000000003" customHeight="1">
      <c r="A18" s="36"/>
      <c r="B18" s="37"/>
      <c r="C18" s="38"/>
      <c r="D18" s="47"/>
      <c r="E18" s="46"/>
      <c r="F18" s="39"/>
    </row>
    <row r="19" spans="1:6" ht="34.200000000000003" customHeight="1">
      <c r="A19" s="40"/>
      <c r="B19" s="37"/>
      <c r="C19" s="38"/>
      <c r="D19" s="46"/>
      <c r="E19" s="46"/>
      <c r="F19" s="39"/>
    </row>
    <row r="20" spans="1:6" ht="34.200000000000003" customHeight="1">
      <c r="A20" s="40"/>
      <c r="B20" s="37"/>
      <c r="C20" s="38"/>
      <c r="D20" s="46"/>
      <c r="E20" s="46"/>
      <c r="F20" s="39"/>
    </row>
    <row r="21" spans="1:6" ht="34.200000000000003" customHeight="1">
      <c r="A21" s="40"/>
      <c r="B21" s="37"/>
      <c r="C21" s="38"/>
      <c r="D21" s="46"/>
      <c r="E21" s="46"/>
      <c r="F21" s="39"/>
    </row>
    <row r="22" spans="1:6" ht="34.200000000000003" customHeight="1">
      <c r="A22" s="40"/>
      <c r="B22" s="37"/>
      <c r="C22" s="38"/>
      <c r="D22" s="46"/>
      <c r="E22" s="46"/>
      <c r="F22" s="39"/>
    </row>
    <row r="23" spans="1:6" ht="34.200000000000003" customHeight="1">
      <c r="A23" s="40"/>
      <c r="B23" s="37"/>
      <c r="C23" s="38"/>
      <c r="D23" s="46"/>
      <c r="E23" s="46"/>
      <c r="F23" s="39"/>
    </row>
    <row r="24" spans="1:6" ht="34.200000000000003" customHeight="1">
      <c r="A24" s="40"/>
      <c r="B24" s="37"/>
      <c r="C24" s="38"/>
      <c r="D24" s="46"/>
      <c r="E24" s="46"/>
      <c r="F24" s="39"/>
    </row>
    <row r="25" spans="1:6" ht="34.200000000000003" customHeight="1">
      <c r="A25" s="40"/>
      <c r="B25" s="37"/>
      <c r="C25" s="38"/>
      <c r="D25" s="46"/>
      <c r="E25" s="46"/>
      <c r="F25" s="39"/>
    </row>
    <row r="26" spans="1:6" ht="34.200000000000003" customHeight="1">
      <c r="A26" s="40"/>
      <c r="B26" s="37"/>
      <c r="C26" s="38"/>
      <c r="D26" s="46"/>
      <c r="E26" s="46"/>
      <c r="F26" s="39"/>
    </row>
  </sheetData>
  <mergeCells count="2">
    <mergeCell ref="D1:E3"/>
    <mergeCell ref="A2:A3"/>
  </mergeCells>
  <phoneticPr fontId="2"/>
  <pageMargins left="0.7" right="0.7" top="0.75" bottom="0.75" header="0.3" footer="0.3"/>
  <pageSetup paperSize="9" scale="96" fitToHeight="0" orientation="landscape" r:id="rId1"/>
  <rowBreaks count="1" manualBreakCount="1">
    <brk id="17" max="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7"/>
  <sheetViews>
    <sheetView view="pageBreakPreview" topLeftCell="A7" zoomScaleNormal="100" workbookViewId="0">
      <selection activeCell="C8" sqref="C8"/>
    </sheetView>
  </sheetViews>
  <sheetFormatPr defaultColWidth="9" defaultRowHeight="13.2"/>
  <cols>
    <col min="1" max="1" width="2.21875" style="5" customWidth="1"/>
    <col min="2" max="2" width="21.88671875" style="5" customWidth="1"/>
    <col min="3" max="3" width="16" style="5" customWidth="1"/>
    <col min="4" max="4" width="10.21875" style="5" customWidth="1"/>
    <col min="5" max="5" width="17.88671875" style="5" customWidth="1"/>
    <col min="6" max="6" width="11" style="5" customWidth="1"/>
    <col min="7" max="16384" width="9" style="5"/>
  </cols>
  <sheetData>
    <row r="1" spans="1:6" ht="16.5" customHeight="1">
      <c r="A1" s="263" t="s">
        <v>31</v>
      </c>
      <c r="B1" s="263"/>
      <c r="C1" s="263"/>
      <c r="D1" s="263"/>
      <c r="E1" s="263"/>
      <c r="F1" s="263"/>
    </row>
    <row r="2" spans="1:6" ht="30.75" customHeight="1"/>
    <row r="3" spans="1:6" ht="16.5" customHeight="1">
      <c r="A3" s="5" t="s">
        <v>4</v>
      </c>
    </row>
    <row r="4" spans="1:6" ht="16.5" customHeight="1"/>
    <row r="5" spans="1:6" ht="16.5" customHeight="1">
      <c r="B5" s="6" t="s">
        <v>5</v>
      </c>
      <c r="C5" s="6" t="s">
        <v>6</v>
      </c>
      <c r="D5" s="6"/>
      <c r="E5" s="6"/>
      <c r="F5" s="6"/>
    </row>
    <row r="6" spans="1:6" ht="16.5" customHeight="1">
      <c r="B6" s="7" t="s">
        <v>7</v>
      </c>
      <c r="C6" s="8" t="e">
        <f>SUM(#REF!)</f>
        <v>#REF!</v>
      </c>
      <c r="D6" s="6" t="s">
        <v>32</v>
      </c>
      <c r="E6" s="8" t="e">
        <f>ROUNDDOWN(C6*(9.5/10),0)</f>
        <v>#REF!</v>
      </c>
      <c r="F6" s="16" t="s">
        <v>8</v>
      </c>
    </row>
    <row r="7" spans="1:6" ht="16.5" customHeight="1">
      <c r="B7" s="7" t="s">
        <v>9</v>
      </c>
      <c r="C7" s="8" t="e">
        <f>#REF!+#REF!</f>
        <v>#REF!</v>
      </c>
      <c r="D7" s="6" t="s">
        <v>33</v>
      </c>
      <c r="E7" s="8" t="e">
        <f>ROUNDDOWN(C7*(9/10),0)</f>
        <v>#REF!</v>
      </c>
      <c r="F7" s="16" t="s">
        <v>10</v>
      </c>
    </row>
    <row r="8" spans="1:6" ht="16.5" customHeight="1">
      <c r="B8" s="7" t="s">
        <v>11</v>
      </c>
      <c r="C8" s="8" t="e">
        <f>SUM(#REF!)</f>
        <v>#REF!</v>
      </c>
      <c r="D8" s="6" t="s">
        <v>34</v>
      </c>
      <c r="E8" s="8" t="e">
        <f>ROUNDDOWN(C8*(7/10),0)</f>
        <v>#REF!</v>
      </c>
      <c r="F8" s="16" t="s">
        <v>12</v>
      </c>
    </row>
    <row r="9" spans="1:6" ht="16.5" customHeight="1">
      <c r="B9" s="7" t="s">
        <v>13</v>
      </c>
      <c r="C9" s="8" t="e">
        <f>#REF!</f>
        <v>#REF!</v>
      </c>
      <c r="D9" s="6" t="s">
        <v>35</v>
      </c>
      <c r="E9" s="9" t="e">
        <f>ROUNDDOWN(C9*(3/10),0)</f>
        <v>#REF!</v>
      </c>
      <c r="F9" s="16" t="s">
        <v>36</v>
      </c>
    </row>
    <row r="10" spans="1:6" ht="16.5" customHeight="1">
      <c r="B10" s="7" t="s">
        <v>14</v>
      </c>
      <c r="C10" s="8" t="e">
        <f>SUM(C6:C9)</f>
        <v>#REF!</v>
      </c>
      <c r="D10" s="6"/>
      <c r="E10" s="9" t="s">
        <v>15</v>
      </c>
      <c r="F10" s="7"/>
    </row>
    <row r="11" spans="1:6" ht="16.5" customHeight="1">
      <c r="B11" s="7" t="s">
        <v>16</v>
      </c>
      <c r="C11" s="8" t="e">
        <f>ROUNDDOWN(C10*0.05,0)</f>
        <v>#REF!</v>
      </c>
      <c r="D11" s="7"/>
      <c r="E11" s="9" t="s">
        <v>17</v>
      </c>
      <c r="F11" s="7"/>
    </row>
    <row r="12" spans="1:6" ht="16.5" customHeight="1">
      <c r="B12" s="6" t="s">
        <v>3</v>
      </c>
      <c r="C12" s="8" t="e">
        <f>SUM(C10:C11)</f>
        <v>#REF!</v>
      </c>
      <c r="D12" s="7"/>
      <c r="E12" s="9" t="s">
        <v>18</v>
      </c>
      <c r="F12" s="7"/>
    </row>
    <row r="13" spans="1:6" ht="16.5" customHeight="1">
      <c r="E13" s="10"/>
    </row>
    <row r="14" spans="1:6" ht="16.5" customHeight="1">
      <c r="E14" s="10"/>
    </row>
    <row r="15" spans="1:6" ht="16.5" customHeight="1" thickBot="1">
      <c r="B15" s="5" t="s">
        <v>19</v>
      </c>
      <c r="E15" s="10"/>
    </row>
    <row r="16" spans="1:6" ht="16.5" customHeight="1" thickTop="1" thickBot="1">
      <c r="B16" s="5" t="s">
        <v>37</v>
      </c>
      <c r="D16" s="11" t="s">
        <v>20</v>
      </c>
      <c r="E16" s="17" t="e">
        <f>SUM(E6:E9)</f>
        <v>#REF!</v>
      </c>
    </row>
    <row r="17" spans="1:5" ht="16.5" customHeight="1" thickTop="1">
      <c r="B17" s="5" t="s">
        <v>38</v>
      </c>
      <c r="E17" s="10"/>
    </row>
    <row r="18" spans="1:5" ht="16.5" customHeight="1">
      <c r="B18" s="5" t="s">
        <v>21</v>
      </c>
      <c r="E18" s="10"/>
    </row>
    <row r="19" spans="1:5" ht="16.5" customHeight="1">
      <c r="B19" s="5" t="s">
        <v>22</v>
      </c>
      <c r="E19" s="12" t="e">
        <f>+C10</f>
        <v>#REF!</v>
      </c>
    </row>
    <row r="20" spans="1:5" ht="16.5" customHeight="1">
      <c r="E20" s="10"/>
    </row>
    <row r="21" spans="1:5" ht="16.5" customHeight="1">
      <c r="B21" s="5" t="s">
        <v>39</v>
      </c>
      <c r="D21" s="13" t="s">
        <v>23</v>
      </c>
      <c r="E21" s="8" t="e">
        <f>ROUNDDOWN(C10*(7/10),0)</f>
        <v>#REF!</v>
      </c>
    </row>
    <row r="22" spans="1:5" ht="16.5" customHeight="1">
      <c r="D22" s="14"/>
      <c r="E22" s="10"/>
    </row>
    <row r="23" spans="1:5" ht="16.5" customHeight="1">
      <c r="B23" s="5" t="s">
        <v>40</v>
      </c>
      <c r="D23" s="13" t="s">
        <v>24</v>
      </c>
      <c r="E23" s="8" t="e">
        <f>ROUNDDOWN(C10*(9/10),0)</f>
        <v>#REF!</v>
      </c>
    </row>
    <row r="24" spans="1:5" ht="16.5" customHeight="1"/>
    <row r="25" spans="1:5" ht="16.5" customHeight="1"/>
    <row r="26" spans="1:5" ht="16.5" customHeight="1">
      <c r="B26" s="15" t="s">
        <v>25</v>
      </c>
      <c r="C26" s="15"/>
    </row>
    <row r="27" spans="1:5" ht="16.5" customHeight="1">
      <c r="B27" s="15" t="s">
        <v>26</v>
      </c>
      <c r="C27" s="15"/>
    </row>
    <row r="28" spans="1:5" ht="16.5" customHeight="1">
      <c r="B28" s="15" t="s">
        <v>27</v>
      </c>
      <c r="C28" s="15"/>
    </row>
    <row r="29" spans="1:5" ht="16.5" customHeight="1"/>
    <row r="30" spans="1:5" ht="16.5" customHeight="1"/>
    <row r="31" spans="1:5" ht="16.5" customHeight="1"/>
    <row r="32" spans="1:5" ht="16.5" customHeight="1">
      <c r="A32" s="5" t="s">
        <v>28</v>
      </c>
    </row>
    <row r="33" spans="2:2" ht="16.5" customHeight="1"/>
    <row r="34" spans="2:2" ht="16.5" customHeight="1">
      <c r="B34" s="5" t="s">
        <v>29</v>
      </c>
    </row>
    <row r="35" spans="2:2" ht="16.5" customHeight="1">
      <c r="B35" s="5" t="s">
        <v>30</v>
      </c>
    </row>
    <row r="36" spans="2:2" ht="16.5" customHeight="1"/>
    <row r="37" spans="2:2" ht="16.5" customHeight="1"/>
  </sheetData>
  <mergeCells count="1">
    <mergeCell ref="A1:F1"/>
  </mergeCells>
  <phoneticPr fontId="2"/>
  <pageMargins left="0.78740157480314965" right="0.51181102362204722" top="0.98425196850393704" bottom="0.98425196850393704" header="0.51181102362204722" footer="0.51181102362204722"/>
  <pageSetup paperSize="9" scale="10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8"/>
  <sheetViews>
    <sheetView view="pageBreakPreview" topLeftCell="A10" zoomScaleNormal="100" workbookViewId="0">
      <selection activeCell="D3" sqref="D3"/>
    </sheetView>
  </sheetViews>
  <sheetFormatPr defaultColWidth="9" defaultRowHeight="13.2"/>
  <cols>
    <col min="1" max="1" width="2.21875" style="5" customWidth="1"/>
    <col min="2" max="2" width="21.88671875" style="5" customWidth="1"/>
    <col min="3" max="3" width="16" style="5" customWidth="1"/>
    <col min="4" max="4" width="10.21875" style="5" customWidth="1"/>
    <col min="5" max="5" width="17.88671875" style="5" customWidth="1"/>
    <col min="6" max="6" width="11" style="5" customWidth="1"/>
    <col min="7" max="16384" width="9" style="5"/>
  </cols>
  <sheetData>
    <row r="1" spans="1:6" ht="16.5" customHeight="1">
      <c r="A1" s="263" t="s">
        <v>41</v>
      </c>
      <c r="B1" s="263"/>
      <c r="C1" s="263"/>
      <c r="D1" s="263"/>
      <c r="E1" s="263"/>
      <c r="F1" s="263"/>
    </row>
    <row r="2" spans="1:6" ht="30.75" customHeight="1"/>
    <row r="3" spans="1:6" ht="16.5" customHeight="1">
      <c r="A3" s="5" t="s">
        <v>4</v>
      </c>
    </row>
    <row r="4" spans="1:6" ht="16.5" customHeight="1"/>
    <row r="5" spans="1:6" ht="16.5" customHeight="1">
      <c r="B5" s="6" t="s">
        <v>5</v>
      </c>
      <c r="C5" s="6" t="s">
        <v>6</v>
      </c>
      <c r="D5" s="6"/>
      <c r="E5" s="6"/>
      <c r="F5" s="6"/>
    </row>
    <row r="6" spans="1:6" ht="16.5" customHeight="1">
      <c r="B6" s="7" t="s">
        <v>7</v>
      </c>
      <c r="C6" s="8" t="e">
        <f>SUM(#REF!)</f>
        <v>#REF!</v>
      </c>
      <c r="D6" s="6" t="s">
        <v>32</v>
      </c>
      <c r="E6" s="8" t="e">
        <f>ROUNDDOWN(C6*(9.5/10),0)</f>
        <v>#REF!</v>
      </c>
      <c r="F6" s="16" t="s">
        <v>45</v>
      </c>
    </row>
    <row r="7" spans="1:6" ht="16.5" customHeight="1">
      <c r="B7" s="7" t="s">
        <v>9</v>
      </c>
      <c r="C7" s="8" t="e">
        <f>#REF!+#REF!</f>
        <v>#REF!</v>
      </c>
      <c r="D7" s="6" t="s">
        <v>33</v>
      </c>
      <c r="E7" s="8" t="e">
        <f>ROUNDDOWN(C7*(9/10),0)</f>
        <v>#REF!</v>
      </c>
      <c r="F7" s="16" t="s">
        <v>46</v>
      </c>
    </row>
    <row r="8" spans="1:6" ht="16.5" customHeight="1">
      <c r="B8" s="18" t="s">
        <v>42</v>
      </c>
      <c r="C8" s="19"/>
      <c r="D8" s="6" t="s">
        <v>34</v>
      </c>
      <c r="E8" s="8">
        <f>ROUNDDOWN(C8*(7/10),0)</f>
        <v>0</v>
      </c>
      <c r="F8" s="16" t="s">
        <v>47</v>
      </c>
    </row>
    <row r="9" spans="1:6" ht="16.5" customHeight="1">
      <c r="B9" s="7" t="s">
        <v>13</v>
      </c>
      <c r="C9" s="8" t="e">
        <f>#REF!</f>
        <v>#REF!</v>
      </c>
      <c r="D9" s="6" t="s">
        <v>35</v>
      </c>
      <c r="E9" s="9" t="e">
        <f>ROUNDDOWN(C9*(3/10),0)</f>
        <v>#REF!</v>
      </c>
      <c r="F9" s="16" t="s">
        <v>48</v>
      </c>
    </row>
    <row r="10" spans="1:6" ht="16.5" customHeight="1">
      <c r="B10" s="7" t="s">
        <v>43</v>
      </c>
      <c r="C10" s="19"/>
      <c r="D10" s="6" t="s">
        <v>50</v>
      </c>
      <c r="E10" s="9">
        <f>ROUNDDOWN(C10*(3/10),0)</f>
        <v>0</v>
      </c>
      <c r="F10" s="16" t="s">
        <v>49</v>
      </c>
    </row>
    <row r="11" spans="1:6" ht="16.5" customHeight="1">
      <c r="B11" s="7" t="s">
        <v>44</v>
      </c>
      <c r="C11" s="8" t="e">
        <f>SUM(C6:C10)</f>
        <v>#REF!</v>
      </c>
      <c r="D11" s="6"/>
      <c r="E11" s="9" t="s">
        <v>15</v>
      </c>
      <c r="F11" s="7"/>
    </row>
    <row r="12" spans="1:6" ht="16.5" customHeight="1">
      <c r="B12" s="7" t="s">
        <v>16</v>
      </c>
      <c r="C12" s="8" t="e">
        <f>ROUNDDOWN(C11*0.05,0)</f>
        <v>#REF!</v>
      </c>
      <c r="D12" s="7"/>
      <c r="E12" s="9" t="s">
        <v>17</v>
      </c>
      <c r="F12" s="7"/>
    </row>
    <row r="13" spans="1:6" ht="16.5" customHeight="1">
      <c r="B13" s="6" t="s">
        <v>3</v>
      </c>
      <c r="C13" s="8" t="e">
        <f>SUM(C11:C12)</f>
        <v>#REF!</v>
      </c>
      <c r="D13" s="7"/>
      <c r="E13" s="9" t="s">
        <v>18</v>
      </c>
      <c r="F13" s="7"/>
    </row>
    <row r="14" spans="1:6" ht="16.5" customHeight="1">
      <c r="E14" s="10"/>
    </row>
    <row r="15" spans="1:6" ht="16.5" customHeight="1">
      <c r="E15" s="10"/>
    </row>
    <row r="16" spans="1:6" ht="16.5" customHeight="1" thickBot="1">
      <c r="B16" s="5" t="s">
        <v>19</v>
      </c>
      <c r="E16" s="10"/>
    </row>
    <row r="17" spans="2:5" ht="16.5" customHeight="1" thickTop="1" thickBot="1">
      <c r="B17" s="5" t="s">
        <v>51</v>
      </c>
      <c r="D17" s="11" t="s">
        <v>20</v>
      </c>
      <c r="E17" s="17" t="e">
        <f>SUM(E6:E10)</f>
        <v>#REF!</v>
      </c>
    </row>
    <row r="18" spans="2:5" ht="16.5" customHeight="1" thickTop="1">
      <c r="B18" s="5" t="s">
        <v>38</v>
      </c>
      <c r="E18" s="10"/>
    </row>
    <row r="19" spans="2:5" ht="16.5" customHeight="1">
      <c r="B19" s="5" t="s">
        <v>21</v>
      </c>
      <c r="E19" s="10"/>
    </row>
    <row r="20" spans="2:5" ht="16.5" customHeight="1">
      <c r="B20" s="5" t="s">
        <v>52</v>
      </c>
      <c r="E20" s="12" t="e">
        <f>+C11</f>
        <v>#REF!</v>
      </c>
    </row>
    <row r="21" spans="2:5" ht="16.5" customHeight="1">
      <c r="E21" s="10"/>
    </row>
    <row r="22" spans="2:5" ht="16.5" customHeight="1">
      <c r="B22" s="5" t="s">
        <v>39</v>
      </c>
      <c r="D22" s="13" t="s">
        <v>23</v>
      </c>
      <c r="E22" s="8" t="e">
        <f>ROUNDDOWN(C11*(7/10),0)</f>
        <v>#REF!</v>
      </c>
    </row>
    <row r="23" spans="2:5" ht="16.5" customHeight="1">
      <c r="D23" s="14"/>
      <c r="E23" s="10"/>
    </row>
    <row r="24" spans="2:5" ht="16.5" customHeight="1">
      <c r="B24" s="5" t="s">
        <v>40</v>
      </c>
      <c r="D24" s="13" t="s">
        <v>24</v>
      </c>
      <c r="E24" s="8" t="e">
        <f>ROUNDDOWN(C11*(9/10),0)</f>
        <v>#REF!</v>
      </c>
    </row>
    <row r="25" spans="2:5" ht="16.5" customHeight="1"/>
    <row r="26" spans="2:5" ht="16.5" customHeight="1"/>
    <row r="27" spans="2:5" ht="16.5" customHeight="1">
      <c r="B27" s="15" t="s">
        <v>25</v>
      </c>
      <c r="C27" s="15"/>
    </row>
    <row r="28" spans="2:5" ht="16.5" customHeight="1">
      <c r="B28" s="15" t="s">
        <v>26</v>
      </c>
      <c r="C28" s="15"/>
    </row>
    <row r="29" spans="2:5" ht="16.5" customHeight="1">
      <c r="B29" s="15" t="s">
        <v>27</v>
      </c>
      <c r="C29" s="15"/>
    </row>
    <row r="30" spans="2:5" ht="16.5" customHeight="1"/>
    <row r="31" spans="2:5" ht="16.5" customHeight="1"/>
    <row r="32" spans="2:5" ht="16.5" customHeight="1"/>
    <row r="33" spans="1:2" ht="16.5" customHeight="1">
      <c r="A33" s="5" t="s">
        <v>28</v>
      </c>
    </row>
    <row r="34" spans="1:2" ht="16.5" customHeight="1"/>
    <row r="35" spans="1:2" ht="16.5" customHeight="1">
      <c r="B35" s="5" t="s">
        <v>29</v>
      </c>
    </row>
    <row r="36" spans="1:2" ht="16.5" customHeight="1">
      <c r="B36" s="5" t="s">
        <v>30</v>
      </c>
    </row>
    <row r="37" spans="1:2" ht="16.5" customHeight="1"/>
    <row r="38" spans="1:2" ht="16.5" customHeight="1"/>
  </sheetData>
  <mergeCells count="1">
    <mergeCell ref="A1:F1"/>
  </mergeCells>
  <phoneticPr fontId="2"/>
  <pageMargins left="0.78740157480314965" right="0.51181102362204722" top="0.98425196850393704" bottom="0.98425196850393704" header="0.51181102362204722" footer="0.51181102362204722"/>
  <pageSetup paperSize="9" scale="105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48" zoomScaleSheetLayoutView="4" workbookViewId="0"/>
  </sheetViews>
  <sheetFormatPr defaultRowHeight="13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Normal="48" zoomScaleSheetLayoutView="4" workbookViewId="0"/>
  </sheetViews>
  <sheetFormatPr defaultRowHeight="13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8A993-795E-44DB-9575-6EA4CE23A4A6}">
  <sheetPr>
    <pageSetUpPr fitToPage="1"/>
  </sheetPr>
  <dimension ref="A1:O23"/>
  <sheetViews>
    <sheetView tabSelected="1" view="pageBreakPreview" zoomScale="75" zoomScaleNormal="100" zoomScaleSheetLayoutView="75" workbookViewId="0">
      <selection activeCell="E17" sqref="E17"/>
    </sheetView>
  </sheetViews>
  <sheetFormatPr defaultColWidth="9" defaultRowHeight="30" customHeight="1"/>
  <cols>
    <col min="1" max="1" width="6.6640625" style="92" customWidth="1"/>
    <col min="2" max="4" width="11.109375" style="93" customWidth="1"/>
    <col min="5" max="5" width="8.109375" style="93" customWidth="1"/>
    <col min="6" max="6" width="4.44140625" style="93" customWidth="1"/>
    <col min="7" max="7" width="12.109375" style="92" customWidth="1"/>
    <col min="8" max="8" width="4.44140625" style="93" customWidth="1"/>
    <col min="9" max="9" width="12.88671875" style="93" customWidth="1"/>
    <col min="10" max="10" width="4.21875" style="94" customWidth="1"/>
    <col min="11" max="11" width="13.33203125" style="93" customWidth="1"/>
    <col min="12" max="12" width="4.21875" style="94" customWidth="1"/>
    <col min="13" max="13" width="14.44140625" style="93" customWidth="1"/>
    <col min="14" max="14" width="4.33203125" style="93" customWidth="1"/>
    <col min="15" max="15" width="14.44140625" style="93" customWidth="1"/>
    <col min="16" max="16384" width="9" style="93"/>
  </cols>
  <sheetData>
    <row r="1" spans="1:15" ht="30" customHeight="1" thickBot="1">
      <c r="O1" s="95" t="s">
        <v>69</v>
      </c>
    </row>
    <row r="2" spans="1:15" ht="33.6" customHeight="1">
      <c r="A2" s="166" t="s">
        <v>54</v>
      </c>
      <c r="B2" s="168"/>
      <c r="C2" s="169"/>
      <c r="D2" s="169"/>
      <c r="E2" s="170"/>
      <c r="F2" s="174" t="s">
        <v>55</v>
      </c>
      <c r="G2" s="176"/>
      <c r="H2" s="174" t="s">
        <v>56</v>
      </c>
      <c r="I2" s="176"/>
      <c r="J2" s="174" t="s">
        <v>57</v>
      </c>
      <c r="K2" s="176"/>
      <c r="L2" s="174" t="s">
        <v>59</v>
      </c>
      <c r="M2" s="176"/>
      <c r="N2" s="179" t="s">
        <v>58</v>
      </c>
      <c r="O2" s="164"/>
    </row>
    <row r="3" spans="1:15" ht="33.6" customHeight="1">
      <c r="A3" s="167"/>
      <c r="B3" s="171"/>
      <c r="C3" s="172"/>
      <c r="D3" s="172"/>
      <c r="E3" s="173"/>
      <c r="F3" s="175"/>
      <c r="G3" s="177"/>
      <c r="H3" s="175"/>
      <c r="I3" s="177"/>
      <c r="J3" s="178"/>
      <c r="K3" s="177"/>
      <c r="L3" s="178"/>
      <c r="M3" s="177"/>
      <c r="N3" s="180"/>
      <c r="O3" s="165"/>
    </row>
    <row r="4" spans="1:15" ht="37.950000000000003" customHeight="1">
      <c r="A4" s="181" t="s">
        <v>283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3"/>
    </row>
    <row r="5" spans="1:15" ht="37.950000000000003" customHeight="1">
      <c r="A5" s="184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6"/>
    </row>
    <row r="6" spans="1:15" ht="43.95" customHeight="1">
      <c r="A6" s="187" t="s">
        <v>262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9"/>
    </row>
    <row r="7" spans="1:15" ht="43.95" customHeight="1">
      <c r="A7" s="187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9"/>
    </row>
    <row r="8" spans="1:15" ht="30" customHeight="1">
      <c r="A8" s="190" t="s">
        <v>60</v>
      </c>
      <c r="B8" s="191"/>
      <c r="C8" s="191"/>
      <c r="D8" s="191"/>
      <c r="E8" s="191"/>
      <c r="F8" s="191"/>
      <c r="G8" s="191"/>
      <c r="H8" s="191"/>
      <c r="I8" s="192" t="s">
        <v>61</v>
      </c>
      <c r="J8" s="191"/>
      <c r="K8" s="193"/>
      <c r="L8" s="192" t="s">
        <v>62</v>
      </c>
      <c r="M8" s="191"/>
      <c r="N8" s="191"/>
      <c r="O8" s="194"/>
    </row>
    <row r="9" spans="1:15" ht="37.950000000000003" customHeight="1">
      <c r="A9" s="211"/>
      <c r="B9" s="212"/>
      <c r="C9" s="212"/>
      <c r="D9" s="212"/>
      <c r="E9" s="212"/>
      <c r="F9" s="212"/>
      <c r="G9" s="212"/>
      <c r="H9" s="213"/>
      <c r="I9" s="192" t="s">
        <v>63</v>
      </c>
      <c r="J9" s="191"/>
      <c r="K9" s="193"/>
      <c r="L9" s="192" t="s">
        <v>237</v>
      </c>
      <c r="M9" s="191"/>
      <c r="N9" s="191"/>
      <c r="O9" s="194"/>
    </row>
    <row r="10" spans="1:15" ht="37.950000000000003" customHeight="1">
      <c r="A10" s="214"/>
      <c r="B10" s="172"/>
      <c r="C10" s="172"/>
      <c r="D10" s="172"/>
      <c r="E10" s="172"/>
      <c r="F10" s="172"/>
      <c r="G10" s="172"/>
      <c r="H10" s="215"/>
      <c r="I10" s="219" t="s">
        <v>64</v>
      </c>
      <c r="J10" s="220"/>
      <c r="K10" s="221"/>
      <c r="L10" s="172" t="s">
        <v>68</v>
      </c>
      <c r="M10" s="222"/>
      <c r="N10" s="222"/>
      <c r="O10" s="223"/>
    </row>
    <row r="11" spans="1:15" ht="37.950000000000003" customHeight="1">
      <c r="A11" s="214"/>
      <c r="B11" s="172"/>
      <c r="C11" s="172"/>
      <c r="D11" s="172"/>
      <c r="E11" s="172"/>
      <c r="F11" s="172"/>
      <c r="G11" s="172"/>
      <c r="H11" s="215"/>
      <c r="I11" s="197" t="s">
        <v>65</v>
      </c>
      <c r="J11" s="197"/>
      <c r="K11" s="198"/>
      <c r="L11" s="192" t="s">
        <v>68</v>
      </c>
      <c r="M11" s="199"/>
      <c r="N11" s="199"/>
      <c r="O11" s="200"/>
    </row>
    <row r="12" spans="1:15" ht="37.950000000000003" customHeight="1">
      <c r="A12" s="214"/>
      <c r="B12" s="172"/>
      <c r="C12" s="172"/>
      <c r="D12" s="172"/>
      <c r="E12" s="172"/>
      <c r="F12" s="172"/>
      <c r="G12" s="172"/>
      <c r="H12" s="215"/>
      <c r="I12" s="201" t="s">
        <v>66</v>
      </c>
      <c r="J12" s="202"/>
      <c r="K12" s="203"/>
      <c r="L12" s="204"/>
      <c r="M12" s="205"/>
      <c r="N12" s="205"/>
      <c r="O12" s="206"/>
    </row>
    <row r="13" spans="1:15" ht="37.950000000000003" customHeight="1">
      <c r="A13" s="214"/>
      <c r="B13" s="172"/>
      <c r="C13" s="172"/>
      <c r="D13" s="172"/>
      <c r="E13" s="172"/>
      <c r="F13" s="172"/>
      <c r="G13" s="172"/>
      <c r="H13" s="215"/>
      <c r="I13" s="207" t="s">
        <v>67</v>
      </c>
      <c r="J13" s="207"/>
      <c r="K13" s="207"/>
      <c r="L13" s="207"/>
      <c r="M13" s="207"/>
      <c r="N13" s="207"/>
      <c r="O13" s="208"/>
    </row>
    <row r="14" spans="1:15" ht="37.950000000000003" customHeight="1" thickBot="1">
      <c r="A14" s="216"/>
      <c r="B14" s="217"/>
      <c r="C14" s="217"/>
      <c r="D14" s="217"/>
      <c r="E14" s="217"/>
      <c r="F14" s="217"/>
      <c r="G14" s="217"/>
      <c r="H14" s="218"/>
      <c r="I14" s="209"/>
      <c r="J14" s="209"/>
      <c r="K14" s="209"/>
      <c r="L14" s="209"/>
      <c r="M14" s="209"/>
      <c r="N14" s="209"/>
      <c r="O14" s="210"/>
    </row>
    <row r="15" spans="1:15" ht="30" customHeight="1">
      <c r="A15" s="195" t="s">
        <v>70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</row>
    <row r="23" spans="3:3" ht="30" customHeight="1">
      <c r="C23" s="96"/>
    </row>
  </sheetData>
  <mergeCells count="28">
    <mergeCell ref="I11:K11"/>
    <mergeCell ref="L11:O11"/>
    <mergeCell ref="I12:K12"/>
    <mergeCell ref="L12:O12"/>
    <mergeCell ref="I13:O14"/>
    <mergeCell ref="A15:O15"/>
    <mergeCell ref="A9:H14"/>
    <mergeCell ref="I9:K9"/>
    <mergeCell ref="L9:O9"/>
    <mergeCell ref="I10:K10"/>
    <mergeCell ref="L10:O10"/>
    <mergeCell ref="A4:O5"/>
    <mergeCell ref="A6:O7"/>
    <mergeCell ref="A8:H8"/>
    <mergeCell ref="I8:K8"/>
    <mergeCell ref="L8:O8"/>
    <mergeCell ref="O2:O3"/>
    <mergeCell ref="A2:A3"/>
    <mergeCell ref="B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honeticPr fontId="2"/>
  <printOptions horizontalCentered="1" verticalCentered="1"/>
  <pageMargins left="0.59055118110236227" right="0.59055118110236227" top="0.62992125984251968" bottom="0.47244094488188981" header="0.39370078740157483" footer="0.23622047244094491"/>
  <pageSetup paperSize="9" scale="97" fitToHeight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00D84-0FFC-4BBB-8EA1-7E95672B9E6C}">
  <sheetPr>
    <pageSetUpPr fitToPage="1"/>
  </sheetPr>
  <dimension ref="A1:E27"/>
  <sheetViews>
    <sheetView view="pageBreakPreview" zoomScaleNormal="100" zoomScaleSheetLayoutView="100" workbookViewId="0">
      <selection activeCell="B10" sqref="B10"/>
    </sheetView>
  </sheetViews>
  <sheetFormatPr defaultRowHeight="13.2"/>
  <cols>
    <col min="1" max="1" width="29" customWidth="1"/>
    <col min="2" max="2" width="46" customWidth="1"/>
    <col min="3" max="3" width="10.44140625" customWidth="1"/>
    <col min="4" max="4" width="13.77734375" customWidth="1"/>
    <col min="5" max="5" width="40.109375" customWidth="1"/>
  </cols>
  <sheetData>
    <row r="1" spans="1:5" ht="21">
      <c r="A1" s="224" t="s">
        <v>81</v>
      </c>
      <c r="B1" s="224"/>
      <c r="C1" s="224"/>
      <c r="D1" s="224"/>
      <c r="E1" s="224"/>
    </row>
    <row r="2" spans="1:5" ht="19.2" customHeight="1">
      <c r="A2" s="98" t="s">
        <v>71</v>
      </c>
      <c r="B2" s="101" t="s">
        <v>226</v>
      </c>
      <c r="C2" s="109"/>
      <c r="D2" s="109"/>
      <c r="E2" s="102"/>
    </row>
    <row r="3" spans="1:5" ht="19.2" customHeight="1">
      <c r="A3" s="99" t="s">
        <v>222</v>
      </c>
      <c r="B3" s="105" t="s">
        <v>223</v>
      </c>
      <c r="C3" s="111"/>
      <c r="D3" s="111"/>
      <c r="E3" s="104"/>
    </row>
    <row r="4" spans="1:5" ht="19.2" customHeight="1">
      <c r="A4" s="99" t="s">
        <v>72</v>
      </c>
      <c r="B4" s="103">
        <v>0</v>
      </c>
      <c r="C4" s="110"/>
      <c r="D4" s="110"/>
      <c r="E4" s="104"/>
    </row>
    <row r="5" spans="1:5" ht="19.2" customHeight="1">
      <c r="A5" s="99" t="s">
        <v>73</v>
      </c>
      <c r="B5" s="105" t="s">
        <v>78</v>
      </c>
      <c r="C5" s="111"/>
      <c r="D5" s="111"/>
      <c r="E5" s="104"/>
    </row>
    <row r="6" spans="1:5" ht="19.2" customHeight="1">
      <c r="A6" s="99" t="s">
        <v>74</v>
      </c>
      <c r="B6" s="162" t="s">
        <v>263</v>
      </c>
      <c r="C6" s="111"/>
      <c r="D6" s="111"/>
      <c r="E6" s="104"/>
    </row>
    <row r="7" spans="1:5" ht="19.2" customHeight="1">
      <c r="A7" s="99" t="s">
        <v>75</v>
      </c>
      <c r="B7" s="162" t="s">
        <v>236</v>
      </c>
      <c r="C7" s="111"/>
      <c r="D7" s="111"/>
      <c r="E7" s="104"/>
    </row>
    <row r="8" spans="1:5" ht="19.2" customHeight="1">
      <c r="A8" s="99"/>
      <c r="B8" s="162"/>
      <c r="C8" s="111"/>
      <c r="D8" s="111"/>
      <c r="E8" s="104"/>
    </row>
    <row r="9" spans="1:5" ht="19.2" customHeight="1">
      <c r="A9" s="99" t="s">
        <v>224</v>
      </c>
      <c r="B9" s="162" t="s">
        <v>230</v>
      </c>
      <c r="C9" s="111"/>
      <c r="D9" s="111"/>
      <c r="E9" s="104"/>
    </row>
    <row r="10" spans="1:5" ht="19.2" customHeight="1">
      <c r="A10" s="100" t="s">
        <v>225</v>
      </c>
      <c r="B10" s="163" t="s">
        <v>284</v>
      </c>
      <c r="C10" s="112"/>
      <c r="D10" s="112"/>
      <c r="E10" s="107"/>
    </row>
    <row r="11" spans="1:5" ht="19.2" customHeight="1">
      <c r="A11" s="108"/>
      <c r="B11" s="225" t="s">
        <v>80</v>
      </c>
      <c r="C11" s="226"/>
      <c r="D11" s="225" t="s">
        <v>82</v>
      </c>
      <c r="E11" s="226"/>
    </row>
    <row r="12" spans="1:5" ht="19.2" customHeight="1">
      <c r="A12" s="98" t="s">
        <v>76</v>
      </c>
      <c r="B12" s="233" t="s">
        <v>79</v>
      </c>
      <c r="C12" s="234"/>
      <c r="D12" s="227"/>
      <c r="E12" s="228"/>
    </row>
    <row r="13" spans="1:5" ht="19.2" customHeight="1">
      <c r="A13" s="99" t="s">
        <v>77</v>
      </c>
      <c r="B13" s="235">
        <v>0.1</v>
      </c>
      <c r="C13" s="236"/>
      <c r="D13" s="229"/>
      <c r="E13" s="230"/>
    </row>
    <row r="14" spans="1:5" ht="19.2" customHeight="1">
      <c r="A14" s="99"/>
      <c r="B14" s="237"/>
      <c r="C14" s="236"/>
      <c r="D14" s="229"/>
      <c r="E14" s="230"/>
    </row>
    <row r="15" spans="1:5" ht="19.2" customHeight="1">
      <c r="A15" s="99"/>
      <c r="B15" s="237"/>
      <c r="C15" s="236"/>
      <c r="D15" s="229"/>
      <c r="E15" s="230"/>
    </row>
    <row r="16" spans="1:5" ht="19.2" customHeight="1">
      <c r="A16" s="99"/>
      <c r="B16" s="229"/>
      <c r="C16" s="230"/>
      <c r="D16" s="229"/>
      <c r="E16" s="230"/>
    </row>
    <row r="17" spans="1:5" ht="19.2" customHeight="1">
      <c r="A17" s="99"/>
      <c r="B17" s="229"/>
      <c r="C17" s="230"/>
      <c r="D17" s="229"/>
      <c r="E17" s="230"/>
    </row>
    <row r="18" spans="1:5" ht="19.2" customHeight="1">
      <c r="A18" s="99"/>
      <c r="B18" s="229"/>
      <c r="C18" s="230"/>
      <c r="D18" s="229"/>
      <c r="E18" s="230"/>
    </row>
    <row r="19" spans="1:5" ht="19.2" customHeight="1">
      <c r="A19" s="99"/>
      <c r="B19" s="229"/>
      <c r="C19" s="230"/>
      <c r="D19" s="229"/>
      <c r="E19" s="230"/>
    </row>
    <row r="20" spans="1:5" ht="19.2" customHeight="1">
      <c r="A20" s="99"/>
      <c r="B20" s="229"/>
      <c r="C20" s="230"/>
      <c r="D20" s="229"/>
      <c r="E20" s="230"/>
    </row>
    <row r="21" spans="1:5" ht="19.2" customHeight="1">
      <c r="A21" s="99"/>
      <c r="B21" s="229"/>
      <c r="C21" s="230"/>
      <c r="D21" s="229"/>
      <c r="E21" s="230"/>
    </row>
    <row r="22" spans="1:5" ht="19.2" customHeight="1">
      <c r="A22" s="100"/>
      <c r="B22" s="231"/>
      <c r="C22" s="232"/>
      <c r="D22" s="231"/>
      <c r="E22" s="232"/>
    </row>
    <row r="23" spans="1:5" ht="19.2" customHeight="1">
      <c r="A23" s="98"/>
      <c r="B23" s="113" t="s">
        <v>261</v>
      </c>
      <c r="C23" s="113"/>
      <c r="D23" s="102"/>
      <c r="E23" s="98"/>
    </row>
    <row r="24" spans="1:5" ht="19.2" customHeight="1">
      <c r="A24" s="99"/>
      <c r="B24" s="105"/>
      <c r="C24" s="105"/>
      <c r="D24" s="104"/>
      <c r="E24" s="99"/>
    </row>
    <row r="25" spans="1:5" ht="19.2" customHeight="1">
      <c r="A25" s="99"/>
      <c r="B25" s="105"/>
      <c r="C25" s="105"/>
      <c r="D25" s="104"/>
      <c r="E25" s="99"/>
    </row>
    <row r="26" spans="1:5" ht="19.2" customHeight="1">
      <c r="A26" s="100"/>
      <c r="B26" s="106"/>
      <c r="C26" s="106"/>
      <c r="D26" s="107"/>
      <c r="E26" s="100"/>
    </row>
    <row r="27" spans="1:5">
      <c r="A27" s="97"/>
      <c r="B27" s="114" t="s">
        <v>83</v>
      </c>
      <c r="C27" s="97"/>
      <c r="D27" s="97"/>
      <c r="E27" s="97"/>
    </row>
  </sheetData>
  <mergeCells count="15">
    <mergeCell ref="A1:E1"/>
    <mergeCell ref="D11:E11"/>
    <mergeCell ref="D12:E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honeticPr fontId="2"/>
  <pageMargins left="0.7" right="0.7" top="0.75" bottom="0.75" header="0.3" footer="0.3"/>
  <pageSetup paperSize="9" scale="9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J83"/>
  <sheetViews>
    <sheetView view="pageBreakPreview" zoomScaleNormal="100" zoomScaleSheetLayoutView="100" workbookViewId="0">
      <pane ySplit="2" topLeftCell="A24" activePane="bottomLeft" state="frozen"/>
      <selection pane="bottomLeft" activeCell="C67" sqref="C67"/>
    </sheetView>
  </sheetViews>
  <sheetFormatPr defaultColWidth="9" defaultRowHeight="30" customHeight="1"/>
  <cols>
    <col min="1" max="1" width="25.6640625" style="1" customWidth="1"/>
    <col min="2" max="2" width="41.88671875" style="2" customWidth="1"/>
    <col min="3" max="3" width="14.77734375" style="2" customWidth="1"/>
    <col min="4" max="4" width="9" style="1"/>
    <col min="5" max="5" width="12.88671875" style="61" customWidth="1"/>
    <col min="6" max="6" width="13.44140625" style="118" customWidth="1"/>
    <col min="7" max="7" width="37.44140625" style="2" customWidth="1"/>
    <col min="8" max="8" width="3.44140625" style="2" customWidth="1"/>
    <col min="9" max="9" width="13.109375" style="2" customWidth="1"/>
    <col min="10" max="19" width="10.77734375" style="72" customWidth="1"/>
    <col min="20" max="20" width="11.6640625" style="72" customWidth="1"/>
    <col min="21" max="23" width="9.44140625" style="72" bestFit="1" customWidth="1"/>
    <col min="24" max="24" width="9" style="72"/>
    <col min="25" max="25" width="12.77734375" style="72" customWidth="1"/>
    <col min="26" max="26" width="10.77734375" style="72" customWidth="1"/>
    <col min="27" max="30" width="9" style="72"/>
    <col min="31" max="16384" width="9" style="2"/>
  </cols>
  <sheetData>
    <row r="1" spans="1:8" ht="27.6" customHeight="1">
      <c r="A1" s="32" t="s">
        <v>84</v>
      </c>
      <c r="B1" s="32"/>
      <c r="C1" s="32"/>
      <c r="D1" s="22"/>
      <c r="E1" s="53"/>
      <c r="F1" s="53"/>
      <c r="G1" s="32"/>
      <c r="H1" s="74"/>
    </row>
    <row r="2" spans="1:8" ht="27.6" customHeight="1">
      <c r="A2" s="21" t="s">
        <v>85</v>
      </c>
      <c r="B2" s="31"/>
      <c r="C2" s="3" t="s">
        <v>166</v>
      </c>
      <c r="D2" s="3" t="s">
        <v>0</v>
      </c>
      <c r="E2" s="54" t="s">
        <v>167</v>
      </c>
      <c r="F2" s="55" t="s">
        <v>1</v>
      </c>
      <c r="G2" s="30" t="s">
        <v>2</v>
      </c>
      <c r="H2" s="75"/>
    </row>
    <row r="3" spans="1:8" ht="27.6" customHeight="1">
      <c r="A3" s="242" t="s">
        <v>86</v>
      </c>
      <c r="B3" s="247"/>
      <c r="C3" s="25"/>
      <c r="D3" s="4"/>
      <c r="E3" s="62"/>
      <c r="F3" s="58"/>
      <c r="G3" s="25"/>
      <c r="H3" s="75"/>
    </row>
    <row r="4" spans="1:8" ht="27.6" customHeight="1">
      <c r="A4" s="254"/>
      <c r="B4" s="241"/>
      <c r="C4" s="26"/>
      <c r="D4" s="33"/>
      <c r="E4" s="63"/>
      <c r="F4" s="59"/>
      <c r="G4" s="26"/>
      <c r="H4" s="75"/>
    </row>
    <row r="5" spans="1:8" ht="27.6" customHeight="1">
      <c r="A5" s="242" t="s">
        <v>87</v>
      </c>
      <c r="B5" s="246"/>
      <c r="C5" s="25"/>
      <c r="D5" s="4"/>
      <c r="E5" s="64"/>
      <c r="F5" s="58"/>
      <c r="G5" s="25"/>
      <c r="H5" s="75"/>
    </row>
    <row r="6" spans="1:8" ht="27.6" customHeight="1">
      <c r="A6" s="254"/>
      <c r="B6" s="245"/>
      <c r="C6" s="26"/>
      <c r="D6" s="34"/>
      <c r="E6" s="57"/>
      <c r="F6" s="56"/>
      <c r="G6" s="26"/>
      <c r="H6" s="75"/>
    </row>
    <row r="7" spans="1:8" ht="27.6" customHeight="1">
      <c r="A7" s="256"/>
      <c r="B7" s="243" t="s">
        <v>285</v>
      </c>
      <c r="C7" s="25"/>
      <c r="D7" s="4"/>
      <c r="E7" s="65"/>
      <c r="F7" s="60"/>
      <c r="G7" s="25"/>
      <c r="H7" s="75"/>
    </row>
    <row r="8" spans="1:8" ht="27.6" customHeight="1">
      <c r="A8" s="239"/>
      <c r="B8" s="241"/>
      <c r="C8" s="147">
        <v>2</v>
      </c>
      <c r="D8" s="27" t="s">
        <v>165</v>
      </c>
      <c r="E8" s="57"/>
      <c r="F8" s="56"/>
      <c r="G8" s="44" t="s">
        <v>112</v>
      </c>
      <c r="H8" s="76"/>
    </row>
    <row r="9" spans="1:8" ht="27.6" customHeight="1">
      <c r="A9" s="256"/>
      <c r="B9" s="243" t="s">
        <v>286</v>
      </c>
      <c r="C9" s="148"/>
      <c r="D9" s="20"/>
      <c r="E9" s="65"/>
      <c r="F9" s="60"/>
      <c r="G9" s="28"/>
      <c r="H9" s="75"/>
    </row>
    <row r="10" spans="1:8" ht="27.6" customHeight="1">
      <c r="A10" s="239"/>
      <c r="B10" s="241"/>
      <c r="C10" s="149">
        <v>16</v>
      </c>
      <c r="D10" s="27" t="s">
        <v>165</v>
      </c>
      <c r="E10" s="57"/>
      <c r="F10" s="56"/>
      <c r="G10" s="44" t="s">
        <v>137</v>
      </c>
      <c r="H10" s="76"/>
    </row>
    <row r="11" spans="1:8" ht="27.6" customHeight="1">
      <c r="A11" s="242"/>
      <c r="B11" s="243" t="s">
        <v>287</v>
      </c>
      <c r="C11" s="150"/>
      <c r="D11" s="20"/>
      <c r="E11" s="65"/>
      <c r="F11" s="60"/>
      <c r="G11" s="28"/>
      <c r="H11" s="75"/>
    </row>
    <row r="12" spans="1:8" ht="27.6" customHeight="1">
      <c r="A12" s="239"/>
      <c r="B12" s="241"/>
      <c r="C12" s="147">
        <v>1</v>
      </c>
      <c r="D12" s="27" t="s">
        <v>141</v>
      </c>
      <c r="E12" s="66"/>
      <c r="F12" s="56"/>
      <c r="G12" s="44" t="s">
        <v>138</v>
      </c>
      <c r="H12" s="76"/>
    </row>
    <row r="13" spans="1:8" ht="27.6" customHeight="1">
      <c r="A13" s="242"/>
      <c r="B13" s="243" t="s">
        <v>288</v>
      </c>
      <c r="C13" s="150"/>
      <c r="D13" s="20"/>
      <c r="E13" s="65"/>
      <c r="F13" s="60"/>
      <c r="G13" s="28"/>
      <c r="H13" s="75"/>
    </row>
    <row r="14" spans="1:8" ht="27.6" customHeight="1">
      <c r="A14" s="239"/>
      <c r="B14" s="241"/>
      <c r="C14" s="147">
        <v>1</v>
      </c>
      <c r="D14" s="27" t="s">
        <v>141</v>
      </c>
      <c r="E14" s="66"/>
      <c r="F14" s="56"/>
      <c r="G14" s="44" t="s">
        <v>139</v>
      </c>
      <c r="H14" s="76"/>
    </row>
    <row r="15" spans="1:8" ht="27.6" customHeight="1">
      <c r="A15" s="251" t="s">
        <v>169</v>
      </c>
      <c r="B15" s="247"/>
      <c r="C15" s="151"/>
      <c r="D15" s="20"/>
      <c r="E15" s="65"/>
      <c r="F15" s="60"/>
      <c r="G15" s="28"/>
      <c r="H15" s="75"/>
    </row>
    <row r="16" spans="1:8" ht="27.6" customHeight="1">
      <c r="A16" s="252"/>
      <c r="B16" s="241"/>
      <c r="C16" s="149"/>
      <c r="D16" s="27"/>
      <c r="E16" s="66"/>
      <c r="F16" s="56"/>
      <c r="G16" s="29"/>
      <c r="H16" s="75"/>
    </row>
    <row r="17" spans="1:8" ht="27.6" customHeight="1">
      <c r="A17" s="251"/>
      <c r="B17" s="243" t="s">
        <v>289</v>
      </c>
      <c r="C17" s="152"/>
      <c r="D17" s="4"/>
      <c r="E17" s="62"/>
      <c r="F17" s="58"/>
      <c r="G17" s="25"/>
      <c r="H17" s="75"/>
    </row>
    <row r="18" spans="1:8" ht="27.6" customHeight="1">
      <c r="A18" s="252"/>
      <c r="B18" s="241"/>
      <c r="C18" s="149">
        <v>0.25</v>
      </c>
      <c r="D18" s="27" t="s">
        <v>170</v>
      </c>
      <c r="E18" s="66"/>
      <c r="F18" s="56"/>
      <c r="G18" s="44" t="s">
        <v>143</v>
      </c>
      <c r="H18" s="76"/>
    </row>
    <row r="19" spans="1:8" ht="27.6" customHeight="1">
      <c r="A19" s="251" t="s">
        <v>88</v>
      </c>
      <c r="B19" s="247" t="s">
        <v>21</v>
      </c>
      <c r="C19" s="152"/>
      <c r="D19" s="4"/>
      <c r="E19" s="62"/>
      <c r="F19" s="58"/>
      <c r="G19" s="25"/>
      <c r="H19" s="75"/>
    </row>
    <row r="20" spans="1:8" ht="27.6" customHeight="1">
      <c r="A20" s="252"/>
      <c r="B20" s="241"/>
      <c r="C20" s="149"/>
      <c r="D20" s="27"/>
      <c r="E20" s="66"/>
      <c r="F20" s="56"/>
      <c r="G20" s="29"/>
      <c r="H20" s="75"/>
    </row>
    <row r="21" spans="1:8" ht="27.6" customHeight="1">
      <c r="A21" s="242"/>
      <c r="B21" s="246" t="s">
        <v>89</v>
      </c>
      <c r="C21" s="151"/>
      <c r="D21" s="20"/>
      <c r="E21" s="65"/>
      <c r="F21" s="60"/>
      <c r="G21" s="28"/>
      <c r="H21" s="75"/>
    </row>
    <row r="22" spans="1:8" ht="27.6" customHeight="1">
      <c r="A22" s="239"/>
      <c r="B22" s="245"/>
      <c r="C22" s="149">
        <v>1</v>
      </c>
      <c r="D22" s="27" t="s">
        <v>141</v>
      </c>
      <c r="E22" s="66"/>
      <c r="F22" s="56"/>
      <c r="G22" s="44" t="s">
        <v>241</v>
      </c>
      <c r="H22" s="76"/>
    </row>
    <row r="23" spans="1:8" ht="27.6" customHeight="1">
      <c r="A23" s="242"/>
      <c r="B23" s="243" t="s">
        <v>290</v>
      </c>
      <c r="C23" s="151"/>
      <c r="D23" s="20"/>
      <c r="E23" s="65"/>
      <c r="F23" s="60"/>
      <c r="G23" s="28"/>
      <c r="H23" s="75"/>
    </row>
    <row r="24" spans="1:8" ht="27.6" customHeight="1">
      <c r="A24" s="254"/>
      <c r="B24" s="255"/>
      <c r="C24" s="153">
        <v>1</v>
      </c>
      <c r="D24" s="27" t="s">
        <v>141</v>
      </c>
      <c r="E24" s="66"/>
      <c r="F24" s="56"/>
      <c r="G24" s="44" t="s">
        <v>144</v>
      </c>
      <c r="H24" s="76"/>
    </row>
    <row r="25" spans="1:8" ht="27.6" customHeight="1">
      <c r="A25" s="242"/>
      <c r="B25" s="247" t="s">
        <v>90</v>
      </c>
      <c r="C25" s="152"/>
      <c r="D25" s="4"/>
      <c r="E25" s="90"/>
      <c r="F25" s="90"/>
      <c r="G25" s="25"/>
      <c r="H25" s="75"/>
    </row>
    <row r="26" spans="1:8" ht="27.6" customHeight="1">
      <c r="A26" s="239"/>
      <c r="B26" s="241"/>
      <c r="C26" s="154">
        <v>3.08</v>
      </c>
      <c r="D26" s="27" t="s">
        <v>168</v>
      </c>
      <c r="E26" s="66"/>
      <c r="F26" s="56"/>
      <c r="G26" s="44" t="s">
        <v>147</v>
      </c>
      <c r="H26" s="76"/>
    </row>
    <row r="27" spans="1:8" ht="27.6" customHeight="1">
      <c r="A27" s="242"/>
      <c r="B27" s="244" t="s">
        <v>291</v>
      </c>
      <c r="C27" s="152"/>
      <c r="D27" s="20"/>
      <c r="E27" s="65"/>
      <c r="F27" s="60"/>
      <c r="G27" s="28"/>
      <c r="H27" s="75"/>
    </row>
    <row r="28" spans="1:8" ht="27.6" customHeight="1">
      <c r="A28" s="239"/>
      <c r="B28" s="245"/>
      <c r="C28" s="155">
        <v>1.54</v>
      </c>
      <c r="D28" s="27" t="s">
        <v>168</v>
      </c>
      <c r="E28" s="66"/>
      <c r="F28" s="56"/>
      <c r="G28" s="44" t="s">
        <v>189</v>
      </c>
      <c r="H28" s="76"/>
    </row>
    <row r="29" spans="1:8" ht="27.6" customHeight="1">
      <c r="A29" s="242"/>
      <c r="B29" s="244" t="s">
        <v>292</v>
      </c>
      <c r="C29" s="156"/>
      <c r="D29" s="20"/>
      <c r="E29" s="65"/>
      <c r="F29" s="60"/>
      <c r="G29" s="28"/>
      <c r="H29" s="75"/>
    </row>
    <row r="30" spans="1:8" ht="27.6" customHeight="1">
      <c r="A30" s="239"/>
      <c r="B30" s="245"/>
      <c r="C30" s="155">
        <v>3.2</v>
      </c>
      <c r="D30" s="27" t="s">
        <v>168</v>
      </c>
      <c r="E30" s="56"/>
      <c r="F30" s="56"/>
      <c r="G30" s="44" t="s">
        <v>155</v>
      </c>
      <c r="H30" s="76"/>
    </row>
    <row r="31" spans="1:8" ht="27.6" customHeight="1">
      <c r="A31" s="242"/>
      <c r="B31" s="244" t="s">
        <v>293</v>
      </c>
      <c r="C31" s="156"/>
      <c r="D31" s="20"/>
      <c r="E31" s="65"/>
      <c r="F31" s="60"/>
      <c r="G31" s="28"/>
      <c r="H31" s="75"/>
    </row>
    <row r="32" spans="1:8" ht="27.6" customHeight="1">
      <c r="A32" s="239"/>
      <c r="B32" s="245"/>
      <c r="C32" s="155">
        <v>1.54</v>
      </c>
      <c r="D32" s="27" t="s">
        <v>168</v>
      </c>
      <c r="E32" s="56"/>
      <c r="F32" s="56"/>
      <c r="G32" s="44" t="s">
        <v>190</v>
      </c>
      <c r="H32" s="76"/>
    </row>
    <row r="33" spans="1:8" ht="27.6" customHeight="1">
      <c r="A33" s="242"/>
      <c r="B33" s="244" t="s">
        <v>294</v>
      </c>
      <c r="C33" s="156"/>
      <c r="D33" s="20"/>
      <c r="E33" s="65"/>
      <c r="F33" s="60"/>
      <c r="G33" s="28"/>
      <c r="H33" s="75"/>
    </row>
    <row r="34" spans="1:8" ht="27.6" customHeight="1">
      <c r="A34" s="239"/>
      <c r="B34" s="245"/>
      <c r="C34" s="155">
        <v>1.54</v>
      </c>
      <c r="D34" s="27" t="s">
        <v>168</v>
      </c>
      <c r="E34" s="66"/>
      <c r="F34" s="56"/>
      <c r="G34" s="44" t="s">
        <v>191</v>
      </c>
      <c r="H34" s="76"/>
    </row>
    <row r="35" spans="1:8" ht="27.6" customHeight="1">
      <c r="A35" s="242"/>
      <c r="B35" s="244" t="s">
        <v>297</v>
      </c>
      <c r="C35" s="156"/>
      <c r="D35" s="20"/>
      <c r="E35" s="65"/>
      <c r="F35" s="60"/>
      <c r="G35" s="28"/>
      <c r="H35" s="75"/>
    </row>
    <row r="36" spans="1:8" ht="27.6" customHeight="1">
      <c r="A36" s="239"/>
      <c r="B36" s="245"/>
      <c r="C36" s="155">
        <v>3.2</v>
      </c>
      <c r="D36" s="27" t="s">
        <v>168</v>
      </c>
      <c r="E36" s="66"/>
      <c r="F36" s="56"/>
      <c r="G36" s="44" t="s">
        <v>159</v>
      </c>
      <c r="H36" s="76"/>
    </row>
    <row r="37" spans="1:8" ht="27.6" customHeight="1">
      <c r="A37" s="242"/>
      <c r="B37" s="244" t="s">
        <v>92</v>
      </c>
      <c r="C37" s="156"/>
      <c r="D37" s="20"/>
      <c r="E37" s="65"/>
      <c r="F37" s="60"/>
      <c r="G37" s="28"/>
      <c r="H37" s="75"/>
    </row>
    <row r="38" spans="1:8" ht="27.6" customHeight="1">
      <c r="A38" s="239"/>
      <c r="B38" s="245"/>
      <c r="C38" s="155">
        <v>3.2</v>
      </c>
      <c r="D38" s="27" t="s">
        <v>168</v>
      </c>
      <c r="E38" s="66"/>
      <c r="F38" s="56"/>
      <c r="G38" s="44" t="s">
        <v>192</v>
      </c>
      <c r="H38" s="76"/>
    </row>
    <row r="39" spans="1:8" ht="27.6" customHeight="1">
      <c r="A39" s="242"/>
      <c r="B39" s="244" t="s">
        <v>231</v>
      </c>
      <c r="C39" s="157"/>
      <c r="D39" s="4"/>
      <c r="E39" s="62"/>
      <c r="F39" s="58"/>
      <c r="G39" s="25"/>
      <c r="H39" s="75"/>
    </row>
    <row r="40" spans="1:8" ht="27.6" customHeight="1">
      <c r="A40" s="239"/>
      <c r="B40" s="245"/>
      <c r="C40" s="155">
        <v>3.2</v>
      </c>
      <c r="D40" s="27" t="s">
        <v>168</v>
      </c>
      <c r="E40" s="66"/>
      <c r="F40" s="56"/>
      <c r="G40" s="44" t="s">
        <v>217</v>
      </c>
      <c r="H40" s="76"/>
    </row>
    <row r="41" spans="1:8" ht="27.6" customHeight="1">
      <c r="A41" s="242"/>
      <c r="B41" s="244" t="s">
        <v>295</v>
      </c>
      <c r="C41" s="157"/>
      <c r="D41" s="4"/>
      <c r="E41" s="62"/>
      <c r="F41" s="58"/>
      <c r="G41" s="25"/>
      <c r="H41" s="75"/>
    </row>
    <row r="42" spans="1:8" ht="27.6" customHeight="1">
      <c r="A42" s="239"/>
      <c r="B42" s="245"/>
      <c r="C42" s="155">
        <v>1.54</v>
      </c>
      <c r="D42" s="27" t="s">
        <v>168</v>
      </c>
      <c r="E42" s="66"/>
      <c r="F42" s="56"/>
      <c r="G42" s="44" t="s">
        <v>218</v>
      </c>
      <c r="H42" s="76"/>
    </row>
    <row r="43" spans="1:8" ht="27.6" customHeight="1">
      <c r="A43" s="242"/>
      <c r="B43" s="244" t="s">
        <v>296</v>
      </c>
      <c r="C43" s="157"/>
      <c r="D43" s="4"/>
      <c r="E43" s="62"/>
      <c r="F43" s="58"/>
      <c r="G43" s="25"/>
      <c r="H43" s="75"/>
    </row>
    <row r="44" spans="1:8" ht="27.6" customHeight="1">
      <c r="A44" s="239"/>
      <c r="B44" s="245"/>
      <c r="C44" s="155">
        <v>1.54</v>
      </c>
      <c r="D44" s="27" t="s">
        <v>168</v>
      </c>
      <c r="E44" s="66"/>
      <c r="F44" s="56"/>
      <c r="G44" s="44" t="s">
        <v>219</v>
      </c>
      <c r="H44" s="76"/>
    </row>
    <row r="45" spans="1:8" ht="27.6" customHeight="1">
      <c r="A45" s="238"/>
      <c r="B45" s="240" t="s">
        <v>209</v>
      </c>
      <c r="C45" s="158"/>
      <c r="D45" s="122"/>
      <c r="E45" s="90"/>
      <c r="F45" s="90"/>
      <c r="G45" s="124"/>
      <c r="H45" s="76"/>
    </row>
    <row r="46" spans="1:8" ht="27.6" customHeight="1">
      <c r="A46" s="239"/>
      <c r="B46" s="241"/>
      <c r="C46" s="155">
        <v>3.2</v>
      </c>
      <c r="D46" s="27" t="s">
        <v>168</v>
      </c>
      <c r="E46" s="123"/>
      <c r="F46" s="56"/>
      <c r="G46" s="44" t="s">
        <v>240</v>
      </c>
      <c r="H46" s="76"/>
    </row>
    <row r="47" spans="1:8" ht="27.6" customHeight="1">
      <c r="A47" s="242" t="s">
        <v>171</v>
      </c>
      <c r="B47" s="246" t="s">
        <v>172</v>
      </c>
      <c r="C47" s="151"/>
      <c r="D47" s="20"/>
      <c r="E47" s="65"/>
      <c r="F47" s="60"/>
      <c r="G47" s="28"/>
      <c r="H47" s="75"/>
    </row>
    <row r="48" spans="1:8" ht="27.6" customHeight="1">
      <c r="A48" s="239"/>
      <c r="B48" s="245"/>
      <c r="C48" s="149">
        <v>1</v>
      </c>
      <c r="D48" s="27" t="s">
        <v>141</v>
      </c>
      <c r="E48" s="66"/>
      <c r="F48" s="56"/>
      <c r="G48" s="44" t="s">
        <v>220</v>
      </c>
      <c r="H48" s="76"/>
    </row>
    <row r="49" spans="1:36" ht="27.6" customHeight="1">
      <c r="A49" s="242" t="s">
        <v>93</v>
      </c>
      <c r="B49" s="246"/>
      <c r="C49" s="151"/>
      <c r="D49" s="20"/>
      <c r="E49" s="65"/>
      <c r="F49" s="60"/>
      <c r="G49" s="28" t="s">
        <v>185</v>
      </c>
      <c r="H49" s="75"/>
      <c r="I49" s="71" t="s">
        <v>259</v>
      </c>
      <c r="J49" s="73"/>
    </row>
    <row r="50" spans="1:36" ht="27.6" customHeight="1">
      <c r="A50" s="239"/>
      <c r="B50" s="245"/>
      <c r="C50" s="149"/>
      <c r="D50" s="27"/>
      <c r="E50" s="66"/>
      <c r="F50" s="56"/>
      <c r="G50" s="67">
        <f>U56</f>
        <v>0</v>
      </c>
      <c r="H50" s="77"/>
      <c r="I50" s="82"/>
      <c r="J50" s="80" t="s">
        <v>195</v>
      </c>
      <c r="K50" s="80" t="s">
        <v>198</v>
      </c>
      <c r="L50" s="83" t="s">
        <v>136</v>
      </c>
      <c r="M50" s="80" t="s">
        <v>140</v>
      </c>
      <c r="N50" s="117" t="s">
        <v>227</v>
      </c>
      <c r="O50" s="84" t="s">
        <v>89</v>
      </c>
      <c r="P50" s="84" t="s">
        <v>207</v>
      </c>
      <c r="Q50" s="85" t="s">
        <v>200</v>
      </c>
      <c r="R50" s="80" t="s">
        <v>202</v>
      </c>
      <c r="S50" s="89" t="s">
        <v>208</v>
      </c>
      <c r="T50" s="80" t="s">
        <v>204</v>
      </c>
      <c r="U50" s="84" t="s">
        <v>212</v>
      </c>
      <c r="V50" s="84" t="s">
        <v>257</v>
      </c>
      <c r="W50" s="84" t="s">
        <v>205</v>
      </c>
      <c r="X50" s="84" t="s">
        <v>213</v>
      </c>
      <c r="Y50" s="84" t="s">
        <v>203</v>
      </c>
      <c r="Z50" s="80" t="s">
        <v>201</v>
      </c>
      <c r="AA50" s="84" t="s">
        <v>209</v>
      </c>
      <c r="AB50" s="88" t="s">
        <v>184</v>
      </c>
      <c r="AE50" s="72"/>
      <c r="AF50" s="72"/>
      <c r="AG50" s="72"/>
      <c r="AH50" s="72"/>
      <c r="AI50" s="72"/>
      <c r="AJ50" s="72"/>
    </row>
    <row r="51" spans="1:36" ht="27.6" customHeight="1">
      <c r="A51" s="242"/>
      <c r="B51" s="246"/>
      <c r="C51" s="151"/>
      <c r="D51" s="20"/>
      <c r="E51" s="65"/>
      <c r="F51" s="60"/>
      <c r="G51" s="28"/>
      <c r="H51" s="75"/>
      <c r="I51" s="79" t="s">
        <v>196</v>
      </c>
      <c r="J51" s="81">
        <f>SUM('施工内訳表（３級基準点）'!E5:E11)</f>
        <v>0</v>
      </c>
      <c r="K51" s="81">
        <f>SUM('施工内訳表（４級基準点）'!E5:E11)</f>
        <v>0</v>
      </c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E51" s="72"/>
      <c r="AF51" s="72"/>
      <c r="AG51" s="72"/>
      <c r="AH51" s="72"/>
      <c r="AI51" s="72"/>
      <c r="AJ51" s="72"/>
    </row>
    <row r="52" spans="1:36" ht="27.6" customHeight="1">
      <c r="A52" s="239"/>
      <c r="B52" s="245"/>
      <c r="C52" s="149"/>
      <c r="D52" s="27"/>
      <c r="E52" s="66"/>
      <c r="F52" s="56"/>
      <c r="G52" s="29"/>
      <c r="H52" s="75"/>
      <c r="I52" s="86" t="s">
        <v>199</v>
      </c>
      <c r="J52" s="81">
        <f>ROUNDDOWN(J51/20,0)</f>
        <v>0</v>
      </c>
      <c r="K52" s="81">
        <f>ROUNDDOWN(K51/35,0)</f>
        <v>0</v>
      </c>
      <c r="L52" s="81">
        <f>SUM('施工内訳表（現地測量（作業計画））'!E5:E7)</f>
        <v>0</v>
      </c>
      <c r="M52" s="81">
        <f>SUM('施工内訳表（現地測量） '!E5:E10)</f>
        <v>0</v>
      </c>
      <c r="N52" s="81">
        <f>SUM('施工内訳表（路線測量（仮ＢＭ設置））'!E5:E10)</f>
        <v>0</v>
      </c>
      <c r="O52" s="81">
        <f>SUM('施工内訳表（用地測量（作業計画））'!E5:E7)</f>
        <v>0</v>
      </c>
      <c r="P52" s="81">
        <f>SUM('施工内訳表（現地踏査)'!E5:E7)</f>
        <v>0</v>
      </c>
      <c r="Q52" s="81">
        <f>SUM('施工内訳表（公図等転写連続図作成）'!E5:E6)</f>
        <v>0</v>
      </c>
      <c r="R52" s="81">
        <f>SUM('施工内訳表（境界確認）'!E5:E8)</f>
        <v>0</v>
      </c>
      <c r="S52" s="81">
        <f>SUM('施工内訳表（補助基準点の設置)'!E5:E8)</f>
        <v>0</v>
      </c>
      <c r="T52" s="81">
        <f>SUM('施工内訳表（境界測量）'!E5:E8)</f>
        <v>0</v>
      </c>
      <c r="U52" s="81">
        <f>SUM('施工内訳表（境界点間測量）'!E5:E7)</f>
        <v>0</v>
      </c>
      <c r="V52" s="81">
        <f>SUM('施工内訳表（面積計算）'!E5:E7)</f>
        <v>0</v>
      </c>
      <c r="W52" s="81">
        <f>SUM('施工内訳表（用地実測図原図作成）'!E5:E7)</f>
        <v>0</v>
      </c>
      <c r="X52" s="81">
        <f>SUM('施工内訳表（用地平面図）'!E5:E7)</f>
        <v>0</v>
      </c>
      <c r="Y52" s="81">
        <f>SUM('施工内訳表（土地境界確認書作成）'!E5:E6)</f>
        <v>0</v>
      </c>
      <c r="Z52" s="81">
        <f>SUM('施工内訳表（復元測量）'!E5:E8)</f>
        <v>0</v>
      </c>
      <c r="AA52" s="81">
        <f>SUM('施工内訳表（建物等の調査）'!E5:E8)</f>
        <v>0</v>
      </c>
      <c r="AB52" s="81">
        <f>SUM('施工内訳表（打合わせ協議）'!E5:E7)</f>
        <v>0</v>
      </c>
      <c r="AE52" s="72"/>
      <c r="AF52" s="72"/>
      <c r="AG52" s="72"/>
      <c r="AH52" s="72"/>
      <c r="AI52" s="72"/>
      <c r="AJ52" s="72"/>
    </row>
    <row r="53" spans="1:36" ht="27.6" customHeight="1">
      <c r="A53" s="242" t="s">
        <v>94</v>
      </c>
      <c r="B53" s="246"/>
      <c r="C53" s="151"/>
      <c r="D53" s="20"/>
      <c r="E53" s="65"/>
      <c r="F53" s="60"/>
      <c r="G53" s="28"/>
      <c r="H53" s="75"/>
      <c r="I53" s="86" t="s">
        <v>206</v>
      </c>
      <c r="J53" s="81">
        <f>C8</f>
        <v>2</v>
      </c>
      <c r="K53" s="81">
        <f>C10</f>
        <v>16</v>
      </c>
      <c r="L53" s="81">
        <f>C12</f>
        <v>1</v>
      </c>
      <c r="M53" s="81">
        <f>C14</f>
        <v>1</v>
      </c>
      <c r="N53" s="87">
        <f>C18</f>
        <v>0.25</v>
      </c>
      <c r="O53" s="81">
        <f>C22</f>
        <v>1</v>
      </c>
      <c r="P53" s="81">
        <f>C24</f>
        <v>1</v>
      </c>
      <c r="Q53" s="87">
        <f>C26</f>
        <v>3.08</v>
      </c>
      <c r="R53" s="87">
        <f>C28</f>
        <v>1.54</v>
      </c>
      <c r="S53" s="87">
        <f>C30</f>
        <v>3.2</v>
      </c>
      <c r="T53" s="87">
        <f>C32</f>
        <v>1.54</v>
      </c>
      <c r="U53" s="87">
        <f>C34</f>
        <v>1.54</v>
      </c>
      <c r="V53" s="87">
        <f>C36</f>
        <v>3.2</v>
      </c>
      <c r="W53" s="87">
        <f>C38</f>
        <v>3.2</v>
      </c>
      <c r="X53" s="87">
        <f>C40</f>
        <v>3.2</v>
      </c>
      <c r="Y53" s="87">
        <f>C42</f>
        <v>1.54</v>
      </c>
      <c r="Z53" s="87">
        <f>C44</f>
        <v>1.54</v>
      </c>
      <c r="AA53" s="87">
        <f>C46</f>
        <v>3.2</v>
      </c>
      <c r="AB53" s="81">
        <v>1</v>
      </c>
      <c r="AE53" s="72"/>
      <c r="AF53" s="72"/>
      <c r="AG53" s="72"/>
      <c r="AH53" s="72"/>
      <c r="AI53" s="72"/>
      <c r="AJ53" s="72"/>
    </row>
    <row r="54" spans="1:36" ht="27.6" customHeight="1">
      <c r="A54" s="239"/>
      <c r="B54" s="245"/>
      <c r="C54" s="149"/>
      <c r="D54" s="27"/>
      <c r="E54" s="66"/>
      <c r="F54" s="56"/>
      <c r="G54" s="29"/>
      <c r="H54" s="75"/>
      <c r="I54" s="79" t="s">
        <v>197</v>
      </c>
      <c r="J54" s="81">
        <f>J52*J53</f>
        <v>0</v>
      </c>
      <c r="K54" s="81">
        <f>ROUNDDOWN(K52*K53,0)</f>
        <v>0</v>
      </c>
      <c r="L54" s="81">
        <f>ROUNDDOWN(L52*L53*1.8,0)</f>
        <v>0</v>
      </c>
      <c r="M54" s="81">
        <f>ROUNDDOWN(M52*M53*0.53*1.8,0)</f>
        <v>0</v>
      </c>
      <c r="N54" s="81">
        <f>ROUNDDOWN(N52*N53*1.3,0)</f>
        <v>0</v>
      </c>
      <c r="O54" s="81">
        <f>ROUNDDOWN(O52*O53,0)</f>
        <v>0</v>
      </c>
      <c r="P54" s="81">
        <f>ROUNDDOWN(P52*P53*1.5,0)</f>
        <v>0</v>
      </c>
      <c r="Q54" s="81">
        <f>ROUNDDOWN(Q52*Q53,0)</f>
        <v>0</v>
      </c>
      <c r="R54" s="81">
        <f>ROUNDDOWN(R52*R53*1.5,0)</f>
        <v>0</v>
      </c>
      <c r="S54" s="81">
        <f>ROUNDDOWN(S52*S53*1.5,0)</f>
        <v>0</v>
      </c>
      <c r="T54" s="81">
        <f>ROUNDDOWN(T52*T53*1.5,0)</f>
        <v>0</v>
      </c>
      <c r="U54" s="81">
        <f>ROUNDDOWN(U52*U53*1.5,0)</f>
        <v>0</v>
      </c>
      <c r="V54" s="81">
        <f>ROUNDDOWN(V52*V53*1.5,0)</f>
        <v>0</v>
      </c>
      <c r="W54" s="81">
        <f>ROUNDDOWN(W52*W53,0)</f>
        <v>0</v>
      </c>
      <c r="X54" s="81">
        <f>ROUNDDOWN(X52*X53,0)</f>
        <v>0</v>
      </c>
      <c r="Y54" s="81">
        <f>ROUNDDOWN(Y52*Y53*1.5,0)</f>
        <v>0</v>
      </c>
      <c r="Z54" s="81">
        <f>ROUNDDOWN(Z52*Z53*1.5,0)</f>
        <v>0</v>
      </c>
      <c r="AA54" s="81">
        <f>ROUNDDOWN(AA52*AA53,0)</f>
        <v>0</v>
      </c>
      <c r="AB54" s="81">
        <f>ROUNDDOWN(AB52*AB53,0)</f>
        <v>0</v>
      </c>
      <c r="AE54" s="72"/>
      <c r="AF54" s="72"/>
      <c r="AG54" s="72"/>
      <c r="AH54" s="72"/>
      <c r="AI54" s="72"/>
      <c r="AJ54" s="72"/>
    </row>
    <row r="55" spans="1:36" ht="27.6" customHeight="1">
      <c r="A55" s="242"/>
      <c r="B55" s="244" t="s">
        <v>95</v>
      </c>
      <c r="C55" s="151"/>
      <c r="D55" s="20"/>
      <c r="E55" s="65"/>
      <c r="F55" s="60"/>
      <c r="G55" s="28"/>
      <c r="H55" s="75"/>
      <c r="I55" s="82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E55" s="72"/>
      <c r="AF55" s="72"/>
      <c r="AG55" s="72"/>
      <c r="AH55" s="72"/>
      <c r="AI55" s="72"/>
      <c r="AJ55" s="72"/>
    </row>
    <row r="56" spans="1:36" ht="27.6" customHeight="1">
      <c r="A56" s="239"/>
      <c r="B56" s="245"/>
      <c r="C56" s="149">
        <v>1</v>
      </c>
      <c r="D56" s="27" t="s">
        <v>53</v>
      </c>
      <c r="E56" s="66"/>
      <c r="F56" s="56"/>
      <c r="G56" s="44" t="s">
        <v>221</v>
      </c>
      <c r="H56" s="76"/>
      <c r="U56" s="72">
        <f>SUM(J54:AB54)</f>
        <v>0</v>
      </c>
    </row>
    <row r="57" spans="1:36" ht="27.6" customHeight="1">
      <c r="A57" s="242" t="s">
        <v>96</v>
      </c>
      <c r="B57" s="244" t="s">
        <v>186</v>
      </c>
      <c r="C57" s="151"/>
      <c r="D57" s="20"/>
      <c r="E57" s="65"/>
      <c r="F57" s="60"/>
      <c r="G57" s="68"/>
      <c r="H57" s="78"/>
    </row>
    <row r="58" spans="1:36" ht="27.6" customHeight="1">
      <c r="A58" s="239"/>
      <c r="B58" s="253"/>
      <c r="C58" s="149"/>
      <c r="D58" s="27"/>
      <c r="E58" s="66"/>
      <c r="F58" s="69"/>
      <c r="G58" s="29"/>
      <c r="H58" s="75"/>
    </row>
    <row r="59" spans="1:36" ht="27.6" customHeight="1">
      <c r="A59" s="242" t="s">
        <v>187</v>
      </c>
      <c r="B59" s="246"/>
      <c r="C59" s="151"/>
      <c r="D59" s="20"/>
      <c r="E59" s="65"/>
      <c r="F59" s="60"/>
      <c r="G59" s="28"/>
      <c r="H59" s="75"/>
    </row>
    <row r="60" spans="1:36" ht="27.6" customHeight="1">
      <c r="A60" s="239"/>
      <c r="B60" s="245"/>
      <c r="C60" s="149"/>
      <c r="D60" s="27"/>
      <c r="E60" s="66"/>
      <c r="F60" s="56"/>
      <c r="G60" s="29"/>
      <c r="H60" s="75"/>
    </row>
    <row r="61" spans="1:36" ht="27.6" customHeight="1">
      <c r="A61" s="242"/>
      <c r="B61" s="246"/>
      <c r="C61" s="152"/>
      <c r="D61" s="4"/>
      <c r="E61" s="62"/>
      <c r="F61" s="58"/>
      <c r="G61" s="25"/>
      <c r="H61" s="75"/>
    </row>
    <row r="62" spans="1:36" ht="27.6" customHeight="1">
      <c r="A62" s="239"/>
      <c r="B62" s="245"/>
      <c r="C62" s="149"/>
      <c r="D62" s="27"/>
      <c r="E62" s="66"/>
      <c r="F62" s="56"/>
      <c r="G62" s="29"/>
      <c r="H62" s="75"/>
    </row>
    <row r="63" spans="1:36" ht="27.6" customHeight="1">
      <c r="A63" s="242" t="s">
        <v>97</v>
      </c>
      <c r="B63" s="247"/>
      <c r="C63" s="152"/>
      <c r="D63" s="4"/>
      <c r="E63" s="62"/>
      <c r="F63" s="58"/>
      <c r="G63" s="25"/>
      <c r="H63" s="75"/>
    </row>
    <row r="64" spans="1:36" ht="27.6" customHeight="1">
      <c r="A64" s="239"/>
      <c r="B64" s="241"/>
      <c r="C64" s="149"/>
      <c r="D64" s="27"/>
      <c r="E64" s="66"/>
      <c r="F64" s="56"/>
      <c r="G64" s="29"/>
      <c r="H64" s="75"/>
    </row>
    <row r="65" spans="1:8" ht="27.6" customHeight="1">
      <c r="A65" s="242" t="s">
        <v>98</v>
      </c>
      <c r="B65" s="243" t="s">
        <v>188</v>
      </c>
      <c r="C65" s="152"/>
      <c r="D65" s="4"/>
      <c r="E65" s="90"/>
      <c r="F65" s="58"/>
      <c r="G65" s="25"/>
      <c r="H65" s="75"/>
    </row>
    <row r="66" spans="1:8" ht="27.6" customHeight="1">
      <c r="A66" s="239"/>
      <c r="B66" s="241"/>
      <c r="C66" s="159"/>
      <c r="D66" s="27" t="s">
        <v>126</v>
      </c>
      <c r="E66" s="66"/>
      <c r="F66" s="161"/>
      <c r="G66" s="29"/>
      <c r="H66" s="75" t="s">
        <v>260</v>
      </c>
    </row>
    <row r="67" spans="1:8" ht="27.6" customHeight="1">
      <c r="A67" s="242" t="s">
        <v>99</v>
      </c>
      <c r="B67" s="247"/>
      <c r="C67" s="152"/>
      <c r="D67" s="20"/>
      <c r="E67" s="65"/>
      <c r="F67" s="60"/>
      <c r="G67" s="28"/>
      <c r="H67" s="75"/>
    </row>
    <row r="68" spans="1:8" ht="27.6" customHeight="1">
      <c r="A68" s="239"/>
      <c r="B68" s="241"/>
      <c r="C68" s="149"/>
      <c r="D68" s="27"/>
      <c r="E68" s="66"/>
      <c r="F68" s="56"/>
      <c r="G68" s="29"/>
      <c r="H68" s="75"/>
    </row>
    <row r="69" spans="1:8" ht="27.6" customHeight="1">
      <c r="A69" s="248" t="s">
        <v>100</v>
      </c>
      <c r="B69" s="250" t="s">
        <v>101</v>
      </c>
      <c r="C69" s="160"/>
      <c r="D69" s="20"/>
      <c r="E69" s="65"/>
      <c r="F69" s="60"/>
      <c r="G69" s="28"/>
      <c r="H69" s="75"/>
    </row>
    <row r="70" spans="1:8" ht="27.6" customHeight="1">
      <c r="A70" s="249"/>
      <c r="B70" s="241"/>
      <c r="C70" s="149"/>
      <c r="D70" s="27"/>
      <c r="E70" s="66"/>
      <c r="F70" s="56"/>
      <c r="G70" s="29"/>
      <c r="H70" s="75"/>
    </row>
    <row r="71" spans="1:8" ht="27.6" customHeight="1">
      <c r="A71" s="242" t="s">
        <v>102</v>
      </c>
      <c r="B71" s="247"/>
      <c r="C71" s="151"/>
      <c r="D71" s="20"/>
      <c r="E71" s="65"/>
      <c r="F71" s="60"/>
      <c r="G71" s="28"/>
      <c r="H71" s="75"/>
    </row>
    <row r="72" spans="1:8" ht="27.6" customHeight="1">
      <c r="A72" s="239"/>
      <c r="B72" s="241"/>
      <c r="C72" s="149"/>
      <c r="D72" s="27"/>
      <c r="E72" s="66"/>
      <c r="F72" s="56"/>
      <c r="G72" s="29"/>
      <c r="H72" s="75"/>
    </row>
    <row r="73" spans="1:8" ht="27.6" customHeight="1">
      <c r="A73" s="242"/>
      <c r="B73" s="246"/>
      <c r="C73" s="151"/>
      <c r="D73" s="20"/>
      <c r="E73" s="65"/>
      <c r="F73" s="60"/>
      <c r="G73" s="28"/>
      <c r="H73" s="75"/>
    </row>
    <row r="74" spans="1:8" ht="27.6" customHeight="1">
      <c r="A74" s="239"/>
      <c r="B74" s="245"/>
      <c r="C74" s="149"/>
      <c r="D74" s="27"/>
      <c r="E74" s="66"/>
      <c r="F74" s="56"/>
      <c r="G74" s="29"/>
      <c r="H74" s="75"/>
    </row>
    <row r="75" spans="1:8" ht="27.6" customHeight="1">
      <c r="A75" s="242"/>
      <c r="B75" s="246"/>
      <c r="C75" s="151"/>
      <c r="D75" s="20"/>
      <c r="E75" s="65"/>
      <c r="F75" s="60"/>
      <c r="G75" s="28"/>
      <c r="H75" s="75"/>
    </row>
    <row r="76" spans="1:8" ht="27.6" customHeight="1">
      <c r="A76" s="239"/>
      <c r="B76" s="245"/>
      <c r="C76" s="149"/>
      <c r="D76" s="27"/>
      <c r="E76" s="66"/>
      <c r="F76" s="56"/>
      <c r="G76" s="29"/>
      <c r="H76" s="75"/>
    </row>
    <row r="77" spans="1:8" ht="27.6" customHeight="1">
      <c r="A77" s="242"/>
      <c r="B77" s="246"/>
      <c r="C77" s="151"/>
      <c r="D77" s="20"/>
      <c r="E77" s="65"/>
      <c r="F77" s="60"/>
      <c r="G77" s="28"/>
      <c r="H77" s="75"/>
    </row>
    <row r="78" spans="1:8" ht="27.6" customHeight="1">
      <c r="A78" s="239"/>
      <c r="B78" s="245"/>
      <c r="C78" s="29"/>
      <c r="D78" s="27"/>
      <c r="E78" s="66"/>
      <c r="F78" s="56"/>
      <c r="G78" s="29"/>
      <c r="H78" s="75"/>
    </row>
    <row r="79" spans="1:8" ht="27.6" customHeight="1">
      <c r="A79" s="242"/>
      <c r="B79" s="246"/>
      <c r="C79" s="28"/>
      <c r="D79" s="20"/>
      <c r="E79" s="65"/>
      <c r="F79" s="60"/>
      <c r="G79" s="28"/>
      <c r="H79" s="75"/>
    </row>
    <row r="80" spans="1:8" ht="27.6" customHeight="1">
      <c r="A80" s="239"/>
      <c r="B80" s="245"/>
      <c r="C80" s="29"/>
      <c r="D80" s="27"/>
      <c r="E80" s="66"/>
      <c r="F80" s="56"/>
      <c r="G80" s="29"/>
      <c r="H80" s="75"/>
    </row>
    <row r="81" spans="1:8" ht="27.6" customHeight="1">
      <c r="A81" s="242"/>
      <c r="B81" s="246"/>
      <c r="C81" s="25"/>
      <c r="D81" s="4"/>
      <c r="E81" s="62"/>
      <c r="F81" s="58"/>
      <c r="G81" s="25"/>
      <c r="H81" s="75"/>
    </row>
    <row r="82" spans="1:8" ht="27.6" customHeight="1">
      <c r="A82" s="239"/>
      <c r="B82" s="245"/>
      <c r="C82" s="29"/>
      <c r="D82" s="27"/>
      <c r="E82" s="66"/>
      <c r="F82" s="56"/>
      <c r="G82" s="29"/>
      <c r="H82" s="75"/>
    </row>
    <row r="83" spans="1:8" ht="30" customHeight="1">
      <c r="C83" s="91"/>
    </row>
  </sheetData>
  <mergeCells count="80">
    <mergeCell ref="A81:A82"/>
    <mergeCell ref="B3:B4"/>
    <mergeCell ref="A15:A16"/>
    <mergeCell ref="B15:B16"/>
    <mergeCell ref="A17:A18"/>
    <mergeCell ref="B17:B18"/>
    <mergeCell ref="A51:A52"/>
    <mergeCell ref="B51:B52"/>
    <mergeCell ref="A3:A4"/>
    <mergeCell ref="A5:A6"/>
    <mergeCell ref="A7:A8"/>
    <mergeCell ref="A9:A10"/>
    <mergeCell ref="A61:A62"/>
    <mergeCell ref="B61:B62"/>
    <mergeCell ref="B5:B6"/>
    <mergeCell ref="B7:B8"/>
    <mergeCell ref="B9:B10"/>
    <mergeCell ref="B13:B14"/>
    <mergeCell ref="A13:A14"/>
    <mergeCell ref="A19:A20"/>
    <mergeCell ref="A57:A58"/>
    <mergeCell ref="B57:B58"/>
    <mergeCell ref="B19:B20"/>
    <mergeCell ref="B31:B32"/>
    <mergeCell ref="A37:A38"/>
    <mergeCell ref="B37:B38"/>
    <mergeCell ref="A41:A42"/>
    <mergeCell ref="B41:B42"/>
    <mergeCell ref="A23:A24"/>
    <mergeCell ref="B23:B24"/>
    <mergeCell ref="A39:A40"/>
    <mergeCell ref="B39:B40"/>
    <mergeCell ref="B81:B82"/>
    <mergeCell ref="A21:A22"/>
    <mergeCell ref="B21:B22"/>
    <mergeCell ref="A25:A26"/>
    <mergeCell ref="B25:B26"/>
    <mergeCell ref="A27:A28"/>
    <mergeCell ref="B27:B28"/>
    <mergeCell ref="A63:A64"/>
    <mergeCell ref="B63:B64"/>
    <mergeCell ref="A49:A50"/>
    <mergeCell ref="B49:B50"/>
    <mergeCell ref="A53:A54"/>
    <mergeCell ref="B53:B54"/>
    <mergeCell ref="A55:A56"/>
    <mergeCell ref="B55:B56"/>
    <mergeCell ref="A31:A32"/>
    <mergeCell ref="A79:A80"/>
    <mergeCell ref="B79:B80"/>
    <mergeCell ref="A75:A76"/>
    <mergeCell ref="B75:B76"/>
    <mergeCell ref="A77:A78"/>
    <mergeCell ref="B77:B78"/>
    <mergeCell ref="A73:A74"/>
    <mergeCell ref="B73:B74"/>
    <mergeCell ref="A67:A68"/>
    <mergeCell ref="B67:B68"/>
    <mergeCell ref="A43:A44"/>
    <mergeCell ref="B43:B44"/>
    <mergeCell ref="A47:A48"/>
    <mergeCell ref="B47:B48"/>
    <mergeCell ref="A65:A66"/>
    <mergeCell ref="B65:B66"/>
    <mergeCell ref="A69:A70"/>
    <mergeCell ref="B69:B70"/>
    <mergeCell ref="A71:A72"/>
    <mergeCell ref="B71:B72"/>
    <mergeCell ref="A59:A60"/>
    <mergeCell ref="B59:B60"/>
    <mergeCell ref="A45:A46"/>
    <mergeCell ref="B45:B46"/>
    <mergeCell ref="A11:A12"/>
    <mergeCell ref="B11:B12"/>
    <mergeCell ref="A29:A30"/>
    <mergeCell ref="B29:B30"/>
    <mergeCell ref="A33:A34"/>
    <mergeCell ref="B33:B34"/>
    <mergeCell ref="A35:A36"/>
    <mergeCell ref="B35:B36"/>
  </mergeCells>
  <phoneticPr fontId="2"/>
  <printOptions horizontalCentered="1" verticalCentered="1"/>
  <pageMargins left="0.59055118110236227" right="0.59055118110236227" top="0.59055118110236227" bottom="0.39370078740157483" header="0.39370078740157483" footer="0.23622047244094491"/>
  <pageSetup paperSize="9" scale="87" fitToHeight="0" orientation="landscape" r:id="rId1"/>
  <headerFooter alignWithMargins="0">
    <oddHeader>&amp;R&amp;P / &amp;N</oddHeader>
  </headerFooter>
  <rowBreaks count="3" manualBreakCount="3">
    <brk id="20" max="6" man="1"/>
    <brk id="40" max="6" man="1"/>
    <brk id="60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E2FC3-6743-4CC8-B5A0-3AC72F86264C}">
  <sheetPr>
    <pageSetUpPr fitToPage="1"/>
  </sheetPr>
  <dimension ref="A1:I27"/>
  <sheetViews>
    <sheetView view="pageBreakPreview" zoomScale="85" zoomScaleNormal="100" zoomScaleSheetLayoutView="85" workbookViewId="0">
      <pane ySplit="4" topLeftCell="A12" activePane="bottomLeft" state="frozen"/>
      <selection pane="bottomLeft" activeCell="F15" sqref="F15"/>
    </sheetView>
  </sheetViews>
  <sheetFormatPr defaultRowHeight="13.2"/>
  <cols>
    <col min="1" max="1" width="38.109375" customWidth="1"/>
    <col min="2" max="2" width="14.6640625" customWidth="1"/>
    <col min="4" max="4" width="17.44140625" style="48" customWidth="1"/>
    <col min="5" max="5" width="17.21875" style="48" customWidth="1"/>
    <col min="6" max="6" width="37.21875" customWidth="1"/>
  </cols>
  <sheetData>
    <row r="1" spans="1:9">
      <c r="A1" s="132"/>
      <c r="B1" s="132"/>
      <c r="C1" s="132"/>
      <c r="D1" s="257" t="s">
        <v>111</v>
      </c>
      <c r="E1" s="257"/>
    </row>
    <row r="2" spans="1:9">
      <c r="A2" s="132" t="s">
        <v>109</v>
      </c>
      <c r="B2" s="132"/>
      <c r="C2" s="132"/>
      <c r="D2" s="257"/>
      <c r="E2" s="257"/>
      <c r="F2" t="str">
        <f>測量業務費!G8</f>
        <v>施工　第0 -0001号表</v>
      </c>
    </row>
    <row r="3" spans="1:9">
      <c r="A3" s="132" t="s">
        <v>110</v>
      </c>
      <c r="B3" s="132" t="s">
        <v>264</v>
      </c>
      <c r="C3" s="132"/>
      <c r="D3" s="257"/>
      <c r="E3" s="257"/>
      <c r="F3" s="24" t="s">
        <v>173</v>
      </c>
    </row>
    <row r="4" spans="1:9" ht="22.2" customHeight="1">
      <c r="A4" s="23" t="s">
        <v>103</v>
      </c>
      <c r="B4" s="23" t="s">
        <v>104</v>
      </c>
      <c r="C4" s="23" t="s">
        <v>105</v>
      </c>
      <c r="D4" s="45" t="s">
        <v>106</v>
      </c>
      <c r="E4" s="45" t="s">
        <v>107</v>
      </c>
      <c r="F4" s="23" t="s">
        <v>108</v>
      </c>
    </row>
    <row r="5" spans="1:9" ht="35.4" customHeight="1">
      <c r="A5" s="125" t="s">
        <v>113</v>
      </c>
      <c r="B5" s="139">
        <v>11.5</v>
      </c>
      <c r="C5" s="126" t="s">
        <v>125</v>
      </c>
      <c r="D5" s="127"/>
      <c r="E5" s="127"/>
      <c r="F5" s="128" t="s">
        <v>127</v>
      </c>
      <c r="I5" t="s">
        <v>238</v>
      </c>
    </row>
    <row r="6" spans="1:9" ht="35.4" customHeight="1">
      <c r="A6" s="125" t="s">
        <v>114</v>
      </c>
      <c r="B6" s="139">
        <v>11.5</v>
      </c>
      <c r="C6" s="126" t="s">
        <v>125</v>
      </c>
      <c r="D6" s="127"/>
      <c r="E6" s="127"/>
      <c r="F6" s="128" t="s">
        <v>127</v>
      </c>
    </row>
    <row r="7" spans="1:9" ht="35.4" customHeight="1">
      <c r="A7" s="125" t="s">
        <v>115</v>
      </c>
      <c r="B7" s="139">
        <v>9</v>
      </c>
      <c r="C7" s="126" t="s">
        <v>125</v>
      </c>
      <c r="D7" s="127"/>
      <c r="E7" s="127"/>
      <c r="F7" s="128" t="s">
        <v>127</v>
      </c>
    </row>
    <row r="8" spans="1:9" ht="35.4" customHeight="1">
      <c r="A8" s="125" t="s">
        <v>116</v>
      </c>
      <c r="B8" s="139">
        <v>3</v>
      </c>
      <c r="C8" s="126" t="s">
        <v>125</v>
      </c>
      <c r="D8" s="127"/>
      <c r="E8" s="127"/>
      <c r="F8" s="128" t="s">
        <v>128</v>
      </c>
    </row>
    <row r="9" spans="1:9" ht="35.4" customHeight="1">
      <c r="A9" s="125" t="s">
        <v>117</v>
      </c>
      <c r="B9" s="139">
        <v>5</v>
      </c>
      <c r="C9" s="126" t="s">
        <v>125</v>
      </c>
      <c r="D9" s="127"/>
      <c r="E9" s="127"/>
      <c r="F9" s="128" t="s">
        <v>128</v>
      </c>
    </row>
    <row r="10" spans="1:9" ht="35.4" customHeight="1">
      <c r="A10" s="125" t="s">
        <v>118</v>
      </c>
      <c r="B10" s="139">
        <v>6</v>
      </c>
      <c r="C10" s="126" t="s">
        <v>125</v>
      </c>
      <c r="D10" s="127"/>
      <c r="E10" s="127"/>
      <c r="F10" s="128" t="s">
        <v>128</v>
      </c>
    </row>
    <row r="11" spans="1:9" ht="35.4" customHeight="1">
      <c r="A11" s="125" t="s">
        <v>119</v>
      </c>
      <c r="B11" s="139">
        <v>2.5</v>
      </c>
      <c r="C11" s="126" t="s">
        <v>125</v>
      </c>
      <c r="D11" s="127"/>
      <c r="E11" s="127"/>
      <c r="F11" s="128" t="s">
        <v>128</v>
      </c>
    </row>
    <row r="12" spans="1:9" ht="35.4" customHeight="1">
      <c r="A12" s="129" t="s">
        <v>120</v>
      </c>
      <c r="B12" s="139">
        <v>2.5</v>
      </c>
      <c r="C12" s="126" t="s">
        <v>126</v>
      </c>
      <c r="D12" s="127"/>
      <c r="E12" s="127"/>
      <c r="F12" s="128" t="s">
        <v>129</v>
      </c>
    </row>
    <row r="13" spans="1:9" ht="35.4" customHeight="1">
      <c r="A13" s="129" t="s">
        <v>121</v>
      </c>
      <c r="B13" s="139">
        <v>1.5</v>
      </c>
      <c r="C13" s="126" t="s">
        <v>126</v>
      </c>
      <c r="D13" s="127"/>
      <c r="E13" s="127"/>
      <c r="F13" s="128" t="s">
        <v>129</v>
      </c>
    </row>
    <row r="14" spans="1:9" ht="35.4" customHeight="1">
      <c r="A14" s="129" t="s">
        <v>122</v>
      </c>
      <c r="B14" s="139">
        <v>1</v>
      </c>
      <c r="C14" s="126" t="s">
        <v>126</v>
      </c>
      <c r="D14" s="127"/>
      <c r="E14" s="127"/>
      <c r="F14" s="128" t="s">
        <v>129</v>
      </c>
    </row>
    <row r="15" spans="1:9" ht="35.4" customHeight="1">
      <c r="A15" s="129" t="s">
        <v>123</v>
      </c>
      <c r="B15" s="139">
        <v>9</v>
      </c>
      <c r="C15" s="126" t="s">
        <v>126</v>
      </c>
      <c r="D15" s="127"/>
      <c r="E15" s="127"/>
      <c r="F15" s="128" t="s">
        <v>130</v>
      </c>
    </row>
    <row r="16" spans="1:9" ht="35.4" customHeight="1">
      <c r="A16" s="129" t="s">
        <v>124</v>
      </c>
      <c r="B16" s="130"/>
      <c r="C16" s="126"/>
      <c r="D16" s="127"/>
      <c r="E16" s="127"/>
      <c r="F16" s="128" t="s">
        <v>131</v>
      </c>
    </row>
    <row r="17" spans="1:6" ht="34.200000000000003" customHeight="1">
      <c r="A17" s="131" t="s">
        <v>132</v>
      </c>
      <c r="B17" s="130">
        <v>20</v>
      </c>
      <c r="C17" s="126" t="s">
        <v>165</v>
      </c>
      <c r="D17" s="127"/>
      <c r="E17" s="127"/>
      <c r="F17" s="128"/>
    </row>
    <row r="18" spans="1:6" ht="34.200000000000003" customHeight="1">
      <c r="A18" s="131" t="s">
        <v>133</v>
      </c>
      <c r="B18" s="130">
        <v>1</v>
      </c>
      <c r="C18" s="126" t="s">
        <v>165</v>
      </c>
      <c r="D18" s="127"/>
      <c r="E18" s="127"/>
      <c r="F18" s="128"/>
    </row>
    <row r="19" spans="1:6" ht="34.200000000000003" customHeight="1">
      <c r="A19" s="125" t="s">
        <v>265</v>
      </c>
      <c r="B19" s="130"/>
      <c r="C19" s="126"/>
      <c r="D19" s="133" t="s">
        <v>134</v>
      </c>
      <c r="E19" s="46"/>
      <c r="F19" s="39"/>
    </row>
    <row r="20" spans="1:6" ht="34.200000000000003" customHeight="1">
      <c r="A20" s="40"/>
      <c r="B20" s="37"/>
      <c r="C20" s="38"/>
      <c r="D20" s="46"/>
      <c r="E20" s="46"/>
      <c r="F20" s="39"/>
    </row>
    <row r="21" spans="1:6" ht="34.200000000000003" customHeight="1">
      <c r="A21" s="40"/>
      <c r="B21" s="37"/>
      <c r="C21" s="38"/>
      <c r="D21" s="46"/>
      <c r="E21" s="46"/>
      <c r="F21" s="39"/>
    </row>
    <row r="22" spans="1:6" ht="34.200000000000003" customHeight="1">
      <c r="A22" s="40"/>
      <c r="B22" s="37"/>
      <c r="C22" s="38"/>
      <c r="D22" s="46"/>
      <c r="E22" s="46"/>
      <c r="F22" s="39"/>
    </row>
    <row r="23" spans="1:6" ht="34.200000000000003" customHeight="1">
      <c r="A23" s="40"/>
      <c r="B23" s="37"/>
      <c r="C23" s="38"/>
      <c r="D23" s="46"/>
      <c r="E23" s="46"/>
      <c r="F23" s="39"/>
    </row>
    <row r="24" spans="1:6" ht="34.200000000000003" customHeight="1">
      <c r="A24" s="40"/>
      <c r="B24" s="37"/>
      <c r="C24" s="38"/>
      <c r="D24" s="46"/>
      <c r="E24" s="46"/>
      <c r="F24" s="39"/>
    </row>
    <row r="25" spans="1:6" ht="34.200000000000003" customHeight="1">
      <c r="A25" s="40"/>
      <c r="B25" s="37"/>
      <c r="C25" s="38"/>
      <c r="D25" s="46"/>
      <c r="E25" s="46"/>
      <c r="F25" s="39"/>
    </row>
    <row r="26" spans="1:6" ht="34.200000000000003" customHeight="1">
      <c r="A26" s="40"/>
      <c r="B26" s="37"/>
      <c r="C26" s="38"/>
      <c r="D26" s="46"/>
      <c r="E26" s="46"/>
      <c r="F26" s="39"/>
    </row>
    <row r="27" spans="1:6" ht="34.200000000000003" customHeight="1">
      <c r="A27" s="40"/>
      <c r="B27" s="37"/>
      <c r="C27" s="38"/>
      <c r="D27" s="46"/>
      <c r="E27" s="46"/>
      <c r="F27" s="39"/>
    </row>
  </sheetData>
  <mergeCells count="1">
    <mergeCell ref="D1:E3"/>
  </mergeCells>
  <phoneticPr fontId="2"/>
  <pageMargins left="0.70866141732283472" right="0.70866141732283472" top="0.74803149606299213" bottom="0.74803149606299213" header="0.31496062992125984" footer="0.31496062992125984"/>
  <pageSetup paperSize="9" fitToHeight="0" orientation="landscape" r:id="rId1"/>
  <rowBreaks count="1" manualBreakCount="1">
    <brk id="17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A455B-95E6-4A75-B2D7-FB09B022CF02}">
  <sheetPr>
    <pageSetUpPr fitToPage="1"/>
  </sheetPr>
  <dimension ref="A1:F27"/>
  <sheetViews>
    <sheetView view="pageBreakPreview" zoomScale="85" zoomScaleNormal="100" zoomScaleSheetLayoutView="85" workbookViewId="0">
      <pane ySplit="4" topLeftCell="A5" activePane="bottomLeft" state="frozen"/>
      <selection activeCell="H13" sqref="H13"/>
      <selection pane="bottomLeft" activeCell="D5" sqref="D5:E16"/>
    </sheetView>
  </sheetViews>
  <sheetFormatPr defaultRowHeight="13.2"/>
  <cols>
    <col min="1" max="1" width="38.109375" customWidth="1"/>
    <col min="2" max="2" width="14.6640625" style="49" customWidth="1"/>
    <col min="4" max="4" width="17.44140625" style="48" customWidth="1"/>
    <col min="5" max="5" width="17.21875" style="48" customWidth="1"/>
    <col min="6" max="6" width="37.21875" customWidth="1"/>
  </cols>
  <sheetData>
    <row r="1" spans="1:6">
      <c r="D1" s="257" t="s">
        <v>111</v>
      </c>
      <c r="E1" s="257"/>
    </row>
    <row r="2" spans="1:6">
      <c r="A2" s="132" t="s">
        <v>135</v>
      </c>
      <c r="B2" s="136"/>
      <c r="C2" s="132"/>
      <c r="D2" s="257"/>
      <c r="E2" s="257"/>
      <c r="F2" t="str">
        <f>測量業務費!G10</f>
        <v>施工　第0 -0002号表</v>
      </c>
    </row>
    <row r="3" spans="1:6">
      <c r="A3" s="132" t="s">
        <v>110</v>
      </c>
      <c r="B3" s="136" t="s">
        <v>264</v>
      </c>
      <c r="C3" s="132"/>
      <c r="D3" s="257"/>
      <c r="E3" s="257"/>
      <c r="F3" s="24" t="s">
        <v>174</v>
      </c>
    </row>
    <row r="4" spans="1:6" ht="22.2" customHeight="1">
      <c r="A4" s="23" t="s">
        <v>103</v>
      </c>
      <c r="B4" s="50" t="s">
        <v>104</v>
      </c>
      <c r="C4" s="23" t="s">
        <v>105</v>
      </c>
      <c r="D4" s="45" t="s">
        <v>106</v>
      </c>
      <c r="E4" s="45" t="s">
        <v>107</v>
      </c>
      <c r="F4" s="23" t="s">
        <v>108</v>
      </c>
    </row>
    <row r="5" spans="1:6" ht="35.4" customHeight="1">
      <c r="A5" s="125" t="s">
        <v>113</v>
      </c>
      <c r="B5" s="134">
        <v>5.5</v>
      </c>
      <c r="C5" s="126" t="s">
        <v>125</v>
      </c>
      <c r="D5" s="127"/>
      <c r="E5" s="127"/>
      <c r="F5" s="128" t="s">
        <v>127</v>
      </c>
    </row>
    <row r="6" spans="1:6" ht="35.4" customHeight="1">
      <c r="A6" s="125" t="s">
        <v>114</v>
      </c>
      <c r="B6" s="134">
        <v>5.5</v>
      </c>
      <c r="C6" s="126" t="s">
        <v>125</v>
      </c>
      <c r="D6" s="127"/>
      <c r="E6" s="127"/>
      <c r="F6" s="128" t="s">
        <v>127</v>
      </c>
    </row>
    <row r="7" spans="1:6" ht="35.4" customHeight="1">
      <c r="A7" s="125" t="s">
        <v>115</v>
      </c>
      <c r="B7" s="134">
        <v>4.5</v>
      </c>
      <c r="C7" s="126" t="s">
        <v>125</v>
      </c>
      <c r="D7" s="127"/>
      <c r="E7" s="127"/>
      <c r="F7" s="128" t="s">
        <v>127</v>
      </c>
    </row>
    <row r="8" spans="1:6" ht="35.4" customHeight="1">
      <c r="A8" s="125" t="s">
        <v>116</v>
      </c>
      <c r="B8" s="134">
        <v>1</v>
      </c>
      <c r="C8" s="126" t="s">
        <v>125</v>
      </c>
      <c r="D8" s="127"/>
      <c r="E8" s="127"/>
      <c r="F8" s="128" t="s">
        <v>128</v>
      </c>
    </row>
    <row r="9" spans="1:6" ht="35.4" customHeight="1">
      <c r="A9" s="125" t="s">
        <v>117</v>
      </c>
      <c r="B9" s="134">
        <v>2.5</v>
      </c>
      <c r="C9" s="126" t="s">
        <v>125</v>
      </c>
      <c r="D9" s="127"/>
      <c r="E9" s="127"/>
      <c r="F9" s="128" t="s">
        <v>128</v>
      </c>
    </row>
    <row r="10" spans="1:6" ht="35.4" customHeight="1">
      <c r="A10" s="125" t="s">
        <v>118</v>
      </c>
      <c r="B10" s="134">
        <v>2.5</v>
      </c>
      <c r="C10" s="126" t="s">
        <v>125</v>
      </c>
      <c r="D10" s="127"/>
      <c r="E10" s="127"/>
      <c r="F10" s="128" t="s">
        <v>128</v>
      </c>
    </row>
    <row r="11" spans="1:6" ht="35.4" customHeight="1">
      <c r="A11" s="125" t="s">
        <v>119</v>
      </c>
      <c r="B11" s="134">
        <v>1</v>
      </c>
      <c r="C11" s="126" t="s">
        <v>125</v>
      </c>
      <c r="D11" s="127"/>
      <c r="E11" s="127"/>
      <c r="F11" s="128" t="s">
        <v>128</v>
      </c>
    </row>
    <row r="12" spans="1:6" ht="35.4" customHeight="1">
      <c r="A12" s="129" t="s">
        <v>120</v>
      </c>
      <c r="B12" s="134">
        <v>2.5</v>
      </c>
      <c r="C12" s="126" t="s">
        <v>126</v>
      </c>
      <c r="D12" s="127"/>
      <c r="E12" s="127"/>
      <c r="F12" s="128" t="s">
        <v>129</v>
      </c>
    </row>
    <row r="13" spans="1:6" ht="35.4" customHeight="1">
      <c r="A13" s="129" t="s">
        <v>121</v>
      </c>
      <c r="B13" s="134">
        <v>2.5</v>
      </c>
      <c r="C13" s="126" t="s">
        <v>126</v>
      </c>
      <c r="D13" s="127"/>
      <c r="E13" s="127"/>
      <c r="F13" s="128" t="s">
        <v>129</v>
      </c>
    </row>
    <row r="14" spans="1:6" ht="35.4" customHeight="1">
      <c r="A14" s="129" t="s">
        <v>122</v>
      </c>
      <c r="B14" s="134">
        <v>2.5</v>
      </c>
      <c r="C14" s="126" t="s">
        <v>126</v>
      </c>
      <c r="D14" s="127"/>
      <c r="E14" s="127"/>
      <c r="F14" s="128" t="s">
        <v>129</v>
      </c>
    </row>
    <row r="15" spans="1:6" ht="35.4" customHeight="1">
      <c r="A15" s="129" t="s">
        <v>123</v>
      </c>
      <c r="B15" s="134">
        <v>9</v>
      </c>
      <c r="C15" s="126" t="s">
        <v>126</v>
      </c>
      <c r="D15" s="127"/>
      <c r="E15" s="127"/>
      <c r="F15" s="128" t="s">
        <v>130</v>
      </c>
    </row>
    <row r="16" spans="1:6" ht="35.4" customHeight="1">
      <c r="A16" s="129" t="s">
        <v>124</v>
      </c>
      <c r="B16" s="135"/>
      <c r="C16" s="126"/>
      <c r="D16" s="127"/>
      <c r="E16" s="127"/>
      <c r="F16" s="128" t="s">
        <v>131</v>
      </c>
    </row>
    <row r="17" spans="1:6" ht="34.200000000000003" customHeight="1">
      <c r="A17" s="131" t="s">
        <v>132</v>
      </c>
      <c r="B17" s="134">
        <v>35</v>
      </c>
      <c r="C17" s="126" t="s">
        <v>165</v>
      </c>
      <c r="D17" s="127"/>
      <c r="E17" s="127">
        <f>SUM(E5:E15)</f>
        <v>0</v>
      </c>
      <c r="F17" s="128"/>
    </row>
    <row r="18" spans="1:6" ht="34.200000000000003" customHeight="1">
      <c r="A18" s="131" t="s">
        <v>133</v>
      </c>
      <c r="B18" s="134">
        <v>1</v>
      </c>
      <c r="C18" s="126" t="s">
        <v>165</v>
      </c>
      <c r="D18" s="127"/>
      <c r="E18" s="127">
        <f>ROUNDDOWN(E17/35,0)</f>
        <v>0</v>
      </c>
      <c r="F18" s="128"/>
    </row>
    <row r="19" spans="1:6" ht="34.200000000000003" customHeight="1">
      <c r="A19" s="125" t="s">
        <v>265</v>
      </c>
      <c r="B19" s="134"/>
      <c r="C19" s="126"/>
      <c r="D19" s="133" t="s">
        <v>134</v>
      </c>
      <c r="E19" s="127"/>
      <c r="F19" s="39"/>
    </row>
    <row r="20" spans="1:6" ht="34.200000000000003" customHeight="1">
      <c r="A20" s="40"/>
      <c r="B20" s="51"/>
      <c r="C20" s="38"/>
      <c r="D20" s="46"/>
      <c r="E20" s="46"/>
      <c r="F20" s="39"/>
    </row>
    <row r="21" spans="1:6" ht="34.200000000000003" customHeight="1">
      <c r="A21" s="40"/>
      <c r="B21" s="51"/>
      <c r="C21" s="38"/>
      <c r="D21" s="46"/>
      <c r="E21" s="46"/>
      <c r="F21" s="39"/>
    </row>
    <row r="22" spans="1:6" ht="34.200000000000003" customHeight="1">
      <c r="A22" s="40"/>
      <c r="B22" s="51"/>
      <c r="C22" s="38"/>
      <c r="D22" s="46"/>
      <c r="E22" s="46"/>
      <c r="F22" s="39"/>
    </row>
    <row r="23" spans="1:6" ht="34.200000000000003" customHeight="1">
      <c r="A23" s="40"/>
      <c r="B23" s="51"/>
      <c r="C23" s="38"/>
      <c r="D23" s="46"/>
      <c r="E23" s="46"/>
      <c r="F23" s="39"/>
    </row>
    <row r="24" spans="1:6" ht="34.200000000000003" customHeight="1">
      <c r="A24" s="40"/>
      <c r="B24" s="51"/>
      <c r="C24" s="38"/>
      <c r="D24" s="46"/>
      <c r="E24" s="46"/>
      <c r="F24" s="39"/>
    </row>
    <row r="25" spans="1:6" ht="34.200000000000003" customHeight="1">
      <c r="A25" s="40"/>
      <c r="B25" s="51"/>
      <c r="C25" s="38"/>
      <c r="D25" s="46"/>
      <c r="E25" s="46"/>
      <c r="F25" s="39"/>
    </row>
    <row r="26" spans="1:6" ht="34.200000000000003" customHeight="1">
      <c r="A26" s="40"/>
      <c r="B26" s="51"/>
      <c r="C26" s="38"/>
      <c r="D26" s="46"/>
      <c r="E26" s="46"/>
      <c r="F26" s="39"/>
    </row>
    <row r="27" spans="1:6" ht="34.200000000000003" customHeight="1">
      <c r="A27" s="40"/>
      <c r="B27" s="51"/>
      <c r="C27" s="38"/>
      <c r="D27" s="46"/>
      <c r="E27" s="46"/>
      <c r="F27" s="39"/>
    </row>
  </sheetData>
  <mergeCells count="1">
    <mergeCell ref="D1:E3"/>
  </mergeCells>
  <phoneticPr fontId="2"/>
  <pageMargins left="0.70866141732283472" right="0.70866141732283472" top="0.74803149606299213" bottom="0.74803149606299213" header="0.31496062992125984" footer="0.31496062992125984"/>
  <pageSetup paperSize="9" fitToHeight="0" orientation="landscape" r:id="rId1"/>
  <rowBreaks count="1" manualBreakCount="1">
    <brk id="1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28</vt:i4>
      </vt:variant>
    </vt:vector>
  </HeadingPairs>
  <TitlesOfParts>
    <vt:vector size="53" baseType="lpstr">
      <vt:lpstr>表紙 </vt:lpstr>
      <vt:lpstr>統括情報表</vt:lpstr>
      <vt:lpstr>測量業務費</vt:lpstr>
      <vt:lpstr>施工内訳表（３級基準点）</vt:lpstr>
      <vt:lpstr>施工内訳表（４級基準点）</vt:lpstr>
      <vt:lpstr>施工内訳表（現地測量（作業計画））</vt:lpstr>
      <vt:lpstr>施工内訳表（現地測量） </vt:lpstr>
      <vt:lpstr>施工内訳表（路線測量（仮ＢＭ設置））</vt:lpstr>
      <vt:lpstr>施工内訳表（用地測量（作業計画））</vt:lpstr>
      <vt:lpstr>施工内訳表（現地踏査)</vt:lpstr>
      <vt:lpstr>施工内訳表（公図等転写連続図作成）</vt:lpstr>
      <vt:lpstr>施工内訳表（境界確認）</vt:lpstr>
      <vt:lpstr>施工内訳表（補助基準点の設置)</vt:lpstr>
      <vt:lpstr>施工内訳表（境界測量）</vt:lpstr>
      <vt:lpstr>施工内訳表（境界点間測量）</vt:lpstr>
      <vt:lpstr>施工内訳表（面積計算）</vt:lpstr>
      <vt:lpstr>施工内訳表（用地実測図原図作成）</vt:lpstr>
      <vt:lpstr>施工内訳表（用地平面図）</vt:lpstr>
      <vt:lpstr>施工内訳表（土地境界確認書作成）</vt:lpstr>
      <vt:lpstr>施工内訳表（復元測量）</vt:lpstr>
      <vt:lpstr>施工内訳表（建物等の調査）</vt:lpstr>
      <vt:lpstr>施工内訳表（旅費交通費）</vt:lpstr>
      <vt:lpstr>施工内訳表（打合わせ協議）</vt:lpstr>
      <vt:lpstr>低入札調査価格</vt:lpstr>
      <vt:lpstr>低入札調査価格 (電気通信工事)</vt:lpstr>
      <vt:lpstr>'施工内訳表（３級基準点）'!Print_Area</vt:lpstr>
      <vt:lpstr>'施工内訳表（４級基準点）'!Print_Area</vt:lpstr>
      <vt:lpstr>'施工内訳表（境界確認）'!Print_Area</vt:lpstr>
      <vt:lpstr>'施工内訳表（境界測量）'!Print_Area</vt:lpstr>
      <vt:lpstr>'施工内訳表（境界点間測量）'!Print_Area</vt:lpstr>
      <vt:lpstr>'施工内訳表（建物等の調査）'!Print_Area</vt:lpstr>
      <vt:lpstr>'施工内訳表（現地測量（作業計画））'!Print_Area</vt:lpstr>
      <vt:lpstr>'施工内訳表（現地測量） '!Print_Area</vt:lpstr>
      <vt:lpstr>'施工内訳表（現地踏査)'!Print_Area</vt:lpstr>
      <vt:lpstr>'施工内訳表（公図等転写連続図作成）'!Print_Area</vt:lpstr>
      <vt:lpstr>'施工内訳表（打合わせ協議）'!Print_Area</vt:lpstr>
      <vt:lpstr>'施工内訳表（土地境界確認書作成）'!Print_Area</vt:lpstr>
      <vt:lpstr>'施工内訳表（復元測量）'!Print_Area</vt:lpstr>
      <vt:lpstr>'施工内訳表（補助基準点の設置)'!Print_Area</vt:lpstr>
      <vt:lpstr>'施工内訳表（面積計算）'!Print_Area</vt:lpstr>
      <vt:lpstr>'施工内訳表（用地実測図原図作成）'!Print_Area</vt:lpstr>
      <vt:lpstr>'施工内訳表（用地測量（作業計画））'!Print_Area</vt:lpstr>
      <vt:lpstr>'施工内訳表（用地平面図）'!Print_Area</vt:lpstr>
      <vt:lpstr>'施工内訳表（旅費交通費）'!Print_Area</vt:lpstr>
      <vt:lpstr>'施工内訳表（路線測量（仮ＢＭ設置））'!Print_Area</vt:lpstr>
      <vt:lpstr>測量業務費!Print_Area</vt:lpstr>
      <vt:lpstr>低入札調査価格!Print_Area</vt:lpstr>
      <vt:lpstr>'低入札調査価格 (電気通信工事)'!Print_Area</vt:lpstr>
      <vt:lpstr>'表紙 '!Print_Area</vt:lpstr>
      <vt:lpstr>'施工内訳表（３級基準点）'!Print_Titles</vt:lpstr>
      <vt:lpstr>'施工内訳表（４級基準点）'!Print_Titles</vt:lpstr>
      <vt:lpstr>'施工内訳表（現地測量） '!Print_Titles</vt:lpstr>
      <vt:lpstr>測量業務費!Print_Titles</vt:lpstr>
    </vt:vector>
  </TitlesOfParts>
  <Manager>t-tatebayashi</Manager>
  <Company>NAGANO Pref. Gov't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工事監理委託料算定</dc:title>
  <dc:subject>平成13年度</dc:subject>
  <dc:creator>施設班</dc:creator>
  <cp:lastModifiedBy>貝野　宗司</cp:lastModifiedBy>
  <cp:lastPrinted>2024-06-25T04:11:04Z</cp:lastPrinted>
  <dcterms:created xsi:type="dcterms:W3CDTF">1998-05-20T03:55:56Z</dcterms:created>
  <dcterms:modified xsi:type="dcterms:W3CDTF">2024-06-25T04:15:17Z</dcterms:modified>
  <cp:category>委託料</cp:category>
</cp:coreProperties>
</file>