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svnas01.vdi.pref.nagano.lg.jp\本庁・単独現地nas\X2004B1040SE001\share\40_道路維持補修\100 ホームページ更新（定期的）\01小規模維持補修工事\R6\02 修正後\"/>
    </mc:Choice>
  </mc:AlternateContent>
  <xr:revisionPtr revIDLastSave="0" documentId="13_ncr:1_{58C2E667-8357-49DE-A2D6-C084DD780EDB}" xr6:coauthVersionLast="47" xr6:coauthVersionMax="47" xr10:uidLastSave="{00000000-0000-0000-0000-000000000000}"/>
  <bookViews>
    <workbookView xWindow="-57720" yWindow="-120" windowWidth="29040" windowHeight="15840" xr2:uid="{00000000-000D-0000-FFFF-FFFF00000000}"/>
  </bookViews>
  <sheets>
    <sheet name="増　単価計算" sheetId="1" r:id="rId1"/>
    <sheet name="増　精算時合計計算" sheetId="4" r:id="rId2"/>
    <sheet name="減　単価計算" sheetId="5" r:id="rId3"/>
    <sheet name="減　精算時合計計算"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6" l="1"/>
  <c r="F24" i="6"/>
  <c r="F23" i="6"/>
  <c r="D19" i="6"/>
  <c r="B19" i="6"/>
  <c r="A19" i="6"/>
  <c r="D18" i="6"/>
  <c r="B18" i="6"/>
  <c r="A18" i="6"/>
  <c r="D17" i="6"/>
  <c r="B17" i="6"/>
  <c r="A17" i="6"/>
  <c r="D16" i="6"/>
  <c r="B16" i="6"/>
  <c r="A16" i="6"/>
  <c r="D15" i="6"/>
  <c r="B15" i="6"/>
  <c r="A15" i="6"/>
  <c r="D14" i="6"/>
  <c r="B14" i="6"/>
  <c r="A14" i="6"/>
  <c r="D13" i="6"/>
  <c r="B13" i="6"/>
  <c r="A13" i="6"/>
  <c r="D12" i="6"/>
  <c r="B12" i="6"/>
  <c r="A12" i="6"/>
  <c r="D11" i="6"/>
  <c r="B11" i="6"/>
  <c r="A11" i="6"/>
  <c r="H19" i="5"/>
  <c r="G19" i="5"/>
  <c r="I19" i="5" s="1"/>
  <c r="E19" i="6" s="1"/>
  <c r="F19" i="6" s="1"/>
  <c r="H18" i="5"/>
  <c r="G18" i="5"/>
  <c r="I18" i="5" s="1"/>
  <c r="E18" i="6" s="1"/>
  <c r="F18" i="6" s="1"/>
  <c r="H17" i="5"/>
  <c r="G17" i="5"/>
  <c r="I17" i="5" s="1"/>
  <c r="E17" i="6" s="1"/>
  <c r="F17" i="6" s="1"/>
  <c r="H16" i="5"/>
  <c r="G16" i="5"/>
  <c r="I16" i="5" s="1"/>
  <c r="E16" i="6" s="1"/>
  <c r="F16" i="6" s="1"/>
  <c r="H15" i="5"/>
  <c r="G15" i="5"/>
  <c r="I15" i="5" s="1"/>
  <c r="E15" i="6" s="1"/>
  <c r="F15" i="6" s="1"/>
  <c r="H14" i="5"/>
  <c r="G14" i="5"/>
  <c r="I14" i="5" s="1"/>
  <c r="E14" i="6" s="1"/>
  <c r="F14" i="6" s="1"/>
  <c r="H13" i="5"/>
  <c r="G13" i="5"/>
  <c r="I13" i="5" s="1"/>
  <c r="E13" i="6" s="1"/>
  <c r="F13" i="6" s="1"/>
  <c r="H12" i="5"/>
  <c r="G12" i="5"/>
  <c r="I12" i="5" s="1"/>
  <c r="E12" i="6" s="1"/>
  <c r="F12" i="6" s="1"/>
  <c r="H11" i="5"/>
  <c r="G11" i="5"/>
  <c r="I11" i="5" s="1"/>
  <c r="E11" i="6" s="1"/>
  <c r="F11" i="6" s="1"/>
  <c r="F28" i="6" s="1"/>
  <c r="F25" i="4"/>
  <c r="F24" i="4"/>
  <c r="F23" i="4"/>
  <c r="D19" i="4"/>
  <c r="B19" i="4"/>
  <c r="A19" i="4"/>
  <c r="D18" i="4"/>
  <c r="B18" i="4"/>
  <c r="A18" i="4"/>
  <c r="D17" i="4"/>
  <c r="B17" i="4"/>
  <c r="A17" i="4"/>
  <c r="D16" i="4"/>
  <c r="B16" i="4"/>
  <c r="A16" i="4"/>
  <c r="D15" i="4"/>
  <c r="B15" i="4"/>
  <c r="A15" i="4"/>
  <c r="D14" i="4"/>
  <c r="B14" i="4"/>
  <c r="A14" i="4"/>
  <c r="D13" i="4"/>
  <c r="B13" i="4"/>
  <c r="A13" i="4"/>
  <c r="D12" i="4"/>
  <c r="B12" i="4"/>
  <c r="A12" i="4"/>
  <c r="D11" i="4"/>
  <c r="B11" i="4"/>
  <c r="A11" i="4"/>
  <c r="H19" i="1"/>
  <c r="G19" i="1"/>
  <c r="I19" i="1" s="1"/>
  <c r="E19" i="4" s="1"/>
  <c r="F19" i="4" s="1"/>
  <c r="H18" i="1"/>
  <c r="G18" i="1"/>
  <c r="I18" i="1" s="1"/>
  <c r="E18" i="4" s="1"/>
  <c r="F18" i="4" s="1"/>
  <c r="H17" i="1"/>
  <c r="G17" i="1"/>
  <c r="I17" i="1" s="1"/>
  <c r="E17" i="4" s="1"/>
  <c r="F17" i="4" s="1"/>
  <c r="H16" i="1"/>
  <c r="G16" i="1"/>
  <c r="I16" i="1" s="1"/>
  <c r="E16" i="4" s="1"/>
  <c r="F16" i="4" s="1"/>
  <c r="H15" i="1"/>
  <c r="G15" i="1"/>
  <c r="I15" i="1" s="1"/>
  <c r="E15" i="4" s="1"/>
  <c r="F15" i="4" s="1"/>
  <c r="H14" i="1"/>
  <c r="G14" i="1"/>
  <c r="I14" i="1" s="1"/>
  <c r="E14" i="4" s="1"/>
  <c r="F14" i="4" s="1"/>
  <c r="H13" i="1"/>
  <c r="G13" i="1"/>
  <c r="I13" i="1" s="1"/>
  <c r="E13" i="4" s="1"/>
  <c r="F13" i="4" s="1"/>
  <c r="H12" i="1"/>
  <c r="G12" i="1"/>
  <c r="I12" i="1" s="1"/>
  <c r="E12" i="4" s="1"/>
  <c r="F12" i="4" s="1"/>
  <c r="H11" i="1"/>
  <c r="G11" i="1"/>
  <c r="I11" i="1" s="1"/>
  <c r="E11" i="4" s="1"/>
  <c r="F11" i="4" s="1"/>
  <c r="F28" i="4" s="1"/>
</calcChain>
</file>

<file path=xl/sharedStrings.xml><?xml version="1.0" encoding="utf-8"?>
<sst xmlns="http://schemas.openxmlformats.org/spreadsheetml/2006/main" count="148" uniqueCount="61">
  <si>
    <t>増額スライド用</t>
    <rPh sb="0" eb="2">
      <t>ゾウガク</t>
    </rPh>
    <rPh sb="6" eb="7">
      <t>ヨウ</t>
    </rPh>
    <phoneticPr fontId="1"/>
  </si>
  <si>
    <t>工種</t>
    <rPh sb="0" eb="2">
      <t>コウシュ</t>
    </rPh>
    <phoneticPr fontId="1"/>
  </si>
  <si>
    <t>規格・仕様等</t>
    <rPh sb="0" eb="2">
      <t>キカク</t>
    </rPh>
    <rPh sb="3" eb="5">
      <t>シヨウ</t>
    </rPh>
    <rPh sb="5" eb="6">
      <t>トウ</t>
    </rPh>
    <phoneticPr fontId="1"/>
  </si>
  <si>
    <t>単位</t>
    <rPh sb="0" eb="2">
      <t>タンイ</t>
    </rPh>
    <phoneticPr fontId="1"/>
  </si>
  <si>
    <t>設計単価
(A)</t>
    <rPh sb="0" eb="2">
      <t>セッケイ</t>
    </rPh>
    <rPh sb="2" eb="4">
      <t>タンカ</t>
    </rPh>
    <phoneticPr fontId="1"/>
  </si>
  <si>
    <t>H</t>
    <phoneticPr fontId="1"/>
  </si>
  <si>
    <t>工事名</t>
    <rPh sb="0" eb="3">
      <t>コウジメイ</t>
    </rPh>
    <phoneticPr fontId="1"/>
  </si>
  <si>
    <t>路河川名</t>
    <rPh sb="0" eb="1">
      <t>ロ</t>
    </rPh>
    <rPh sb="1" eb="3">
      <t>カセン</t>
    </rPh>
    <rPh sb="3" eb="4">
      <t>メイ</t>
    </rPh>
    <phoneticPr fontId="1"/>
  </si>
  <si>
    <t>箇所名</t>
    <rPh sb="0" eb="2">
      <t>カショ</t>
    </rPh>
    <rPh sb="2" eb="3">
      <t>メイ</t>
    </rPh>
    <phoneticPr fontId="1"/>
  </si>
  <si>
    <t>工期</t>
    <rPh sb="0" eb="2">
      <t>コウキ</t>
    </rPh>
    <phoneticPr fontId="1"/>
  </si>
  <si>
    <t>基準日</t>
    <rPh sb="0" eb="3">
      <t>キジュンビ</t>
    </rPh>
    <phoneticPr fontId="1"/>
  </si>
  <si>
    <t>【例１】　除雪ドーザ</t>
    <rPh sb="1" eb="2">
      <t>レイ</t>
    </rPh>
    <rPh sb="5" eb="7">
      <t>ジョセツ</t>
    </rPh>
    <phoneticPr fontId="1"/>
  </si>
  <si>
    <t>【例２】　除雪グレーダ</t>
    <rPh sb="1" eb="2">
      <t>レイ</t>
    </rPh>
    <rPh sb="5" eb="7">
      <t>ジョセツ</t>
    </rPh>
    <phoneticPr fontId="1"/>
  </si>
  <si>
    <t>ブレード幅4.0m　Vプラウ
貸与　平日　昼間</t>
    <rPh sb="4" eb="5">
      <t>ハバ</t>
    </rPh>
    <rPh sb="15" eb="17">
      <t>タイヨ</t>
    </rPh>
    <rPh sb="18" eb="20">
      <t>ヘイジツ</t>
    </rPh>
    <rPh sb="21" eb="23">
      <t>ヒルマ</t>
    </rPh>
    <phoneticPr fontId="1"/>
  </si>
  <si>
    <t>ホイール型13ｔ級
持込　平日　昼間</t>
    <rPh sb="4" eb="5">
      <t>ガタ</t>
    </rPh>
    <rPh sb="8" eb="9">
      <t>キュウ</t>
    </rPh>
    <rPh sb="10" eb="12">
      <t>モチコミ</t>
    </rPh>
    <rPh sb="13" eb="15">
      <t>ヘイジツ</t>
    </rPh>
    <rPh sb="16" eb="18">
      <t>ヒルマ</t>
    </rPh>
    <phoneticPr fontId="1"/>
  </si>
  <si>
    <t>賃金等の変動に基づくスライド額（単価差）計算書</t>
    <rPh sb="0" eb="2">
      <t>チンギン</t>
    </rPh>
    <rPh sb="2" eb="3">
      <t>トウ</t>
    </rPh>
    <rPh sb="4" eb="6">
      <t>ヘンドウ</t>
    </rPh>
    <rPh sb="7" eb="8">
      <t>モト</t>
    </rPh>
    <rPh sb="14" eb="15">
      <t>ガク</t>
    </rPh>
    <rPh sb="16" eb="17">
      <t>タン</t>
    </rPh>
    <rPh sb="17" eb="19">
      <t>カサ</t>
    </rPh>
    <rPh sb="20" eb="23">
      <t>ケイサンショ</t>
    </rPh>
    <phoneticPr fontId="1"/>
  </si>
  <si>
    <t>賃金等の変動に基づくスライド額（精算額）計算書</t>
    <rPh sb="0" eb="2">
      <t>チンギン</t>
    </rPh>
    <rPh sb="2" eb="3">
      <t>トウ</t>
    </rPh>
    <rPh sb="4" eb="6">
      <t>ヘンドウ</t>
    </rPh>
    <rPh sb="7" eb="8">
      <t>モト</t>
    </rPh>
    <rPh sb="14" eb="15">
      <t>ガク</t>
    </rPh>
    <rPh sb="16" eb="19">
      <t>セイサンガク</t>
    </rPh>
    <rPh sb="20" eb="23">
      <t>ケイサンショ</t>
    </rPh>
    <phoneticPr fontId="1"/>
  </si>
  <si>
    <t>単位</t>
    <rPh sb="0" eb="2">
      <t>タンイ</t>
    </rPh>
    <phoneticPr fontId="1"/>
  </si>
  <si>
    <t>基準日以降の数量
（稼働時間等）</t>
    <rPh sb="0" eb="3">
      <t>キジュンビ</t>
    </rPh>
    <rPh sb="3" eb="5">
      <t>イコウ</t>
    </rPh>
    <rPh sb="6" eb="8">
      <t>スウリョウ</t>
    </rPh>
    <rPh sb="10" eb="12">
      <t>カドウ</t>
    </rPh>
    <rPh sb="12" eb="14">
      <t>ジカン</t>
    </rPh>
    <rPh sb="14" eb="15">
      <t>トウ</t>
    </rPh>
    <phoneticPr fontId="1"/>
  </si>
  <si>
    <t>（消費税抜き）</t>
    <rPh sb="1" eb="4">
      <t>ショウヒゼイ</t>
    </rPh>
    <rPh sb="4" eb="5">
      <t>ヌ</t>
    </rPh>
    <phoneticPr fontId="1"/>
  </si>
  <si>
    <t>　　この場合、スライドの適用が認められないとして、スライド変更はしないこととする。</t>
    <rPh sb="4" eb="6">
      <t>バアイ</t>
    </rPh>
    <rPh sb="12" eb="14">
      <t>テキヨウ</t>
    </rPh>
    <rPh sb="15" eb="16">
      <t>ミト</t>
    </rPh>
    <rPh sb="29" eb="31">
      <t>ヘンコウ</t>
    </rPh>
    <phoneticPr fontId="1"/>
  </si>
  <si>
    <t>１．精算変更時点でスライド変更契約を行う。（３月末払い）</t>
    <rPh sb="2" eb="4">
      <t>セイサン</t>
    </rPh>
    <rPh sb="4" eb="6">
      <t>ヘンコウ</t>
    </rPh>
    <rPh sb="6" eb="8">
      <t>ジテン</t>
    </rPh>
    <rPh sb="13" eb="15">
      <t>ヘンコウ</t>
    </rPh>
    <rPh sb="15" eb="17">
      <t>ケイヤク</t>
    </rPh>
    <rPh sb="18" eb="19">
      <t>オコナ</t>
    </rPh>
    <rPh sb="23" eb="25">
      <t>ガツマツ</t>
    </rPh>
    <rPh sb="25" eb="26">
      <t>バラ</t>
    </rPh>
    <phoneticPr fontId="1"/>
  </si>
  <si>
    <t>数量</t>
    <rPh sb="0" eb="2">
      <t>スウリョウ</t>
    </rPh>
    <phoneticPr fontId="1"/>
  </si>
  <si>
    <t>式</t>
    <rPh sb="0" eb="1">
      <t>シキ</t>
    </rPh>
    <phoneticPr fontId="1"/>
  </si>
  <si>
    <r>
      <t>左記の1/100
(d=P</t>
    </r>
    <r>
      <rPr>
        <vertAlign val="subscript"/>
        <sz val="8"/>
        <color theme="1"/>
        <rFont val="ＭＳ Ｐゴシック"/>
        <family val="3"/>
        <charset val="128"/>
        <scheme val="minor"/>
      </rPr>
      <t>1</t>
    </r>
    <r>
      <rPr>
        <sz val="8"/>
        <color theme="1"/>
        <rFont val="ＭＳ Ｐゴシック"/>
        <family val="3"/>
        <charset val="128"/>
        <scheme val="minor"/>
      </rPr>
      <t>×1/100)</t>
    </r>
    <rPh sb="0" eb="2">
      <t>サキ</t>
    </rPh>
    <phoneticPr fontId="1"/>
  </si>
  <si>
    <r>
      <t>工事費　Ｐ</t>
    </r>
    <r>
      <rPr>
        <vertAlign val="subscript"/>
        <sz val="8"/>
        <color theme="1"/>
        <rFont val="ＭＳ Ｐゴシック"/>
        <family val="3"/>
        <charset val="128"/>
        <scheme val="minor"/>
      </rPr>
      <t>１</t>
    </r>
    <rPh sb="0" eb="3">
      <t>コウジヒ</t>
    </rPh>
    <phoneticPr fontId="1"/>
  </si>
  <si>
    <t>【例３】　倒竹木除去</t>
    <rPh sb="1" eb="2">
      <t>レイ</t>
    </rPh>
    <rPh sb="5" eb="6">
      <t>トウ</t>
    </rPh>
    <rPh sb="6" eb="8">
      <t>チクボク</t>
    </rPh>
    <rPh sb="8" eb="10">
      <t>ジョキョ</t>
    </rPh>
    <phoneticPr fontId="1"/>
  </si>
  <si>
    <t>①　契約単価工種</t>
    <rPh sb="2" eb="4">
      <t>ケイヤク</t>
    </rPh>
    <rPh sb="4" eb="6">
      <t>タンカ</t>
    </rPh>
    <rPh sb="6" eb="8">
      <t>コウシュ</t>
    </rPh>
    <phoneticPr fontId="1"/>
  </si>
  <si>
    <t>Σ①－Σ②＝</t>
    <phoneticPr fontId="1"/>
  </si>
  <si>
    <t>増額スライド額(精算額)　　合計</t>
    <rPh sb="14" eb="16">
      <t>ゴウケイ</t>
    </rPh>
    <phoneticPr fontId="1"/>
  </si>
  <si>
    <t>　　但し、依頼日が単価適用日となるため、スライド額は発生しない。</t>
    <rPh sb="2" eb="3">
      <t>タダ</t>
    </rPh>
    <rPh sb="5" eb="8">
      <t>イライビ</t>
    </rPh>
    <rPh sb="9" eb="11">
      <t>タンカ</t>
    </rPh>
    <rPh sb="11" eb="13">
      <t>テキヨウ</t>
    </rPh>
    <rPh sb="13" eb="14">
      <t>ビ</t>
    </rPh>
    <rPh sb="24" eb="25">
      <t>ガク</t>
    </rPh>
    <rPh sb="26" eb="28">
      <t>ハッセイ</t>
    </rPh>
    <phoneticPr fontId="1"/>
  </si>
  <si>
    <t>３．増額スライド額の合計がマイナスとなった場合</t>
    <rPh sb="2" eb="4">
      <t>ゾウガク</t>
    </rPh>
    <rPh sb="8" eb="9">
      <t>ガク</t>
    </rPh>
    <rPh sb="10" eb="12">
      <t>ゴウケイ</t>
    </rPh>
    <rPh sb="21" eb="23">
      <t>バアイ</t>
    </rPh>
    <phoneticPr fontId="1"/>
  </si>
  <si>
    <t>［留意点］</t>
    <rPh sb="1" eb="4">
      <t>リュウイテン</t>
    </rPh>
    <phoneticPr fontId="1"/>
  </si>
  <si>
    <t>○月○日実施</t>
    <rPh sb="1" eb="2">
      <t>ガツ</t>
    </rPh>
    <rPh sb="3" eb="4">
      <t>ニチ</t>
    </rPh>
    <rPh sb="4" eb="6">
      <t>ジッシ</t>
    </rPh>
    <phoneticPr fontId="1"/>
  </si>
  <si>
    <t>スライド額
(精算額)</t>
    <rPh sb="4" eb="5">
      <t>ガク</t>
    </rPh>
    <rPh sb="7" eb="10">
      <t>セイサンガク</t>
    </rPh>
    <phoneticPr fontId="1"/>
  </si>
  <si>
    <t>　　精算によりスライド額が対象工事費の１％を超えなかったこととなる。</t>
    <phoneticPr fontId="1"/>
  </si>
  <si>
    <r>
      <t>１．スライド額（単価差）S</t>
    </r>
    <r>
      <rPr>
        <vertAlign val="subscript"/>
        <sz val="11"/>
        <color theme="1"/>
        <rFont val="ＭＳ Ｐゴシック"/>
        <family val="3"/>
        <charset val="128"/>
        <scheme val="minor"/>
      </rPr>
      <t>増</t>
    </r>
    <r>
      <rPr>
        <sz val="11"/>
        <color theme="1"/>
        <rFont val="ＭＳ Ｐゴシック"/>
        <family val="2"/>
        <charset val="128"/>
        <scheme val="minor"/>
      </rPr>
      <t>が全てマイナスの場合はスライド額が対象工事費の１％を超えることはない。（様式３－２で協議）</t>
    </r>
    <rPh sb="6" eb="7">
      <t>ガク</t>
    </rPh>
    <rPh sb="8" eb="10">
      <t>タンカ</t>
    </rPh>
    <rPh sb="10" eb="11">
      <t>サ</t>
    </rPh>
    <rPh sb="13" eb="14">
      <t>ゾウ</t>
    </rPh>
    <rPh sb="15" eb="16">
      <t>スベ</t>
    </rPh>
    <rPh sb="22" eb="24">
      <t>バアイ</t>
    </rPh>
    <rPh sb="50" eb="52">
      <t>ヨウシキ</t>
    </rPh>
    <rPh sb="56" eb="58">
      <t>キョウギ</t>
    </rPh>
    <phoneticPr fontId="1"/>
  </si>
  <si>
    <t>２．上記以外は様式３－１で協議する。</t>
    <rPh sb="2" eb="4">
      <t>ジョウキ</t>
    </rPh>
    <rPh sb="4" eb="6">
      <t>イガイ</t>
    </rPh>
    <rPh sb="7" eb="9">
      <t>ヨウシキ</t>
    </rPh>
    <rPh sb="13" eb="15">
      <t>キョウギ</t>
    </rPh>
    <phoneticPr fontId="1"/>
  </si>
  <si>
    <t>減額スライド用</t>
    <rPh sb="0" eb="1">
      <t>ゲン</t>
    </rPh>
    <rPh sb="1" eb="2">
      <t>ガク</t>
    </rPh>
    <rPh sb="6" eb="7">
      <t>ヨウ</t>
    </rPh>
    <phoneticPr fontId="1"/>
  </si>
  <si>
    <r>
      <t>１．スライド額（単価差）S</t>
    </r>
    <r>
      <rPr>
        <vertAlign val="subscript"/>
        <sz val="11"/>
        <color theme="1"/>
        <rFont val="ＭＳ Ｐゴシック"/>
        <family val="3"/>
        <charset val="128"/>
        <scheme val="minor"/>
      </rPr>
      <t>減</t>
    </r>
    <r>
      <rPr>
        <sz val="11"/>
        <color theme="1"/>
        <rFont val="ＭＳ Ｐゴシック"/>
        <family val="2"/>
        <charset val="128"/>
        <scheme val="minor"/>
      </rPr>
      <t>が全てプラスの場合はスライド額が対象工事費の１％を超えることはない。（請求しない）</t>
    </r>
    <rPh sb="6" eb="7">
      <t>ガク</t>
    </rPh>
    <rPh sb="8" eb="10">
      <t>タンカ</t>
    </rPh>
    <rPh sb="10" eb="11">
      <t>サ</t>
    </rPh>
    <rPh sb="13" eb="14">
      <t>ゲン</t>
    </rPh>
    <rPh sb="15" eb="16">
      <t>スベ</t>
    </rPh>
    <rPh sb="21" eb="23">
      <t>バアイ</t>
    </rPh>
    <rPh sb="49" eb="51">
      <t>セイキュウ</t>
    </rPh>
    <phoneticPr fontId="1"/>
  </si>
  <si>
    <t>Σ①＋Σ②＝</t>
    <phoneticPr fontId="1"/>
  </si>
  <si>
    <t>減額スライド額(精算額)　　合計</t>
    <rPh sb="0" eb="1">
      <t>ゲン</t>
    </rPh>
    <rPh sb="14" eb="16">
      <t>ゴウケイ</t>
    </rPh>
    <phoneticPr fontId="1"/>
  </si>
  <si>
    <t>３．増額スライド額の合計がプラスとなった場合</t>
    <rPh sb="2" eb="4">
      <t>ゾウガク</t>
    </rPh>
    <rPh sb="8" eb="9">
      <t>ガク</t>
    </rPh>
    <rPh sb="10" eb="12">
      <t>ゴウケイ</t>
    </rPh>
    <rPh sb="20" eb="22">
      <t>バアイ</t>
    </rPh>
    <phoneticPr fontId="1"/>
  </si>
  <si>
    <t>スライド後の
設計単価
(Ａ')</t>
    <rPh sb="4" eb="5">
      <t>ゴ</t>
    </rPh>
    <rPh sb="7" eb="9">
      <t>セッケイ</t>
    </rPh>
    <rPh sb="9" eb="11">
      <t>タンカ</t>
    </rPh>
    <phoneticPr fontId="1"/>
  </si>
  <si>
    <r>
      <t>契約単価
(Ｐ</t>
    </r>
    <r>
      <rPr>
        <vertAlign val="subscript"/>
        <sz val="8"/>
        <color theme="1"/>
        <rFont val="ＭＳ Ｐゴシック"/>
        <family val="3"/>
        <charset val="128"/>
        <scheme val="minor"/>
      </rPr>
      <t>１</t>
    </r>
    <r>
      <rPr>
        <sz val="8"/>
        <color theme="1"/>
        <rFont val="ＭＳ Ｐゴシック"/>
        <family val="3"/>
        <charset val="128"/>
        <scheme val="minor"/>
      </rPr>
      <t>)</t>
    </r>
    <rPh sb="0" eb="2">
      <t>ケイヤク</t>
    </rPh>
    <rPh sb="2" eb="4">
      <t>タンカ</t>
    </rPh>
    <phoneticPr fontId="1"/>
  </si>
  <si>
    <r>
      <t>スライド額
（単価差）S</t>
    </r>
    <r>
      <rPr>
        <vertAlign val="subscript"/>
        <sz val="8"/>
        <color theme="1"/>
        <rFont val="ＭＳ Ｐゴシック"/>
        <family val="3"/>
        <charset val="128"/>
        <scheme val="minor"/>
      </rPr>
      <t>増</t>
    </r>
    <r>
      <rPr>
        <sz val="8"/>
        <color theme="1"/>
        <rFont val="ＭＳ Ｐゴシック"/>
        <family val="3"/>
        <charset val="128"/>
        <scheme val="minor"/>
      </rPr>
      <t xml:space="preserve">
(=P</t>
    </r>
    <r>
      <rPr>
        <vertAlign val="subscript"/>
        <sz val="8"/>
        <color theme="1"/>
        <rFont val="ＭＳ Ｐゴシック"/>
        <family val="3"/>
        <charset val="128"/>
        <scheme val="minor"/>
      </rPr>
      <t>２</t>
    </r>
    <r>
      <rPr>
        <sz val="8"/>
        <color theme="1"/>
        <rFont val="ＭＳ Ｐゴシック"/>
        <family val="3"/>
        <charset val="128"/>
        <scheme val="minor"/>
      </rPr>
      <t>-P</t>
    </r>
    <r>
      <rPr>
        <vertAlign val="subscript"/>
        <sz val="8"/>
        <color theme="1"/>
        <rFont val="ＭＳ Ｐゴシック"/>
        <family val="3"/>
        <charset val="128"/>
        <scheme val="minor"/>
      </rPr>
      <t>１</t>
    </r>
    <r>
      <rPr>
        <sz val="8"/>
        <color theme="1"/>
        <rFont val="ＭＳ Ｐゴシック"/>
        <family val="3"/>
        <charset val="128"/>
        <scheme val="minor"/>
      </rPr>
      <t>-d)</t>
    </r>
    <rPh sb="4" eb="5">
      <t>ガク</t>
    </rPh>
    <rPh sb="7" eb="9">
      <t>タンカ</t>
    </rPh>
    <rPh sb="9" eb="10">
      <t>サ</t>
    </rPh>
    <rPh sb="12" eb="13">
      <t>ゾウ</t>
    </rPh>
    <phoneticPr fontId="1"/>
  </si>
  <si>
    <r>
      <t>スライド額
（単価差）S</t>
    </r>
    <r>
      <rPr>
        <vertAlign val="subscript"/>
        <sz val="8"/>
        <color theme="1"/>
        <rFont val="ＭＳ Ｐゴシック"/>
        <family val="3"/>
        <charset val="128"/>
        <scheme val="minor"/>
      </rPr>
      <t>減</t>
    </r>
    <r>
      <rPr>
        <sz val="8"/>
        <color theme="1"/>
        <rFont val="ＭＳ Ｐゴシック"/>
        <family val="3"/>
        <charset val="128"/>
        <scheme val="minor"/>
      </rPr>
      <t xml:space="preserve">
(=P</t>
    </r>
    <r>
      <rPr>
        <vertAlign val="subscript"/>
        <sz val="8"/>
        <color theme="1"/>
        <rFont val="ＭＳ Ｐゴシック"/>
        <family val="3"/>
        <charset val="128"/>
        <scheme val="minor"/>
      </rPr>
      <t>２</t>
    </r>
    <r>
      <rPr>
        <sz val="8"/>
        <color theme="1"/>
        <rFont val="ＭＳ Ｐゴシック"/>
        <family val="3"/>
        <charset val="128"/>
        <scheme val="minor"/>
      </rPr>
      <t>-P</t>
    </r>
    <r>
      <rPr>
        <vertAlign val="subscript"/>
        <sz val="8"/>
        <color theme="1"/>
        <rFont val="ＭＳ Ｐゴシック"/>
        <family val="3"/>
        <charset val="128"/>
        <scheme val="minor"/>
      </rPr>
      <t>１</t>
    </r>
    <r>
      <rPr>
        <sz val="8"/>
        <color theme="1"/>
        <rFont val="ＭＳ Ｐゴシック"/>
        <family val="3"/>
        <charset val="128"/>
        <scheme val="minor"/>
      </rPr>
      <t>＋d)</t>
    </r>
    <rPh sb="4" eb="5">
      <t>ガク</t>
    </rPh>
    <rPh sb="7" eb="9">
      <t>タンカ</t>
    </rPh>
    <rPh sb="9" eb="10">
      <t>サ</t>
    </rPh>
    <rPh sb="12" eb="13">
      <t>ゲン</t>
    </rPh>
    <phoneticPr fontId="1"/>
  </si>
  <si>
    <r>
      <t>契約単価の
1/100
(d=P</t>
    </r>
    <r>
      <rPr>
        <vertAlign val="subscript"/>
        <sz val="8"/>
        <color theme="1"/>
        <rFont val="ＭＳ Ｐゴシック"/>
        <family val="3"/>
        <charset val="128"/>
        <scheme val="minor"/>
      </rPr>
      <t>１</t>
    </r>
    <r>
      <rPr>
        <sz val="8"/>
        <color theme="1"/>
        <rFont val="ＭＳ Ｐゴシック"/>
        <family val="3"/>
        <charset val="128"/>
        <scheme val="minor"/>
      </rPr>
      <t>×1/100)</t>
    </r>
    <rPh sb="0" eb="2">
      <t>ケイヤク</t>
    </rPh>
    <rPh sb="2" eb="4">
      <t>タンカ</t>
    </rPh>
    <phoneticPr fontId="1"/>
  </si>
  <si>
    <t>②　基準日以降に同契約内で行った単価契約以外の工種（応急処理作業等）</t>
    <rPh sb="2" eb="5">
      <t>キジュンビ</t>
    </rPh>
    <rPh sb="5" eb="7">
      <t>イコウ</t>
    </rPh>
    <rPh sb="8" eb="9">
      <t>ドウ</t>
    </rPh>
    <rPh sb="9" eb="11">
      <t>ケイヤク</t>
    </rPh>
    <rPh sb="11" eb="12">
      <t>ナイ</t>
    </rPh>
    <rPh sb="13" eb="14">
      <t>オコナ</t>
    </rPh>
    <rPh sb="16" eb="18">
      <t>タンカ</t>
    </rPh>
    <rPh sb="18" eb="20">
      <t>ケイヤク</t>
    </rPh>
    <rPh sb="20" eb="22">
      <t>イガイ</t>
    </rPh>
    <rPh sb="23" eb="25">
      <t>コウシュ</t>
    </rPh>
    <rPh sb="26" eb="28">
      <t>オウキュウ</t>
    </rPh>
    <rPh sb="28" eb="30">
      <t>ショリ</t>
    </rPh>
    <rPh sb="30" eb="32">
      <t>サギョウ</t>
    </rPh>
    <rPh sb="32" eb="33">
      <t>トウ</t>
    </rPh>
    <phoneticPr fontId="1"/>
  </si>
  <si>
    <r>
      <t>P</t>
    </r>
    <r>
      <rPr>
        <vertAlign val="subscript"/>
        <sz val="8"/>
        <color theme="1"/>
        <rFont val="ＭＳ Ｐゴシック"/>
        <family val="3"/>
        <charset val="128"/>
        <scheme val="minor"/>
      </rPr>
      <t>１</t>
    </r>
    <r>
      <rPr>
        <sz val="8"/>
        <color theme="1"/>
        <rFont val="ＭＳ Ｐゴシック"/>
        <family val="3"/>
        <charset val="128"/>
        <scheme val="minor"/>
      </rPr>
      <t>の1/100
(d=P</t>
    </r>
    <r>
      <rPr>
        <vertAlign val="subscript"/>
        <sz val="8"/>
        <color theme="1"/>
        <rFont val="ＭＳ Ｐゴシック"/>
        <family val="3"/>
        <charset val="128"/>
        <scheme val="minor"/>
      </rPr>
      <t>１</t>
    </r>
    <r>
      <rPr>
        <sz val="8"/>
        <color theme="1"/>
        <rFont val="ＭＳ Ｐゴシック"/>
        <family val="3"/>
        <charset val="128"/>
        <scheme val="minor"/>
      </rPr>
      <t>×1/100)</t>
    </r>
    <phoneticPr fontId="1"/>
  </si>
  <si>
    <t>２．基準日以降に行った同契約内の応急処理作業等は残工事の対象となる。</t>
    <rPh sb="2" eb="5">
      <t>キジュンビ</t>
    </rPh>
    <rPh sb="5" eb="7">
      <t>イコウ</t>
    </rPh>
    <rPh sb="8" eb="9">
      <t>オコナ</t>
    </rPh>
    <rPh sb="11" eb="12">
      <t>ドウ</t>
    </rPh>
    <rPh sb="12" eb="14">
      <t>ケイヤク</t>
    </rPh>
    <rPh sb="14" eb="15">
      <t>ナイ</t>
    </rPh>
    <rPh sb="16" eb="18">
      <t>オウキュウ</t>
    </rPh>
    <rPh sb="18" eb="20">
      <t>ショリ</t>
    </rPh>
    <rPh sb="20" eb="22">
      <t>サギョウ</t>
    </rPh>
    <rPh sb="22" eb="23">
      <t>トウ</t>
    </rPh>
    <rPh sb="24" eb="25">
      <t>ザン</t>
    </rPh>
    <rPh sb="25" eb="27">
      <t>コウジ</t>
    </rPh>
    <rPh sb="28" eb="30">
      <t>タイショウ</t>
    </rPh>
    <phoneticPr fontId="1"/>
  </si>
  <si>
    <t>（別表　２－１）</t>
    <rPh sb="1" eb="3">
      <t>ベッピョウ</t>
    </rPh>
    <phoneticPr fontId="1"/>
  </si>
  <si>
    <t>（別表　３－１）</t>
    <rPh sb="1" eb="3">
      <t>ベッピョウ</t>
    </rPh>
    <phoneticPr fontId="1"/>
  </si>
  <si>
    <t>（別表　２－２）</t>
    <rPh sb="1" eb="3">
      <t>ベッピョウ</t>
    </rPh>
    <phoneticPr fontId="1"/>
  </si>
  <si>
    <t>（別表　３－２）</t>
    <rPh sb="1" eb="3">
      <t>ベッピョウ</t>
    </rPh>
    <phoneticPr fontId="1"/>
  </si>
  <si>
    <t>《工事名または業務名》</t>
    <rPh sb="1" eb="4">
      <t>コウジメイ</t>
    </rPh>
    <rPh sb="7" eb="10">
      <t>ギョウムメイ</t>
    </rPh>
    <phoneticPr fontId="1"/>
  </si>
  <si>
    <t>（○）○○○○線</t>
    <rPh sb="7" eb="8">
      <t>セン</t>
    </rPh>
    <phoneticPr fontId="1"/>
  </si>
  <si>
    <t>○○市　○○</t>
    <rPh sb="2" eb="3">
      <t>シ</t>
    </rPh>
    <phoneticPr fontId="1"/>
  </si>
  <si>
    <r>
      <t>スライド後の
Ｐ</t>
    </r>
    <r>
      <rPr>
        <vertAlign val="subscript"/>
        <sz val="8"/>
        <color theme="1"/>
        <rFont val="ＭＳ Ｐゴシック"/>
        <family val="3"/>
        <charset val="128"/>
        <scheme val="minor"/>
      </rPr>
      <t>１</t>
    </r>
    <r>
      <rPr>
        <sz val="8"/>
        <color theme="1"/>
        <rFont val="ＭＳ Ｐゴシック"/>
        <family val="3"/>
        <charset val="128"/>
        <scheme val="minor"/>
      </rPr>
      <t>に相当する単価
(P</t>
    </r>
    <r>
      <rPr>
        <vertAlign val="subscript"/>
        <sz val="8"/>
        <color theme="1"/>
        <rFont val="ＭＳ Ｐゴシック"/>
        <family val="3"/>
        <charset val="128"/>
        <scheme val="minor"/>
      </rPr>
      <t>２</t>
    </r>
    <r>
      <rPr>
        <sz val="8"/>
        <color theme="1"/>
        <rFont val="ＭＳ Ｐゴシック"/>
        <family val="3"/>
        <charset val="128"/>
        <scheme val="minor"/>
      </rPr>
      <t>=A'×Ｐ</t>
    </r>
    <r>
      <rPr>
        <vertAlign val="subscript"/>
        <sz val="8"/>
        <color theme="1"/>
        <rFont val="ＭＳ Ｐゴシック"/>
        <family val="3"/>
        <charset val="128"/>
        <scheme val="minor"/>
      </rPr>
      <t>１</t>
    </r>
    <r>
      <rPr>
        <sz val="8"/>
        <color theme="1"/>
        <rFont val="ＭＳ Ｐゴシック"/>
        <family val="3"/>
        <charset val="128"/>
        <scheme val="minor"/>
      </rPr>
      <t>/A)</t>
    </r>
    <rPh sb="4" eb="5">
      <t>ゴ</t>
    </rPh>
    <rPh sb="10" eb="12">
      <t>ソウトウ</t>
    </rPh>
    <rPh sb="14" eb="16">
      <t>タンカ</t>
    </rPh>
    <phoneticPr fontId="1"/>
  </si>
  <si>
    <t>自　令和○年○月○日　　　至　令和○年○月○日</t>
    <rPh sb="0" eb="1">
      <t>ジ</t>
    </rPh>
    <rPh sb="5" eb="6">
      <t>ネン</t>
    </rPh>
    <rPh sb="7" eb="8">
      <t>ガツ</t>
    </rPh>
    <rPh sb="9" eb="10">
      <t>ニチ</t>
    </rPh>
    <rPh sb="13" eb="14">
      <t>イタ</t>
    </rPh>
    <rPh sb="18" eb="19">
      <t>ネン</t>
    </rPh>
    <rPh sb="20" eb="21">
      <t>ガツ</t>
    </rPh>
    <rPh sb="22" eb="23">
      <t>ニチ</t>
    </rPh>
    <phoneticPr fontId="1"/>
  </si>
  <si>
    <t>令和○年○月○日</t>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</si>
</sst>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vertAlign val="subscript"/>
      <sz val="8"/>
      <color theme="1"/>
      <name val="ＭＳ Ｐゴシック"/>
      <family val="3"/>
      <charset val="128"/>
      <scheme val="minor"/>
    </font>
    <font>
      <sz val="16"/>
      <color theme="1"/>
      <name val="ＭＳ Ｐゴシック"/>
      <family val="2"/>
      <charset val="128"/>
      <scheme val="minor"/>
    </font>
    <font>
      <sz val="11"/>
      <color theme="1"/>
      <name val="ＭＳ Ｐゴシック"/>
      <family val="3"/>
      <charset val="128"/>
      <scheme val="minor"/>
    </font>
    <font>
      <vertAlign val="subscript"/>
      <sz val="11"/>
      <color theme="1"/>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0" borderId="1" xfId="0" applyFont="1" applyBorder="1">
      <alignment vertical="center"/>
    </xf>
    <xf numFmtId="0" fontId="3" fillId="0" borderId="0" xfId="0" applyFont="1">
      <alignment vertical="center"/>
    </xf>
    <xf numFmtId="0" fontId="3" fillId="0" borderId="1" xfId="0" applyFont="1" applyBorder="1" applyAlignment="1">
      <alignment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right" vertical="center"/>
    </xf>
    <xf numFmtId="0" fontId="6" fillId="0" borderId="0" xfId="0" applyFont="1" applyAlignment="1">
      <alignment horizontal="right" vertical="center"/>
    </xf>
    <xf numFmtId="176" fontId="6" fillId="0" borderId="1" xfId="0" applyNumberFormat="1" applyFont="1" applyBorder="1" applyAlignment="1">
      <alignment vertical="center"/>
    </xf>
    <xf numFmtId="176" fontId="6" fillId="0" borderId="1" xfId="0" applyNumberFormat="1" applyFont="1" applyBorder="1">
      <alignment vertical="center"/>
    </xf>
    <xf numFmtId="176" fontId="6" fillId="2" borderId="1" xfId="0" applyNumberFormat="1" applyFont="1" applyFill="1" applyBorder="1">
      <alignment vertical="center"/>
    </xf>
    <xf numFmtId="176" fontId="6" fillId="2" borderId="1" xfId="0" applyNumberFormat="1" applyFont="1" applyFill="1" applyBorder="1" applyAlignment="1">
      <alignment horizontal="center" vertical="center"/>
    </xf>
    <xf numFmtId="176" fontId="6" fillId="2" borderId="1" xfId="0" applyNumberFormat="1" applyFont="1" applyFill="1" applyBorder="1" applyAlignment="1">
      <alignment vertical="center"/>
    </xf>
    <xf numFmtId="0" fontId="2" fillId="2" borderId="1" xfId="0" applyFont="1" applyFill="1" applyBorder="1">
      <alignment vertical="center"/>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righ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4"/>
  <sheetViews>
    <sheetView tabSelected="1" topLeftCell="A7" zoomScaleNormal="100" workbookViewId="0">
      <selection activeCell="E11" sqref="E11"/>
    </sheetView>
  </sheetViews>
  <sheetFormatPr defaultRowHeight="13" x14ac:dyDescent="0.2"/>
  <cols>
    <col min="1" max="1" width="14" customWidth="1"/>
    <col min="2" max="2" width="18.7265625" customWidth="1"/>
    <col min="3" max="3" width="4.26953125" bestFit="1" customWidth="1"/>
    <col min="4" max="9" width="16" customWidth="1"/>
  </cols>
  <sheetData>
    <row r="1" spans="1:10" x14ac:dyDescent="0.2">
      <c r="A1" t="s">
        <v>51</v>
      </c>
    </row>
    <row r="2" spans="1:10" ht="19" x14ac:dyDescent="0.2">
      <c r="A2" s="19" t="s">
        <v>15</v>
      </c>
      <c r="B2" s="19"/>
      <c r="C2" s="19"/>
      <c r="D2" s="19"/>
      <c r="E2" s="19"/>
      <c r="F2" s="19"/>
      <c r="G2" s="19"/>
      <c r="H2" s="19"/>
      <c r="I2" s="19"/>
    </row>
    <row r="4" spans="1:10" x14ac:dyDescent="0.2">
      <c r="A4" t="s">
        <v>6</v>
      </c>
      <c r="B4" t="s">
        <v>55</v>
      </c>
      <c r="E4" t="s">
        <v>9</v>
      </c>
      <c r="F4" t="s">
        <v>59</v>
      </c>
    </row>
    <row r="5" spans="1:10" x14ac:dyDescent="0.2">
      <c r="A5" t="s">
        <v>7</v>
      </c>
      <c r="B5" t="s">
        <v>56</v>
      </c>
      <c r="E5" t="s">
        <v>10</v>
      </c>
      <c r="F5" t="s">
        <v>60</v>
      </c>
    </row>
    <row r="6" spans="1:10" x14ac:dyDescent="0.2">
      <c r="A6" t="s">
        <v>8</v>
      </c>
      <c r="B6" t="s">
        <v>57</v>
      </c>
    </row>
    <row r="9" spans="1:10" x14ac:dyDescent="0.2">
      <c r="A9" t="s">
        <v>0</v>
      </c>
      <c r="I9" s="8" t="s">
        <v>19</v>
      </c>
    </row>
    <row r="10" spans="1:10" s="2" customFormat="1" ht="58.5" customHeight="1" x14ac:dyDescent="0.2">
      <c r="A10" s="4" t="s">
        <v>1</v>
      </c>
      <c r="B10" s="5" t="s">
        <v>2</v>
      </c>
      <c r="C10" s="5" t="s">
        <v>3</v>
      </c>
      <c r="D10" s="6" t="s">
        <v>4</v>
      </c>
      <c r="E10" s="6" t="s">
        <v>44</v>
      </c>
      <c r="F10" s="6" t="s">
        <v>43</v>
      </c>
      <c r="G10" s="6" t="s">
        <v>58</v>
      </c>
      <c r="H10" s="6" t="s">
        <v>47</v>
      </c>
      <c r="I10" s="6" t="s">
        <v>45</v>
      </c>
      <c r="J10" s="7"/>
    </row>
    <row r="11" spans="1:10" s="2" customFormat="1" ht="33.75" customHeight="1" x14ac:dyDescent="0.2">
      <c r="A11" s="15" t="s">
        <v>11</v>
      </c>
      <c r="B11" s="16" t="s">
        <v>13</v>
      </c>
      <c r="C11" s="17" t="s">
        <v>5</v>
      </c>
      <c r="D11" s="12">
        <v>20600</v>
      </c>
      <c r="E11" s="12">
        <v>20500</v>
      </c>
      <c r="F11" s="12">
        <v>21000</v>
      </c>
      <c r="G11" s="11">
        <f t="shared" ref="G11:G19" si="0">IF(D11&gt;0,ROUNDDOWN(E11/D11*F11,-2),0)</f>
        <v>20800</v>
      </c>
      <c r="H11" s="11">
        <f>ROUNDDOWN(E11*1/100,0)</f>
        <v>205</v>
      </c>
      <c r="I11" s="10">
        <f>G11-E11-H11</f>
        <v>95</v>
      </c>
    </row>
    <row r="12" spans="1:10" s="2" customFormat="1" ht="33.75" customHeight="1" x14ac:dyDescent="0.2">
      <c r="A12" s="15" t="s">
        <v>12</v>
      </c>
      <c r="B12" s="16" t="s">
        <v>14</v>
      </c>
      <c r="C12" s="17" t="s">
        <v>5</v>
      </c>
      <c r="D12" s="12">
        <v>23000</v>
      </c>
      <c r="E12" s="12">
        <v>22900</v>
      </c>
      <c r="F12" s="12">
        <v>23300</v>
      </c>
      <c r="G12" s="11">
        <f>IF(D12&gt;0,ROUNDDOWN(E12/D12*F12,-2),0)</f>
        <v>23100</v>
      </c>
      <c r="H12" s="11">
        <f t="shared" ref="H12:H19" si="1">ROUNDDOWN(E12*1/100,0)</f>
        <v>229</v>
      </c>
      <c r="I12" s="10">
        <f t="shared" ref="I12:I19" si="2">G12-E12-H12</f>
        <v>-29</v>
      </c>
    </row>
    <row r="13" spans="1:10" s="2" customFormat="1" ht="33.75" customHeight="1" x14ac:dyDescent="0.2">
      <c r="A13" s="15"/>
      <c r="B13" s="16"/>
      <c r="C13" s="17"/>
      <c r="D13" s="12"/>
      <c r="E13" s="12"/>
      <c r="F13" s="12"/>
      <c r="G13" s="11">
        <f t="shared" si="0"/>
        <v>0</v>
      </c>
      <c r="H13" s="11">
        <f t="shared" si="1"/>
        <v>0</v>
      </c>
      <c r="I13" s="10">
        <f t="shared" si="2"/>
        <v>0</v>
      </c>
    </row>
    <row r="14" spans="1:10" s="2" customFormat="1" ht="33.75" customHeight="1" x14ac:dyDescent="0.2">
      <c r="A14" s="15"/>
      <c r="B14" s="16"/>
      <c r="C14" s="17"/>
      <c r="D14" s="12"/>
      <c r="E14" s="12"/>
      <c r="F14" s="12"/>
      <c r="G14" s="11">
        <f t="shared" si="0"/>
        <v>0</v>
      </c>
      <c r="H14" s="11">
        <f t="shared" si="1"/>
        <v>0</v>
      </c>
      <c r="I14" s="10">
        <f t="shared" si="2"/>
        <v>0</v>
      </c>
    </row>
    <row r="15" spans="1:10" s="2" customFormat="1" ht="33.75" customHeight="1" x14ac:dyDescent="0.2">
      <c r="A15" s="15"/>
      <c r="B15" s="16"/>
      <c r="C15" s="17"/>
      <c r="D15" s="12"/>
      <c r="E15" s="12"/>
      <c r="F15" s="12"/>
      <c r="G15" s="11">
        <f t="shared" si="0"/>
        <v>0</v>
      </c>
      <c r="H15" s="11">
        <f t="shared" si="1"/>
        <v>0</v>
      </c>
      <c r="I15" s="10">
        <f t="shared" si="2"/>
        <v>0</v>
      </c>
    </row>
    <row r="16" spans="1:10" s="2" customFormat="1" ht="33.75" customHeight="1" x14ac:dyDescent="0.2">
      <c r="A16" s="15"/>
      <c r="B16" s="16"/>
      <c r="C16" s="17"/>
      <c r="D16" s="12"/>
      <c r="E16" s="12"/>
      <c r="F16" s="12"/>
      <c r="G16" s="11">
        <f t="shared" si="0"/>
        <v>0</v>
      </c>
      <c r="H16" s="11">
        <f t="shared" si="1"/>
        <v>0</v>
      </c>
      <c r="I16" s="10">
        <f t="shared" si="2"/>
        <v>0</v>
      </c>
    </row>
    <row r="17" spans="1:9" s="2" customFormat="1" ht="33.75" customHeight="1" x14ac:dyDescent="0.2">
      <c r="A17" s="15"/>
      <c r="B17" s="16"/>
      <c r="C17" s="17"/>
      <c r="D17" s="12"/>
      <c r="E17" s="12"/>
      <c r="F17" s="12"/>
      <c r="G17" s="11">
        <f t="shared" si="0"/>
        <v>0</v>
      </c>
      <c r="H17" s="11">
        <f t="shared" si="1"/>
        <v>0</v>
      </c>
      <c r="I17" s="10">
        <f t="shared" si="2"/>
        <v>0</v>
      </c>
    </row>
    <row r="18" spans="1:9" s="2" customFormat="1" ht="33.75" customHeight="1" x14ac:dyDescent="0.2">
      <c r="A18" s="15"/>
      <c r="B18" s="16"/>
      <c r="C18" s="17"/>
      <c r="D18" s="12"/>
      <c r="E18" s="12"/>
      <c r="F18" s="12"/>
      <c r="G18" s="11">
        <f t="shared" si="0"/>
        <v>0</v>
      </c>
      <c r="H18" s="11">
        <f t="shared" si="1"/>
        <v>0</v>
      </c>
      <c r="I18" s="10">
        <f t="shared" si="2"/>
        <v>0</v>
      </c>
    </row>
    <row r="19" spans="1:9" s="2" customFormat="1" ht="33.75" customHeight="1" x14ac:dyDescent="0.2">
      <c r="A19" s="15"/>
      <c r="B19" s="16"/>
      <c r="C19" s="17"/>
      <c r="D19" s="12"/>
      <c r="E19" s="12"/>
      <c r="F19" s="12"/>
      <c r="G19" s="11">
        <f t="shared" si="0"/>
        <v>0</v>
      </c>
      <c r="H19" s="11">
        <f t="shared" si="1"/>
        <v>0</v>
      </c>
      <c r="I19" s="10">
        <f t="shared" si="2"/>
        <v>0</v>
      </c>
    </row>
    <row r="21" spans="1:9" ht="19.5" customHeight="1" x14ac:dyDescent="0.2">
      <c r="A21" t="s">
        <v>32</v>
      </c>
    </row>
    <row r="22" spans="1:9" ht="19.5" customHeight="1" x14ac:dyDescent="0.2">
      <c r="A22" t="s">
        <v>36</v>
      </c>
    </row>
    <row r="23" spans="1:9" ht="19.5" customHeight="1" x14ac:dyDescent="0.2">
      <c r="A23" t="s">
        <v>37</v>
      </c>
    </row>
    <row r="24" spans="1:9" ht="19.5" customHeight="1" x14ac:dyDescent="0.2"/>
  </sheetData>
  <mergeCells count="1">
    <mergeCell ref="A2:I2"/>
  </mergeCells>
  <phoneticPr fontId="1"/>
  <pageMargins left="0.39370078740157483" right="0.39370078740157483" top="0.74803149606299213" bottom="0.39370078740157483" header="0.31496062992125984" footer="0.31496062992125984"/>
  <pageSetup paperSize="9" scale="97" orientation="landscape" r:id="rId1"/>
  <headerFooter>
    <oddFooter>&amp;C15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5"/>
  <sheetViews>
    <sheetView zoomScaleNormal="100" workbookViewId="0">
      <selection activeCell="H12" sqref="H12"/>
    </sheetView>
  </sheetViews>
  <sheetFormatPr defaultRowHeight="13" x14ac:dyDescent="0.2"/>
  <cols>
    <col min="1" max="1" width="14" customWidth="1"/>
    <col min="2" max="2" width="27" customWidth="1"/>
    <col min="3" max="3" width="8.453125" customWidth="1"/>
    <col min="4" max="4" width="4.26953125" bestFit="1" customWidth="1"/>
    <col min="5" max="5" width="18.90625" customWidth="1"/>
    <col min="6" max="6" width="19.7265625" customWidth="1"/>
  </cols>
  <sheetData>
    <row r="1" spans="1:7" x14ac:dyDescent="0.2">
      <c r="A1" t="s">
        <v>52</v>
      </c>
    </row>
    <row r="2" spans="1:7" ht="19" x14ac:dyDescent="0.2">
      <c r="A2" s="19" t="s">
        <v>16</v>
      </c>
      <c r="B2" s="19"/>
      <c r="C2" s="19"/>
      <c r="D2" s="19"/>
      <c r="E2" s="19"/>
      <c r="F2" s="19"/>
    </row>
    <row r="4" spans="1:7" x14ac:dyDescent="0.2">
      <c r="A4" t="s">
        <v>6</v>
      </c>
      <c r="B4" t="s">
        <v>55</v>
      </c>
      <c r="C4" t="s">
        <v>9</v>
      </c>
      <c r="D4" t="s">
        <v>59</v>
      </c>
    </row>
    <row r="5" spans="1:7" x14ac:dyDescent="0.2">
      <c r="A5" t="s">
        <v>7</v>
      </c>
      <c r="B5" t="s">
        <v>56</v>
      </c>
      <c r="C5" t="s">
        <v>10</v>
      </c>
      <c r="D5" t="s">
        <v>60</v>
      </c>
    </row>
    <row r="6" spans="1:7" x14ac:dyDescent="0.2">
      <c r="A6" t="s">
        <v>8</v>
      </c>
      <c r="B6" t="s">
        <v>57</v>
      </c>
    </row>
    <row r="8" spans="1:7" x14ac:dyDescent="0.2">
      <c r="A8" t="s">
        <v>0</v>
      </c>
    </row>
    <row r="9" spans="1:7" x14ac:dyDescent="0.2">
      <c r="A9" t="s">
        <v>27</v>
      </c>
      <c r="F9" s="8" t="s">
        <v>19</v>
      </c>
    </row>
    <row r="10" spans="1:7" s="2" customFormat="1" ht="38" x14ac:dyDescent="0.2">
      <c r="A10" s="4" t="s">
        <v>1</v>
      </c>
      <c r="B10" s="5" t="s">
        <v>2</v>
      </c>
      <c r="C10" s="6" t="s">
        <v>18</v>
      </c>
      <c r="D10" s="6" t="s">
        <v>17</v>
      </c>
      <c r="E10" s="6" t="s">
        <v>45</v>
      </c>
      <c r="F10" s="6" t="s">
        <v>34</v>
      </c>
      <c r="G10" s="7"/>
    </row>
    <row r="11" spans="1:7" s="2" customFormat="1" ht="33.75" customHeight="1" x14ac:dyDescent="0.2">
      <c r="A11" s="1" t="str">
        <f>IF('増　単価計算'!A11="","",'増　単価計算'!A11)</f>
        <v>【例１】　除雪ドーザ</v>
      </c>
      <c r="B11" s="3" t="str">
        <f>IF('増　単価計算'!B11="","",'増　単価計算'!B11)</f>
        <v>ブレード幅4.0m　Vプラウ
貸与　平日　昼間</v>
      </c>
      <c r="C11" s="12">
        <v>108</v>
      </c>
      <c r="D11" s="18" t="str">
        <f>IF('増　単価計算'!C11="","",'増　単価計算'!C11)</f>
        <v>H</v>
      </c>
      <c r="E11" s="10">
        <f>'増　単価計算'!I11</f>
        <v>95</v>
      </c>
      <c r="F11" s="10">
        <f>ROUND(C11*E11,0)</f>
        <v>10260</v>
      </c>
    </row>
    <row r="12" spans="1:7" s="2" customFormat="1" ht="33.75" customHeight="1" x14ac:dyDescent="0.2">
      <c r="A12" s="1" t="str">
        <f>IF('増　単価計算'!A12="","",'増　単価計算'!A12)</f>
        <v>【例２】　除雪グレーダ</v>
      </c>
      <c r="B12" s="3" t="str">
        <f>IF('増　単価計算'!B12="","",'増　単価計算'!B12)</f>
        <v>ホイール型13ｔ級
持込　平日　昼間</v>
      </c>
      <c r="C12" s="12">
        <v>89</v>
      </c>
      <c r="D12" s="18" t="str">
        <f>IF('増　単価計算'!C12="","",'増　単価計算'!C12)</f>
        <v>H</v>
      </c>
      <c r="E12" s="10">
        <f>'増　単価計算'!I12</f>
        <v>-29</v>
      </c>
      <c r="F12" s="10">
        <f t="shared" ref="F12:F19" si="0">ROUND(C12*E12,0)</f>
        <v>-2581</v>
      </c>
    </row>
    <row r="13" spans="1:7" s="2" customFormat="1" ht="33.75" customHeight="1" x14ac:dyDescent="0.2">
      <c r="A13" s="1" t="str">
        <f>IF('増　単価計算'!A13="","",'増　単価計算'!A13)</f>
        <v/>
      </c>
      <c r="B13" s="3" t="str">
        <f>IF('増　単価計算'!B13="","",'増　単価計算'!B13)</f>
        <v/>
      </c>
      <c r="C13" s="12"/>
      <c r="D13" s="18" t="str">
        <f>IF('増　単価計算'!C13="","",'増　単価計算'!C13)</f>
        <v/>
      </c>
      <c r="E13" s="10">
        <f>'増　単価計算'!I13</f>
        <v>0</v>
      </c>
      <c r="F13" s="10">
        <f t="shared" si="0"/>
        <v>0</v>
      </c>
    </row>
    <row r="14" spans="1:7" s="2" customFormat="1" ht="33.75" customHeight="1" x14ac:dyDescent="0.2">
      <c r="A14" s="1" t="str">
        <f>IF('増　単価計算'!A14="","",'増　単価計算'!A14)</f>
        <v/>
      </c>
      <c r="B14" s="3" t="str">
        <f>IF('増　単価計算'!B14="","",'増　単価計算'!B14)</f>
        <v/>
      </c>
      <c r="C14" s="12"/>
      <c r="D14" s="18" t="str">
        <f>IF('増　単価計算'!C14="","",'増　単価計算'!C14)</f>
        <v/>
      </c>
      <c r="E14" s="10">
        <f>'増　単価計算'!I14</f>
        <v>0</v>
      </c>
      <c r="F14" s="10">
        <f t="shared" si="0"/>
        <v>0</v>
      </c>
    </row>
    <row r="15" spans="1:7" s="2" customFormat="1" ht="33.75" customHeight="1" x14ac:dyDescent="0.2">
      <c r="A15" s="1" t="str">
        <f>IF('増　単価計算'!A15="","",'増　単価計算'!A15)</f>
        <v/>
      </c>
      <c r="B15" s="3" t="str">
        <f>IF('増　単価計算'!B15="","",'増　単価計算'!B15)</f>
        <v/>
      </c>
      <c r="C15" s="12"/>
      <c r="D15" s="18" t="str">
        <f>IF('増　単価計算'!C15="","",'増　単価計算'!C15)</f>
        <v/>
      </c>
      <c r="E15" s="10">
        <f>'増　単価計算'!I15</f>
        <v>0</v>
      </c>
      <c r="F15" s="10">
        <f t="shared" si="0"/>
        <v>0</v>
      </c>
    </row>
    <row r="16" spans="1:7" s="2" customFormat="1" ht="33.75" customHeight="1" x14ac:dyDescent="0.2">
      <c r="A16" s="1" t="str">
        <f>IF('増　単価計算'!A16="","",'増　単価計算'!A16)</f>
        <v/>
      </c>
      <c r="B16" s="3" t="str">
        <f>IF('増　単価計算'!B16="","",'増　単価計算'!B16)</f>
        <v/>
      </c>
      <c r="C16" s="12"/>
      <c r="D16" s="18" t="str">
        <f>IF('増　単価計算'!C16="","",'増　単価計算'!C16)</f>
        <v/>
      </c>
      <c r="E16" s="10">
        <f>'増　単価計算'!I16</f>
        <v>0</v>
      </c>
      <c r="F16" s="10">
        <f t="shared" si="0"/>
        <v>0</v>
      </c>
    </row>
    <row r="17" spans="1:7" s="2" customFormat="1" ht="33.75" customHeight="1" x14ac:dyDescent="0.2">
      <c r="A17" s="1" t="str">
        <f>IF('増　単価計算'!A17="","",'増　単価計算'!A17)</f>
        <v/>
      </c>
      <c r="B17" s="3" t="str">
        <f>IF('増　単価計算'!B17="","",'増　単価計算'!B17)</f>
        <v/>
      </c>
      <c r="C17" s="12"/>
      <c r="D17" s="18" t="str">
        <f>IF('増　単価計算'!C17="","",'増　単価計算'!C17)</f>
        <v/>
      </c>
      <c r="E17" s="10">
        <f>'増　単価計算'!I17</f>
        <v>0</v>
      </c>
      <c r="F17" s="10">
        <f t="shared" si="0"/>
        <v>0</v>
      </c>
    </row>
    <row r="18" spans="1:7" s="2" customFormat="1" ht="33.75" customHeight="1" x14ac:dyDescent="0.2">
      <c r="A18" s="1" t="str">
        <f>IF('増　単価計算'!A18="","",'増　単価計算'!A18)</f>
        <v/>
      </c>
      <c r="B18" s="3" t="str">
        <f>IF('増　単価計算'!B18="","",'増　単価計算'!B18)</f>
        <v/>
      </c>
      <c r="C18" s="12"/>
      <c r="D18" s="18" t="str">
        <f>IF('増　単価計算'!C18="","",'増　単価計算'!C18)</f>
        <v/>
      </c>
      <c r="E18" s="10">
        <f>'増　単価計算'!I18</f>
        <v>0</v>
      </c>
      <c r="F18" s="10">
        <f t="shared" si="0"/>
        <v>0</v>
      </c>
    </row>
    <row r="19" spans="1:7" s="2" customFormat="1" ht="33.75" customHeight="1" x14ac:dyDescent="0.2">
      <c r="A19" s="1" t="str">
        <f>IF('増　単価計算'!A19="","",'増　単価計算'!A19)</f>
        <v/>
      </c>
      <c r="B19" s="3" t="str">
        <f>IF('増　単価計算'!B19="","",'増　単価計算'!B19)</f>
        <v/>
      </c>
      <c r="C19" s="12"/>
      <c r="D19" s="18" t="str">
        <f>IF('増　単価計算'!C19="","",'増　単価計算'!C19)</f>
        <v/>
      </c>
      <c r="E19" s="10">
        <f>'増　単価計算'!I19</f>
        <v>0</v>
      </c>
      <c r="F19" s="10">
        <f t="shared" si="0"/>
        <v>0</v>
      </c>
    </row>
    <row r="21" spans="1:7" x14ac:dyDescent="0.2">
      <c r="A21" t="s">
        <v>48</v>
      </c>
      <c r="F21" s="8" t="s">
        <v>19</v>
      </c>
    </row>
    <row r="22" spans="1:7" s="2" customFormat="1" ht="41.25" customHeight="1" x14ac:dyDescent="0.2">
      <c r="A22" s="4" t="s">
        <v>1</v>
      </c>
      <c r="B22" s="5" t="s">
        <v>2</v>
      </c>
      <c r="C22" s="6" t="s">
        <v>22</v>
      </c>
      <c r="D22" s="6" t="s">
        <v>3</v>
      </c>
      <c r="E22" s="6" t="s">
        <v>25</v>
      </c>
      <c r="F22" s="6" t="s">
        <v>24</v>
      </c>
      <c r="G22" s="7"/>
    </row>
    <row r="23" spans="1:7" s="2" customFormat="1" ht="33.75" customHeight="1" x14ac:dyDescent="0.2">
      <c r="A23" s="1" t="s">
        <v>26</v>
      </c>
      <c r="B23" s="3" t="s">
        <v>33</v>
      </c>
      <c r="C23" s="12">
        <v>1</v>
      </c>
      <c r="D23" s="13" t="s">
        <v>23</v>
      </c>
      <c r="E23" s="14">
        <v>480000</v>
      </c>
      <c r="F23" s="11">
        <f>ROUNDDOWN(E23*1/100,0)</f>
        <v>4800</v>
      </c>
    </row>
    <row r="24" spans="1:7" s="2" customFormat="1" ht="33.75" customHeight="1" x14ac:dyDescent="0.2">
      <c r="A24" s="1"/>
      <c r="B24" s="3"/>
      <c r="C24" s="12"/>
      <c r="D24" s="13"/>
      <c r="E24" s="14"/>
      <c r="F24" s="11">
        <f t="shared" ref="F24:F25" si="1">ROUNDDOWN(E24*1/100,0)</f>
        <v>0</v>
      </c>
    </row>
    <row r="25" spans="1:7" s="2" customFormat="1" ht="33.75" customHeight="1" x14ac:dyDescent="0.2">
      <c r="A25" s="1"/>
      <c r="B25" s="3"/>
      <c r="C25" s="12"/>
      <c r="D25" s="13"/>
      <c r="E25" s="14"/>
      <c r="F25" s="11">
        <f t="shared" si="1"/>
        <v>0</v>
      </c>
    </row>
    <row r="27" spans="1:7" x14ac:dyDescent="0.2">
      <c r="F27" s="8" t="s">
        <v>19</v>
      </c>
    </row>
    <row r="28" spans="1:7" s="2" customFormat="1" ht="33.75" customHeight="1" x14ac:dyDescent="0.2">
      <c r="A28"/>
      <c r="B28" s="20" t="s">
        <v>29</v>
      </c>
      <c r="C28" s="20"/>
      <c r="D28" s="20"/>
      <c r="E28" s="9" t="s">
        <v>28</v>
      </c>
      <c r="F28" s="10">
        <f>SUM(F11:F19)-SUM(F23:F25)</f>
        <v>2879</v>
      </c>
    </row>
    <row r="29" spans="1:7" ht="19.5" customHeight="1" x14ac:dyDescent="0.2">
      <c r="A29" t="s">
        <v>32</v>
      </c>
    </row>
    <row r="30" spans="1:7" ht="19.5" customHeight="1" x14ac:dyDescent="0.2">
      <c r="A30" t="s">
        <v>21</v>
      </c>
    </row>
    <row r="31" spans="1:7" ht="19.5" customHeight="1" x14ac:dyDescent="0.2">
      <c r="A31" t="s">
        <v>50</v>
      </c>
    </row>
    <row r="32" spans="1:7" ht="19.5" customHeight="1" x14ac:dyDescent="0.2">
      <c r="A32" t="s">
        <v>30</v>
      </c>
    </row>
    <row r="33" spans="1:1" ht="19.5" customHeight="1" x14ac:dyDescent="0.2">
      <c r="A33" t="s">
        <v>31</v>
      </c>
    </row>
    <row r="34" spans="1:1" ht="19.5" customHeight="1" x14ac:dyDescent="0.2">
      <c r="A34" t="s">
        <v>35</v>
      </c>
    </row>
    <row r="35" spans="1:1" ht="19.5" customHeight="1" x14ac:dyDescent="0.2">
      <c r="A35" t="s">
        <v>20</v>
      </c>
    </row>
  </sheetData>
  <mergeCells count="2">
    <mergeCell ref="A2:F2"/>
    <mergeCell ref="B28:D28"/>
  </mergeCells>
  <phoneticPr fontId="1"/>
  <pageMargins left="0.78740157480314965" right="0.23622047244094491" top="0.43307086614173229" bottom="0" header="0.31496062992125984" footer="0.19685039370078741"/>
  <pageSetup paperSize="9" orientation="portrait" r:id="rId1"/>
  <headerFooter>
    <oddFooter>&amp;C16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4"/>
  <sheetViews>
    <sheetView topLeftCell="C1" zoomScaleNormal="100" workbookViewId="0">
      <selection activeCell="G10" sqref="G10"/>
    </sheetView>
  </sheetViews>
  <sheetFormatPr defaultRowHeight="13" x14ac:dyDescent="0.2"/>
  <cols>
    <col min="1" max="1" width="14" customWidth="1"/>
    <col min="2" max="2" width="18.7265625" customWidth="1"/>
    <col min="3" max="3" width="4.26953125" bestFit="1" customWidth="1"/>
    <col min="4" max="9" width="16" customWidth="1"/>
  </cols>
  <sheetData>
    <row r="1" spans="1:10" x14ac:dyDescent="0.2">
      <c r="A1" t="s">
        <v>53</v>
      </c>
    </row>
    <row r="2" spans="1:10" ht="19" x14ac:dyDescent="0.2">
      <c r="A2" s="19" t="s">
        <v>15</v>
      </c>
      <c r="B2" s="19"/>
      <c r="C2" s="19"/>
      <c r="D2" s="19"/>
      <c r="E2" s="19"/>
      <c r="F2" s="19"/>
      <c r="G2" s="19"/>
      <c r="H2" s="19"/>
      <c r="I2" s="19"/>
    </row>
    <row r="4" spans="1:10" x14ac:dyDescent="0.2">
      <c r="A4" t="s">
        <v>6</v>
      </c>
      <c r="B4" t="s">
        <v>55</v>
      </c>
      <c r="E4" t="s">
        <v>9</v>
      </c>
      <c r="F4" t="s">
        <v>59</v>
      </c>
    </row>
    <row r="5" spans="1:10" x14ac:dyDescent="0.2">
      <c r="A5" t="s">
        <v>7</v>
      </c>
      <c r="B5" t="s">
        <v>56</v>
      </c>
      <c r="E5" t="s">
        <v>10</v>
      </c>
      <c r="F5" t="s">
        <v>60</v>
      </c>
    </row>
    <row r="6" spans="1:10" x14ac:dyDescent="0.2">
      <c r="A6" t="s">
        <v>8</v>
      </c>
      <c r="B6" t="s">
        <v>57</v>
      </c>
    </row>
    <row r="9" spans="1:10" x14ac:dyDescent="0.2">
      <c r="A9" t="s">
        <v>38</v>
      </c>
      <c r="I9" s="8" t="s">
        <v>19</v>
      </c>
    </row>
    <row r="10" spans="1:10" s="2" customFormat="1" ht="58.5" customHeight="1" x14ac:dyDescent="0.2">
      <c r="A10" s="4" t="s">
        <v>1</v>
      </c>
      <c r="B10" s="5" t="s">
        <v>2</v>
      </c>
      <c r="C10" s="5" t="s">
        <v>3</v>
      </c>
      <c r="D10" s="6" t="s">
        <v>4</v>
      </c>
      <c r="E10" s="6" t="s">
        <v>44</v>
      </c>
      <c r="F10" s="6" t="s">
        <v>43</v>
      </c>
      <c r="G10" s="6" t="s">
        <v>58</v>
      </c>
      <c r="H10" s="6" t="s">
        <v>47</v>
      </c>
      <c r="I10" s="6" t="s">
        <v>46</v>
      </c>
      <c r="J10" s="7"/>
    </row>
    <row r="11" spans="1:10" s="2" customFormat="1" ht="33.75" customHeight="1" x14ac:dyDescent="0.2">
      <c r="A11" s="15" t="s">
        <v>11</v>
      </c>
      <c r="B11" s="16" t="s">
        <v>13</v>
      </c>
      <c r="C11" s="17" t="s">
        <v>5</v>
      </c>
      <c r="D11" s="12">
        <v>20600</v>
      </c>
      <c r="E11" s="12">
        <v>20500</v>
      </c>
      <c r="F11" s="12">
        <v>20400</v>
      </c>
      <c r="G11" s="11">
        <f t="shared" ref="G11:G19" si="0">IF(D11&gt;0,ROUNDDOWN(E11/D11*F11,-2),0)</f>
        <v>20300</v>
      </c>
      <c r="H11" s="11">
        <f>ROUNDDOWN(E11*1/100,0)</f>
        <v>205</v>
      </c>
      <c r="I11" s="10">
        <f>G11-E11+H11</f>
        <v>5</v>
      </c>
    </row>
    <row r="12" spans="1:10" s="2" customFormat="1" ht="33.75" customHeight="1" x14ac:dyDescent="0.2">
      <c r="A12" s="15" t="s">
        <v>12</v>
      </c>
      <c r="B12" s="16" t="s">
        <v>14</v>
      </c>
      <c r="C12" s="17" t="s">
        <v>5</v>
      </c>
      <c r="D12" s="12">
        <v>23000</v>
      </c>
      <c r="E12" s="12">
        <v>22900</v>
      </c>
      <c r="F12" s="12">
        <v>22500</v>
      </c>
      <c r="G12" s="11">
        <f t="shared" si="0"/>
        <v>22400</v>
      </c>
      <c r="H12" s="11">
        <f t="shared" ref="H12:H19" si="1">ROUNDDOWN(E12*1/100,0)</f>
        <v>229</v>
      </c>
      <c r="I12" s="10">
        <f t="shared" ref="I12:I19" si="2">G12-E12+H12</f>
        <v>-271</v>
      </c>
    </row>
    <row r="13" spans="1:10" s="2" customFormat="1" ht="33.75" customHeight="1" x14ac:dyDescent="0.2">
      <c r="A13" s="15"/>
      <c r="B13" s="16"/>
      <c r="C13" s="17"/>
      <c r="D13" s="12"/>
      <c r="E13" s="12"/>
      <c r="F13" s="12"/>
      <c r="G13" s="11">
        <f t="shared" si="0"/>
        <v>0</v>
      </c>
      <c r="H13" s="11">
        <f t="shared" si="1"/>
        <v>0</v>
      </c>
      <c r="I13" s="10">
        <f t="shared" si="2"/>
        <v>0</v>
      </c>
    </row>
    <row r="14" spans="1:10" s="2" customFormat="1" ht="33.75" customHeight="1" x14ac:dyDescent="0.2">
      <c r="A14" s="15"/>
      <c r="B14" s="16"/>
      <c r="C14" s="17"/>
      <c r="D14" s="12"/>
      <c r="E14" s="12"/>
      <c r="F14" s="12"/>
      <c r="G14" s="11">
        <f t="shared" si="0"/>
        <v>0</v>
      </c>
      <c r="H14" s="11">
        <f t="shared" si="1"/>
        <v>0</v>
      </c>
      <c r="I14" s="10">
        <f t="shared" si="2"/>
        <v>0</v>
      </c>
    </row>
    <row r="15" spans="1:10" s="2" customFormat="1" ht="33.75" customHeight="1" x14ac:dyDescent="0.2">
      <c r="A15" s="15"/>
      <c r="B15" s="16"/>
      <c r="C15" s="17"/>
      <c r="D15" s="12"/>
      <c r="E15" s="12"/>
      <c r="F15" s="12"/>
      <c r="G15" s="11">
        <f t="shared" si="0"/>
        <v>0</v>
      </c>
      <c r="H15" s="11">
        <f t="shared" si="1"/>
        <v>0</v>
      </c>
      <c r="I15" s="10">
        <f t="shared" si="2"/>
        <v>0</v>
      </c>
    </row>
    <row r="16" spans="1:10" s="2" customFormat="1" ht="33.75" customHeight="1" x14ac:dyDescent="0.2">
      <c r="A16" s="15"/>
      <c r="B16" s="16"/>
      <c r="C16" s="17"/>
      <c r="D16" s="12"/>
      <c r="E16" s="12"/>
      <c r="F16" s="12"/>
      <c r="G16" s="11">
        <f t="shared" si="0"/>
        <v>0</v>
      </c>
      <c r="H16" s="11">
        <f t="shared" si="1"/>
        <v>0</v>
      </c>
      <c r="I16" s="10">
        <f t="shared" si="2"/>
        <v>0</v>
      </c>
    </row>
    <row r="17" spans="1:9" s="2" customFormat="1" ht="33.75" customHeight="1" x14ac:dyDescent="0.2">
      <c r="A17" s="15"/>
      <c r="B17" s="16"/>
      <c r="C17" s="17"/>
      <c r="D17" s="12"/>
      <c r="E17" s="12"/>
      <c r="F17" s="12"/>
      <c r="G17" s="11">
        <f t="shared" si="0"/>
        <v>0</v>
      </c>
      <c r="H17" s="11">
        <f t="shared" si="1"/>
        <v>0</v>
      </c>
      <c r="I17" s="10">
        <f t="shared" si="2"/>
        <v>0</v>
      </c>
    </row>
    <row r="18" spans="1:9" s="2" customFormat="1" ht="33.75" customHeight="1" x14ac:dyDescent="0.2">
      <c r="A18" s="15"/>
      <c r="B18" s="16"/>
      <c r="C18" s="17"/>
      <c r="D18" s="12"/>
      <c r="E18" s="12"/>
      <c r="F18" s="12"/>
      <c r="G18" s="11">
        <f t="shared" si="0"/>
        <v>0</v>
      </c>
      <c r="H18" s="11">
        <f t="shared" si="1"/>
        <v>0</v>
      </c>
      <c r="I18" s="10">
        <f t="shared" si="2"/>
        <v>0</v>
      </c>
    </row>
    <row r="19" spans="1:9" s="2" customFormat="1" ht="33.75" customHeight="1" x14ac:dyDescent="0.2">
      <c r="A19" s="15"/>
      <c r="B19" s="16"/>
      <c r="C19" s="17"/>
      <c r="D19" s="12"/>
      <c r="E19" s="12"/>
      <c r="F19" s="12"/>
      <c r="G19" s="11">
        <f t="shared" si="0"/>
        <v>0</v>
      </c>
      <c r="H19" s="11">
        <f t="shared" si="1"/>
        <v>0</v>
      </c>
      <c r="I19" s="10">
        <f t="shared" si="2"/>
        <v>0</v>
      </c>
    </row>
    <row r="21" spans="1:9" ht="19.5" customHeight="1" x14ac:dyDescent="0.2">
      <c r="A21" t="s">
        <v>32</v>
      </c>
    </row>
    <row r="22" spans="1:9" ht="19.5" customHeight="1" x14ac:dyDescent="0.2">
      <c r="A22" t="s">
        <v>39</v>
      </c>
    </row>
    <row r="23" spans="1:9" ht="19.5" customHeight="1" x14ac:dyDescent="0.2">
      <c r="A23" t="s">
        <v>37</v>
      </c>
    </row>
    <row r="24" spans="1:9" ht="19.5" customHeight="1" x14ac:dyDescent="0.2"/>
  </sheetData>
  <mergeCells count="1">
    <mergeCell ref="A2:I2"/>
  </mergeCells>
  <phoneticPr fontId="1"/>
  <pageMargins left="0.39370078740157483" right="0.39370078740157483" top="0.74803149606299213" bottom="0.39370078740157483" header="0.31496062992125984" footer="0.31496062992125984"/>
  <pageSetup paperSize="9" scale="97" orientation="landscape" r:id="rId1"/>
  <headerFooter>
    <oddFooter>&amp;C17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5"/>
  <sheetViews>
    <sheetView zoomScaleNormal="100" workbookViewId="0">
      <selection activeCell="D10" sqref="D10"/>
    </sheetView>
  </sheetViews>
  <sheetFormatPr defaultRowHeight="13" x14ac:dyDescent="0.2"/>
  <cols>
    <col min="1" max="1" width="14" customWidth="1"/>
    <col min="2" max="2" width="27" customWidth="1"/>
    <col min="3" max="3" width="8.453125" customWidth="1"/>
    <col min="4" max="4" width="4.26953125" bestFit="1" customWidth="1"/>
    <col min="5" max="5" width="18.90625" customWidth="1"/>
    <col min="6" max="6" width="19.7265625" customWidth="1"/>
  </cols>
  <sheetData>
    <row r="1" spans="1:7" x14ac:dyDescent="0.2">
      <c r="A1" t="s">
        <v>54</v>
      </c>
    </row>
    <row r="2" spans="1:7" ht="19" x14ac:dyDescent="0.2">
      <c r="A2" s="19" t="s">
        <v>16</v>
      </c>
      <c r="B2" s="19"/>
      <c r="C2" s="19"/>
      <c r="D2" s="19"/>
      <c r="E2" s="19"/>
      <c r="F2" s="19"/>
    </row>
    <row r="4" spans="1:7" x14ac:dyDescent="0.2">
      <c r="A4" t="s">
        <v>6</v>
      </c>
      <c r="B4" t="s">
        <v>55</v>
      </c>
      <c r="C4" t="s">
        <v>9</v>
      </c>
      <c r="D4" t="s">
        <v>59</v>
      </c>
    </row>
    <row r="5" spans="1:7" x14ac:dyDescent="0.2">
      <c r="A5" t="s">
        <v>7</v>
      </c>
      <c r="B5" t="s">
        <v>56</v>
      </c>
      <c r="C5" t="s">
        <v>10</v>
      </c>
      <c r="D5" t="s">
        <v>60</v>
      </c>
    </row>
    <row r="6" spans="1:7" x14ac:dyDescent="0.2">
      <c r="A6" t="s">
        <v>8</v>
      </c>
      <c r="B6" t="s">
        <v>57</v>
      </c>
    </row>
    <row r="8" spans="1:7" x14ac:dyDescent="0.2">
      <c r="A8" t="s">
        <v>38</v>
      </c>
    </row>
    <row r="9" spans="1:7" x14ac:dyDescent="0.2">
      <c r="A9" t="s">
        <v>27</v>
      </c>
      <c r="F9" s="8" t="s">
        <v>19</v>
      </c>
    </row>
    <row r="10" spans="1:7" s="2" customFormat="1" ht="38" x14ac:dyDescent="0.2">
      <c r="A10" s="4" t="s">
        <v>1</v>
      </c>
      <c r="B10" s="5" t="s">
        <v>2</v>
      </c>
      <c r="C10" s="6" t="s">
        <v>18</v>
      </c>
      <c r="D10" s="6" t="s">
        <v>3</v>
      </c>
      <c r="E10" s="6" t="s">
        <v>46</v>
      </c>
      <c r="F10" s="6" t="s">
        <v>34</v>
      </c>
      <c r="G10" s="7"/>
    </row>
    <row r="11" spans="1:7" s="2" customFormat="1" ht="33.75" customHeight="1" x14ac:dyDescent="0.2">
      <c r="A11" s="1" t="str">
        <f>IF('減　単価計算'!A11="","",'減　単価計算'!A11)</f>
        <v>【例１】　除雪ドーザ</v>
      </c>
      <c r="B11" s="3" t="str">
        <f>IF('減　単価計算'!B11="","",'減　単価計算'!B11)</f>
        <v>ブレード幅4.0m　Vプラウ
貸与　平日　昼間</v>
      </c>
      <c r="C11" s="12">
        <v>108</v>
      </c>
      <c r="D11" s="18" t="str">
        <f>IF('減　単価計算'!C11="","",'減　単価計算'!C11)</f>
        <v>H</v>
      </c>
      <c r="E11" s="10">
        <f>'減　単価計算'!I11</f>
        <v>5</v>
      </c>
      <c r="F11" s="10">
        <f>ROUND(C11*E11,0)</f>
        <v>540</v>
      </c>
    </row>
    <row r="12" spans="1:7" s="2" customFormat="1" ht="33.75" customHeight="1" x14ac:dyDescent="0.2">
      <c r="A12" s="1" t="str">
        <f>IF('減　単価計算'!A12="","",'減　単価計算'!A12)</f>
        <v>【例２】　除雪グレーダ</v>
      </c>
      <c r="B12" s="3" t="str">
        <f>IF('減　単価計算'!B12="","",'減　単価計算'!B12)</f>
        <v>ホイール型13ｔ級
持込　平日　昼間</v>
      </c>
      <c r="C12" s="12">
        <v>89</v>
      </c>
      <c r="D12" s="18" t="str">
        <f>IF('減　単価計算'!C12="","",'減　単価計算'!C12)</f>
        <v>H</v>
      </c>
      <c r="E12" s="10">
        <f>'減　単価計算'!I12</f>
        <v>-271</v>
      </c>
      <c r="F12" s="10">
        <f t="shared" ref="F12:F19" si="0">ROUND(C12*E12,0)</f>
        <v>-24119</v>
      </c>
    </row>
    <row r="13" spans="1:7" s="2" customFormat="1" ht="33.75" customHeight="1" x14ac:dyDescent="0.2">
      <c r="A13" s="1" t="str">
        <f>IF('減　単価計算'!A13="","",'減　単価計算'!A13)</f>
        <v/>
      </c>
      <c r="B13" s="3" t="str">
        <f>IF('減　単価計算'!B13="","",'減　単価計算'!B13)</f>
        <v/>
      </c>
      <c r="C13" s="12"/>
      <c r="D13" s="18" t="str">
        <f>IF('減　単価計算'!C13="","",'減　単価計算'!C13)</f>
        <v/>
      </c>
      <c r="E13" s="10">
        <f>'減　単価計算'!I13</f>
        <v>0</v>
      </c>
      <c r="F13" s="10">
        <f t="shared" si="0"/>
        <v>0</v>
      </c>
    </row>
    <row r="14" spans="1:7" s="2" customFormat="1" ht="33.75" customHeight="1" x14ac:dyDescent="0.2">
      <c r="A14" s="1" t="str">
        <f>IF('減　単価計算'!A14="","",'減　単価計算'!A14)</f>
        <v/>
      </c>
      <c r="B14" s="3" t="str">
        <f>IF('減　単価計算'!B14="","",'減　単価計算'!B14)</f>
        <v/>
      </c>
      <c r="C14" s="12"/>
      <c r="D14" s="18" t="str">
        <f>IF('減　単価計算'!C14="","",'減　単価計算'!C14)</f>
        <v/>
      </c>
      <c r="E14" s="10">
        <f>'減　単価計算'!I14</f>
        <v>0</v>
      </c>
      <c r="F14" s="10">
        <f t="shared" si="0"/>
        <v>0</v>
      </c>
    </row>
    <row r="15" spans="1:7" s="2" customFormat="1" ht="33.75" customHeight="1" x14ac:dyDescent="0.2">
      <c r="A15" s="1" t="str">
        <f>IF('減　単価計算'!A15="","",'減　単価計算'!A15)</f>
        <v/>
      </c>
      <c r="B15" s="3" t="str">
        <f>IF('減　単価計算'!B15="","",'減　単価計算'!B15)</f>
        <v/>
      </c>
      <c r="C15" s="12"/>
      <c r="D15" s="18" t="str">
        <f>IF('減　単価計算'!C15="","",'減　単価計算'!C15)</f>
        <v/>
      </c>
      <c r="E15" s="10">
        <f>'減　単価計算'!I15</f>
        <v>0</v>
      </c>
      <c r="F15" s="10">
        <f t="shared" si="0"/>
        <v>0</v>
      </c>
    </row>
    <row r="16" spans="1:7" s="2" customFormat="1" ht="33.75" customHeight="1" x14ac:dyDescent="0.2">
      <c r="A16" s="1" t="str">
        <f>IF('減　単価計算'!A16="","",'減　単価計算'!A16)</f>
        <v/>
      </c>
      <c r="B16" s="3" t="str">
        <f>IF('減　単価計算'!B16="","",'減　単価計算'!B16)</f>
        <v/>
      </c>
      <c r="C16" s="12"/>
      <c r="D16" s="18" t="str">
        <f>IF('減　単価計算'!C16="","",'減　単価計算'!C16)</f>
        <v/>
      </c>
      <c r="E16" s="10">
        <f>'減　単価計算'!I16</f>
        <v>0</v>
      </c>
      <c r="F16" s="10">
        <f t="shared" si="0"/>
        <v>0</v>
      </c>
    </row>
    <row r="17" spans="1:7" s="2" customFormat="1" ht="33.75" customHeight="1" x14ac:dyDescent="0.2">
      <c r="A17" s="1" t="str">
        <f>IF('減　単価計算'!A17="","",'減　単価計算'!A17)</f>
        <v/>
      </c>
      <c r="B17" s="3" t="str">
        <f>IF('減　単価計算'!B17="","",'減　単価計算'!B17)</f>
        <v/>
      </c>
      <c r="C17" s="12"/>
      <c r="D17" s="18" t="str">
        <f>IF('減　単価計算'!C17="","",'減　単価計算'!C17)</f>
        <v/>
      </c>
      <c r="E17" s="10">
        <f>'減　単価計算'!I17</f>
        <v>0</v>
      </c>
      <c r="F17" s="10">
        <f t="shared" si="0"/>
        <v>0</v>
      </c>
    </row>
    <row r="18" spans="1:7" s="2" customFormat="1" ht="33.75" customHeight="1" x14ac:dyDescent="0.2">
      <c r="A18" s="1" t="str">
        <f>IF('減　単価計算'!A18="","",'減　単価計算'!A18)</f>
        <v/>
      </c>
      <c r="B18" s="3" t="str">
        <f>IF('減　単価計算'!B18="","",'減　単価計算'!B18)</f>
        <v/>
      </c>
      <c r="C18" s="12"/>
      <c r="D18" s="18" t="str">
        <f>IF('減　単価計算'!C18="","",'減　単価計算'!C18)</f>
        <v/>
      </c>
      <c r="E18" s="10">
        <f>'減　単価計算'!I18</f>
        <v>0</v>
      </c>
      <c r="F18" s="10">
        <f t="shared" si="0"/>
        <v>0</v>
      </c>
    </row>
    <row r="19" spans="1:7" s="2" customFormat="1" ht="33.75" customHeight="1" x14ac:dyDescent="0.2">
      <c r="A19" s="1" t="str">
        <f>IF('減　単価計算'!A19="","",'減　単価計算'!A19)</f>
        <v/>
      </c>
      <c r="B19" s="3" t="str">
        <f>IF('減　単価計算'!B19="","",'減　単価計算'!B19)</f>
        <v/>
      </c>
      <c r="C19" s="12"/>
      <c r="D19" s="18" t="str">
        <f>IF('減　単価計算'!C19="","",'減　単価計算'!C19)</f>
        <v/>
      </c>
      <c r="E19" s="10">
        <f>'減　単価計算'!I19</f>
        <v>0</v>
      </c>
      <c r="F19" s="10">
        <f t="shared" si="0"/>
        <v>0</v>
      </c>
    </row>
    <row r="21" spans="1:7" x14ac:dyDescent="0.2">
      <c r="A21" t="s">
        <v>48</v>
      </c>
      <c r="F21" s="8" t="s">
        <v>19</v>
      </c>
    </row>
    <row r="22" spans="1:7" s="2" customFormat="1" ht="41.25" customHeight="1" x14ac:dyDescent="0.2">
      <c r="A22" s="4" t="s">
        <v>1</v>
      </c>
      <c r="B22" s="5" t="s">
        <v>2</v>
      </c>
      <c r="C22" s="6" t="s">
        <v>22</v>
      </c>
      <c r="D22" s="6" t="s">
        <v>3</v>
      </c>
      <c r="E22" s="6" t="s">
        <v>25</v>
      </c>
      <c r="F22" s="6" t="s">
        <v>49</v>
      </c>
      <c r="G22" s="7"/>
    </row>
    <row r="23" spans="1:7" s="2" customFormat="1" ht="33.75" customHeight="1" x14ac:dyDescent="0.2">
      <c r="A23" s="1" t="s">
        <v>26</v>
      </c>
      <c r="B23" s="3" t="s">
        <v>33</v>
      </c>
      <c r="C23" s="12">
        <v>1</v>
      </c>
      <c r="D23" s="13" t="s">
        <v>23</v>
      </c>
      <c r="E23" s="14">
        <v>480000</v>
      </c>
      <c r="F23" s="11">
        <f>ROUNDDOWN(E23*1/100,0)</f>
        <v>4800</v>
      </c>
    </row>
    <row r="24" spans="1:7" s="2" customFormat="1" ht="33.75" customHeight="1" x14ac:dyDescent="0.2">
      <c r="A24" s="1"/>
      <c r="B24" s="3"/>
      <c r="C24" s="12"/>
      <c r="D24" s="13"/>
      <c r="E24" s="14"/>
      <c r="F24" s="11">
        <f t="shared" ref="F24:F25" si="1">ROUNDDOWN(E24*1/100,0)</f>
        <v>0</v>
      </c>
    </row>
    <row r="25" spans="1:7" s="2" customFormat="1" ht="33.75" customHeight="1" x14ac:dyDescent="0.2">
      <c r="A25" s="1"/>
      <c r="B25" s="3"/>
      <c r="C25" s="12"/>
      <c r="D25" s="13"/>
      <c r="E25" s="14"/>
      <c r="F25" s="11">
        <f t="shared" si="1"/>
        <v>0</v>
      </c>
    </row>
    <row r="27" spans="1:7" x14ac:dyDescent="0.2">
      <c r="F27" s="8" t="s">
        <v>19</v>
      </c>
    </row>
    <row r="28" spans="1:7" s="2" customFormat="1" ht="33.75" customHeight="1" x14ac:dyDescent="0.2">
      <c r="A28"/>
      <c r="B28" s="20" t="s">
        <v>41</v>
      </c>
      <c r="C28" s="20"/>
      <c r="D28" s="20"/>
      <c r="E28" s="9" t="s">
        <v>40</v>
      </c>
      <c r="F28" s="10">
        <f>SUM(F11:F19)+SUM(F23:F25)</f>
        <v>-18779</v>
      </c>
    </row>
    <row r="29" spans="1:7" ht="19.5" customHeight="1" x14ac:dyDescent="0.2">
      <c r="A29" t="s">
        <v>32</v>
      </c>
    </row>
    <row r="30" spans="1:7" ht="19.5" customHeight="1" x14ac:dyDescent="0.2">
      <c r="A30" t="s">
        <v>21</v>
      </c>
    </row>
    <row r="31" spans="1:7" ht="19.5" customHeight="1" x14ac:dyDescent="0.2">
      <c r="A31" t="s">
        <v>50</v>
      </c>
    </row>
    <row r="32" spans="1:7" ht="19.5" customHeight="1" x14ac:dyDescent="0.2">
      <c r="A32" t="s">
        <v>30</v>
      </c>
    </row>
    <row r="33" spans="1:1" ht="19.5" customHeight="1" x14ac:dyDescent="0.2">
      <c r="A33" t="s">
        <v>42</v>
      </c>
    </row>
    <row r="34" spans="1:1" ht="19.5" customHeight="1" x14ac:dyDescent="0.2">
      <c r="A34" t="s">
        <v>35</v>
      </c>
    </row>
    <row r="35" spans="1:1" ht="19.5" customHeight="1" x14ac:dyDescent="0.2">
      <c r="A35" t="s">
        <v>20</v>
      </c>
    </row>
  </sheetData>
  <mergeCells count="2">
    <mergeCell ref="A2:F2"/>
    <mergeCell ref="B28:D28"/>
  </mergeCells>
  <phoneticPr fontId="1"/>
  <pageMargins left="0.78740157480314965" right="0.23622047244094491" top="0.43307086614173229" bottom="0" header="0.31496062992125984" footer="0.19685039370078741"/>
  <pageSetup paperSize="9" orientation="portrait" r:id="rId1"/>
  <headerFooter>
    <oddFooter>&amp;C18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増　単価計算</vt:lpstr>
      <vt:lpstr>増　精算時合計計算</vt:lpstr>
      <vt:lpstr>減　単価計算</vt:lpstr>
      <vt:lpstr>減　精算時合計計算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松本　陵</cp:lastModifiedBy>
  <cp:lastPrinted>2025-01-27T13:40:01Z</cp:lastPrinted>
  <dcterms:created xsi:type="dcterms:W3CDTF">2014-09-29T00:35:36Z</dcterms:created>
  <dcterms:modified xsi:type="dcterms:W3CDTF">2025-01-27T13:40:01Z</dcterms:modified>
</cp:coreProperties>
</file>