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C6CD" lockStructure="1"/>
  <bookViews>
    <workbookView xWindow="120" yWindow="60" windowWidth="19395" windowHeight="7830"/>
  </bookViews>
  <sheets>
    <sheet name="表紙" sheetId="20" r:id="rId1"/>
    <sheet name="使用方法" sheetId="21" r:id="rId2"/>
    <sheet name="様式" sheetId="1" r:id="rId3"/>
    <sheet name="記入例" sheetId="22" r:id="rId4"/>
    <sheet name="Sheet7" sheetId="24" r:id="rId5"/>
  </sheets>
  <definedNames>
    <definedName name="_xlnm.Print_Area" localSheetId="3">記入例!$A$1:$AS$45</definedName>
    <definedName name="_xlnm.Print_Area" localSheetId="2">様式!$A$1:$AS$45</definedName>
  </definedNames>
  <calcPr calcId="145621"/>
</workbook>
</file>

<file path=xl/calcChain.xml><?xml version="1.0" encoding="utf-8"?>
<calcChain xmlns="http://schemas.openxmlformats.org/spreadsheetml/2006/main">
  <c r="I45" i="22" l="1"/>
  <c r="AA44" i="22"/>
  <c r="X44" i="22"/>
  <c r="U44" i="22"/>
  <c r="R44" i="22"/>
  <c r="I44" i="22"/>
  <c r="F44" i="22"/>
  <c r="AU45" i="22" s="1"/>
  <c r="AN41" i="22"/>
  <c r="AK41" i="22"/>
  <c r="AH41" i="22"/>
  <c r="AE41" i="22"/>
  <c r="U41" i="22"/>
  <c r="O41" i="22"/>
  <c r="I41" i="22"/>
  <c r="AE40" i="22"/>
  <c r="X40" i="22"/>
  <c r="AX41" i="22" s="1"/>
  <c r="U40" i="22"/>
  <c r="R40" i="22"/>
  <c r="O40" i="22"/>
  <c r="L40" i="22"/>
  <c r="I40" i="22"/>
  <c r="F40" i="22"/>
  <c r="AN37" i="22"/>
  <c r="AK37" i="22"/>
  <c r="AH37" i="22"/>
  <c r="AE37" i="22"/>
  <c r="AA37" i="22"/>
  <c r="U37" i="22"/>
  <c r="O37" i="22"/>
  <c r="I37" i="22"/>
  <c r="AE36" i="22"/>
  <c r="AA36" i="22"/>
  <c r="X36" i="22"/>
  <c r="U36" i="22"/>
  <c r="R36" i="22"/>
  <c r="O36" i="22"/>
  <c r="L36" i="22"/>
  <c r="I36" i="22"/>
  <c r="F36" i="22"/>
  <c r="AE33" i="22"/>
  <c r="AB33" i="22"/>
  <c r="Y33" i="22"/>
  <c r="U33" i="22"/>
  <c r="O33" i="22"/>
  <c r="I33" i="22"/>
  <c r="Y32" i="22"/>
  <c r="U32" i="22"/>
  <c r="R32" i="22"/>
  <c r="O32" i="22"/>
  <c r="L32" i="22"/>
  <c r="I32" i="22"/>
  <c r="F32" i="22"/>
  <c r="E30" i="22"/>
  <c r="T25" i="22"/>
  <c r="AA40" i="22" s="1"/>
  <c r="N25" i="22"/>
  <c r="AA41" i="22" s="1"/>
  <c r="T24" i="22"/>
  <c r="N24" i="22"/>
  <c r="T23" i="22"/>
  <c r="N23" i="22"/>
  <c r="T22" i="22"/>
  <c r="N22" i="22"/>
  <c r="T19" i="22"/>
  <c r="T18" i="22"/>
  <c r="T17" i="22"/>
  <c r="T16" i="22"/>
  <c r="T13" i="22"/>
  <c r="T12" i="22"/>
  <c r="T11" i="22"/>
  <c r="T13" i="1"/>
  <c r="T12" i="1"/>
  <c r="T11" i="1"/>
  <c r="AY37" i="22" l="1"/>
  <c r="AW33" i="22"/>
  <c r="AY33" i="22"/>
  <c r="AY41" i="22"/>
  <c r="BH45" i="22"/>
  <c r="AV33" i="22"/>
  <c r="AU37" i="22"/>
  <c r="BH44" i="22"/>
  <c r="AU33" i="22"/>
  <c r="AW37" i="22"/>
  <c r="AV37" i="22"/>
  <c r="AX37" i="22"/>
  <c r="AW41" i="22"/>
  <c r="AV41" i="22"/>
  <c r="AU41" i="22"/>
  <c r="AY45" i="22"/>
  <c r="BA33" i="22" l="1"/>
  <c r="BA37" i="22"/>
  <c r="BA41" i="22"/>
  <c r="BA45" i="22" l="1"/>
  <c r="AF44" i="22" s="1"/>
  <c r="E30" i="1"/>
  <c r="I44" i="1"/>
  <c r="N25" i="1"/>
  <c r="AA41" i="1" s="1"/>
  <c r="N24" i="1"/>
  <c r="U41" i="1" s="1"/>
  <c r="N23" i="1"/>
  <c r="O41" i="1" s="1"/>
  <c r="N22" i="1"/>
  <c r="I41" i="1" s="1"/>
  <c r="T25" i="1"/>
  <c r="AA40" i="1" s="1"/>
  <c r="T24" i="1"/>
  <c r="U40" i="1" s="1"/>
  <c r="T23" i="1"/>
  <c r="O40" i="1" s="1"/>
  <c r="T22" i="1"/>
  <c r="I40" i="1" s="1"/>
  <c r="T19" i="1"/>
  <c r="AA36" i="1" s="1"/>
  <c r="T18" i="1"/>
  <c r="U36" i="1" s="1"/>
  <c r="T17" i="1"/>
  <c r="O36" i="1" s="1"/>
  <c r="T16" i="1"/>
  <c r="I36" i="1" s="1"/>
  <c r="U32" i="1"/>
  <c r="O32" i="1"/>
  <c r="I32" i="1"/>
  <c r="AA44" i="1"/>
  <c r="I45" i="1"/>
  <c r="F44" i="1"/>
  <c r="X44" i="1"/>
  <c r="U44" i="1"/>
  <c r="R44" i="1"/>
  <c r="AE40" i="1"/>
  <c r="AN41" i="1"/>
  <c r="AK41" i="1"/>
  <c r="AH41" i="1"/>
  <c r="AE41" i="1"/>
  <c r="X40" i="1"/>
  <c r="AX41" i="1" s="1"/>
  <c r="R40" i="1"/>
  <c r="L40" i="1"/>
  <c r="F40" i="1"/>
  <c r="AN37" i="1"/>
  <c r="AE36" i="1"/>
  <c r="AK37" i="1"/>
  <c r="AH37" i="1"/>
  <c r="AE37" i="1"/>
  <c r="AA37" i="1"/>
  <c r="X36" i="1"/>
  <c r="U37" i="1"/>
  <c r="R36" i="1"/>
  <c r="O37" i="1"/>
  <c r="L36" i="1"/>
  <c r="AV37" i="1" s="1"/>
  <c r="I37" i="1"/>
  <c r="F36" i="1"/>
  <c r="Y32" i="1"/>
  <c r="AE33" i="1"/>
  <c r="AB33" i="1"/>
  <c r="Y33" i="1"/>
  <c r="U33" i="1"/>
  <c r="R32" i="1"/>
  <c r="O33" i="1"/>
  <c r="L32" i="1"/>
  <c r="I33" i="1"/>
  <c r="F32" i="1"/>
  <c r="AY41" i="1" l="1"/>
  <c r="AY37" i="1"/>
  <c r="AY33" i="1"/>
  <c r="AU45" i="1"/>
  <c r="AU33" i="1"/>
  <c r="AV41" i="1"/>
  <c r="AW41" i="1"/>
  <c r="AX37" i="1"/>
  <c r="AW33" i="1"/>
  <c r="AW37" i="1"/>
  <c r="AU37" i="1"/>
  <c r="AV33" i="1"/>
  <c r="AY45" i="1"/>
  <c r="BH44" i="1"/>
  <c r="AU41" i="1"/>
  <c r="BH45" i="1"/>
  <c r="BA33" i="1" l="1"/>
  <c r="BA41" i="1"/>
  <c r="BA37" i="1"/>
  <c r="BA45" i="1" l="1"/>
  <c r="AF44" i="1" s="1"/>
</calcChain>
</file>

<file path=xl/comments1.xml><?xml version="1.0" encoding="utf-8"?>
<comments xmlns="http://schemas.openxmlformats.org/spreadsheetml/2006/main">
  <authors>
    <author>長野県</author>
    <author>栃木県</author>
  </authors>
  <commentList>
    <comment ref="W22" authorId="0">
      <text>
        <r>
          <rPr>
            <b/>
            <sz val="9"/>
            <color indexed="81"/>
            <rFont val="ＭＳ Ｐゴシック"/>
            <family val="3"/>
            <charset val="128"/>
          </rPr>
          <t>地区単価の場合はそれを入力</t>
        </r>
      </text>
    </comment>
    <comment ref="W23" authorId="0">
      <text>
        <r>
          <rPr>
            <b/>
            <sz val="9"/>
            <color indexed="81"/>
            <rFont val="ＭＳ Ｐゴシック"/>
            <family val="3"/>
            <charset val="128"/>
          </rPr>
          <t>地区単価の場合はそれを入力</t>
        </r>
      </text>
    </comment>
    <comment ref="W24" authorId="0">
      <text>
        <r>
          <rPr>
            <b/>
            <sz val="9"/>
            <color indexed="81"/>
            <rFont val="ＭＳ Ｐゴシック"/>
            <family val="3"/>
            <charset val="128"/>
          </rPr>
          <t>地区単価の場合はそれを入力</t>
        </r>
      </text>
    </comment>
    <comment ref="W25" authorId="0">
      <text>
        <r>
          <rPr>
            <b/>
            <sz val="9"/>
            <color indexed="81"/>
            <rFont val="ＭＳ Ｐゴシック"/>
            <family val="3"/>
            <charset val="128"/>
          </rPr>
          <t>地区単価の場合はそれを入力</t>
        </r>
      </text>
    </comment>
    <comment ref="AF44" authorId="1">
      <text>
        <r>
          <rPr>
            <b/>
            <sz val="9"/>
            <color indexed="81"/>
            <rFont val="ＭＳ Ｐゴシック"/>
            <family val="3"/>
            <charset val="128"/>
          </rPr>
          <t>最終的な計算結果の有効数字５桁目以降切り上げとし、有効数字４桁で表示</t>
        </r>
      </text>
    </comment>
  </commentList>
</comments>
</file>

<file path=xl/comments2.xml><?xml version="1.0" encoding="utf-8"?>
<comments xmlns="http://schemas.openxmlformats.org/spreadsheetml/2006/main">
  <authors>
    <author>栃木県</author>
  </authors>
  <commentList>
    <comment ref="AF44" authorId="0">
      <text>
        <r>
          <rPr>
            <b/>
            <sz val="9"/>
            <color indexed="81"/>
            <rFont val="ＭＳ Ｐゴシック"/>
            <family val="3"/>
            <charset val="128"/>
          </rPr>
          <t>最終的な計算結果の有効数字５桁目以降切り上げとし、有効数字４桁で表示</t>
        </r>
      </text>
    </comment>
  </commentList>
</comments>
</file>

<file path=xl/sharedStrings.xml><?xml version="1.0" encoding="utf-8"?>
<sst xmlns="http://schemas.openxmlformats.org/spreadsheetml/2006/main" count="262" uniqueCount="99">
  <si>
    <t>K1</t>
    <phoneticPr fontId="2"/>
  </si>
  <si>
    <t>K2</t>
    <phoneticPr fontId="2"/>
  </si>
  <si>
    <t>K3</t>
    <phoneticPr fontId="2"/>
  </si>
  <si>
    <t>R1</t>
    <phoneticPr fontId="2"/>
  </si>
  <si>
    <t>R2</t>
    <phoneticPr fontId="2"/>
  </si>
  <si>
    <t>R3</t>
    <phoneticPr fontId="2"/>
  </si>
  <si>
    <t>R4</t>
    <phoneticPr fontId="2"/>
  </si>
  <si>
    <t>Z1</t>
    <phoneticPr fontId="2"/>
  </si>
  <si>
    <t>Z2</t>
    <phoneticPr fontId="2"/>
  </si>
  <si>
    <t>Z3</t>
  </si>
  <si>
    <t>Z4</t>
  </si>
  <si>
    <t>K</t>
    <phoneticPr fontId="2"/>
  </si>
  <si>
    <t>R</t>
    <phoneticPr fontId="2"/>
  </si>
  <si>
    <t>Z</t>
    <phoneticPr fontId="2"/>
  </si>
  <si>
    <t>構成比（％）</t>
    <rPh sb="0" eb="3">
      <t>コウセイヒ</t>
    </rPh>
    <phoneticPr fontId="2"/>
  </si>
  <si>
    <t>円</t>
    <rPh sb="0" eb="1">
      <t>エン</t>
    </rPh>
    <phoneticPr fontId="2"/>
  </si>
  <si>
    <t>標準単価：</t>
    <rPh sb="0" eb="2">
      <t>ヒョウジュン</t>
    </rPh>
    <rPh sb="2" eb="4">
      <t>タンカ</t>
    </rPh>
    <phoneticPr fontId="2"/>
  </si>
  <si>
    <t>条件区分：</t>
    <rPh sb="0" eb="2">
      <t>ジョウケン</t>
    </rPh>
    <rPh sb="2" eb="4">
      <t>クブン</t>
    </rPh>
    <phoneticPr fontId="2"/>
  </si>
  <si>
    <t>施工Ｐ名称：</t>
    <rPh sb="0" eb="2">
      <t>セコウ</t>
    </rPh>
    <rPh sb="3" eb="5">
      <t>メイショウ</t>
    </rPh>
    <phoneticPr fontId="2"/>
  </si>
  <si>
    <t>×</t>
    <phoneticPr fontId="2"/>
  </si>
  <si>
    <t>＋</t>
    <phoneticPr fontId="2"/>
  </si>
  <si>
    <t>）×</t>
    <phoneticPr fontId="2"/>
  </si>
  <si>
    <t>＋（</t>
    <phoneticPr fontId="2"/>
  </si>
  <si>
    <t>－</t>
    <phoneticPr fontId="2"/>
  </si>
  <si>
    <t>（円／単位）</t>
    <rPh sb="1" eb="2">
      <t>エン</t>
    </rPh>
    <rPh sb="3" eb="5">
      <t>タンイ</t>
    </rPh>
    <phoneticPr fontId="2"/>
  </si>
  <si>
    <t>代表機労材規格</t>
    <rPh sb="0" eb="2">
      <t>ダイヒョウ</t>
    </rPh>
    <rPh sb="2" eb="3">
      <t>キ</t>
    </rPh>
    <rPh sb="3" eb="4">
      <t>ロウ</t>
    </rPh>
    <rPh sb="4" eb="5">
      <t>ザイ</t>
    </rPh>
    <rPh sb="5" eb="7">
      <t>キカク</t>
    </rPh>
    <phoneticPr fontId="2"/>
  </si>
  <si>
    <t>標準数量</t>
    <rPh sb="0" eb="2">
      <t>ヒョウジュン</t>
    </rPh>
    <rPh sb="2" eb="4">
      <t>スウリョウ</t>
    </rPh>
    <phoneticPr fontId="2"/>
  </si>
  <si>
    <t>東京単価</t>
    <rPh sb="0" eb="2">
      <t>トウキョウ</t>
    </rPh>
    <rPh sb="2" eb="4">
      <t>タンカ</t>
    </rPh>
    <phoneticPr fontId="2"/>
  </si>
  <si>
    <t>使用数量</t>
    <rPh sb="0" eb="2">
      <t>シヨウ</t>
    </rPh>
    <rPh sb="2" eb="4">
      <t>スウリョウ</t>
    </rPh>
    <phoneticPr fontId="2"/>
  </si>
  <si>
    <t>規格変更した材料名</t>
  </si>
  <si>
    <t>代表機械規格</t>
    <rPh sb="0" eb="2">
      <t>ダイヒョウ</t>
    </rPh>
    <rPh sb="2" eb="4">
      <t>キカイ</t>
    </rPh>
    <rPh sb="4" eb="6">
      <t>キカク</t>
    </rPh>
    <phoneticPr fontId="2"/>
  </si>
  <si>
    <t>代表労務規格</t>
    <rPh sb="0" eb="2">
      <t>ダイヒョウ</t>
    </rPh>
    <rPh sb="2" eb="4">
      <t>ロウム</t>
    </rPh>
    <rPh sb="4" eb="6">
      <t>キカク</t>
    </rPh>
    <phoneticPr fontId="2"/>
  </si>
  <si>
    <t>代表材料規格</t>
    <rPh sb="0" eb="2">
      <t>ダイヒョウ</t>
    </rPh>
    <rPh sb="2" eb="4">
      <t>ザイリョウ</t>
    </rPh>
    <rPh sb="4" eb="6">
      <t>キカク</t>
    </rPh>
    <phoneticPr fontId="2"/>
  </si>
  <si>
    <t>割増率(%)</t>
    <rPh sb="0" eb="2">
      <t>ワリマシ</t>
    </rPh>
    <rPh sb="2" eb="3">
      <t>リツ</t>
    </rPh>
    <phoneticPr fontId="2"/>
  </si>
  <si>
    <t>【機械経費の補正】※１</t>
    <rPh sb="1" eb="3">
      <t>キカイ</t>
    </rPh>
    <rPh sb="3" eb="5">
      <t>ケイヒ</t>
    </rPh>
    <rPh sb="6" eb="8">
      <t>ホセイ</t>
    </rPh>
    <phoneticPr fontId="2"/>
  </si>
  <si>
    <t>【労務費の補正】※２</t>
    <rPh sb="1" eb="4">
      <t>ロウムヒ</t>
    </rPh>
    <rPh sb="5" eb="7">
      <t>ホセイ</t>
    </rPh>
    <phoneticPr fontId="2"/>
  </si>
  <si>
    <t>【材料規格の変更】※３</t>
    <rPh sb="1" eb="3">
      <t>ザイリョウ</t>
    </rPh>
    <rPh sb="3" eb="5">
      <t>キカク</t>
    </rPh>
    <rPh sb="6" eb="8">
      <t>ヘンコウ</t>
    </rPh>
    <phoneticPr fontId="2"/>
  </si>
  <si>
    <t>【材料の実数入力】※４</t>
    <rPh sb="1" eb="3">
      <t>ザイリョウ</t>
    </rPh>
    <rPh sb="4" eb="6">
      <t>ジッスウ</t>
    </rPh>
    <rPh sb="6" eb="8">
      <t>ニュウリョク</t>
    </rPh>
    <phoneticPr fontId="2"/>
  </si>
  <si>
    <t>※３）代表材料規格以外の積算単価を算出する場合</t>
    <phoneticPr fontId="2"/>
  </si>
  <si>
    <t>は、</t>
    <phoneticPr fontId="2"/>
  </si>
  <si>
    <t>S</t>
    <phoneticPr fontId="2"/>
  </si>
  <si>
    <t>＋</t>
    <phoneticPr fontId="2"/>
  </si>
  <si>
    <t>×</t>
    <phoneticPr fontId="2"/>
  </si>
  <si>
    <r>
      <rPr>
        <sz val="16"/>
        <color theme="1"/>
        <rFont val="ＭＳ Ｐゴシック"/>
        <family val="3"/>
        <charset val="128"/>
        <scheme val="minor"/>
      </rPr>
      <t>｝</t>
    </r>
    <r>
      <rPr>
        <sz val="11"/>
        <color theme="1"/>
        <rFont val="ＭＳ Ｐゴシック"/>
        <family val="2"/>
        <charset val="128"/>
        <scheme val="minor"/>
      </rPr>
      <t>＝</t>
    </r>
    <phoneticPr fontId="2"/>
  </si>
  <si>
    <r>
      <t>×</t>
    </r>
    <r>
      <rPr>
        <sz val="16"/>
        <color theme="1"/>
        <rFont val="ＭＳ Ｐゴシック"/>
        <family val="3"/>
        <charset val="128"/>
        <scheme val="minor"/>
      </rPr>
      <t>｛</t>
    </r>
    <r>
      <rPr>
        <sz val="11"/>
        <color theme="1"/>
        <rFont val="ＭＳ Ｐゴシック"/>
        <family val="3"/>
        <charset val="128"/>
        <scheme val="minor"/>
      </rPr>
      <t>（</t>
    </r>
    <phoneticPr fontId="2"/>
  </si>
  <si>
    <t>に当該材料の単価を直入力し、</t>
    <rPh sb="9" eb="10">
      <t>ジカ</t>
    </rPh>
    <phoneticPr fontId="2"/>
  </si>
  <si>
    <t>規格変更した材料名を※３下欄にメモする。</t>
    <rPh sb="0" eb="2">
      <t>キカク</t>
    </rPh>
    <rPh sb="2" eb="4">
      <t>ヘンコウ</t>
    </rPh>
    <rPh sb="6" eb="9">
      <t>ザイリョウメイ</t>
    </rPh>
    <rPh sb="12" eb="13">
      <t>シタ</t>
    </rPh>
    <rPh sb="13" eb="14">
      <t>ラン</t>
    </rPh>
    <phoneticPr fontId="2"/>
  </si>
  <si>
    <t>K1</t>
    <phoneticPr fontId="2"/>
  </si>
  <si>
    <t>K2</t>
    <phoneticPr fontId="2"/>
  </si>
  <si>
    <t>K3</t>
    <phoneticPr fontId="2"/>
  </si>
  <si>
    <t>R1</t>
    <phoneticPr fontId="2"/>
  </si>
  <si>
    <t>R2</t>
    <phoneticPr fontId="2"/>
  </si>
  <si>
    <t>R3</t>
    <phoneticPr fontId="2"/>
  </si>
  <si>
    <t>R4</t>
    <phoneticPr fontId="2"/>
  </si>
  <si>
    <t>Z1</t>
    <phoneticPr fontId="2"/>
  </si>
  <si>
    <t>Z2</t>
    <phoneticPr fontId="2"/>
  </si>
  <si>
    <t>Z3</t>
    <phoneticPr fontId="2"/>
  </si>
  <si>
    <t>Z4</t>
    <phoneticPr fontId="2"/>
  </si>
  <si>
    <t>S</t>
    <phoneticPr fontId="2"/>
  </si>
  <si>
    <t>K補正</t>
    <rPh sb="1" eb="3">
      <t>ホセイ</t>
    </rPh>
    <phoneticPr fontId="2"/>
  </si>
  <si>
    <t>R補正</t>
    <rPh sb="1" eb="3">
      <t>ホセイ</t>
    </rPh>
    <phoneticPr fontId="2"/>
  </si>
  <si>
    <t>Z補正</t>
    <rPh sb="1" eb="3">
      <t>ホセイ</t>
    </rPh>
    <phoneticPr fontId="2"/>
  </si>
  <si>
    <t>全補正</t>
    <rPh sb="0" eb="1">
      <t>ゼン</t>
    </rPh>
    <rPh sb="1" eb="3">
      <t>ホセイ</t>
    </rPh>
    <phoneticPr fontId="2"/>
  </si>
  <si>
    <t>最終結果</t>
    <rPh sb="0" eb="2">
      <t>サイシュウ</t>
    </rPh>
    <rPh sb="2" eb="4">
      <t>ケッカ</t>
    </rPh>
    <phoneticPr fontId="2"/>
  </si>
  <si>
    <t>K行</t>
    <rPh sb="1" eb="2">
      <t>ギョウ</t>
    </rPh>
    <phoneticPr fontId="2"/>
  </si>
  <si>
    <t>R行</t>
    <rPh sb="1" eb="2">
      <t>ギョウ</t>
    </rPh>
    <phoneticPr fontId="2"/>
  </si>
  <si>
    <t>Z行</t>
    <rPh sb="1" eb="2">
      <t>ギョウ</t>
    </rPh>
    <phoneticPr fontId="2"/>
  </si>
  <si>
    <t>施工パッケージ単価計算書</t>
    <rPh sb="0" eb="2">
      <t>セコウ</t>
    </rPh>
    <rPh sb="7" eb="9">
      <t>タンカ</t>
    </rPh>
    <rPh sb="9" eb="11">
      <t>ケイサン</t>
    </rPh>
    <rPh sb="11" eb="12">
      <t>ショ</t>
    </rPh>
    <phoneticPr fontId="2"/>
  </si>
  <si>
    <t>施工パッケージ単価計算書の取り扱い説明書</t>
    <rPh sb="0" eb="2">
      <t>セコウ</t>
    </rPh>
    <rPh sb="7" eb="9">
      <t>タンカ</t>
    </rPh>
    <rPh sb="9" eb="11">
      <t>ケイサン</t>
    </rPh>
    <rPh sb="11" eb="12">
      <t>ショ</t>
    </rPh>
    <rPh sb="13" eb="14">
      <t>ト</t>
    </rPh>
    <rPh sb="15" eb="16">
      <t>アツカ</t>
    </rPh>
    <rPh sb="17" eb="20">
      <t>セツメイショ</t>
    </rPh>
    <phoneticPr fontId="2"/>
  </si>
  <si>
    <t>　本計算書は１個の施工パッケージ単価を算出するためのツールです。</t>
    <rPh sb="1" eb="2">
      <t>ホン</t>
    </rPh>
    <rPh sb="2" eb="4">
      <t>ケイサン</t>
    </rPh>
    <rPh sb="4" eb="5">
      <t>ショ</t>
    </rPh>
    <rPh sb="7" eb="8">
      <t>コ</t>
    </rPh>
    <rPh sb="9" eb="11">
      <t>セコウ</t>
    </rPh>
    <rPh sb="16" eb="18">
      <t>タンカ</t>
    </rPh>
    <rPh sb="19" eb="21">
      <t>サンシュツ</t>
    </rPh>
    <phoneticPr fontId="2"/>
  </si>
  <si>
    <t>●パッケージ単価算出の流れ</t>
    <rPh sb="6" eb="8">
      <t>タンカ</t>
    </rPh>
    <rPh sb="8" eb="10">
      <t>サンシュツ</t>
    </rPh>
    <rPh sb="11" eb="12">
      <t>ナガ</t>
    </rPh>
    <phoneticPr fontId="2"/>
  </si>
  <si>
    <t>→基本的には１～４の操作でパッケージ単価が算出されます。</t>
    <rPh sb="1" eb="4">
      <t>キホンテキ</t>
    </rPh>
    <rPh sb="10" eb="12">
      <t>ソウサ</t>
    </rPh>
    <rPh sb="18" eb="20">
      <t>タンカ</t>
    </rPh>
    <rPh sb="21" eb="23">
      <t>サンシュツ</t>
    </rPh>
    <phoneticPr fontId="2"/>
  </si>
  <si>
    <t>　</t>
    <phoneticPr fontId="2"/>
  </si>
  <si>
    <t>○各種補正については、計算書の※１～※４を参照してください。</t>
    <rPh sb="1" eb="3">
      <t>カクシュ</t>
    </rPh>
    <rPh sb="3" eb="5">
      <t>ホセイ</t>
    </rPh>
    <rPh sb="11" eb="13">
      <t>ケイサン</t>
    </rPh>
    <rPh sb="13" eb="14">
      <t>ショ</t>
    </rPh>
    <rPh sb="21" eb="23">
      <t>サンショウ</t>
    </rPh>
    <phoneticPr fontId="2"/>
  </si>
  <si>
    <t>○本計算書による計算結果は有効数字４桁（５桁目を切り上げ）の端数処理をしますが、桁の表示は小数第３位まで行っています。</t>
    <rPh sb="1" eb="2">
      <t>ホン</t>
    </rPh>
    <rPh sb="2" eb="4">
      <t>ケイサン</t>
    </rPh>
    <rPh sb="4" eb="5">
      <t>ショ</t>
    </rPh>
    <rPh sb="8" eb="10">
      <t>ケイサン</t>
    </rPh>
    <rPh sb="10" eb="12">
      <t>ケッカ</t>
    </rPh>
    <rPh sb="13" eb="15">
      <t>ユウコウ</t>
    </rPh>
    <rPh sb="15" eb="17">
      <t>スウジ</t>
    </rPh>
    <rPh sb="18" eb="19">
      <t>ケタ</t>
    </rPh>
    <rPh sb="21" eb="22">
      <t>ケタ</t>
    </rPh>
    <rPh sb="22" eb="23">
      <t>メ</t>
    </rPh>
    <rPh sb="24" eb="25">
      <t>キ</t>
    </rPh>
    <rPh sb="26" eb="27">
      <t>ア</t>
    </rPh>
    <rPh sb="30" eb="32">
      <t>ハスウ</t>
    </rPh>
    <rPh sb="32" eb="34">
      <t>ショリ</t>
    </rPh>
    <rPh sb="40" eb="41">
      <t>ケタ</t>
    </rPh>
    <rPh sb="42" eb="44">
      <t>ヒョウジ</t>
    </rPh>
    <rPh sb="45" eb="47">
      <t>ショウスウ</t>
    </rPh>
    <rPh sb="47" eb="48">
      <t>ダイ</t>
    </rPh>
    <rPh sb="49" eb="50">
      <t>イ</t>
    </rPh>
    <rPh sb="52" eb="53">
      <t>オコナ</t>
    </rPh>
    <phoneticPr fontId="2"/>
  </si>
  <si>
    <t>　（例）計算結果 = 123.456・・・</t>
    <rPh sb="2" eb="3">
      <t>レイ</t>
    </rPh>
    <rPh sb="4" eb="6">
      <t>ケイサン</t>
    </rPh>
    <rPh sb="6" eb="8">
      <t>ケッカ</t>
    </rPh>
    <phoneticPr fontId="2"/>
  </si>
  <si>
    <t>→ 123.500　と表示される。</t>
    <rPh sb="11" eb="13">
      <t>ヒョウジ</t>
    </rPh>
    <phoneticPr fontId="2"/>
  </si>
  <si>
    <t>有効数字４桁</t>
    <rPh sb="0" eb="2">
      <t>ユウコウ</t>
    </rPh>
    <rPh sb="2" eb="4">
      <t>スウジ</t>
    </rPh>
    <rPh sb="5" eb="6">
      <t>ケタ</t>
    </rPh>
    <phoneticPr fontId="2"/>
  </si>
  <si>
    <t>（円／ｍ２）</t>
    <rPh sb="1" eb="2">
      <t>エン</t>
    </rPh>
    <phoneticPr fontId="2"/>
  </si>
  <si>
    <t>施工パッケージ単価計算書（記入例1）</t>
    <rPh sb="0" eb="2">
      <t>セコウ</t>
    </rPh>
    <rPh sb="7" eb="9">
      <t>タンカ</t>
    </rPh>
    <rPh sb="9" eb="11">
      <t>ケイサン</t>
    </rPh>
    <rPh sb="11" eb="12">
      <t>ショ</t>
    </rPh>
    <rPh sb="13" eb="15">
      <t>キニュウ</t>
    </rPh>
    <rPh sb="15" eb="16">
      <t>レイ</t>
    </rPh>
    <phoneticPr fontId="2"/>
  </si>
  <si>
    <t>長野県建設部</t>
    <rPh sb="0" eb="3">
      <t>ナガノケン</t>
    </rPh>
    <rPh sb="3" eb="5">
      <t>ケンセツ</t>
    </rPh>
    <rPh sb="5" eb="6">
      <t>ブ</t>
    </rPh>
    <phoneticPr fontId="2"/>
  </si>
  <si>
    <r>
      <t>※１）機械経費の補正（豪雪割増等）をする場合は、</t>
    </r>
    <r>
      <rPr>
        <sz val="9"/>
        <color rgb="FFFF0000"/>
        <rFont val="ＭＳ Ｐゴシック"/>
        <family val="3"/>
        <charset val="128"/>
        <scheme val="minor"/>
      </rPr>
      <t>補正後</t>
    </r>
    <r>
      <rPr>
        <sz val="9"/>
        <color theme="1"/>
        <rFont val="ＭＳ Ｐゴシック"/>
        <family val="2"/>
        <charset val="128"/>
        <scheme val="minor"/>
      </rPr>
      <t>単価を「長野単価」欄（橙ｾﾙ）に入力すると☆A欄に反映される。その際、同機械の黄ｾﾙは空欄とすること。</t>
    </r>
    <rPh sb="3" eb="5">
      <t>キカイ</t>
    </rPh>
    <rPh sb="5" eb="7">
      <t>ケイヒ</t>
    </rPh>
    <rPh sb="8" eb="10">
      <t>ホセイ</t>
    </rPh>
    <rPh sb="11" eb="13">
      <t>ゴウセツ</t>
    </rPh>
    <rPh sb="13" eb="15">
      <t>ワリマシ</t>
    </rPh>
    <rPh sb="15" eb="16">
      <t>トウ</t>
    </rPh>
    <rPh sb="20" eb="22">
      <t>バアイ</t>
    </rPh>
    <rPh sb="24" eb="26">
      <t>ホセイ</t>
    </rPh>
    <rPh sb="26" eb="27">
      <t>ゴ</t>
    </rPh>
    <rPh sb="27" eb="29">
      <t>タンカ</t>
    </rPh>
    <rPh sb="31" eb="33">
      <t>ナガノ</t>
    </rPh>
    <rPh sb="33" eb="35">
      <t>タンカ</t>
    </rPh>
    <rPh sb="36" eb="37">
      <t>ラン</t>
    </rPh>
    <rPh sb="38" eb="39">
      <t>ダイダイ</t>
    </rPh>
    <rPh sb="43" eb="45">
      <t>ニュウリョク</t>
    </rPh>
    <rPh sb="50" eb="51">
      <t>ラン</t>
    </rPh>
    <rPh sb="52" eb="54">
      <t>ハンエイ</t>
    </rPh>
    <rPh sb="60" eb="61">
      <t>サイ</t>
    </rPh>
    <rPh sb="62" eb="63">
      <t>ドウ</t>
    </rPh>
    <rPh sb="63" eb="65">
      <t>キカイ</t>
    </rPh>
    <rPh sb="66" eb="67">
      <t>キ</t>
    </rPh>
    <rPh sb="70" eb="72">
      <t>クウラン</t>
    </rPh>
    <phoneticPr fontId="2"/>
  </si>
  <si>
    <t>※２）労務費の補正（時間外の賃金割増等）をする場合は、補正前単価を「長野単価」欄（橙ｾﾙ）に入力し、割増率を乗じた額が☆B欄に自動計算される。その際、同労務の黄ｾﾙは空欄とすること。</t>
    <rPh sb="3" eb="6">
      <t>ロウムヒ</t>
    </rPh>
    <rPh sb="7" eb="9">
      <t>ホセイ</t>
    </rPh>
    <rPh sb="10" eb="13">
      <t>ジカンガイ</t>
    </rPh>
    <rPh sb="14" eb="16">
      <t>チンギン</t>
    </rPh>
    <rPh sb="16" eb="18">
      <t>ワリマシ</t>
    </rPh>
    <rPh sb="18" eb="19">
      <t>トウ</t>
    </rPh>
    <rPh sb="23" eb="25">
      <t>バアイ</t>
    </rPh>
    <rPh sb="27" eb="29">
      <t>ホセイ</t>
    </rPh>
    <rPh sb="29" eb="30">
      <t>マエ</t>
    </rPh>
    <rPh sb="30" eb="32">
      <t>タンカ</t>
    </rPh>
    <rPh sb="34" eb="36">
      <t>ナガノ</t>
    </rPh>
    <rPh sb="36" eb="38">
      <t>タンカ</t>
    </rPh>
    <rPh sb="39" eb="40">
      <t>ラン</t>
    </rPh>
    <rPh sb="41" eb="42">
      <t>ダイダイ</t>
    </rPh>
    <rPh sb="46" eb="48">
      <t>ニュウリョク</t>
    </rPh>
    <rPh sb="50" eb="52">
      <t>ワリマシ</t>
    </rPh>
    <rPh sb="52" eb="53">
      <t>リツ</t>
    </rPh>
    <rPh sb="54" eb="55">
      <t>ジョウ</t>
    </rPh>
    <rPh sb="57" eb="58">
      <t>ガク</t>
    </rPh>
    <rPh sb="61" eb="62">
      <t>ラン</t>
    </rPh>
    <rPh sb="63" eb="65">
      <t>ジドウ</t>
    </rPh>
    <rPh sb="65" eb="67">
      <t>ケイサン</t>
    </rPh>
    <rPh sb="76" eb="78">
      <t>ロウム</t>
    </rPh>
    <rPh sb="79" eb="80">
      <t>キ</t>
    </rPh>
    <phoneticPr fontId="2"/>
  </si>
  <si>
    <t>※４）安定処理の固化材（5.25t/100m2）等、材料の実数入力がある場合は、代表材料規格の標準数量（橙ｾﾙ）に東京単価を乗じた額が★Cに、また設計の使用数量（橙ｾﾙ）に長野単価を乗じた額が☆Cに自動計算される。その際、同材料の黄ｾﾙは空欄とすること。</t>
    <rPh sb="3" eb="7">
      <t>アンテイショリ</t>
    </rPh>
    <rPh sb="8" eb="10">
      <t>コカ</t>
    </rPh>
    <rPh sb="10" eb="11">
      <t>ザイ</t>
    </rPh>
    <rPh sb="24" eb="25">
      <t>トウ</t>
    </rPh>
    <rPh sb="26" eb="28">
      <t>ザイリョウ</t>
    </rPh>
    <rPh sb="29" eb="31">
      <t>ジッスウ</t>
    </rPh>
    <rPh sb="31" eb="33">
      <t>ニュウリョク</t>
    </rPh>
    <rPh sb="36" eb="38">
      <t>バアイ</t>
    </rPh>
    <rPh sb="40" eb="42">
      <t>ダイヒョウ</t>
    </rPh>
    <rPh sb="42" eb="44">
      <t>ザイリョウ</t>
    </rPh>
    <rPh sb="44" eb="46">
      <t>キカク</t>
    </rPh>
    <rPh sb="47" eb="49">
      <t>ヒョウジュン</t>
    </rPh>
    <rPh sb="49" eb="51">
      <t>スウリョウ</t>
    </rPh>
    <rPh sb="52" eb="53">
      <t>ダイダイ</t>
    </rPh>
    <rPh sb="57" eb="59">
      <t>トウキョウ</t>
    </rPh>
    <rPh sb="59" eb="61">
      <t>タンカ</t>
    </rPh>
    <rPh sb="62" eb="63">
      <t>ジョウ</t>
    </rPh>
    <rPh sb="65" eb="66">
      <t>ガク</t>
    </rPh>
    <rPh sb="73" eb="75">
      <t>セッケイ</t>
    </rPh>
    <rPh sb="76" eb="78">
      <t>シヨウ</t>
    </rPh>
    <rPh sb="78" eb="80">
      <t>スウリョウ</t>
    </rPh>
    <rPh sb="81" eb="82">
      <t>ダイダイ</t>
    </rPh>
    <rPh sb="86" eb="88">
      <t>ナガノ</t>
    </rPh>
    <rPh sb="88" eb="90">
      <t>タンカ</t>
    </rPh>
    <rPh sb="91" eb="92">
      <t>ジョウ</t>
    </rPh>
    <rPh sb="94" eb="95">
      <t>ガク</t>
    </rPh>
    <rPh sb="99" eb="101">
      <t>ジドウ</t>
    </rPh>
    <rPh sb="101" eb="103">
      <t>ケイサン</t>
    </rPh>
    <rPh sb="112" eb="114">
      <t>ザイリョウ</t>
    </rPh>
    <phoneticPr fontId="2"/>
  </si>
  <si>
    <t>長野単価</t>
    <rPh sb="0" eb="2">
      <t>ナガノ</t>
    </rPh>
    <rPh sb="2" eb="4">
      <t>タンカ</t>
    </rPh>
    <phoneticPr fontId="2"/>
  </si>
  <si>
    <t>１．「施工Ｐ名称」、「条件区分」及び「代表機労材規格」を入力する。（任意。自動計算に関係なし）</t>
    <rPh sb="3" eb="5">
      <t>セコウ</t>
    </rPh>
    <rPh sb="6" eb="8">
      <t>メイショウ</t>
    </rPh>
    <rPh sb="11" eb="13">
      <t>ジョウケン</t>
    </rPh>
    <rPh sb="13" eb="15">
      <t>クブン</t>
    </rPh>
    <rPh sb="16" eb="17">
      <t>オヨ</t>
    </rPh>
    <rPh sb="19" eb="21">
      <t>ダイヒョウ</t>
    </rPh>
    <rPh sb="21" eb="22">
      <t>キ</t>
    </rPh>
    <rPh sb="22" eb="23">
      <t>ロウ</t>
    </rPh>
    <rPh sb="23" eb="24">
      <t>ザイ</t>
    </rPh>
    <rPh sb="24" eb="26">
      <t>キカク</t>
    </rPh>
    <rPh sb="28" eb="30">
      <t>ニュウリョク</t>
    </rPh>
    <rPh sb="34" eb="36">
      <t>ニンイ</t>
    </rPh>
    <rPh sb="37" eb="39">
      <t>ジドウ</t>
    </rPh>
    <rPh sb="39" eb="41">
      <t>ケイサン</t>
    </rPh>
    <rPh sb="42" eb="44">
      <t>カンケイ</t>
    </rPh>
    <phoneticPr fontId="2"/>
  </si>
  <si>
    <t>２．施工パッケージ型積算方式標準単価表に掲載された標準単価及び機労材構成比を入力する。（必須。無い場合は空欄のまま）</t>
    <rPh sb="2" eb="4">
      <t>セコウ</t>
    </rPh>
    <rPh sb="9" eb="10">
      <t>ガタ</t>
    </rPh>
    <rPh sb="10" eb="12">
      <t>セキサン</t>
    </rPh>
    <rPh sb="12" eb="14">
      <t>ホウシキ</t>
    </rPh>
    <rPh sb="14" eb="16">
      <t>ヒョウジュン</t>
    </rPh>
    <rPh sb="16" eb="18">
      <t>タンカ</t>
    </rPh>
    <rPh sb="18" eb="19">
      <t>オモテ</t>
    </rPh>
    <rPh sb="20" eb="22">
      <t>ケイサイ</t>
    </rPh>
    <rPh sb="25" eb="27">
      <t>ヒョウジュン</t>
    </rPh>
    <rPh sb="27" eb="29">
      <t>タンカ</t>
    </rPh>
    <rPh sb="29" eb="30">
      <t>オヨ</t>
    </rPh>
    <rPh sb="31" eb="32">
      <t>キ</t>
    </rPh>
    <rPh sb="32" eb="33">
      <t>ロウ</t>
    </rPh>
    <rPh sb="33" eb="34">
      <t>ザイ</t>
    </rPh>
    <rPh sb="34" eb="37">
      <t>コウセイヒ</t>
    </rPh>
    <rPh sb="38" eb="40">
      <t>ニュウリョク</t>
    </rPh>
    <rPh sb="44" eb="46">
      <t>ヒッス</t>
    </rPh>
    <rPh sb="47" eb="48">
      <t>ナ</t>
    </rPh>
    <rPh sb="49" eb="51">
      <t>バアイ</t>
    </rPh>
    <rPh sb="52" eb="54">
      <t>クウラン</t>
    </rPh>
    <phoneticPr fontId="2"/>
  </si>
  <si>
    <t>平成29年10月１日以降適用版</t>
    <rPh sb="0" eb="2">
      <t>ヘイセイ</t>
    </rPh>
    <rPh sb="4" eb="5">
      <t>ネン</t>
    </rPh>
    <rPh sb="7" eb="8">
      <t>ガツ</t>
    </rPh>
    <rPh sb="9" eb="10">
      <t>ニチ</t>
    </rPh>
    <rPh sb="10" eb="12">
      <t>イコウ</t>
    </rPh>
    <rPh sb="12" eb="14">
      <t>テキヨウ</t>
    </rPh>
    <rPh sb="14" eb="15">
      <t>バン</t>
    </rPh>
    <phoneticPr fontId="2"/>
  </si>
  <si>
    <t>３．「東京（H28.4）」欄に平成27年4月東京単価を入力する。（必須。無い場合は空欄のまま）</t>
    <rPh sb="3" eb="5">
      <t>トウキョウ</t>
    </rPh>
    <rPh sb="13" eb="14">
      <t>ラン</t>
    </rPh>
    <rPh sb="15" eb="17">
      <t>ヘイセイ</t>
    </rPh>
    <rPh sb="19" eb="20">
      <t>ネン</t>
    </rPh>
    <rPh sb="21" eb="22">
      <t>ガツ</t>
    </rPh>
    <rPh sb="22" eb="24">
      <t>トウキョウ</t>
    </rPh>
    <rPh sb="24" eb="26">
      <t>タンカ</t>
    </rPh>
    <rPh sb="27" eb="29">
      <t>ニュウリョク</t>
    </rPh>
    <rPh sb="33" eb="35">
      <t>ヒッス</t>
    </rPh>
    <rPh sb="36" eb="37">
      <t>ナ</t>
    </rPh>
    <rPh sb="38" eb="40">
      <t>バアイ</t>
    </rPh>
    <rPh sb="41" eb="43">
      <t>クウラン</t>
    </rPh>
    <phoneticPr fontId="2"/>
  </si>
  <si>
    <r>
      <t>４．「長野（</t>
    </r>
    <r>
      <rPr>
        <sz val="11"/>
        <color rgb="FFFF0000"/>
        <rFont val="ＭＳ Ｐゴシック"/>
        <family val="3"/>
        <charset val="128"/>
        <scheme val="minor"/>
      </rPr>
      <t>H29.○</t>
    </r>
    <r>
      <rPr>
        <sz val="11"/>
        <color theme="1"/>
        <rFont val="ＭＳ Ｐゴシック"/>
        <family val="2"/>
        <charset val="128"/>
        <scheme val="minor"/>
      </rPr>
      <t>）」欄に発注公告月の長野県単価（または地区単価）を入力する。（必須。無い場合は空欄のまま）</t>
    </r>
    <rPh sb="3" eb="5">
      <t>ナガノ</t>
    </rPh>
    <rPh sb="13" eb="14">
      <t>ラン</t>
    </rPh>
    <rPh sb="15" eb="17">
      <t>ハッチュウ</t>
    </rPh>
    <rPh sb="17" eb="19">
      <t>コウコク</t>
    </rPh>
    <rPh sb="19" eb="20">
      <t>ツキ</t>
    </rPh>
    <rPh sb="21" eb="23">
      <t>ナガノ</t>
    </rPh>
    <rPh sb="23" eb="24">
      <t>ケン</t>
    </rPh>
    <rPh sb="24" eb="26">
      <t>タンカ</t>
    </rPh>
    <rPh sb="30" eb="32">
      <t>チク</t>
    </rPh>
    <rPh sb="32" eb="34">
      <t>タンカ</t>
    </rPh>
    <rPh sb="36" eb="38">
      <t>ニュウリョク</t>
    </rPh>
    <rPh sb="42" eb="44">
      <t>ヒッス</t>
    </rPh>
    <rPh sb="45" eb="46">
      <t>ナ</t>
    </rPh>
    <rPh sb="47" eb="49">
      <t>バアイ</t>
    </rPh>
    <rPh sb="50" eb="52">
      <t>クウラン</t>
    </rPh>
    <phoneticPr fontId="2"/>
  </si>
  <si>
    <t>東京(H28.4)</t>
    <rPh sb="0" eb="2">
      <t>トウキョウ</t>
    </rPh>
    <phoneticPr fontId="2"/>
  </si>
  <si>
    <r>
      <t>長野(</t>
    </r>
    <r>
      <rPr>
        <sz val="11"/>
        <color rgb="FFFF0000"/>
        <rFont val="ＭＳ Ｐゴシック"/>
        <family val="3"/>
        <charset val="128"/>
        <scheme val="minor"/>
      </rPr>
      <t>H29.○</t>
    </r>
    <r>
      <rPr>
        <sz val="11"/>
        <color theme="1"/>
        <rFont val="ＭＳ Ｐゴシック"/>
        <family val="2"/>
        <charset val="128"/>
        <scheme val="minor"/>
      </rPr>
      <t>)</t>
    </r>
    <rPh sb="0" eb="2">
      <t>ナガノ</t>
    </rPh>
    <phoneticPr fontId="2"/>
  </si>
  <si>
    <r>
      <t>P'(○○地区　</t>
    </r>
    <r>
      <rPr>
        <sz val="8"/>
        <color rgb="FFFF0000"/>
        <rFont val="ＭＳ Ｐゴシック"/>
        <family val="3"/>
        <charset val="128"/>
        <scheme val="minor"/>
      </rPr>
      <t>H29.○</t>
    </r>
    <r>
      <rPr>
        <sz val="8"/>
        <color theme="1"/>
        <rFont val="ＭＳ Ｐゴシック"/>
        <family val="3"/>
        <charset val="128"/>
        <scheme val="minor"/>
      </rPr>
      <t>)＝</t>
    </r>
    <rPh sb="5" eb="7">
      <t>チク</t>
    </rPh>
    <phoneticPr fontId="2"/>
  </si>
  <si>
    <t>P'(○○地区　H29.○)＝</t>
    <rPh sb="5" eb="7">
      <t>チク</t>
    </rPh>
    <phoneticPr fontId="2"/>
  </si>
  <si>
    <t>掘削</t>
    <rPh sb="0" eb="2">
      <t>クッサク</t>
    </rPh>
    <phoneticPr fontId="2"/>
  </si>
  <si>
    <t>オープンカット　押土無し　障害無し　50,000m3未満</t>
    <rPh sb="8" eb="10">
      <t>オシド</t>
    </rPh>
    <rPh sb="10" eb="11">
      <t>ナ</t>
    </rPh>
    <rPh sb="13" eb="15">
      <t>ショウガイ</t>
    </rPh>
    <rPh sb="15" eb="16">
      <t>ナ</t>
    </rPh>
    <rPh sb="26" eb="28">
      <t>ミマン</t>
    </rPh>
    <phoneticPr fontId="2"/>
  </si>
  <si>
    <t>バックホウ（クローラ型）［標準型・排出ガス対策型（第２次基準値）］　山積0.8m3（平積0.6m3）</t>
    <phoneticPr fontId="2"/>
  </si>
  <si>
    <t>運転手（特殊）</t>
    <rPh sb="0" eb="3">
      <t>ウンテンシュ</t>
    </rPh>
    <rPh sb="4" eb="6">
      <t>トクシュ</t>
    </rPh>
    <phoneticPr fontId="2"/>
  </si>
  <si>
    <t>軽油1,2号 ﾊﾟﾄﾛｰﾙ給油</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</si>
</sst>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0;[Red]\-#,##0.000"/>
  </numFmts>
  <fonts count="2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rgb="FF0070C0"/>
      <name val="ＭＳ Ｐゴシック"/>
      <family val="2"/>
      <charset val="128"/>
      <scheme val="minor"/>
    </font>
    <font>
      <b/>
      <sz val="11"/>
      <color theme="1"/>
      <name val="ＭＳ Ｐゴシック"/>
      <family val="3"/>
      <charset val="128"/>
      <scheme val="minor"/>
    </font>
    <font>
      <sz val="11"/>
      <color rgb="FF0070C0"/>
      <name val="ＭＳ Ｐゴシック"/>
      <family val="3"/>
      <charset val="128"/>
      <scheme val="minor"/>
    </font>
    <font>
      <sz val="9"/>
      <color theme="1"/>
      <name val="ＭＳ Ｐゴシック"/>
      <family val="2"/>
      <charset val="128"/>
      <scheme val="minor"/>
    </font>
    <font>
      <b/>
      <sz val="9"/>
      <color indexed="81"/>
      <name val="ＭＳ Ｐゴシック"/>
      <family val="3"/>
      <charset val="128"/>
    </font>
    <font>
      <sz val="16"/>
      <color theme="1"/>
      <name val="ＭＳ Ｐゴシック"/>
      <family val="3"/>
      <charset val="128"/>
      <scheme val="minor"/>
    </font>
    <font>
      <sz val="9"/>
      <color theme="1"/>
      <name val="ＭＳ Ｐゴシック"/>
      <family val="3"/>
      <charset val="128"/>
      <scheme val="minor"/>
    </font>
    <font>
      <sz val="9"/>
      <color rgb="FF0070C0"/>
      <name val="ＭＳ Ｐゴシック"/>
      <family val="2"/>
      <charset val="128"/>
      <scheme val="minor"/>
    </font>
    <font>
      <sz val="36"/>
      <color theme="1"/>
      <name val="ＭＳ Ｐゴシック"/>
      <family val="2"/>
      <charset val="128"/>
      <scheme val="minor"/>
    </font>
    <font>
      <sz val="28"/>
      <color theme="1"/>
      <name val="ＭＳ Ｐゴシック"/>
      <family val="2"/>
      <charset val="128"/>
      <scheme val="minor"/>
    </font>
    <font>
      <u/>
      <sz val="14"/>
      <color theme="1"/>
      <name val="ＭＳ Ｐゴシック"/>
      <family val="2"/>
      <charset val="128"/>
      <scheme val="minor"/>
    </font>
    <font>
      <sz val="9"/>
      <color rgb="FFFF0000"/>
      <name val="ＭＳ Ｐゴシック"/>
      <family val="3"/>
      <charset val="128"/>
      <scheme val="minor"/>
    </font>
    <font>
      <sz val="11"/>
      <color rgb="FFFF0000"/>
      <name val="ＭＳ Ｐゴシック"/>
      <family val="3"/>
      <charset val="128"/>
      <scheme val="minor"/>
    </font>
    <font>
      <u/>
      <sz val="22"/>
      <color theme="1"/>
      <name val="ＭＳ Ｐゴシック"/>
      <family val="2"/>
      <charset val="128"/>
      <scheme val="minor"/>
    </font>
    <font>
      <sz val="8"/>
      <color theme="1"/>
      <name val="ＭＳ Ｐゴシック"/>
      <family val="2"/>
      <charset val="128"/>
      <scheme val="minor"/>
    </font>
    <font>
      <sz val="8"/>
      <color rgb="FFFF0000"/>
      <name val="ＭＳ Ｐゴシック"/>
      <family val="3"/>
      <charset val="128"/>
      <scheme val="minor"/>
    </font>
    <font>
      <sz val="8"/>
      <color theme="1"/>
      <name val="ＭＳ Ｐゴシック"/>
      <family val="3"/>
      <charset val="128"/>
      <scheme val="minor"/>
    </font>
  </fonts>
  <fills count="9">
    <fill>
      <patternFill patternType="none"/>
    </fill>
    <fill>
      <patternFill patternType="gray125"/>
    </fill>
    <fill>
      <patternFill patternType="solid">
        <fgColor rgb="FFFFFF00"/>
        <bgColor indexed="64"/>
      </patternFill>
    </fill>
    <fill>
      <patternFill patternType="gray125">
        <bgColor rgb="FFFFFF00"/>
      </patternFill>
    </fill>
    <fill>
      <patternFill patternType="solid">
        <fgColor theme="3"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rgb="FF99FFCC"/>
        <bgColor indexed="64"/>
      </patternFill>
    </fill>
    <fill>
      <patternFill patternType="solid">
        <fgColor rgb="FFFF7C80"/>
        <bgColor indexed="64"/>
      </patternFill>
    </fill>
  </fills>
  <borders count="91">
    <border>
      <left/>
      <right/>
      <top/>
      <bottom/>
      <diagonal/>
    </border>
    <border>
      <left/>
      <right/>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auto="1"/>
      </left>
      <right style="thin">
        <color auto="1"/>
      </right>
      <top style="hair">
        <color auto="1"/>
      </top>
      <bottom/>
      <diagonal/>
    </border>
    <border>
      <left style="thin">
        <color auto="1"/>
      </left>
      <right style="thin">
        <color auto="1"/>
      </right>
      <top style="hair">
        <color auto="1"/>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ck">
        <color indexed="64"/>
      </top>
      <bottom style="thick">
        <color indexed="64"/>
      </bottom>
      <diagonal/>
    </border>
    <border>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style="thin">
        <color auto="1"/>
      </right>
      <top style="thick">
        <color indexed="64"/>
      </top>
      <bottom style="thick">
        <color indexed="64"/>
      </bottom>
      <diagonal/>
    </border>
    <border>
      <left style="thin">
        <color auto="1"/>
      </left>
      <right style="thin">
        <color auto="1"/>
      </right>
      <top style="thick">
        <color indexed="64"/>
      </top>
      <bottom style="thick">
        <color indexed="64"/>
      </bottom>
      <diagonal/>
    </border>
    <border>
      <left style="thin">
        <color auto="1"/>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thin">
        <color indexed="64"/>
      </top>
      <bottom style="hair">
        <color auto="1"/>
      </bottom>
      <diagonal/>
    </border>
    <border>
      <left/>
      <right/>
      <top style="hair">
        <color auto="1"/>
      </top>
      <bottom style="thin">
        <color indexed="64"/>
      </bottom>
      <diagonal/>
    </border>
    <border>
      <left/>
      <right style="thin">
        <color auto="1"/>
      </right>
      <top style="hair">
        <color auto="1"/>
      </top>
      <bottom style="thin">
        <color indexed="64"/>
      </bottom>
      <diagonal/>
    </border>
    <border>
      <left/>
      <right style="thick">
        <color auto="1"/>
      </right>
      <top style="thin">
        <color indexed="64"/>
      </top>
      <bottom style="hair">
        <color auto="1"/>
      </bottom>
      <diagonal/>
    </border>
    <border>
      <left/>
      <right style="thick">
        <color auto="1"/>
      </right>
      <top style="hair">
        <color auto="1"/>
      </top>
      <bottom style="thin">
        <color indexed="64"/>
      </bottom>
      <diagonal/>
    </border>
    <border>
      <left/>
      <right style="thick">
        <color auto="1"/>
      </right>
      <top style="hair">
        <color auto="1"/>
      </top>
      <bottom style="hair">
        <color auto="1"/>
      </bottom>
      <diagonal/>
    </border>
    <border>
      <left/>
      <right/>
      <top/>
      <bottom style="hair">
        <color auto="1"/>
      </bottom>
      <diagonal/>
    </border>
    <border>
      <left/>
      <right style="thin">
        <color auto="1"/>
      </right>
      <top/>
      <bottom style="hair">
        <color auto="1"/>
      </bottom>
      <diagonal/>
    </border>
    <border>
      <left/>
      <right style="thick">
        <color auto="1"/>
      </right>
      <top/>
      <bottom style="hair">
        <color auto="1"/>
      </bottom>
      <diagonal/>
    </border>
    <border>
      <left/>
      <right style="thick">
        <color auto="1"/>
      </right>
      <top style="thin">
        <color indexed="64"/>
      </top>
      <bottom style="thin">
        <color indexed="64"/>
      </bottom>
      <diagonal/>
    </border>
    <border>
      <left style="thick">
        <color indexed="64"/>
      </left>
      <right/>
      <top style="thin">
        <color indexed="64"/>
      </top>
      <bottom style="thin">
        <color indexed="64"/>
      </bottom>
      <diagonal/>
    </border>
    <border>
      <left style="thin">
        <color auto="1"/>
      </left>
      <right/>
      <top style="hair">
        <color auto="1"/>
      </top>
      <bottom style="thin">
        <color indexed="64"/>
      </bottom>
      <diagonal/>
    </border>
    <border>
      <left style="thin">
        <color auto="1"/>
      </left>
      <right/>
      <top style="hair">
        <color auto="1"/>
      </top>
      <bottom/>
      <diagonal/>
    </border>
    <border>
      <left/>
      <right/>
      <top style="hair">
        <color auto="1"/>
      </top>
      <bottom/>
      <diagonal/>
    </border>
    <border>
      <left/>
      <right style="thick">
        <color auto="1"/>
      </right>
      <top style="hair">
        <color auto="1"/>
      </top>
      <bottom/>
      <diagonal/>
    </border>
    <border>
      <left style="thick">
        <color auto="1"/>
      </left>
      <right style="thin">
        <color auto="1"/>
      </right>
      <top style="thin">
        <color indexed="64"/>
      </top>
      <bottom style="thick">
        <color indexed="64"/>
      </bottom>
      <diagonal/>
    </border>
    <border>
      <left style="thin">
        <color auto="1"/>
      </left>
      <right style="thin">
        <color auto="1"/>
      </right>
      <top style="thin">
        <color indexed="64"/>
      </top>
      <bottom style="thick">
        <color indexed="64"/>
      </bottom>
      <diagonal/>
    </border>
    <border>
      <left/>
      <right style="thick">
        <color auto="1"/>
      </right>
      <top style="thin">
        <color indexed="64"/>
      </top>
      <bottom style="thick">
        <color indexed="64"/>
      </bottom>
      <diagonal/>
    </border>
    <border diagonalUp="1">
      <left/>
      <right/>
      <top/>
      <bottom style="hair">
        <color auto="1"/>
      </bottom>
      <diagonal style="thin">
        <color auto="1"/>
      </diagonal>
    </border>
    <border diagonalUp="1">
      <left/>
      <right/>
      <top style="thin">
        <color indexed="64"/>
      </top>
      <bottom style="thick">
        <color indexed="64"/>
      </bottom>
      <diagonal style="thin">
        <color indexed="64"/>
      </diagonal>
    </border>
    <border diagonalUp="1">
      <left/>
      <right/>
      <top style="hair">
        <color auto="1"/>
      </top>
      <bottom style="hair">
        <color auto="1"/>
      </bottom>
      <diagonal style="thin">
        <color auto="1"/>
      </diagonal>
    </border>
    <border diagonalUp="1">
      <left/>
      <right/>
      <top style="hair">
        <color auto="1"/>
      </top>
      <bottom style="thin">
        <color indexed="64"/>
      </bottom>
      <diagonal style="thin">
        <color auto="1"/>
      </diagonal>
    </border>
    <border diagonalUp="1">
      <left style="medium">
        <color auto="1"/>
      </left>
      <right/>
      <top style="hair">
        <color auto="1"/>
      </top>
      <bottom style="hair">
        <color auto="1"/>
      </bottom>
      <diagonal style="thin">
        <color auto="1"/>
      </diagonal>
    </border>
    <border>
      <left/>
      <right style="medium">
        <color auto="1"/>
      </right>
      <top style="hair">
        <color auto="1"/>
      </top>
      <bottom style="hair">
        <color auto="1"/>
      </bottom>
      <diagonal/>
    </border>
    <border diagonalUp="1">
      <left style="medium">
        <color auto="1"/>
      </left>
      <right/>
      <top style="hair">
        <color auto="1"/>
      </top>
      <bottom style="thin">
        <color indexed="64"/>
      </bottom>
      <diagonal style="thin">
        <color auto="1"/>
      </diagonal>
    </border>
    <border>
      <left/>
      <right style="medium">
        <color auto="1"/>
      </right>
      <top style="hair">
        <color auto="1"/>
      </top>
      <bottom style="thin">
        <color indexed="64"/>
      </bottom>
      <diagonal/>
    </border>
    <border diagonalUp="1">
      <left style="medium">
        <color auto="1"/>
      </left>
      <right/>
      <top/>
      <bottom style="hair">
        <color auto="1"/>
      </bottom>
      <diagonal style="thin">
        <color auto="1"/>
      </diagonal>
    </border>
    <border>
      <left style="medium">
        <color auto="1"/>
      </left>
      <right/>
      <top style="hair">
        <color auto="1"/>
      </top>
      <bottom style="hair">
        <color auto="1"/>
      </bottom>
      <diagonal/>
    </border>
    <border>
      <left style="medium">
        <color auto="1"/>
      </left>
      <right/>
      <top style="hair">
        <color auto="1"/>
      </top>
      <bottom/>
      <diagonal/>
    </border>
    <border diagonalUp="1">
      <left style="medium">
        <color auto="1"/>
      </left>
      <right/>
      <top style="thin">
        <color indexed="64"/>
      </top>
      <bottom style="thick">
        <color indexed="64"/>
      </bottom>
      <diagonal style="thin">
        <color indexed="64"/>
      </diagonal>
    </border>
    <border>
      <left/>
      <right style="medium">
        <color auto="1"/>
      </right>
      <top style="thin">
        <color indexed="64"/>
      </top>
      <bottom style="thick">
        <color indexed="64"/>
      </bottom>
      <diagonal/>
    </border>
    <border>
      <left/>
      <right style="medium">
        <color auto="1"/>
      </right>
      <top/>
      <bottom style="hair">
        <color auto="1"/>
      </bottom>
      <diagonal/>
    </border>
    <border>
      <left style="medium">
        <color auto="1"/>
      </left>
      <right/>
      <top/>
      <bottom style="hair">
        <color auto="1"/>
      </bottom>
      <diagonal/>
    </border>
    <border diagonalUp="1">
      <left style="medium">
        <color auto="1"/>
      </left>
      <right/>
      <top style="thick">
        <color indexed="64"/>
      </top>
      <bottom style="thin">
        <color indexed="64"/>
      </bottom>
      <diagonal style="thin">
        <color auto="1"/>
      </diagonal>
    </border>
    <border diagonalUp="1">
      <left/>
      <right/>
      <top style="thick">
        <color indexed="64"/>
      </top>
      <bottom style="thin">
        <color indexed="64"/>
      </bottom>
      <diagonal style="thin">
        <color auto="1"/>
      </diagonal>
    </border>
    <border diagonalUp="1">
      <left/>
      <right style="medium">
        <color auto="1"/>
      </right>
      <top style="thick">
        <color indexed="64"/>
      </top>
      <bottom style="thin">
        <color indexed="64"/>
      </bottom>
      <diagonal style="thin">
        <color auto="1"/>
      </diagonal>
    </border>
    <border diagonalUp="1">
      <left/>
      <right style="thick">
        <color indexed="64"/>
      </right>
      <top style="thick">
        <color indexed="64"/>
      </top>
      <bottom style="thin">
        <color indexed="64"/>
      </bottom>
      <diagonal style="thin">
        <color auto="1"/>
      </diagonal>
    </border>
    <border diagonalUp="1">
      <left style="medium">
        <color auto="1"/>
      </left>
      <right/>
      <top/>
      <bottom style="thin">
        <color indexed="64"/>
      </bottom>
      <diagonal style="thin">
        <color auto="1"/>
      </diagonal>
    </border>
    <border diagonalUp="1">
      <left/>
      <right/>
      <top/>
      <bottom style="thin">
        <color indexed="64"/>
      </bottom>
      <diagonal style="thin">
        <color auto="1"/>
      </diagonal>
    </border>
    <border diagonalUp="1">
      <left/>
      <right style="medium">
        <color auto="1"/>
      </right>
      <top/>
      <bottom style="thin">
        <color indexed="64"/>
      </bottom>
      <diagonal style="thin">
        <color auto="1"/>
      </diagonal>
    </border>
    <border diagonalUp="1">
      <left/>
      <right style="thick">
        <color indexed="64"/>
      </right>
      <top/>
      <bottom style="thin">
        <color indexed="64"/>
      </bottom>
      <diagonal style="thin">
        <color auto="1"/>
      </diagonal>
    </border>
    <border>
      <left style="double">
        <color indexed="64"/>
      </left>
      <right/>
      <top style="thin">
        <color indexed="64"/>
      </top>
      <bottom style="thin">
        <color indexed="64"/>
      </bottom>
      <diagonal/>
    </border>
    <border>
      <left/>
      <right style="medium">
        <color auto="1"/>
      </right>
      <top style="thin">
        <color indexed="64"/>
      </top>
      <bottom style="hair">
        <color auto="1"/>
      </bottom>
      <diagonal/>
    </border>
    <border>
      <left style="thin">
        <color indexed="64"/>
      </left>
      <right/>
      <top style="thin">
        <color indexed="64"/>
      </top>
      <bottom style="hair">
        <color auto="1"/>
      </bottom>
      <diagonal/>
    </border>
    <border>
      <left/>
      <right style="double">
        <color indexed="64"/>
      </right>
      <top style="thin">
        <color indexed="64"/>
      </top>
      <bottom style="thin">
        <color indexed="64"/>
      </bottom>
      <diagonal/>
    </border>
    <border>
      <left style="thick">
        <color auto="1"/>
      </left>
      <right/>
      <top style="hair">
        <color auto="1"/>
      </top>
      <bottom style="thin">
        <color indexed="64"/>
      </bottom>
      <diagonal/>
    </border>
    <border>
      <left/>
      <right style="medium">
        <color auto="1"/>
      </right>
      <top style="thin">
        <color indexed="64"/>
      </top>
      <bottom style="thin">
        <color indexed="64"/>
      </bottom>
      <diagonal/>
    </border>
    <border>
      <left style="thick">
        <color auto="1"/>
      </left>
      <right/>
      <top style="thin">
        <color indexed="64"/>
      </top>
      <bottom style="hair">
        <color auto="1"/>
      </bottom>
      <diagonal/>
    </border>
    <border>
      <left style="thick">
        <color auto="1"/>
      </left>
      <right/>
      <top style="hair">
        <color auto="1"/>
      </top>
      <bottom style="hair">
        <color auto="1"/>
      </bottom>
      <diagonal/>
    </border>
    <border>
      <left style="thick">
        <color auto="1"/>
      </left>
      <right/>
      <top style="thick">
        <color indexed="64"/>
      </top>
      <bottom style="thin">
        <color indexed="64"/>
      </bottom>
      <diagonal/>
    </border>
    <border>
      <left/>
      <right/>
      <top style="thick">
        <color indexed="64"/>
      </top>
      <bottom style="thin">
        <color indexed="64"/>
      </bottom>
      <diagonal/>
    </border>
    <border>
      <left/>
      <right style="medium">
        <color auto="1"/>
      </right>
      <top style="thick">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diagonalUp="1">
      <left/>
      <right style="thin">
        <color indexed="64"/>
      </right>
      <top style="thick">
        <color indexed="64"/>
      </top>
      <bottom style="thin">
        <color indexed="64"/>
      </bottom>
      <diagonal style="thin">
        <color auto="1"/>
      </diagonal>
    </border>
    <border diagonalUp="1">
      <left/>
      <right style="thin">
        <color indexed="64"/>
      </right>
      <top/>
      <bottom style="hair">
        <color auto="1"/>
      </bottom>
      <diagonal style="thin">
        <color auto="1"/>
      </diagonal>
    </border>
    <border diagonalUp="1">
      <left/>
      <right style="thin">
        <color indexed="64"/>
      </right>
      <top style="hair">
        <color auto="1"/>
      </top>
      <bottom style="hair">
        <color auto="1"/>
      </bottom>
      <diagonal style="thin">
        <color auto="1"/>
      </diagonal>
    </border>
    <border diagonalUp="1">
      <left/>
      <right style="thin">
        <color indexed="64"/>
      </right>
      <top style="hair">
        <color auto="1"/>
      </top>
      <bottom style="thin">
        <color indexed="64"/>
      </bottom>
      <diagonal style="thin">
        <color auto="1"/>
      </diagonal>
    </border>
    <border diagonalUp="1">
      <left/>
      <right style="thin">
        <color indexed="64"/>
      </right>
      <top/>
      <bottom style="thin">
        <color indexed="64"/>
      </bottom>
      <diagonal style="thin">
        <color auto="1"/>
      </diagonal>
    </border>
    <border>
      <left/>
      <right style="thin">
        <color indexed="64"/>
      </right>
      <top style="hair">
        <color auto="1"/>
      </top>
      <bottom/>
      <diagonal/>
    </border>
    <border diagonalUp="1">
      <left/>
      <right style="thin">
        <color indexed="64"/>
      </right>
      <top style="thin">
        <color indexed="64"/>
      </top>
      <bottom style="thick">
        <color indexed="64"/>
      </bottom>
      <diagonal style="thin">
        <color indexed="64"/>
      </diagonal>
    </border>
    <border>
      <left style="medium">
        <color auto="1"/>
      </left>
      <right/>
      <top style="hair">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40">
    <xf numFmtId="0" fontId="0" fillId="0" borderId="0" xfId="0">
      <alignment vertical="center"/>
    </xf>
    <xf numFmtId="38" fontId="0" fillId="0" borderId="0" xfId="0" applyNumberFormat="1" applyAlignment="1">
      <alignment horizontal="center" vertical="center"/>
    </xf>
    <xf numFmtId="0" fontId="0" fillId="0" borderId="0" xfId="0" applyAlignment="1">
      <alignment vertical="center"/>
    </xf>
    <xf numFmtId="0" fontId="0" fillId="0" borderId="1" xfId="0" applyBorder="1">
      <alignment vertical="center"/>
    </xf>
    <xf numFmtId="0" fontId="0" fillId="0" borderId="7" xfId="0" applyBorder="1">
      <alignment vertical="center"/>
    </xf>
    <xf numFmtId="0" fontId="0" fillId="0" borderId="6" xfId="0" applyBorder="1">
      <alignment vertical="center"/>
    </xf>
    <xf numFmtId="0" fontId="0" fillId="0" borderId="8" xfId="0" applyBorder="1">
      <alignment vertical="center"/>
    </xf>
    <xf numFmtId="0" fontId="0" fillId="0" borderId="0"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0" xfId="0" applyAlignment="1">
      <alignment vertical="top"/>
    </xf>
    <xf numFmtId="0" fontId="0" fillId="0" borderId="10" xfId="0" applyFill="1" applyBorder="1">
      <alignment vertical="center"/>
    </xf>
    <xf numFmtId="0" fontId="0" fillId="0" borderId="11" xfId="0" applyFill="1" applyBorder="1">
      <alignment vertical="center"/>
    </xf>
    <xf numFmtId="38" fontId="5" fillId="0" borderId="11" xfId="1" applyFont="1" applyFill="1" applyBorder="1" applyAlignment="1">
      <alignment vertical="center"/>
    </xf>
    <xf numFmtId="38" fontId="5" fillId="0" borderId="11" xfId="1" applyFont="1" applyFill="1" applyBorder="1" applyAlignment="1">
      <alignment horizontal="center" vertical="center"/>
    </xf>
    <xf numFmtId="38" fontId="5" fillId="0" borderId="34" xfId="1" applyFont="1" applyFill="1" applyBorder="1" applyAlignment="1">
      <alignment horizontal="center" vertical="center"/>
    </xf>
    <xf numFmtId="0" fontId="5" fillId="0" borderId="11" xfId="0" applyFont="1" applyFill="1" applyBorder="1" applyAlignment="1">
      <alignment horizontal="center" vertical="center"/>
    </xf>
    <xf numFmtId="0" fontId="5" fillId="0" borderId="35" xfId="0" applyFont="1" applyFill="1" applyBorder="1" applyAlignment="1">
      <alignment horizontal="center" vertical="center"/>
    </xf>
    <xf numFmtId="0" fontId="0" fillId="0" borderId="11" xfId="0" applyBorder="1" applyAlignment="1">
      <alignment vertical="center"/>
    </xf>
    <xf numFmtId="0" fontId="0" fillId="0" borderId="8" xfId="0" applyBorder="1" applyAlignment="1">
      <alignment vertical="center"/>
    </xf>
    <xf numFmtId="0" fontId="0" fillId="0" borderId="8" xfId="0" applyBorder="1" applyAlignment="1">
      <alignment vertical="top"/>
    </xf>
    <xf numFmtId="0" fontId="0" fillId="0" borderId="0" xfId="0" applyBorder="1" applyAlignment="1">
      <alignment vertical="top"/>
    </xf>
    <xf numFmtId="0" fontId="9" fillId="0" borderId="0" xfId="0" applyFont="1" applyAlignment="1">
      <alignment vertical="top"/>
    </xf>
    <xf numFmtId="0" fontId="0" fillId="0" borderId="0" xfId="0" applyAlignment="1">
      <alignment horizontal="center" vertical="center"/>
    </xf>
    <xf numFmtId="0" fontId="0" fillId="0" borderId="14" xfId="0" applyBorder="1">
      <alignment vertical="center"/>
    </xf>
    <xf numFmtId="0" fontId="0" fillId="0" borderId="0" xfId="0" applyFill="1" applyBorder="1">
      <alignment vertical="center"/>
    </xf>
    <xf numFmtId="0" fontId="6" fillId="0" borderId="0" xfId="0" applyFont="1" applyFill="1" applyBorder="1">
      <alignment vertical="center"/>
    </xf>
    <xf numFmtId="0" fontId="8" fillId="0" borderId="0" xfId="0" applyFont="1" applyFill="1" applyBorder="1">
      <alignment vertical="center"/>
    </xf>
    <xf numFmtId="0" fontId="9" fillId="0" borderId="0" xfId="0" applyFont="1">
      <alignment vertical="center"/>
    </xf>
    <xf numFmtId="0" fontId="12" fillId="0" borderId="0" xfId="0" applyFont="1" applyBorder="1">
      <alignment vertical="center"/>
    </xf>
    <xf numFmtId="0" fontId="7" fillId="0" borderId="0" xfId="0" applyFont="1">
      <alignment vertical="center"/>
    </xf>
    <xf numFmtId="0" fontId="0" fillId="0" borderId="1" xfId="0" applyBorder="1" applyAlignment="1">
      <alignment horizontal="center" vertical="center"/>
    </xf>
    <xf numFmtId="0" fontId="0" fillId="0" borderId="21" xfId="0" applyFill="1"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34" xfId="0" applyFill="1" applyBorder="1">
      <alignment vertical="center"/>
    </xf>
    <xf numFmtId="0" fontId="0" fillId="4" borderId="8" xfId="0" applyFill="1" applyBorder="1">
      <alignment vertical="center"/>
    </xf>
    <xf numFmtId="0" fontId="0" fillId="4" borderId="0" xfId="0" applyFill="1" applyBorder="1">
      <alignment vertical="center"/>
    </xf>
    <xf numFmtId="0" fontId="0" fillId="4" borderId="12" xfId="0"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12" xfId="0" applyFill="1" applyBorder="1">
      <alignment vertical="center"/>
    </xf>
    <xf numFmtId="0" fontId="0" fillId="2" borderId="6" xfId="0" applyFill="1" applyBorder="1">
      <alignment vertical="center"/>
    </xf>
    <xf numFmtId="0" fontId="0" fillId="2" borderId="0" xfId="0" applyFill="1" applyBorder="1">
      <alignment vertical="center"/>
    </xf>
    <xf numFmtId="0" fontId="0" fillId="5" borderId="10" xfId="0" applyFill="1" applyBorder="1">
      <alignment vertical="center"/>
    </xf>
    <xf numFmtId="0" fontId="0" fillId="5" borderId="11" xfId="0" applyFill="1" applyBorder="1">
      <alignment vertical="center"/>
    </xf>
    <xf numFmtId="0" fontId="0" fillId="8" borderId="8" xfId="0" applyFill="1" applyBorder="1">
      <alignment vertical="center"/>
    </xf>
    <xf numFmtId="0" fontId="0" fillId="8" borderId="0" xfId="0" applyFill="1" applyBorder="1">
      <alignment vertical="center"/>
    </xf>
    <xf numFmtId="0" fontId="0" fillId="8" borderId="9" xfId="0" applyFill="1" applyBorder="1">
      <alignment vertical="center"/>
    </xf>
    <xf numFmtId="38" fontId="5" fillId="0" borderId="79" xfId="1" applyFont="1" applyFill="1" applyBorder="1" applyAlignment="1">
      <alignment vertical="center"/>
    </xf>
    <xf numFmtId="38" fontId="5" fillId="0" borderId="71" xfId="1" applyFont="1" applyFill="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Font="1" applyAlignment="1">
      <alignment horizontal="center" vertical="center"/>
    </xf>
    <xf numFmtId="176" fontId="0" fillId="0" borderId="0" xfId="0" applyNumberFormat="1" applyBorder="1" applyAlignment="1">
      <alignment horizontal="center" vertical="center"/>
    </xf>
    <xf numFmtId="0" fontId="9" fillId="0" borderId="0" xfId="0" applyFont="1" applyAlignment="1">
      <alignment vertical="top" wrapText="1"/>
    </xf>
    <xf numFmtId="0" fontId="3" fillId="0" borderId="0" xfId="0" applyFont="1" applyAlignment="1">
      <alignment horizontal="center" vertical="center"/>
    </xf>
    <xf numFmtId="0" fontId="0" fillId="0" borderId="21" xfId="0" applyBorder="1" applyAlignment="1">
      <alignment horizontal="center" vertical="center"/>
    </xf>
    <xf numFmtId="0" fontId="16" fillId="0" borderId="0" xfId="0" applyFont="1">
      <alignment vertical="center"/>
    </xf>
    <xf numFmtId="0" fontId="0" fillId="0" borderId="88" xfId="0" applyBorder="1">
      <alignment vertical="center"/>
    </xf>
    <xf numFmtId="0" fontId="0" fillId="0" borderId="89" xfId="0" applyBorder="1">
      <alignment vertical="center"/>
    </xf>
    <xf numFmtId="0" fontId="0" fillId="0" borderId="90" xfId="0" applyBorder="1">
      <alignment vertical="center"/>
    </xf>
    <xf numFmtId="0" fontId="0" fillId="0" borderId="0" xfId="0" applyBorder="1" applyAlignment="1">
      <alignment vertical="center"/>
    </xf>
    <xf numFmtId="0" fontId="0" fillId="0" borderId="1" xfId="0" applyBorder="1" applyAlignment="1">
      <alignment vertical="top"/>
    </xf>
    <xf numFmtId="0" fontId="7" fillId="0" borderId="0" xfId="0" applyFont="1" applyProtection="1">
      <alignment vertical="center"/>
    </xf>
    <xf numFmtId="0" fontId="0" fillId="0" borderId="0" xfId="0" applyProtection="1">
      <alignment vertical="center"/>
    </xf>
    <xf numFmtId="0" fontId="0" fillId="0" borderId="0" xfId="0" applyBorder="1" applyProtection="1">
      <alignment vertical="center"/>
    </xf>
    <xf numFmtId="0" fontId="0" fillId="0" borderId="1" xfId="0" applyBorder="1" applyProtection="1">
      <alignment vertical="center"/>
    </xf>
    <xf numFmtId="0" fontId="9" fillId="0" borderId="0" xfId="0" applyFont="1" applyAlignment="1" applyProtection="1">
      <alignment vertical="top" wrapText="1"/>
    </xf>
    <xf numFmtId="0" fontId="0" fillId="0" borderId="10" xfId="0" applyBorder="1" applyProtection="1">
      <alignment vertical="center"/>
    </xf>
    <xf numFmtId="0" fontId="0" fillId="0" borderId="11" xfId="0" applyBorder="1" applyProtection="1">
      <alignment vertical="center"/>
    </xf>
    <xf numFmtId="0" fontId="9" fillId="0" borderId="0" xfId="0" applyFont="1" applyProtection="1">
      <alignment vertical="center"/>
    </xf>
    <xf numFmtId="0" fontId="0" fillId="2" borderId="7" xfId="0" applyFill="1" applyBorder="1" applyProtection="1">
      <alignment vertical="center"/>
    </xf>
    <xf numFmtId="0" fontId="0" fillId="2" borderId="6" xfId="0" applyFill="1" applyBorder="1" applyProtection="1">
      <alignment vertical="center"/>
    </xf>
    <xf numFmtId="0" fontId="0" fillId="2" borderId="8" xfId="0" applyFill="1" applyBorder="1" applyProtection="1">
      <alignment vertical="center"/>
    </xf>
    <xf numFmtId="0" fontId="0" fillId="2" borderId="0" xfId="0" applyFill="1" applyBorder="1" applyProtection="1">
      <alignment vertical="center"/>
    </xf>
    <xf numFmtId="0" fontId="0" fillId="0" borderId="14" xfId="0" applyBorder="1" applyProtection="1">
      <alignment vertical="center"/>
    </xf>
    <xf numFmtId="0" fontId="0" fillId="0" borderId="0" xfId="0" applyBorder="1" applyAlignment="1" applyProtection="1">
      <alignment vertical="center"/>
    </xf>
    <xf numFmtId="0" fontId="0" fillId="0" borderId="0" xfId="0" applyBorder="1" applyAlignment="1" applyProtection="1">
      <alignment vertical="top"/>
    </xf>
    <xf numFmtId="0" fontId="9" fillId="0" borderId="0" xfId="0" applyFont="1" applyAlignment="1" applyProtection="1">
      <alignment vertical="top"/>
    </xf>
    <xf numFmtId="0" fontId="0" fillId="2" borderId="12" xfId="0" applyFill="1" applyBorder="1" applyProtection="1">
      <alignment vertical="center"/>
    </xf>
    <xf numFmtId="0" fontId="0" fillId="0" borderId="10" xfId="0" applyFill="1" applyBorder="1" applyProtection="1">
      <alignment vertical="center"/>
    </xf>
    <xf numFmtId="0" fontId="0" fillId="0" borderId="11" xfId="0" applyFill="1" applyBorder="1" applyProtection="1">
      <alignment vertical="center"/>
    </xf>
    <xf numFmtId="0" fontId="5" fillId="0" borderId="35"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38" fontId="5" fillId="0" borderId="79" xfId="1" applyFont="1" applyFill="1" applyBorder="1" applyAlignment="1" applyProtection="1">
      <alignment vertical="center"/>
    </xf>
    <xf numFmtId="38" fontId="5" fillId="0" borderId="11" xfId="1" applyFont="1" applyFill="1" applyBorder="1" applyAlignment="1" applyProtection="1">
      <alignment vertical="center"/>
    </xf>
    <xf numFmtId="38" fontId="5" fillId="0" borderId="11" xfId="1" applyFont="1" applyFill="1" applyBorder="1" applyAlignment="1" applyProtection="1">
      <alignment horizontal="center" vertical="center"/>
    </xf>
    <xf numFmtId="38" fontId="5" fillId="0" borderId="71" xfId="1" applyFont="1" applyFill="1" applyBorder="1" applyAlignment="1" applyProtection="1">
      <alignment horizontal="center" vertical="center"/>
    </xf>
    <xf numFmtId="38" fontId="5" fillId="0" borderId="34" xfId="1" applyFont="1" applyFill="1" applyBorder="1" applyAlignment="1" applyProtection="1">
      <alignment horizontal="center" vertical="center"/>
    </xf>
    <xf numFmtId="0" fontId="0" fillId="0" borderId="11" xfId="0" applyBorder="1" applyAlignment="1" applyProtection="1">
      <alignment vertical="center"/>
    </xf>
    <xf numFmtId="0" fontId="12" fillId="0" borderId="0" xfId="0" applyFont="1" applyBorder="1" applyProtection="1">
      <alignment vertical="center"/>
    </xf>
    <xf numFmtId="0" fontId="0" fillId="0" borderId="1" xfId="0" applyBorder="1" applyAlignment="1" applyProtection="1">
      <alignment vertical="top"/>
    </xf>
    <xf numFmtId="0" fontId="0" fillId="4" borderId="8" xfId="0" applyFill="1" applyBorder="1" applyProtection="1">
      <alignment vertical="center"/>
    </xf>
    <xf numFmtId="0" fontId="0" fillId="4" borderId="0" xfId="0" applyFill="1" applyBorder="1" applyProtection="1">
      <alignment vertical="center"/>
    </xf>
    <xf numFmtId="0" fontId="0" fillId="0" borderId="8" xfId="0" applyBorder="1" applyAlignment="1" applyProtection="1">
      <alignment vertical="center"/>
    </xf>
    <xf numFmtId="0" fontId="0" fillId="0" borderId="8" xfId="0" applyBorder="1" applyAlignment="1" applyProtection="1">
      <alignment vertical="top"/>
    </xf>
    <xf numFmtId="0" fontId="0" fillId="4" borderId="12" xfId="0" applyFill="1" applyBorder="1" applyProtection="1">
      <alignment vertical="center"/>
    </xf>
    <xf numFmtId="0" fontId="0" fillId="8" borderId="8" xfId="0" applyFill="1" applyBorder="1" applyProtection="1">
      <alignment vertical="center"/>
    </xf>
    <xf numFmtId="0" fontId="0" fillId="8" borderId="0" xfId="0" applyFill="1" applyBorder="1" applyProtection="1">
      <alignment vertical="center"/>
    </xf>
    <xf numFmtId="0" fontId="0" fillId="8" borderId="9" xfId="0" applyFill="1" applyBorder="1" applyProtection="1">
      <alignment vertical="center"/>
    </xf>
    <xf numFmtId="0" fontId="0" fillId="0" borderId="34" xfId="0" applyFill="1" applyBorder="1" applyProtection="1">
      <alignment vertical="center"/>
    </xf>
    <xf numFmtId="0" fontId="0" fillId="5" borderId="10" xfId="0" applyFill="1" applyBorder="1" applyProtection="1">
      <alignment vertical="center"/>
    </xf>
    <xf numFmtId="0" fontId="0" fillId="5" borderId="11" xfId="0" applyFill="1" applyBorder="1" applyProtection="1">
      <alignment vertical="center"/>
    </xf>
    <xf numFmtId="0" fontId="0" fillId="0" borderId="0" xfId="0" applyBorder="1" applyAlignment="1" applyProtection="1">
      <alignment horizontal="center" vertical="center"/>
    </xf>
    <xf numFmtId="0" fontId="0" fillId="0" borderId="0" xfId="0" applyFill="1" applyBorder="1" applyProtection="1">
      <alignment vertical="center"/>
    </xf>
    <xf numFmtId="0" fontId="6" fillId="0" borderId="0" xfId="0" applyFont="1" applyFill="1" applyBorder="1" applyProtection="1">
      <alignment vertical="center"/>
    </xf>
    <xf numFmtId="0" fontId="8" fillId="0" borderId="0" xfId="0" applyFont="1" applyFill="1" applyBorder="1" applyProtection="1">
      <alignment vertical="center"/>
    </xf>
    <xf numFmtId="176" fontId="0" fillId="0" borderId="0" xfId="0" applyNumberFormat="1" applyBorder="1" applyAlignment="1" applyProtection="1">
      <alignment horizontal="center" vertical="center"/>
    </xf>
    <xf numFmtId="0" fontId="0" fillId="0" borderId="0" xfId="0" applyAlignment="1" applyProtection="1">
      <alignment vertical="top"/>
    </xf>
    <xf numFmtId="0" fontId="0" fillId="0" borderId="0" xfId="0" applyAlignment="1" applyProtection="1">
      <alignment horizontal="center" vertical="center"/>
    </xf>
    <xf numFmtId="0" fontId="0" fillId="0" borderId="21" xfId="0" applyBorder="1" applyAlignment="1" applyProtection="1">
      <alignment horizontal="center" vertical="center"/>
    </xf>
    <xf numFmtId="0" fontId="0" fillId="0" borderId="21" xfId="0" applyFill="1" applyBorder="1" applyAlignment="1" applyProtection="1">
      <alignment horizontal="center" vertical="center"/>
    </xf>
    <xf numFmtId="0" fontId="0" fillId="0" borderId="0" xfId="0" applyFont="1" applyAlignment="1" applyProtection="1">
      <alignment horizontal="center" vertical="center"/>
    </xf>
    <xf numFmtId="38" fontId="0" fillId="0" borderId="0" xfId="0" applyNumberFormat="1" applyAlignment="1" applyProtection="1">
      <alignment horizontal="center" vertical="center"/>
    </xf>
    <xf numFmtId="0" fontId="3" fillId="0" borderId="0" xfId="0" applyFont="1" applyAlignment="1" applyProtection="1">
      <alignment horizontal="center" vertical="center"/>
    </xf>
    <xf numFmtId="0" fontId="0" fillId="0" borderId="1" xfId="0" applyBorder="1" applyAlignment="1" applyProtection="1">
      <alignment horizontal="center" vertical="center"/>
    </xf>
    <xf numFmtId="0" fontId="0" fillId="0" borderId="0" xfId="0" applyAlignment="1" applyProtection="1">
      <alignment vertical="center"/>
    </xf>
    <xf numFmtId="0" fontId="0" fillId="0" borderId="77" xfId="0" applyBorder="1" applyAlignment="1" applyProtection="1">
      <alignment horizontal="center" vertical="center"/>
    </xf>
    <xf numFmtId="0" fontId="0" fillId="0" borderId="78" xfId="0" applyBorder="1" applyAlignment="1" applyProtection="1">
      <alignment horizontal="center" vertical="center"/>
    </xf>
    <xf numFmtId="0" fontId="0" fillId="0" borderId="1" xfId="0" applyBorder="1" applyProtection="1">
      <alignment vertical="center"/>
      <protection locked="0"/>
    </xf>
    <xf numFmtId="0" fontId="20" fillId="0" borderId="0" xfId="0" applyFont="1" applyProtection="1">
      <alignment vertical="center"/>
      <protection locked="0"/>
    </xf>
    <xf numFmtId="0" fontId="14" fillId="0" borderId="0" xfId="0" applyFont="1" applyAlignment="1">
      <alignment horizontal="center" vertical="center"/>
    </xf>
    <xf numFmtId="0" fontId="15" fillId="0" borderId="0" xfId="0" applyFont="1" applyAlignment="1">
      <alignment horizontal="center" vertical="center"/>
    </xf>
    <xf numFmtId="0" fontId="19" fillId="0" borderId="0" xfId="0" applyFont="1" applyAlignment="1">
      <alignment horizontal="center" vertical="center"/>
    </xf>
    <xf numFmtId="0" fontId="6" fillId="0" borderId="1" xfId="0" applyNumberFormat="1" applyFont="1" applyBorder="1" applyAlignment="1" applyProtection="1">
      <alignment horizontal="center" vertical="center" shrinkToFit="1"/>
    </xf>
    <xf numFmtId="0" fontId="0" fillId="0" borderId="0" xfId="0" applyAlignment="1" applyProtection="1">
      <alignment horizontal="center" vertical="center"/>
    </xf>
    <xf numFmtId="0" fontId="6" fillId="0" borderId="1" xfId="0" applyFont="1" applyBorder="1" applyAlignment="1" applyProtection="1">
      <alignment horizontal="center" vertical="center"/>
    </xf>
    <xf numFmtId="176" fontId="0" fillId="6" borderId="66" xfId="0" applyNumberFormat="1" applyFill="1" applyBorder="1" applyAlignment="1" applyProtection="1">
      <alignment horizontal="center" vertical="center"/>
      <protection locked="0"/>
    </xf>
    <xf numFmtId="176" fontId="0" fillId="6" borderId="11" xfId="0" applyNumberFormat="1" applyFill="1" applyBorder="1" applyAlignment="1" applyProtection="1">
      <alignment horizontal="center" vertical="center"/>
      <protection locked="0"/>
    </xf>
    <xf numFmtId="176" fontId="0" fillId="6" borderId="14" xfId="0" applyNumberFormat="1" applyFill="1" applyBorder="1" applyAlignment="1" applyProtection="1">
      <alignment horizontal="center" vertical="center"/>
      <protection locked="0"/>
    </xf>
    <xf numFmtId="0" fontId="6" fillId="0" borderId="0" xfId="0" applyNumberFormat="1" applyFont="1" applyAlignment="1" applyProtection="1">
      <alignment horizontal="center" vertical="center" shrinkToFit="1"/>
    </xf>
    <xf numFmtId="0" fontId="6" fillId="0" borderId="6" xfId="0" applyNumberFormat="1" applyFont="1" applyBorder="1" applyAlignment="1" applyProtection="1">
      <alignment horizontal="center" vertical="center" shrinkToFit="1"/>
    </xf>
    <xf numFmtId="0" fontId="0" fillId="0" borderId="6" xfId="0" applyBorder="1" applyAlignment="1" applyProtection="1">
      <alignment horizontal="center" vertical="center"/>
    </xf>
    <xf numFmtId="0" fontId="5" fillId="7" borderId="16" xfId="1" applyNumberFormat="1" applyFont="1" applyFill="1" applyBorder="1" applyAlignment="1" applyProtection="1">
      <alignment horizontal="center" vertical="center"/>
      <protection locked="0"/>
    </xf>
    <xf numFmtId="0" fontId="5" fillId="7" borderId="42" xfId="1"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quotePrefix="1" applyAlignment="1" applyProtection="1">
      <alignment horizontal="center" vertical="center"/>
    </xf>
    <xf numFmtId="0" fontId="0" fillId="0" borderId="0" xfId="0" applyFont="1" applyAlignment="1" applyProtection="1">
      <alignment horizontal="center" vertical="center"/>
    </xf>
    <xf numFmtId="0" fontId="6" fillId="0" borderId="0" xfId="0" applyFont="1" applyAlignment="1" applyProtection="1">
      <alignment horizontal="center" vertical="center"/>
    </xf>
    <xf numFmtId="0" fontId="3" fillId="0" borderId="0" xfId="0" applyFont="1" applyAlignment="1" applyProtection="1">
      <alignment horizontal="center" vertical="center"/>
    </xf>
    <xf numFmtId="0" fontId="6" fillId="0" borderId="6" xfId="0" applyFont="1" applyBorder="1" applyAlignment="1" applyProtection="1">
      <alignment horizontal="center" vertical="center"/>
    </xf>
    <xf numFmtId="0" fontId="5" fillId="0" borderId="0" xfId="0" applyFont="1" applyFill="1" applyBorder="1" applyAlignment="1" applyProtection="1">
      <alignment horizontal="center" vertical="center"/>
    </xf>
    <xf numFmtId="38" fontId="5" fillId="0" borderId="0" xfId="1" applyFont="1" applyFill="1" applyBorder="1" applyAlignment="1" applyProtection="1">
      <alignment horizontal="center" vertical="center"/>
    </xf>
    <xf numFmtId="38" fontId="0" fillId="0" borderId="0" xfId="1" applyFont="1" applyBorder="1" applyAlignment="1" applyProtection="1">
      <alignment horizontal="center" vertical="center"/>
    </xf>
    <xf numFmtId="176" fontId="0" fillId="0" borderId="0" xfId="0" applyNumberFormat="1" applyBorder="1" applyAlignment="1" applyProtection="1">
      <alignment horizontal="center" vertical="center"/>
    </xf>
    <xf numFmtId="0" fontId="9" fillId="0" borderId="0" xfId="0" applyFont="1" applyAlignment="1" applyProtection="1">
      <alignment vertical="top" wrapText="1"/>
    </xf>
    <xf numFmtId="0" fontId="9" fillId="0" borderId="0" xfId="0" applyFont="1" applyAlignment="1" applyProtection="1">
      <alignment horizontal="left" vertical="top" wrapText="1"/>
    </xf>
    <xf numFmtId="9" fontId="0" fillId="6" borderId="10" xfId="2" applyFont="1" applyFill="1" applyBorder="1" applyAlignment="1" applyProtection="1">
      <alignment horizontal="center" vertical="top"/>
      <protection locked="0"/>
    </xf>
    <xf numFmtId="9" fontId="0" fillId="6" borderId="11" xfId="2" applyFont="1" applyFill="1" applyBorder="1" applyAlignment="1" applyProtection="1">
      <alignment horizontal="center" vertical="top"/>
      <protection locked="0"/>
    </xf>
    <xf numFmtId="9" fontId="0" fillId="6" borderId="14" xfId="2" applyFont="1" applyFill="1" applyBorder="1" applyAlignment="1" applyProtection="1">
      <alignment horizontal="center" vertical="top"/>
      <protection locked="0"/>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0" fillId="0" borderId="14" xfId="0" applyBorder="1" applyAlignment="1" applyProtection="1">
      <alignment horizontal="center" vertical="center"/>
    </xf>
    <xf numFmtId="0" fontId="0" fillId="0" borderId="8"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6" borderId="10" xfId="1" applyNumberFormat="1" applyFont="1" applyFill="1" applyBorder="1" applyAlignment="1" applyProtection="1">
      <alignment horizontal="center" vertical="center"/>
      <protection locked="0"/>
    </xf>
    <xf numFmtId="0" fontId="0" fillId="6" borderId="11" xfId="1" applyNumberFormat="1" applyFont="1" applyFill="1" applyBorder="1" applyAlignment="1" applyProtection="1">
      <alignment horizontal="center" vertical="center"/>
      <protection locked="0"/>
    </xf>
    <xf numFmtId="9" fontId="0" fillId="0" borderId="8" xfId="2" applyFont="1" applyFill="1" applyBorder="1" applyAlignment="1" applyProtection="1">
      <alignment horizontal="center" vertical="top"/>
    </xf>
    <xf numFmtId="9" fontId="0" fillId="0" borderId="0" xfId="2" applyFont="1" applyFill="1" applyBorder="1" applyAlignment="1" applyProtection="1">
      <alignment horizontal="center" vertical="top"/>
    </xf>
    <xf numFmtId="0" fontId="5" fillId="3" borderId="18" xfId="0" applyFont="1" applyFill="1" applyBorder="1" applyAlignment="1" applyProtection="1">
      <alignment horizontal="center" vertical="center"/>
    </xf>
    <xf numFmtId="0" fontId="5" fillId="3" borderId="19" xfId="0" applyFont="1" applyFill="1" applyBorder="1" applyAlignment="1" applyProtection="1">
      <alignment horizontal="center" vertical="center"/>
    </xf>
    <xf numFmtId="0" fontId="5" fillId="3" borderId="20" xfId="0" applyFont="1" applyFill="1" applyBorder="1" applyAlignment="1" applyProtection="1">
      <alignment horizontal="center" vertical="center"/>
    </xf>
    <xf numFmtId="0" fontId="6" fillId="0" borderId="0" xfId="1" applyNumberFormat="1" applyFont="1" applyAlignment="1" applyProtection="1">
      <alignment horizontal="center" vertical="center"/>
    </xf>
    <xf numFmtId="177" fontId="7" fillId="0" borderId="0" xfId="1" applyNumberFormat="1" applyFont="1" applyAlignment="1" applyProtection="1">
      <alignment horizontal="center" vertical="center"/>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0" fillId="0" borderId="17" xfId="0" applyBorder="1" applyAlignment="1" applyProtection="1">
      <alignment horizontal="center" vertical="center"/>
    </xf>
    <xf numFmtId="0" fontId="5" fillId="7" borderId="4" xfId="0" applyFont="1" applyFill="1" applyBorder="1" applyAlignment="1" applyProtection="1">
      <alignment horizontal="center" vertical="center"/>
      <protection locked="0"/>
    </xf>
    <xf numFmtId="0" fontId="5" fillId="7" borderId="5" xfId="0" applyFont="1" applyFill="1" applyBorder="1" applyAlignment="1" applyProtection="1">
      <alignment horizontal="center" vertical="center"/>
      <protection locked="0"/>
    </xf>
    <xf numFmtId="0" fontId="5" fillId="7" borderId="37" xfId="0" applyFont="1" applyFill="1" applyBorder="1" applyAlignment="1" applyProtection="1">
      <alignment horizontal="center" vertical="center"/>
      <protection locked="0"/>
    </xf>
    <xf numFmtId="38" fontId="5" fillId="0" borderId="59" xfId="1" applyFont="1" applyFill="1" applyBorder="1" applyAlignment="1" applyProtection="1">
      <alignment horizontal="center" vertical="center"/>
    </xf>
    <xf numFmtId="38" fontId="5" fillId="0" borderId="60" xfId="1" applyFont="1" applyFill="1" applyBorder="1" applyAlignment="1" applyProtection="1">
      <alignment horizontal="center" vertical="center"/>
    </xf>
    <xf numFmtId="0" fontId="9" fillId="0" borderId="10" xfId="0" applyFont="1" applyBorder="1" applyAlignment="1" applyProtection="1">
      <alignment vertical="center" shrinkToFit="1"/>
      <protection locked="0"/>
    </xf>
    <xf numFmtId="0" fontId="9" fillId="0" borderId="11" xfId="0" applyFont="1" applyBorder="1" applyAlignment="1" applyProtection="1">
      <alignment vertical="center" shrinkToFit="1"/>
      <protection locked="0"/>
    </xf>
    <xf numFmtId="0" fontId="9" fillId="0" borderId="69" xfId="0" applyFont="1" applyBorder="1" applyAlignment="1" applyProtection="1">
      <alignment vertical="center" shrinkToFit="1"/>
      <protection locked="0"/>
    </xf>
    <xf numFmtId="0" fontId="5" fillId="7" borderId="25" xfId="1" applyNumberFormat="1" applyFont="1" applyFill="1" applyBorder="1" applyAlignment="1" applyProtection="1">
      <alignment horizontal="center" vertical="center"/>
      <protection locked="0"/>
    </xf>
    <xf numFmtId="0" fontId="5" fillId="7" borderId="67" xfId="1" applyNumberFormat="1" applyFont="1" applyFill="1" applyBorder="1" applyAlignment="1" applyProtection="1">
      <alignment horizontal="center" vertical="center"/>
      <protection locked="0"/>
    </xf>
    <xf numFmtId="0" fontId="5" fillId="7" borderId="23" xfId="1" applyNumberFormat="1" applyFont="1" applyFill="1" applyBorder="1" applyAlignment="1" applyProtection="1">
      <alignment horizontal="center" vertical="center"/>
      <protection locked="0"/>
    </xf>
    <xf numFmtId="0" fontId="5" fillId="7" borderId="48" xfId="1" applyNumberFormat="1" applyFont="1" applyFill="1" applyBorder="1" applyAlignment="1" applyProtection="1">
      <alignment horizontal="center" vertical="center"/>
      <protection locked="0"/>
    </xf>
    <xf numFmtId="0" fontId="5" fillId="7" borderId="73" xfId="0" applyFont="1" applyFill="1" applyBorder="1" applyAlignment="1" applyProtection="1">
      <alignment horizontal="center" vertical="center"/>
      <protection locked="0"/>
    </xf>
    <xf numFmtId="0" fontId="5" fillId="7" borderId="23" xfId="0" applyFont="1" applyFill="1" applyBorder="1" applyAlignment="1" applyProtection="1">
      <alignment horizontal="center" vertical="center"/>
      <protection locked="0"/>
    </xf>
    <xf numFmtId="0" fontId="5" fillId="7" borderId="48" xfId="0" applyFont="1" applyFill="1" applyBorder="1" applyAlignment="1" applyProtection="1">
      <alignment horizontal="center" vertical="center"/>
      <protection locked="0"/>
    </xf>
    <xf numFmtId="0" fontId="5" fillId="7" borderId="72" xfId="0" applyFont="1" applyFill="1" applyBorder="1" applyAlignment="1" applyProtection="1">
      <alignment horizontal="center" vertical="center"/>
      <protection locked="0"/>
    </xf>
    <xf numFmtId="0" fontId="5" fillId="7" borderId="25" xfId="0" applyFont="1" applyFill="1" applyBorder="1" applyAlignment="1" applyProtection="1">
      <alignment horizontal="center" vertical="center"/>
      <protection locked="0"/>
    </xf>
    <xf numFmtId="0" fontId="5" fillId="7" borderId="67" xfId="0" applyFont="1" applyFill="1" applyBorder="1" applyAlignment="1" applyProtection="1">
      <alignment horizontal="center" vertical="center"/>
      <protection locked="0"/>
    </xf>
    <xf numFmtId="0" fontId="5" fillId="7" borderId="35" xfId="0" applyFont="1" applyFill="1" applyBorder="1" applyAlignment="1" applyProtection="1">
      <alignment horizontal="center" vertical="center"/>
      <protection locked="0"/>
    </xf>
    <xf numFmtId="0" fontId="5" fillId="7" borderId="11" xfId="0" applyFont="1" applyFill="1" applyBorder="1" applyAlignment="1" applyProtection="1">
      <alignment horizontal="center" vertical="center"/>
      <protection locked="0"/>
    </xf>
    <xf numFmtId="0" fontId="5" fillId="7" borderId="71" xfId="0" applyFont="1" applyFill="1" applyBorder="1" applyAlignment="1" applyProtection="1">
      <alignment horizontal="center" vertical="center"/>
      <protection locked="0"/>
    </xf>
    <xf numFmtId="0" fontId="5" fillId="7" borderId="70" xfId="0" applyFont="1" applyFill="1" applyBorder="1" applyAlignment="1" applyProtection="1">
      <alignment horizontal="center" vertical="center"/>
      <protection locked="0"/>
    </xf>
    <xf numFmtId="0" fontId="5" fillId="7" borderId="26" xfId="0" applyFont="1" applyFill="1" applyBorder="1" applyAlignment="1" applyProtection="1">
      <alignment horizontal="center" vertical="center"/>
      <protection locked="0"/>
    </xf>
    <xf numFmtId="0" fontId="5" fillId="7" borderId="50" xfId="0" applyFont="1" applyFill="1" applyBorder="1" applyAlignment="1" applyProtection="1">
      <alignment horizontal="center" vertical="center"/>
      <protection locked="0"/>
    </xf>
    <xf numFmtId="38" fontId="5" fillId="0" borderId="63" xfId="1" applyFont="1" applyFill="1" applyBorder="1" applyAlignment="1" applyProtection="1">
      <alignment horizontal="center" vertical="center"/>
    </xf>
    <xf numFmtId="38" fontId="5" fillId="0" borderId="64" xfId="1" applyFont="1" applyFill="1" applyBorder="1" applyAlignment="1" applyProtection="1">
      <alignment horizontal="center" vertical="center"/>
    </xf>
    <xf numFmtId="0" fontId="5" fillId="7" borderId="26" xfId="1" applyNumberFormat="1" applyFont="1" applyFill="1" applyBorder="1" applyAlignment="1" applyProtection="1">
      <alignment horizontal="center" vertical="center"/>
      <protection locked="0"/>
    </xf>
    <xf numFmtId="0" fontId="5" fillId="7" borderId="50" xfId="1" applyNumberFormat="1" applyFont="1" applyFill="1" applyBorder="1" applyAlignment="1" applyProtection="1">
      <alignment horizontal="center" vertical="center"/>
      <protection locked="0"/>
    </xf>
    <xf numFmtId="0" fontId="5" fillId="7" borderId="40" xfId="0" applyFont="1" applyFill="1" applyBorder="1" applyAlignment="1" applyProtection="1">
      <alignment horizontal="center" vertical="center"/>
      <protection locked="0"/>
    </xf>
    <xf numFmtId="0" fontId="5" fillId="7" borderId="41" xfId="0" applyFont="1" applyFill="1" applyBorder="1" applyAlignment="1" applyProtection="1">
      <alignment horizontal="center" vertical="center"/>
      <protection locked="0"/>
    </xf>
    <xf numFmtId="0" fontId="5" fillId="7" borderId="15" xfId="0" applyFont="1" applyFill="1" applyBorder="1" applyAlignment="1" applyProtection="1">
      <alignment horizontal="center" vertical="center"/>
      <protection locked="0"/>
    </xf>
    <xf numFmtId="0" fontId="5" fillId="7" borderId="55" xfId="1" applyNumberFormat="1" applyFont="1" applyFill="1" applyBorder="1" applyAlignment="1" applyProtection="1">
      <alignment horizontal="center" vertical="center"/>
      <protection locked="0"/>
    </xf>
    <xf numFmtId="0" fontId="5" fillId="2" borderId="26" xfId="1" applyNumberFormat="1" applyFont="1" applyFill="1" applyBorder="1" applyAlignment="1" applyProtection="1">
      <alignment horizontal="center" vertical="center"/>
      <protection locked="0"/>
    </xf>
    <xf numFmtId="0" fontId="5" fillId="2" borderId="50" xfId="1" applyNumberFormat="1" applyFont="1" applyFill="1" applyBorder="1" applyAlignment="1" applyProtection="1">
      <alignment horizontal="center" vertical="center"/>
      <protection locked="0"/>
    </xf>
    <xf numFmtId="0" fontId="5" fillId="2" borderId="23" xfId="1" applyNumberFormat="1" applyFont="1" applyFill="1" applyBorder="1" applyAlignment="1" applyProtection="1">
      <alignment horizontal="center" vertical="center"/>
      <protection locked="0"/>
    </xf>
    <xf numFmtId="0" fontId="5" fillId="2" borderId="48" xfId="1" applyNumberFormat="1" applyFont="1" applyFill="1" applyBorder="1" applyAlignment="1" applyProtection="1">
      <alignment horizontal="center" vertical="center"/>
      <protection locked="0"/>
    </xf>
    <xf numFmtId="0" fontId="5" fillId="2" borderId="31" xfId="1" applyNumberFormat="1" applyFont="1" applyFill="1" applyBorder="1" applyAlignment="1" applyProtection="1">
      <alignment horizontal="center" vertical="center"/>
      <protection locked="0"/>
    </xf>
    <xf numFmtId="0" fontId="5" fillId="2" borderId="56" xfId="1" applyNumberFormat="1" applyFont="1" applyFill="1" applyBorder="1" applyAlignment="1" applyProtection="1">
      <alignment horizontal="center" vertical="center"/>
      <protection locked="0"/>
    </xf>
    <xf numFmtId="0" fontId="4" fillId="7" borderId="2" xfId="1" applyNumberFormat="1" applyFont="1" applyFill="1" applyBorder="1" applyAlignment="1" applyProtection="1">
      <alignment horizontal="center" vertical="center"/>
      <protection locked="0"/>
    </xf>
    <xf numFmtId="0" fontId="4" fillId="7" borderId="13" xfId="1" applyNumberFormat="1" applyFont="1" applyFill="1" applyBorder="1" applyAlignment="1" applyProtection="1">
      <alignment horizontal="center" vertical="center"/>
      <protection locked="0"/>
    </xf>
    <xf numFmtId="0" fontId="4" fillId="7" borderId="3" xfId="1" applyNumberFormat="1" applyFont="1" applyFill="1" applyBorder="1" applyAlignment="1" applyProtection="1">
      <alignment horizontal="center" vertical="center"/>
      <protection locked="0"/>
    </xf>
    <xf numFmtId="0" fontId="5" fillId="2" borderId="33" xfId="1" applyNumberFormat="1" applyFont="1" applyFill="1" applyBorder="1" applyAlignment="1" applyProtection="1">
      <alignment horizontal="center" vertical="center"/>
      <protection locked="0"/>
    </xf>
    <xf numFmtId="38" fontId="5" fillId="0" borderId="61" xfId="1" applyFont="1" applyFill="1" applyBorder="1" applyAlignment="1" applyProtection="1">
      <alignment horizontal="center" vertical="center"/>
    </xf>
    <xf numFmtId="38" fontId="5" fillId="0" borderId="53" xfId="1" applyFont="1" applyFill="1" applyBorder="1" applyAlignment="1" applyProtection="1">
      <alignment horizontal="center" vertical="center"/>
    </xf>
    <xf numFmtId="38" fontId="5" fillId="0" borderId="38" xfId="1" applyFont="1" applyFill="1" applyBorder="1" applyAlignment="1" applyProtection="1">
      <alignment horizontal="center" vertical="center"/>
    </xf>
    <xf numFmtId="38" fontId="5" fillId="0" borderId="85" xfId="1" applyFont="1" applyFill="1" applyBorder="1" applyAlignment="1" applyProtection="1">
      <alignment horizontal="center" vertical="center"/>
    </xf>
    <xf numFmtId="38" fontId="5" fillId="0" borderId="52" xfId="1" applyFont="1" applyFill="1" applyBorder="1" applyAlignment="1" applyProtection="1">
      <alignment horizontal="center" vertical="center"/>
    </xf>
    <xf numFmtId="38" fontId="5" fillId="0" borderId="23" xfId="1" applyFont="1" applyFill="1" applyBorder="1" applyAlignment="1" applyProtection="1">
      <alignment horizontal="center" vertical="center"/>
    </xf>
    <xf numFmtId="38" fontId="5" fillId="0" borderId="24" xfId="1" applyFont="1" applyFill="1" applyBorder="1" applyAlignment="1" applyProtection="1">
      <alignment horizontal="center" vertical="center"/>
    </xf>
    <xf numFmtId="38" fontId="5" fillId="0" borderId="57" xfId="1" applyFont="1" applyFill="1" applyBorder="1" applyAlignment="1" applyProtection="1">
      <alignment horizontal="center" vertical="center"/>
    </xf>
    <xf numFmtId="38" fontId="5" fillId="0" borderId="31" xfId="1" applyFont="1" applyFill="1" applyBorder="1" applyAlignment="1" applyProtection="1">
      <alignment horizontal="center" vertical="center"/>
    </xf>
    <xf numFmtId="38" fontId="5" fillId="0" borderId="32" xfId="1" applyFont="1" applyFill="1" applyBorder="1" applyAlignment="1" applyProtection="1">
      <alignment horizontal="center" vertical="center"/>
    </xf>
    <xf numFmtId="38" fontId="5" fillId="0" borderId="87" xfId="1" applyFont="1" applyFill="1" applyBorder="1" applyAlignment="1" applyProtection="1">
      <alignment horizontal="center" vertical="center"/>
    </xf>
    <xf numFmtId="38" fontId="5" fillId="0" borderId="26" xfId="1" applyFont="1" applyFill="1" applyBorder="1" applyAlignment="1" applyProtection="1">
      <alignment horizontal="center" vertical="center"/>
    </xf>
    <xf numFmtId="38" fontId="5" fillId="0" borderId="27" xfId="1" applyFont="1" applyFill="1" applyBorder="1" applyAlignment="1" applyProtection="1">
      <alignment horizontal="center" vertical="center"/>
    </xf>
    <xf numFmtId="0" fontId="4" fillId="7" borderId="74" xfId="0" applyFont="1" applyFill="1" applyBorder="1" applyAlignment="1" applyProtection="1">
      <alignment horizontal="center" vertical="center"/>
      <protection locked="0"/>
    </xf>
    <xf numFmtId="0" fontId="4" fillId="7" borderId="75" xfId="0" applyFont="1" applyFill="1" applyBorder="1" applyAlignment="1" applyProtection="1">
      <alignment horizontal="center" vertical="center"/>
      <protection locked="0"/>
    </xf>
    <xf numFmtId="0" fontId="4" fillId="7" borderId="76" xfId="0" applyFont="1" applyFill="1" applyBorder="1" applyAlignment="1" applyProtection="1">
      <alignment horizontal="center" vertical="center"/>
      <protection locked="0"/>
    </xf>
    <xf numFmtId="0" fontId="13" fillId="0" borderId="68" xfId="0" applyFont="1" applyBorder="1" applyAlignment="1" applyProtection="1">
      <alignment vertical="center" shrinkToFit="1"/>
      <protection locked="0"/>
    </xf>
    <xf numFmtId="0" fontId="13" fillId="0" borderId="25" xfId="0" applyFont="1" applyBorder="1" applyAlignment="1" applyProtection="1">
      <alignment vertical="center" shrinkToFit="1"/>
      <protection locked="0"/>
    </xf>
    <xf numFmtId="0" fontId="13" fillId="0" borderId="28" xfId="0" applyFont="1" applyBorder="1" applyAlignment="1" applyProtection="1">
      <alignment vertical="center" shrinkToFit="1"/>
      <protection locked="0"/>
    </xf>
    <xf numFmtId="0" fontId="0" fillId="6" borderId="21" xfId="1" applyNumberFormat="1" applyFont="1" applyFill="1" applyBorder="1" applyAlignment="1" applyProtection="1">
      <alignment horizontal="center" vertical="center"/>
      <protection locked="0"/>
    </xf>
    <xf numFmtId="0" fontId="0" fillId="0" borderId="21" xfId="0" applyBorder="1" applyAlignment="1" applyProtection="1">
      <alignment horizontal="center" vertical="center"/>
    </xf>
    <xf numFmtId="176" fontId="0" fillId="6" borderId="21" xfId="0" applyNumberFormat="1" applyFill="1" applyBorder="1" applyAlignment="1" applyProtection="1">
      <alignment horizontal="center" vertical="center"/>
      <protection locked="0"/>
    </xf>
    <xf numFmtId="38" fontId="5" fillId="0" borderId="65" xfId="1" applyFont="1" applyFill="1" applyBorder="1" applyAlignment="1" applyProtection="1">
      <alignment horizontal="center" vertical="center"/>
    </xf>
    <xf numFmtId="0" fontId="5" fillId="2" borderId="29" xfId="1" applyNumberFormat="1" applyFont="1" applyFill="1" applyBorder="1" applyAlignment="1" applyProtection="1">
      <alignment horizontal="center" vertical="center"/>
      <protection locked="0"/>
    </xf>
    <xf numFmtId="0" fontId="0" fillId="0" borderId="66" xfId="0" applyBorder="1" applyAlignment="1" applyProtection="1">
      <alignment horizontal="center" vertical="center"/>
    </xf>
    <xf numFmtId="0" fontId="5" fillId="3" borderId="38" xfId="1" applyNumberFormat="1" applyFont="1" applyFill="1" applyBorder="1" applyAlignment="1" applyProtection="1">
      <alignment horizontal="center" vertical="center"/>
      <protection locked="0"/>
    </xf>
    <xf numFmtId="0" fontId="5" fillId="3" borderId="39" xfId="1" applyNumberFormat="1" applyFont="1" applyFill="1" applyBorder="1" applyAlignment="1" applyProtection="1">
      <alignment horizontal="center" vertical="center"/>
      <protection locked="0"/>
    </xf>
    <xf numFmtId="0" fontId="5" fillId="3" borderId="23" xfId="1" applyNumberFormat="1" applyFont="1" applyFill="1" applyBorder="1" applyAlignment="1" applyProtection="1">
      <alignment horizontal="center" vertical="center"/>
      <protection locked="0"/>
    </xf>
    <xf numFmtId="0" fontId="5" fillId="3" borderId="30" xfId="1" applyNumberFormat="1" applyFont="1" applyFill="1" applyBorder="1" applyAlignment="1" applyProtection="1">
      <alignment horizontal="center" vertical="center"/>
      <protection locked="0"/>
    </xf>
    <xf numFmtId="0" fontId="5" fillId="3" borderId="31" xfId="1" applyNumberFormat="1" applyFont="1" applyFill="1" applyBorder="1" applyAlignment="1" applyProtection="1">
      <alignment horizontal="center" vertical="center"/>
      <protection locked="0"/>
    </xf>
    <xf numFmtId="0" fontId="5" fillId="3" borderId="33" xfId="1" applyNumberFormat="1" applyFont="1" applyFill="1" applyBorder="1" applyAlignment="1" applyProtection="1">
      <alignment horizontal="center" vertical="center"/>
      <protection locked="0"/>
    </xf>
    <xf numFmtId="0" fontId="5" fillId="2" borderId="30" xfId="1" applyNumberFormat="1" applyFont="1" applyFill="1" applyBorder="1" applyAlignment="1" applyProtection="1">
      <alignment horizontal="center" vertical="center"/>
      <protection locked="0"/>
    </xf>
    <xf numFmtId="38" fontId="5" fillId="0" borderId="54" xfId="1" applyFont="1" applyFill="1" applyBorder="1" applyAlignment="1" applyProtection="1">
      <alignment horizontal="center" vertical="center"/>
    </xf>
    <xf numFmtId="38" fontId="5" fillId="0" borderId="44" xfId="1" applyFont="1" applyFill="1" applyBorder="1" applyAlignment="1" applyProtection="1">
      <alignment horizontal="center" vertical="center"/>
    </xf>
    <xf numFmtId="38" fontId="5" fillId="0" borderId="86" xfId="1" applyFont="1" applyFill="1" applyBorder="1" applyAlignment="1" applyProtection="1">
      <alignment horizontal="center" vertical="center"/>
    </xf>
    <xf numFmtId="38" fontId="5" fillId="0" borderId="58" xfId="1" applyFont="1" applyFill="1" applyBorder="1" applyAlignment="1" applyProtection="1">
      <alignment horizontal="center" vertical="center"/>
    </xf>
    <xf numFmtId="38" fontId="5" fillId="0" borderId="80" xfId="1" applyFont="1" applyFill="1" applyBorder="1" applyAlignment="1" applyProtection="1">
      <alignment horizontal="center" vertical="center"/>
    </xf>
    <xf numFmtId="38" fontId="5" fillId="0" borderId="62" xfId="1" applyFont="1" applyFill="1" applyBorder="1" applyAlignment="1" applyProtection="1">
      <alignment horizontal="center" vertical="center"/>
    </xf>
    <xf numFmtId="38" fontId="5" fillId="0" borderId="84" xfId="1" applyFont="1" applyFill="1" applyBorder="1" applyAlignment="1" applyProtection="1">
      <alignment horizontal="center" vertical="center"/>
    </xf>
    <xf numFmtId="38" fontId="5" fillId="0" borderId="51" xfId="1" applyFont="1" applyFill="1" applyBorder="1" applyAlignment="1" applyProtection="1">
      <alignment horizontal="center" vertical="center"/>
    </xf>
    <xf numFmtId="38" fontId="5" fillId="0" borderId="43" xfId="1" applyFont="1" applyFill="1" applyBorder="1" applyAlignment="1" applyProtection="1">
      <alignment horizontal="center" vertical="center"/>
    </xf>
    <xf numFmtId="38" fontId="5" fillId="0" borderId="81" xfId="1" applyFont="1" applyFill="1" applyBorder="1" applyAlignment="1" applyProtection="1">
      <alignment horizontal="center" vertical="center"/>
    </xf>
    <xf numFmtId="38" fontId="5" fillId="0" borderId="47" xfId="1" applyFont="1" applyFill="1" applyBorder="1" applyAlignment="1" applyProtection="1">
      <alignment horizontal="center" vertical="center"/>
    </xf>
    <xf numFmtId="38" fontId="5" fillId="0" borderId="45" xfId="1" applyFont="1" applyFill="1" applyBorder="1" applyAlignment="1" applyProtection="1">
      <alignment horizontal="center" vertical="center"/>
    </xf>
    <xf numFmtId="38" fontId="5" fillId="0" borderId="82" xfId="1" applyFont="1" applyFill="1" applyBorder="1" applyAlignment="1" applyProtection="1">
      <alignment horizontal="center" vertical="center"/>
    </xf>
    <xf numFmtId="38" fontId="5" fillId="0" borderId="49" xfId="1" applyFont="1" applyFill="1" applyBorder="1" applyAlignment="1" applyProtection="1">
      <alignment horizontal="center" vertical="center"/>
    </xf>
    <xf numFmtId="38" fontId="5" fillId="0" borderId="46" xfId="1" applyFont="1" applyFill="1" applyBorder="1" applyAlignment="1" applyProtection="1">
      <alignment horizontal="center" vertical="center"/>
    </xf>
    <xf numFmtId="38" fontId="5" fillId="0" borderId="83" xfId="1" applyFont="1" applyFill="1" applyBorder="1" applyAlignment="1" applyProtection="1">
      <alignment horizontal="center" vertical="center"/>
    </xf>
    <xf numFmtId="0" fontId="13" fillId="0" borderId="22" xfId="0" applyFont="1" applyBorder="1" applyAlignment="1" applyProtection="1">
      <alignment vertical="center" shrinkToFit="1"/>
      <protection locked="0"/>
    </xf>
    <xf numFmtId="0" fontId="13" fillId="0" borderId="23" xfId="0" applyFont="1" applyBorder="1" applyAlignment="1" applyProtection="1">
      <alignment vertical="center" shrinkToFit="1"/>
      <protection locked="0"/>
    </xf>
    <xf numFmtId="0" fontId="13" fillId="0" borderId="30" xfId="0" applyFont="1" applyBorder="1" applyAlignment="1" applyProtection="1">
      <alignment vertical="center" shrinkToFit="1"/>
      <protection locked="0"/>
    </xf>
    <xf numFmtId="0" fontId="13" fillId="0" borderId="36" xfId="0" applyFont="1" applyBorder="1" applyAlignment="1" applyProtection="1">
      <alignment vertical="center" shrinkToFit="1"/>
      <protection locked="0"/>
    </xf>
    <xf numFmtId="0" fontId="13" fillId="0" borderId="26" xfId="0" applyFont="1" applyBorder="1" applyAlignment="1" applyProtection="1">
      <alignment vertical="center" shrinkToFit="1"/>
      <protection locked="0"/>
    </xf>
    <xf numFmtId="0" fontId="13" fillId="0" borderId="29" xfId="0" applyFont="1" applyBorder="1" applyAlignment="1" applyProtection="1">
      <alignment vertical="center" shrinkToFit="1"/>
      <protection locked="0"/>
    </xf>
    <xf numFmtId="0" fontId="9" fillId="0" borderId="10" xfId="0" applyFont="1" applyFill="1" applyBorder="1" applyAlignment="1" applyProtection="1">
      <alignment vertical="center" shrinkToFit="1"/>
      <protection locked="0"/>
    </xf>
    <xf numFmtId="0" fontId="9" fillId="0" borderId="11" xfId="0" applyFont="1" applyFill="1" applyBorder="1" applyAlignment="1" applyProtection="1">
      <alignment vertical="center" shrinkToFit="1"/>
      <protection locked="0"/>
    </xf>
    <xf numFmtId="0" fontId="9" fillId="0" borderId="34" xfId="0" applyFont="1" applyFill="1" applyBorder="1" applyAlignment="1" applyProtection="1">
      <alignment vertical="center" shrinkToFit="1"/>
      <protection locked="0"/>
    </xf>
    <xf numFmtId="177" fontId="7" fillId="0" borderId="0" xfId="1" applyNumberFormat="1" applyFont="1" applyAlignment="1">
      <alignment horizontal="center" vertical="center"/>
    </xf>
    <xf numFmtId="0" fontId="0" fillId="0" borderId="0" xfId="0" applyAlignment="1">
      <alignment horizontal="center" vertical="center"/>
    </xf>
    <xf numFmtId="0" fontId="6" fillId="0" borderId="6" xfId="0" applyNumberFormat="1" applyFont="1" applyBorder="1" applyAlignment="1">
      <alignment horizontal="center" vertical="center" shrinkToFit="1"/>
    </xf>
    <xf numFmtId="0" fontId="0" fillId="0" borderId="6" xfId="0" applyBorder="1" applyAlignment="1">
      <alignment horizontal="center" vertical="center"/>
    </xf>
    <xf numFmtId="0" fontId="6" fillId="0" borderId="1" xfId="0" applyFont="1" applyBorder="1" applyAlignment="1">
      <alignment horizontal="center" vertical="center"/>
    </xf>
    <xf numFmtId="0" fontId="3" fillId="0" borderId="0" xfId="0" applyFont="1" applyAlignment="1">
      <alignment horizontal="center" vertical="center"/>
    </xf>
    <xf numFmtId="0" fontId="6" fillId="0" borderId="0" xfId="0" applyNumberFormat="1" applyFont="1" applyAlignment="1">
      <alignment horizontal="center" vertical="center" shrinkToFit="1"/>
    </xf>
    <xf numFmtId="0" fontId="6" fillId="0" borderId="0" xfId="0" applyFont="1" applyAlignment="1">
      <alignment horizontal="center" vertical="center"/>
    </xf>
    <xf numFmtId="0" fontId="6" fillId="0" borderId="6" xfId="0" applyFont="1" applyBorder="1" applyAlignment="1">
      <alignment horizontal="center" vertical="center"/>
    </xf>
    <xf numFmtId="0" fontId="6" fillId="0" borderId="1" xfId="0" applyNumberFormat="1" applyFont="1" applyBorder="1" applyAlignment="1">
      <alignment horizontal="center" vertical="center" shrinkToFit="1"/>
    </xf>
    <xf numFmtId="0" fontId="0" fillId="0" borderId="0" xfId="0" quotePrefix="1" applyAlignment="1">
      <alignment horizontal="center" vertical="center"/>
    </xf>
    <xf numFmtId="0" fontId="0" fillId="0" borderId="0" xfId="0" applyFont="1" applyAlignment="1">
      <alignment horizontal="center" vertical="center"/>
    </xf>
    <xf numFmtId="0" fontId="6" fillId="0" borderId="0" xfId="1" applyNumberFormat="1" applyFont="1" applyAlignment="1">
      <alignment horizontal="center" vertical="center"/>
    </xf>
    <xf numFmtId="0" fontId="0" fillId="0" borderId="0" xfId="0" applyBorder="1" applyAlignment="1">
      <alignment horizontal="center" vertical="center"/>
    </xf>
    <xf numFmtId="0" fontId="5" fillId="0" borderId="0" xfId="0" applyFont="1" applyFill="1" applyBorder="1" applyAlignment="1">
      <alignment horizontal="center" vertical="center"/>
    </xf>
    <xf numFmtId="38" fontId="5" fillId="0" borderId="0" xfId="1" applyFont="1" applyFill="1" applyBorder="1" applyAlignment="1">
      <alignment horizontal="center" vertical="center"/>
    </xf>
    <xf numFmtId="38" fontId="0" fillId="0" borderId="0" xfId="1" applyFont="1" applyBorder="1" applyAlignment="1">
      <alignment horizontal="center" vertical="center"/>
    </xf>
    <xf numFmtId="176" fontId="0" fillId="0" borderId="0" xfId="0" applyNumberFormat="1" applyBorder="1" applyAlignment="1">
      <alignment horizontal="center" vertical="center"/>
    </xf>
    <xf numFmtId="38" fontId="5" fillId="0" borderId="54" xfId="1" applyFont="1" applyFill="1" applyBorder="1" applyAlignment="1">
      <alignment horizontal="center" vertical="center"/>
    </xf>
    <xf numFmtId="38" fontId="5" fillId="0" borderId="44" xfId="1" applyFont="1" applyFill="1" applyBorder="1" applyAlignment="1">
      <alignment horizontal="center" vertical="center"/>
    </xf>
    <xf numFmtId="38" fontId="5" fillId="0" borderId="86" xfId="1" applyFont="1" applyFill="1" applyBorder="1" applyAlignment="1">
      <alignment horizontal="center" vertical="center"/>
    </xf>
    <xf numFmtId="38" fontId="5" fillId="0" borderId="53" xfId="1" applyFont="1" applyFill="1" applyBorder="1" applyAlignment="1">
      <alignment horizontal="center" vertical="center"/>
    </xf>
    <xf numFmtId="38" fontId="5" fillId="0" borderId="38" xfId="1" applyFont="1" applyFill="1" applyBorder="1" applyAlignment="1">
      <alignment horizontal="center" vertical="center"/>
    </xf>
    <xf numFmtId="38" fontId="5" fillId="0" borderId="85" xfId="1" applyFont="1" applyFill="1" applyBorder="1" applyAlignment="1">
      <alignment horizontal="center" vertical="center"/>
    </xf>
    <xf numFmtId="38" fontId="5" fillId="0" borderId="52" xfId="1" applyFont="1" applyFill="1" applyBorder="1" applyAlignment="1">
      <alignment horizontal="center" vertical="center"/>
    </xf>
    <xf numFmtId="38" fontId="5" fillId="0" borderId="23" xfId="1" applyFont="1" applyFill="1" applyBorder="1" applyAlignment="1">
      <alignment horizontal="center" vertical="center"/>
    </xf>
    <xf numFmtId="38" fontId="5" fillId="0" borderId="24" xfId="1" applyFont="1" applyFill="1" applyBorder="1" applyAlignment="1">
      <alignment horizontal="center" vertical="center"/>
    </xf>
    <xf numFmtId="0" fontId="0" fillId="0" borderId="66"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38" fontId="5" fillId="0" borderId="57" xfId="1" applyFont="1" applyFill="1" applyBorder="1" applyAlignment="1">
      <alignment horizontal="center" vertical="center"/>
    </xf>
    <xf numFmtId="38" fontId="5" fillId="0" borderId="31" xfId="1" applyFont="1" applyFill="1" applyBorder="1" applyAlignment="1">
      <alignment horizontal="center" vertical="center"/>
    </xf>
    <xf numFmtId="38" fontId="5" fillId="0" borderId="32" xfId="1" applyFont="1" applyFill="1" applyBorder="1" applyAlignment="1">
      <alignment horizontal="center" vertical="center"/>
    </xf>
    <xf numFmtId="38" fontId="5" fillId="0" borderId="62" xfId="1" applyFont="1" applyFill="1" applyBorder="1" applyAlignment="1">
      <alignment horizontal="center" vertical="center"/>
    </xf>
    <xf numFmtId="38" fontId="5" fillId="0" borderId="63" xfId="1" applyFont="1" applyFill="1" applyBorder="1" applyAlignment="1">
      <alignment horizontal="center" vertical="center"/>
    </xf>
    <xf numFmtId="38" fontId="5" fillId="0" borderId="84" xfId="1" applyFont="1" applyFill="1" applyBorder="1" applyAlignment="1">
      <alignment horizontal="center" vertical="center"/>
    </xf>
    <xf numFmtId="38" fontId="5" fillId="0" borderId="64" xfId="1" applyFont="1" applyFill="1" applyBorder="1" applyAlignment="1">
      <alignment horizontal="center" vertical="center"/>
    </xf>
    <xf numFmtId="38" fontId="5" fillId="0" borderId="65" xfId="1" applyFont="1" applyFill="1" applyBorder="1" applyAlignment="1">
      <alignment horizontal="center" vertical="center"/>
    </xf>
    <xf numFmtId="38" fontId="5" fillId="0" borderId="49" xfId="1" applyFont="1" applyFill="1" applyBorder="1" applyAlignment="1">
      <alignment horizontal="center" vertical="center"/>
    </xf>
    <xf numFmtId="38" fontId="5" fillId="0" borderId="46" xfId="1" applyFont="1" applyFill="1" applyBorder="1" applyAlignment="1">
      <alignment horizontal="center" vertical="center"/>
    </xf>
    <xf numFmtId="38" fontId="5" fillId="0" borderId="83" xfId="1" applyFont="1" applyFill="1" applyBorder="1" applyAlignment="1">
      <alignment horizontal="center" vertical="center"/>
    </xf>
    <xf numFmtId="38" fontId="5" fillId="0" borderId="87" xfId="1" applyFont="1" applyFill="1" applyBorder="1" applyAlignment="1">
      <alignment horizontal="center" vertical="center"/>
    </xf>
    <xf numFmtId="38" fontId="5" fillId="0" borderId="26" xfId="1" applyFont="1" applyFill="1" applyBorder="1" applyAlignment="1">
      <alignment horizontal="center" vertical="center"/>
    </xf>
    <xf numFmtId="38" fontId="5" fillId="0" borderId="27" xfId="1" applyFont="1" applyFill="1" applyBorder="1" applyAlignment="1">
      <alignment horizontal="center" vertical="center"/>
    </xf>
    <xf numFmtId="38" fontId="5" fillId="0" borderId="47" xfId="1" applyFont="1" applyFill="1" applyBorder="1" applyAlignment="1">
      <alignment horizontal="center" vertical="center"/>
    </xf>
    <xf numFmtId="38" fontId="5" fillId="0" borderId="45" xfId="1" applyFont="1" applyFill="1" applyBorder="1" applyAlignment="1">
      <alignment horizontal="center" vertical="center"/>
    </xf>
    <xf numFmtId="38" fontId="5" fillId="0" borderId="82" xfId="1" applyFont="1" applyFill="1" applyBorder="1" applyAlignment="1">
      <alignment horizontal="center" vertical="center"/>
    </xf>
    <xf numFmtId="0" fontId="9" fillId="0" borderId="0" xfId="0" applyFont="1" applyAlignment="1">
      <alignment vertical="top" wrapText="1"/>
    </xf>
    <xf numFmtId="0" fontId="0" fillId="0" borderId="10" xfId="0" applyBorder="1" applyAlignment="1">
      <alignment horizontal="center" vertical="center"/>
    </xf>
    <xf numFmtId="9" fontId="0" fillId="0" borderId="8" xfId="2" applyFont="1" applyFill="1" applyBorder="1" applyAlignment="1">
      <alignment horizontal="center" vertical="top"/>
    </xf>
    <xf numFmtId="9" fontId="0" fillId="0" borderId="0" xfId="2" applyFont="1" applyFill="1" applyBorder="1" applyAlignment="1">
      <alignment horizontal="center" vertical="top"/>
    </xf>
    <xf numFmtId="38" fontId="5" fillId="0" borderId="51" xfId="1" applyFont="1" applyFill="1" applyBorder="1" applyAlignment="1">
      <alignment horizontal="center" vertical="center"/>
    </xf>
    <xf numFmtId="38" fontId="5" fillId="0" borderId="43" xfId="1" applyFont="1" applyFill="1" applyBorder="1" applyAlignment="1">
      <alignment horizontal="center" vertical="center"/>
    </xf>
    <xf numFmtId="38" fontId="5" fillId="0" borderId="81" xfId="1" applyFont="1" applyFill="1" applyBorder="1" applyAlignment="1">
      <alignment horizontal="center" vertical="center"/>
    </xf>
    <xf numFmtId="0" fontId="5" fillId="3" borderId="1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38" fontId="5" fillId="0" borderId="58" xfId="1" applyFont="1" applyFill="1" applyBorder="1" applyAlignment="1">
      <alignment horizontal="center" vertical="center"/>
    </xf>
    <xf numFmtId="38" fontId="5" fillId="0" borderId="59" xfId="1" applyFont="1" applyFill="1" applyBorder="1" applyAlignment="1">
      <alignment horizontal="center" vertical="center"/>
    </xf>
    <xf numFmtId="38" fontId="5" fillId="0" borderId="80" xfId="1" applyFont="1" applyFill="1" applyBorder="1" applyAlignment="1">
      <alignment horizontal="center" vertical="center"/>
    </xf>
    <xf numFmtId="38" fontId="5" fillId="0" borderId="60" xfId="1" applyFont="1" applyFill="1" applyBorder="1" applyAlignment="1">
      <alignment horizontal="center" vertical="center"/>
    </xf>
    <xf numFmtId="38" fontId="5" fillId="0" borderId="61" xfId="1" applyFont="1"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8" xfId="0" applyFill="1" applyBorder="1" applyAlignment="1">
      <alignment horizontal="center" vertical="center"/>
    </xf>
    <xf numFmtId="0" fontId="0" fillId="0" borderId="0" xfId="0" applyFill="1" applyBorder="1" applyAlignment="1">
      <alignment horizontal="center" vertical="center"/>
    </xf>
    <xf numFmtId="0" fontId="9" fillId="0" borderId="0" xfId="0" applyFont="1" applyAlignment="1">
      <alignment horizontal="left" vertical="top" wrapText="1"/>
    </xf>
  </cellXfs>
  <cellStyles count="3">
    <cellStyle name="パーセント" xfId="2" builtinId="5"/>
    <cellStyle name="桁区切り" xfId="1" builtinId="6"/>
    <cellStyle name="標準" xfId="0" builtinId="0"/>
  </cellStyles>
  <dxfs count="0"/>
  <tableStyles count="0" defaultTableStyle="TableStyleMedium9" defaultPivotStyle="PivotStyleLight16"/>
  <colors>
    <mruColors>
      <color rgb="FFFF7C80"/>
      <color rgb="FFFFFF66"/>
      <color rgb="FFFF9999"/>
      <color rgb="FF99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342900</xdr:colOff>
      <xdr:row>27</xdr:row>
      <xdr:rowOff>114300</xdr:rowOff>
    </xdr:from>
    <xdr:to>
      <xdr:col>3</xdr:col>
      <xdr:colOff>447675</xdr:colOff>
      <xdr:row>29</xdr:row>
      <xdr:rowOff>57150</xdr:rowOff>
    </xdr:to>
    <xdr:sp macro="" textlink="">
      <xdr:nvSpPr>
        <xdr:cNvPr id="2" name="右中かっこ 1"/>
        <xdr:cNvSpPr/>
      </xdr:nvSpPr>
      <xdr:spPr>
        <a:xfrm>
          <a:off x="2400300" y="4791075"/>
          <a:ext cx="104775" cy="285750"/>
        </a:xfrm>
        <a:prstGeom prst="rightBrace">
          <a:avLst/>
        </a:prstGeom>
        <a:scene3d>
          <a:camera prst="orthographicFront">
            <a:rot lat="0" lon="0" rev="16200000"/>
          </a:camera>
          <a:lightRig rig="threePt" dir="t"/>
        </a:scene3d>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N26"/>
  <sheetViews>
    <sheetView tabSelected="1" view="pageBreakPreview" zoomScale="85" zoomScaleSheetLayoutView="85" workbookViewId="0">
      <selection activeCell="A16" sqref="A16:N16"/>
    </sheetView>
  </sheetViews>
  <sheetFormatPr defaultRowHeight="13.5"/>
  <sheetData>
    <row r="12" spans="1:14" ht="42">
      <c r="A12" s="123" t="s">
        <v>67</v>
      </c>
      <c r="B12" s="123"/>
      <c r="C12" s="123"/>
      <c r="D12" s="123"/>
      <c r="E12" s="123"/>
      <c r="F12" s="123"/>
      <c r="G12" s="123"/>
      <c r="H12" s="123"/>
      <c r="I12" s="123"/>
      <c r="J12" s="123"/>
      <c r="K12" s="123"/>
      <c r="L12" s="123"/>
      <c r="M12" s="123"/>
      <c r="N12" s="123"/>
    </row>
    <row r="16" spans="1:14" ht="25.5">
      <c r="A16" s="125" t="s">
        <v>87</v>
      </c>
      <c r="B16" s="125"/>
      <c r="C16" s="125"/>
      <c r="D16" s="125"/>
      <c r="E16" s="125"/>
      <c r="F16" s="125"/>
      <c r="G16" s="125"/>
      <c r="H16" s="125"/>
      <c r="I16" s="125"/>
      <c r="J16" s="125"/>
      <c r="K16" s="125"/>
      <c r="L16" s="125"/>
      <c r="M16" s="125"/>
      <c r="N16" s="125"/>
    </row>
    <row r="26" spans="1:14" ht="32.25">
      <c r="A26" s="124" t="s">
        <v>80</v>
      </c>
      <c r="B26" s="124"/>
      <c r="C26" s="124"/>
      <c r="D26" s="124"/>
      <c r="E26" s="124"/>
      <c r="F26" s="124"/>
      <c r="G26" s="124"/>
      <c r="H26" s="124"/>
      <c r="I26" s="124"/>
      <c r="J26" s="124"/>
      <c r="K26" s="124"/>
      <c r="L26" s="124"/>
      <c r="M26" s="124"/>
      <c r="N26" s="124"/>
    </row>
  </sheetData>
  <sheetProtection password="DE3C" sheet="1" objects="1" scenarios="1"/>
  <mergeCells count="3">
    <mergeCell ref="A12:N12"/>
    <mergeCell ref="A26:N26"/>
    <mergeCell ref="A16:N16"/>
  </mergeCells>
  <phoneticPr fontId="2"/>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view="pageBreakPreview" zoomScale="85" zoomScaleSheetLayoutView="85" workbookViewId="0">
      <selection activeCell="F14" sqref="F14"/>
    </sheetView>
  </sheetViews>
  <sheetFormatPr defaultRowHeight="13.5"/>
  <sheetData>
    <row r="1" spans="1:14" ht="17.25">
      <c r="A1" s="59" t="s">
        <v>68</v>
      </c>
    </row>
    <row r="5" spans="1:14">
      <c r="A5" t="s">
        <v>69</v>
      </c>
    </row>
    <row r="8" spans="1:14">
      <c r="A8" s="4" t="s">
        <v>70</v>
      </c>
      <c r="B8" s="5"/>
      <c r="C8" s="5"/>
      <c r="D8" s="5"/>
      <c r="E8" s="5"/>
      <c r="F8" s="5"/>
      <c r="G8" s="5"/>
      <c r="H8" s="5"/>
      <c r="I8" s="5"/>
      <c r="J8" s="5"/>
      <c r="K8" s="5"/>
      <c r="L8" s="5"/>
      <c r="M8" s="5"/>
      <c r="N8" s="60"/>
    </row>
    <row r="9" spans="1:14">
      <c r="A9" s="6"/>
      <c r="B9" s="7"/>
      <c r="C9" s="7"/>
      <c r="D9" s="7"/>
      <c r="E9" s="7"/>
      <c r="F9" s="7"/>
      <c r="G9" s="7"/>
      <c r="H9" s="7"/>
      <c r="I9" s="7"/>
      <c r="J9" s="7"/>
      <c r="K9" s="7"/>
      <c r="L9" s="7"/>
      <c r="M9" s="7"/>
      <c r="N9" s="61"/>
    </row>
    <row r="10" spans="1:14">
      <c r="A10" s="6" t="s">
        <v>85</v>
      </c>
      <c r="B10" s="7"/>
      <c r="C10" s="7"/>
      <c r="D10" s="7"/>
      <c r="E10" s="7"/>
      <c r="F10" s="7"/>
      <c r="G10" s="7"/>
      <c r="H10" s="7"/>
      <c r="I10" s="7"/>
      <c r="J10" s="7"/>
      <c r="K10" s="7"/>
      <c r="L10" s="7"/>
      <c r="M10" s="7"/>
      <c r="N10" s="61"/>
    </row>
    <row r="11" spans="1:14">
      <c r="A11" s="6"/>
      <c r="B11" s="7"/>
      <c r="C11" s="7"/>
      <c r="D11" s="7"/>
      <c r="E11" s="7"/>
      <c r="F11" s="7"/>
      <c r="G11" s="7"/>
      <c r="H11" s="7"/>
      <c r="I11" s="7"/>
      <c r="J11" s="7"/>
      <c r="K11" s="7"/>
      <c r="L11" s="7"/>
      <c r="M11" s="7"/>
      <c r="N11" s="61"/>
    </row>
    <row r="12" spans="1:14">
      <c r="A12" s="6" t="s">
        <v>86</v>
      </c>
      <c r="B12" s="7"/>
      <c r="C12" s="7"/>
      <c r="D12" s="7"/>
      <c r="E12" s="7"/>
      <c r="F12" s="7"/>
      <c r="G12" s="7"/>
      <c r="H12" s="7"/>
      <c r="I12" s="7"/>
      <c r="J12" s="7"/>
      <c r="K12" s="7"/>
      <c r="L12" s="7"/>
      <c r="M12" s="7"/>
      <c r="N12" s="61"/>
    </row>
    <row r="13" spans="1:14">
      <c r="A13" s="6"/>
      <c r="B13" s="7"/>
      <c r="C13" s="7"/>
      <c r="D13" s="7"/>
      <c r="E13" s="7"/>
      <c r="F13" s="7"/>
      <c r="G13" s="7"/>
      <c r="H13" s="7"/>
      <c r="I13" s="7"/>
      <c r="J13" s="7"/>
      <c r="K13" s="7"/>
      <c r="L13" s="7"/>
      <c r="M13" s="7"/>
      <c r="N13" s="61"/>
    </row>
    <row r="14" spans="1:14">
      <c r="A14" s="6" t="s">
        <v>88</v>
      </c>
      <c r="B14" s="7"/>
      <c r="C14" s="7"/>
      <c r="D14" s="7"/>
      <c r="E14" s="7"/>
      <c r="F14" s="7"/>
      <c r="G14" s="7"/>
      <c r="H14" s="7"/>
      <c r="I14" s="7"/>
      <c r="J14" s="7"/>
      <c r="K14" s="7"/>
      <c r="L14" s="7"/>
      <c r="M14" s="7"/>
      <c r="N14" s="61"/>
    </row>
    <row r="15" spans="1:14">
      <c r="A15" s="6"/>
      <c r="B15" s="7"/>
      <c r="C15" s="7"/>
      <c r="D15" s="7"/>
      <c r="E15" s="7"/>
      <c r="F15" s="7"/>
      <c r="G15" s="7"/>
      <c r="H15" s="7"/>
      <c r="I15" s="7"/>
      <c r="J15" s="7"/>
      <c r="K15" s="7"/>
      <c r="L15" s="7"/>
      <c r="M15" s="7"/>
      <c r="N15" s="61"/>
    </row>
    <row r="16" spans="1:14">
      <c r="A16" s="6" t="s">
        <v>89</v>
      </c>
      <c r="B16" s="7"/>
      <c r="C16" s="7"/>
      <c r="D16" s="7"/>
      <c r="E16" s="7"/>
      <c r="F16" s="7"/>
      <c r="G16" s="7"/>
      <c r="H16" s="7"/>
      <c r="I16" s="7"/>
      <c r="J16" s="7"/>
      <c r="K16" s="7"/>
      <c r="L16" s="7"/>
      <c r="M16" s="7"/>
      <c r="N16" s="61"/>
    </row>
    <row r="17" spans="1:14">
      <c r="A17" s="6"/>
      <c r="B17" s="7"/>
      <c r="C17" s="7"/>
      <c r="D17" s="7"/>
      <c r="E17" s="7"/>
      <c r="F17" s="7"/>
      <c r="G17" s="7"/>
      <c r="H17" s="7"/>
      <c r="I17" s="7"/>
      <c r="J17" s="7"/>
      <c r="K17" s="7"/>
      <c r="L17" s="7"/>
      <c r="M17" s="7"/>
      <c r="N17" s="61"/>
    </row>
    <row r="18" spans="1:14">
      <c r="A18" s="6" t="s">
        <v>71</v>
      </c>
      <c r="B18" s="7"/>
      <c r="C18" s="7"/>
      <c r="D18" s="7"/>
      <c r="E18" s="7"/>
      <c r="F18" s="7"/>
      <c r="G18" s="7"/>
      <c r="H18" s="7"/>
      <c r="I18" s="7"/>
      <c r="J18" s="7"/>
      <c r="K18" s="7"/>
      <c r="L18" s="7"/>
      <c r="M18" s="7"/>
      <c r="N18" s="61"/>
    </row>
    <row r="19" spans="1:14">
      <c r="A19" s="8"/>
      <c r="B19" s="3"/>
      <c r="C19" s="3"/>
      <c r="D19" s="3"/>
      <c r="E19" s="3"/>
      <c r="F19" s="3"/>
      <c r="G19" s="3"/>
      <c r="H19" s="3"/>
      <c r="I19" s="3"/>
      <c r="J19" s="3"/>
      <c r="K19" s="3"/>
      <c r="L19" s="3"/>
      <c r="M19" s="3"/>
      <c r="N19" s="62"/>
    </row>
    <row r="20" spans="1:14">
      <c r="A20" t="s">
        <v>72</v>
      </c>
    </row>
    <row r="23" spans="1:14">
      <c r="A23" t="s">
        <v>73</v>
      </c>
    </row>
    <row r="26" spans="1:14">
      <c r="A26" t="s">
        <v>74</v>
      </c>
    </row>
    <row r="28" spans="1:14">
      <c r="A28" t="s">
        <v>75</v>
      </c>
      <c r="D28" t="s">
        <v>76</v>
      </c>
    </row>
    <row r="30" spans="1:14">
      <c r="D30" t="s">
        <v>77</v>
      </c>
    </row>
  </sheetData>
  <sheetProtection password="DE3C" sheet="1" objects="1" scenarios="1"/>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46"/>
  <sheetViews>
    <sheetView view="pageBreakPreview" zoomScaleSheetLayoutView="100" workbookViewId="0"/>
  </sheetViews>
  <sheetFormatPr defaultRowHeight="13.5"/>
  <cols>
    <col min="1" max="1" width="3.625" customWidth="1"/>
    <col min="2" max="46" width="3.375" customWidth="1"/>
    <col min="47" max="51" width="7.25" customWidth="1"/>
    <col min="52" max="52" width="3.125" customWidth="1"/>
    <col min="53" max="53" width="9" customWidth="1"/>
  </cols>
  <sheetData>
    <row r="1" spans="1:53" ht="13.5" customHeight="1">
      <c r="A1" s="65" t="s">
        <v>67</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147" t="s">
        <v>81</v>
      </c>
      <c r="AJ1" s="147"/>
      <c r="AK1" s="147"/>
      <c r="AL1" s="147"/>
      <c r="AM1" s="147"/>
      <c r="AN1" s="147"/>
      <c r="AO1" s="147"/>
      <c r="AP1" s="147"/>
      <c r="AQ1" s="147"/>
      <c r="AR1" s="147"/>
      <c r="AS1" s="147"/>
      <c r="AT1" s="66"/>
      <c r="AU1" s="66"/>
      <c r="AV1" s="66"/>
      <c r="AW1" s="66"/>
      <c r="AX1" s="66"/>
      <c r="AY1" s="66"/>
      <c r="AZ1" s="66"/>
      <c r="BA1" s="66"/>
    </row>
    <row r="2" spans="1:53">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147"/>
      <c r="AJ2" s="147"/>
      <c r="AK2" s="147"/>
      <c r="AL2" s="147"/>
      <c r="AM2" s="147"/>
      <c r="AN2" s="147"/>
      <c r="AO2" s="147"/>
      <c r="AP2" s="147"/>
      <c r="AQ2" s="147"/>
      <c r="AR2" s="147"/>
      <c r="AS2" s="147"/>
      <c r="AT2" s="66"/>
      <c r="AU2" s="66"/>
      <c r="AV2" s="66"/>
      <c r="AW2" s="66"/>
      <c r="AX2" s="66"/>
      <c r="AY2" s="66"/>
      <c r="AZ2" s="66"/>
      <c r="BA2" s="66"/>
    </row>
    <row r="3" spans="1:53">
      <c r="A3" s="66" t="s">
        <v>18</v>
      </c>
      <c r="B3" s="66"/>
      <c r="C3" s="67"/>
      <c r="D3" s="121"/>
      <c r="E3" s="68"/>
      <c r="F3" s="68"/>
      <c r="G3" s="68"/>
      <c r="H3" s="68"/>
      <c r="I3" s="68"/>
      <c r="J3" s="68"/>
      <c r="K3" s="68"/>
      <c r="L3" s="68"/>
      <c r="M3" s="68"/>
      <c r="N3" s="68"/>
      <c r="O3" s="68"/>
      <c r="P3" s="68"/>
      <c r="Q3" s="68"/>
      <c r="R3" s="68"/>
      <c r="S3" s="66"/>
      <c r="T3" s="66"/>
      <c r="U3" s="66"/>
      <c r="V3" s="66"/>
      <c r="W3" s="66"/>
      <c r="X3" s="66"/>
      <c r="Y3" s="66"/>
      <c r="Z3" s="66"/>
      <c r="AA3" s="66"/>
      <c r="AB3" s="66"/>
      <c r="AC3" s="66"/>
      <c r="AD3" s="66"/>
      <c r="AE3" s="66"/>
      <c r="AF3" s="66"/>
      <c r="AG3" s="66"/>
      <c r="AH3" s="66"/>
      <c r="AI3" s="147"/>
      <c r="AJ3" s="147"/>
      <c r="AK3" s="147"/>
      <c r="AL3" s="147"/>
      <c r="AM3" s="147"/>
      <c r="AN3" s="147"/>
      <c r="AO3" s="147"/>
      <c r="AP3" s="147"/>
      <c r="AQ3" s="147"/>
      <c r="AR3" s="147"/>
      <c r="AS3" s="147"/>
      <c r="AT3" s="66"/>
      <c r="AU3" s="66"/>
      <c r="AV3" s="66"/>
      <c r="AW3" s="66"/>
      <c r="AX3" s="66"/>
      <c r="AY3" s="66"/>
      <c r="AZ3" s="66"/>
      <c r="BA3" s="66"/>
    </row>
    <row r="4" spans="1:53" ht="5.25" customHeight="1">
      <c r="A4" s="66"/>
      <c r="B4" s="66"/>
      <c r="C4" s="67"/>
      <c r="D4" s="67"/>
      <c r="E4" s="67"/>
      <c r="F4" s="67"/>
      <c r="G4" s="67"/>
      <c r="H4" s="67"/>
      <c r="I4" s="67"/>
      <c r="J4" s="67"/>
      <c r="K4" s="66"/>
      <c r="L4" s="66"/>
      <c r="M4" s="66"/>
      <c r="N4" s="66"/>
      <c r="O4" s="66"/>
      <c r="P4" s="66"/>
      <c r="Q4" s="66"/>
      <c r="R4" s="66"/>
      <c r="S4" s="66"/>
      <c r="T4" s="66"/>
      <c r="U4" s="66"/>
      <c r="V4" s="66"/>
      <c r="W4" s="66"/>
      <c r="X4" s="66"/>
      <c r="Y4" s="66"/>
      <c r="Z4" s="66"/>
      <c r="AA4" s="66"/>
      <c r="AB4" s="66"/>
      <c r="AC4" s="66"/>
      <c r="AD4" s="66"/>
      <c r="AE4" s="66"/>
      <c r="AF4" s="66"/>
      <c r="AG4" s="66"/>
      <c r="AH4" s="66"/>
      <c r="AI4" s="147"/>
      <c r="AJ4" s="147"/>
      <c r="AK4" s="147"/>
      <c r="AL4" s="147"/>
      <c r="AM4" s="147"/>
      <c r="AN4" s="147"/>
      <c r="AO4" s="147"/>
      <c r="AP4" s="147"/>
      <c r="AQ4" s="147"/>
      <c r="AR4" s="147"/>
      <c r="AS4" s="147"/>
      <c r="AT4" s="66"/>
      <c r="AU4" s="66"/>
      <c r="AV4" s="66"/>
      <c r="AW4" s="66"/>
      <c r="AX4" s="66"/>
      <c r="AY4" s="66"/>
      <c r="AZ4" s="66"/>
      <c r="BA4" s="66"/>
    </row>
    <row r="5" spans="1:53">
      <c r="A5" s="66" t="s">
        <v>17</v>
      </c>
      <c r="B5" s="66"/>
      <c r="C5" s="67"/>
      <c r="D5" s="121"/>
      <c r="E5" s="68"/>
      <c r="F5" s="68"/>
      <c r="G5" s="68"/>
      <c r="H5" s="68"/>
      <c r="I5" s="68"/>
      <c r="J5" s="68"/>
      <c r="K5" s="68"/>
      <c r="L5" s="68"/>
      <c r="M5" s="68"/>
      <c r="N5" s="68"/>
      <c r="O5" s="68"/>
      <c r="P5" s="68"/>
      <c r="Q5" s="68"/>
      <c r="R5" s="68"/>
      <c r="S5" s="66"/>
      <c r="T5" s="66"/>
      <c r="U5" s="66"/>
      <c r="V5" s="66"/>
      <c r="W5" s="66"/>
      <c r="X5" s="66"/>
      <c r="Y5" s="66"/>
      <c r="Z5" s="66"/>
      <c r="AA5" s="66"/>
      <c r="AB5" s="66"/>
      <c r="AC5" s="66"/>
      <c r="AD5" s="66"/>
      <c r="AE5" s="66"/>
      <c r="AF5" s="66"/>
      <c r="AG5" s="66"/>
      <c r="AH5" s="66"/>
      <c r="AI5" s="69"/>
      <c r="AJ5" s="69"/>
      <c r="AK5" s="69"/>
      <c r="AL5" s="69"/>
      <c r="AM5" s="69"/>
      <c r="AN5" s="69"/>
      <c r="AO5" s="69"/>
      <c r="AP5" s="69"/>
      <c r="AQ5" s="69"/>
      <c r="AR5" s="69"/>
      <c r="AS5" s="69"/>
      <c r="AT5" s="66"/>
      <c r="AU5" s="66"/>
      <c r="AV5" s="66"/>
      <c r="AW5" s="66"/>
      <c r="AX5" s="66"/>
      <c r="AY5" s="66"/>
      <c r="AZ5" s="66"/>
      <c r="BA5" s="66"/>
    </row>
    <row r="6" spans="1:53" ht="5.25" customHeight="1" thickBot="1">
      <c r="A6" s="66"/>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147" t="s">
        <v>82</v>
      </c>
      <c r="AJ6" s="147"/>
      <c r="AK6" s="147"/>
      <c r="AL6" s="147"/>
      <c r="AM6" s="147"/>
      <c r="AN6" s="147"/>
      <c r="AO6" s="147"/>
      <c r="AP6" s="147"/>
      <c r="AQ6" s="147"/>
      <c r="AR6" s="147"/>
      <c r="AS6" s="147"/>
      <c r="AT6" s="66"/>
      <c r="AU6" s="66"/>
      <c r="AV6" s="66"/>
      <c r="AW6" s="66"/>
      <c r="AX6" s="66"/>
      <c r="AY6" s="66"/>
      <c r="AZ6" s="66"/>
      <c r="BA6" s="66"/>
    </row>
    <row r="7" spans="1:53" ht="15" customHeight="1" thickTop="1" thickBot="1">
      <c r="A7" s="66" t="s">
        <v>16</v>
      </c>
      <c r="B7" s="66"/>
      <c r="C7" s="66"/>
      <c r="D7" s="210"/>
      <c r="E7" s="211"/>
      <c r="F7" s="211"/>
      <c r="G7" s="212"/>
      <c r="H7" s="66" t="s">
        <v>15</v>
      </c>
      <c r="I7" s="66"/>
      <c r="J7" s="66"/>
      <c r="K7" s="66"/>
      <c r="L7" s="66"/>
      <c r="M7" s="66"/>
      <c r="N7" s="66"/>
      <c r="O7" s="66"/>
      <c r="P7" s="66"/>
      <c r="Q7" s="66"/>
      <c r="R7" s="66"/>
      <c r="S7" s="66"/>
      <c r="T7" s="66"/>
      <c r="U7" s="66"/>
      <c r="V7" s="66"/>
      <c r="W7" s="66"/>
      <c r="X7" s="66"/>
      <c r="Y7" s="66"/>
      <c r="Z7" s="66"/>
      <c r="AA7" s="66"/>
      <c r="AB7" s="66"/>
      <c r="AC7" s="66"/>
      <c r="AD7" s="66"/>
      <c r="AE7" s="66"/>
      <c r="AF7" s="66"/>
      <c r="AG7" s="66"/>
      <c r="AH7" s="66"/>
      <c r="AI7" s="147"/>
      <c r="AJ7" s="147"/>
      <c r="AK7" s="147"/>
      <c r="AL7" s="147"/>
      <c r="AM7" s="147"/>
      <c r="AN7" s="147"/>
      <c r="AO7" s="147"/>
      <c r="AP7" s="147"/>
      <c r="AQ7" s="147"/>
      <c r="AR7" s="147"/>
      <c r="AS7" s="147"/>
      <c r="AT7" s="66"/>
      <c r="AU7" s="66"/>
      <c r="AV7" s="66"/>
      <c r="AW7" s="66"/>
      <c r="AX7" s="66"/>
      <c r="AY7" s="66"/>
      <c r="AZ7" s="66"/>
      <c r="BA7" s="66"/>
    </row>
    <row r="8" spans="1:53" ht="14.25" thickTop="1">
      <c r="A8" s="66"/>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147"/>
      <c r="AJ8" s="147"/>
      <c r="AK8" s="147"/>
      <c r="AL8" s="147"/>
      <c r="AM8" s="147"/>
      <c r="AN8" s="147"/>
      <c r="AO8" s="147"/>
      <c r="AP8" s="147"/>
      <c r="AQ8" s="147"/>
      <c r="AR8" s="147"/>
      <c r="AS8" s="147"/>
      <c r="AT8" s="66"/>
      <c r="AU8" s="66"/>
      <c r="AV8" s="66"/>
      <c r="AW8" s="66"/>
      <c r="AX8" s="66"/>
      <c r="AY8" s="66"/>
      <c r="AZ8" s="66"/>
      <c r="BA8" s="66"/>
    </row>
    <row r="9" spans="1:53" ht="14.25" thickBot="1">
      <c r="A9" s="70"/>
      <c r="B9" s="71"/>
      <c r="C9" s="152" t="s">
        <v>25</v>
      </c>
      <c r="D9" s="153"/>
      <c r="E9" s="153"/>
      <c r="F9" s="153"/>
      <c r="G9" s="153"/>
      <c r="H9" s="153"/>
      <c r="I9" s="153"/>
      <c r="J9" s="154"/>
      <c r="K9" s="169" t="s">
        <v>14</v>
      </c>
      <c r="L9" s="170"/>
      <c r="M9" s="171"/>
      <c r="N9" s="169" t="s">
        <v>90</v>
      </c>
      <c r="O9" s="170"/>
      <c r="P9" s="170"/>
      <c r="Q9" s="170"/>
      <c r="R9" s="170"/>
      <c r="S9" s="171"/>
      <c r="T9" s="166" t="s">
        <v>91</v>
      </c>
      <c r="U9" s="167"/>
      <c r="V9" s="167"/>
      <c r="W9" s="167"/>
      <c r="X9" s="167"/>
      <c r="Y9" s="168"/>
      <c r="Z9" s="66"/>
      <c r="AA9" s="66"/>
      <c r="AB9" s="72" t="s">
        <v>34</v>
      </c>
      <c r="AC9" s="66"/>
      <c r="AD9" s="66"/>
      <c r="AE9" s="66"/>
      <c r="AF9" s="66"/>
      <c r="AG9" s="66"/>
      <c r="AH9" s="67"/>
      <c r="AI9" s="147"/>
      <c r="AJ9" s="147"/>
      <c r="AK9" s="147"/>
      <c r="AL9" s="147"/>
      <c r="AM9" s="147"/>
      <c r="AN9" s="147"/>
      <c r="AO9" s="147"/>
      <c r="AP9" s="147"/>
      <c r="AQ9" s="147"/>
      <c r="AR9" s="147"/>
      <c r="AS9" s="147"/>
      <c r="AT9" s="66"/>
      <c r="AU9" s="66"/>
      <c r="AV9" s="66"/>
      <c r="AW9" s="66"/>
      <c r="AX9" s="66"/>
      <c r="AY9" s="66"/>
      <c r="AZ9" s="66"/>
      <c r="BA9" s="66"/>
    </row>
    <row r="10" spans="1:53" ht="15" thickTop="1" thickBot="1">
      <c r="A10" s="73" t="s">
        <v>11</v>
      </c>
      <c r="B10" s="74"/>
      <c r="C10" s="75" t="s">
        <v>30</v>
      </c>
      <c r="D10" s="76"/>
      <c r="E10" s="76"/>
      <c r="F10" s="76"/>
      <c r="G10" s="76"/>
      <c r="H10" s="76"/>
      <c r="I10" s="76"/>
      <c r="J10" s="76"/>
      <c r="K10" s="227"/>
      <c r="L10" s="228"/>
      <c r="M10" s="229"/>
      <c r="N10" s="249"/>
      <c r="O10" s="175"/>
      <c r="P10" s="250"/>
      <c r="Q10" s="175"/>
      <c r="R10" s="175"/>
      <c r="S10" s="176"/>
      <c r="T10" s="249"/>
      <c r="U10" s="175"/>
      <c r="V10" s="250"/>
      <c r="W10" s="175"/>
      <c r="X10" s="175"/>
      <c r="Y10" s="214"/>
      <c r="Z10" s="77"/>
      <c r="AA10" s="152" t="s">
        <v>84</v>
      </c>
      <c r="AB10" s="153"/>
      <c r="AC10" s="153"/>
      <c r="AD10" s="155"/>
      <c r="AE10" s="156"/>
      <c r="AF10" s="156"/>
      <c r="AG10" s="78"/>
      <c r="AH10" s="66"/>
      <c r="AI10" s="148" t="s">
        <v>38</v>
      </c>
      <c r="AJ10" s="148"/>
      <c r="AK10" s="148"/>
      <c r="AL10" s="148"/>
      <c r="AM10" s="148"/>
      <c r="AN10" s="148"/>
      <c r="AO10" s="148"/>
      <c r="AP10" s="148"/>
      <c r="AQ10" s="148"/>
      <c r="AR10" s="148"/>
      <c r="AS10" s="148"/>
      <c r="AT10" s="66"/>
      <c r="AU10" s="66"/>
      <c r="AV10" s="66"/>
      <c r="AW10" s="66"/>
      <c r="AX10" s="66"/>
      <c r="AY10" s="66"/>
      <c r="AZ10" s="66"/>
      <c r="BA10" s="66"/>
    </row>
    <row r="11" spans="1:53" ht="13.5" customHeight="1" thickTop="1" thickBot="1">
      <c r="A11" s="75"/>
      <c r="B11" s="70" t="s">
        <v>0</v>
      </c>
      <c r="C11" s="230"/>
      <c r="D11" s="231"/>
      <c r="E11" s="231"/>
      <c r="F11" s="231"/>
      <c r="G11" s="231"/>
      <c r="H11" s="231"/>
      <c r="I11" s="231"/>
      <c r="J11" s="232"/>
      <c r="K11" s="187"/>
      <c r="L11" s="188"/>
      <c r="M11" s="189"/>
      <c r="N11" s="253"/>
      <c r="O11" s="254"/>
      <c r="P11" s="255"/>
      <c r="Q11" s="180"/>
      <c r="R11" s="180"/>
      <c r="S11" s="181"/>
      <c r="T11" s="221" t="str">
        <f>IF(AA11=0,"☆A①",AA11)</f>
        <v>☆A①</v>
      </c>
      <c r="U11" s="222"/>
      <c r="V11" s="223"/>
      <c r="W11" s="208"/>
      <c r="X11" s="208"/>
      <c r="Y11" s="213"/>
      <c r="Z11" s="71" t="s">
        <v>0</v>
      </c>
      <c r="AA11" s="157"/>
      <c r="AB11" s="158"/>
      <c r="AC11" s="158"/>
      <c r="AD11" s="159"/>
      <c r="AE11" s="160"/>
      <c r="AF11" s="160"/>
      <c r="AG11" s="79"/>
      <c r="AH11" s="66"/>
      <c r="AI11" s="80" t="s">
        <v>39</v>
      </c>
      <c r="AJ11" s="161"/>
      <c r="AK11" s="162"/>
      <c r="AL11" s="163"/>
      <c r="AM11" s="147" t="s">
        <v>45</v>
      </c>
      <c r="AN11" s="147"/>
      <c r="AO11" s="147"/>
      <c r="AP11" s="147"/>
      <c r="AQ11" s="147"/>
      <c r="AR11" s="147"/>
      <c r="AS11" s="147"/>
      <c r="AT11" s="66"/>
      <c r="AU11" s="66"/>
      <c r="AV11" s="66"/>
      <c r="AW11" s="66"/>
      <c r="AX11" s="66"/>
      <c r="AY11" s="66"/>
      <c r="AZ11" s="66"/>
      <c r="BA11" s="66"/>
    </row>
    <row r="12" spans="1:53" ht="13.5" customHeight="1" thickTop="1">
      <c r="A12" s="75"/>
      <c r="B12" s="70" t="s">
        <v>1</v>
      </c>
      <c r="C12" s="262"/>
      <c r="D12" s="263"/>
      <c r="E12" s="263"/>
      <c r="F12" s="263"/>
      <c r="G12" s="263"/>
      <c r="H12" s="263"/>
      <c r="I12" s="263"/>
      <c r="J12" s="264"/>
      <c r="K12" s="184"/>
      <c r="L12" s="185"/>
      <c r="M12" s="186"/>
      <c r="N12" s="256"/>
      <c r="O12" s="257"/>
      <c r="P12" s="258"/>
      <c r="Q12" s="182"/>
      <c r="R12" s="182"/>
      <c r="S12" s="183"/>
      <c r="T12" s="218" t="str">
        <f>IF(AA12=0,"☆A②",AA12)</f>
        <v>☆A②</v>
      </c>
      <c r="U12" s="219"/>
      <c r="V12" s="220"/>
      <c r="W12" s="206"/>
      <c r="X12" s="206"/>
      <c r="Y12" s="245"/>
      <c r="Z12" s="71" t="s">
        <v>1</v>
      </c>
      <c r="AA12" s="157"/>
      <c r="AB12" s="158"/>
      <c r="AC12" s="158"/>
      <c r="AD12" s="159"/>
      <c r="AE12" s="160"/>
      <c r="AF12" s="160"/>
      <c r="AG12" s="79"/>
      <c r="AH12" s="66"/>
      <c r="AI12" s="147" t="s">
        <v>46</v>
      </c>
      <c r="AJ12" s="147"/>
      <c r="AK12" s="147"/>
      <c r="AL12" s="147"/>
      <c r="AM12" s="147"/>
      <c r="AN12" s="147"/>
      <c r="AO12" s="147"/>
      <c r="AP12" s="147"/>
      <c r="AQ12" s="147"/>
      <c r="AR12" s="147"/>
      <c r="AS12" s="147"/>
      <c r="AT12" s="66"/>
      <c r="AU12" s="66"/>
      <c r="AV12" s="66"/>
      <c r="AW12" s="66"/>
      <c r="AX12" s="66"/>
      <c r="AY12" s="66"/>
      <c r="AZ12" s="66"/>
      <c r="BA12" s="66"/>
    </row>
    <row r="13" spans="1:53">
      <c r="A13" s="81"/>
      <c r="B13" s="70" t="s">
        <v>2</v>
      </c>
      <c r="C13" s="265"/>
      <c r="D13" s="266"/>
      <c r="E13" s="266"/>
      <c r="F13" s="266"/>
      <c r="G13" s="266"/>
      <c r="H13" s="266"/>
      <c r="I13" s="266"/>
      <c r="J13" s="267"/>
      <c r="K13" s="193"/>
      <c r="L13" s="194"/>
      <c r="M13" s="195"/>
      <c r="N13" s="259"/>
      <c r="O13" s="260"/>
      <c r="P13" s="261"/>
      <c r="Q13" s="198"/>
      <c r="R13" s="198"/>
      <c r="S13" s="199"/>
      <c r="T13" s="224" t="str">
        <f>IF(AA13=0,"☆A③",AA13)</f>
        <v>☆A③</v>
      </c>
      <c r="U13" s="225"/>
      <c r="V13" s="226"/>
      <c r="W13" s="204"/>
      <c r="X13" s="204"/>
      <c r="Y13" s="237"/>
      <c r="Z13" s="71" t="s">
        <v>2</v>
      </c>
      <c r="AA13" s="157"/>
      <c r="AB13" s="158"/>
      <c r="AC13" s="158"/>
      <c r="AD13" s="159"/>
      <c r="AE13" s="160"/>
      <c r="AF13" s="160"/>
      <c r="AG13" s="79"/>
      <c r="AH13" s="66"/>
      <c r="AI13" s="69"/>
      <c r="AJ13" s="69"/>
      <c r="AK13" s="69"/>
      <c r="AL13" s="69"/>
      <c r="AM13" s="69"/>
      <c r="AN13" s="69"/>
      <c r="AO13" s="69"/>
      <c r="AP13" s="69"/>
      <c r="AQ13" s="69"/>
      <c r="AR13" s="69"/>
      <c r="AS13" s="69"/>
      <c r="AT13" s="66"/>
      <c r="AU13" s="66"/>
      <c r="AV13" s="66"/>
      <c r="AW13" s="66"/>
      <c r="AX13" s="66"/>
      <c r="AY13" s="66"/>
      <c r="AZ13" s="66"/>
      <c r="BA13" s="66"/>
    </row>
    <row r="14" spans="1:53" ht="13.5" customHeight="1">
      <c r="A14" s="82"/>
      <c r="B14" s="83"/>
      <c r="C14" s="83"/>
      <c r="D14" s="83"/>
      <c r="E14" s="83"/>
      <c r="F14" s="83"/>
      <c r="G14" s="83"/>
      <c r="H14" s="83"/>
      <c r="I14" s="83"/>
      <c r="J14" s="83"/>
      <c r="K14" s="84"/>
      <c r="L14" s="85"/>
      <c r="M14" s="85"/>
      <c r="N14" s="86"/>
      <c r="O14" s="87"/>
      <c r="P14" s="87"/>
      <c r="Q14" s="88"/>
      <c r="R14" s="88"/>
      <c r="S14" s="89"/>
      <c r="T14" s="87"/>
      <c r="U14" s="87"/>
      <c r="V14" s="87"/>
      <c r="W14" s="88"/>
      <c r="X14" s="88"/>
      <c r="Y14" s="90"/>
      <c r="Z14" s="67"/>
      <c r="AA14" s="91"/>
      <c r="AB14" s="92" t="s">
        <v>35</v>
      </c>
      <c r="AC14" s="91"/>
      <c r="AD14" s="93"/>
      <c r="AE14" s="93"/>
      <c r="AF14" s="93"/>
      <c r="AG14" s="79"/>
      <c r="AH14" s="66"/>
      <c r="AI14" s="147" t="s">
        <v>83</v>
      </c>
      <c r="AJ14" s="147"/>
      <c r="AK14" s="147"/>
      <c r="AL14" s="147"/>
      <c r="AM14" s="147"/>
      <c r="AN14" s="147"/>
      <c r="AO14" s="147"/>
      <c r="AP14" s="147"/>
      <c r="AQ14" s="147"/>
      <c r="AR14" s="147"/>
      <c r="AS14" s="147"/>
      <c r="AT14" s="66"/>
      <c r="AU14" s="66"/>
      <c r="AV14" s="66"/>
      <c r="AW14" s="66"/>
      <c r="AX14" s="66"/>
      <c r="AY14" s="66"/>
      <c r="AZ14" s="66"/>
      <c r="BA14" s="66"/>
    </row>
    <row r="15" spans="1:53" ht="13.5" customHeight="1">
      <c r="A15" s="94" t="s">
        <v>12</v>
      </c>
      <c r="B15" s="95"/>
      <c r="C15" s="94" t="s">
        <v>31</v>
      </c>
      <c r="D15" s="95"/>
      <c r="E15" s="95"/>
      <c r="F15" s="95"/>
      <c r="G15" s="95"/>
      <c r="H15" s="95"/>
      <c r="I15" s="95"/>
      <c r="J15" s="95"/>
      <c r="K15" s="190"/>
      <c r="L15" s="191"/>
      <c r="M15" s="192"/>
      <c r="N15" s="251"/>
      <c r="O15" s="196"/>
      <c r="P15" s="252"/>
      <c r="Q15" s="196"/>
      <c r="R15" s="196"/>
      <c r="S15" s="197"/>
      <c r="T15" s="251"/>
      <c r="U15" s="196"/>
      <c r="V15" s="252"/>
      <c r="W15" s="196"/>
      <c r="X15" s="196"/>
      <c r="Y15" s="236"/>
      <c r="Z15" s="77"/>
      <c r="AA15" s="152" t="s">
        <v>84</v>
      </c>
      <c r="AB15" s="153"/>
      <c r="AC15" s="153"/>
      <c r="AD15" s="152" t="s">
        <v>33</v>
      </c>
      <c r="AE15" s="153"/>
      <c r="AF15" s="154"/>
      <c r="AG15" s="96"/>
      <c r="AH15" s="66"/>
      <c r="AI15" s="147"/>
      <c r="AJ15" s="147"/>
      <c r="AK15" s="147"/>
      <c r="AL15" s="147"/>
      <c r="AM15" s="147"/>
      <c r="AN15" s="147"/>
      <c r="AO15" s="147"/>
      <c r="AP15" s="147"/>
      <c r="AQ15" s="147"/>
      <c r="AR15" s="147"/>
      <c r="AS15" s="147"/>
      <c r="AT15" s="66"/>
      <c r="AU15" s="66"/>
      <c r="AV15" s="66"/>
      <c r="AW15" s="66"/>
      <c r="AX15" s="66"/>
      <c r="AY15" s="66"/>
      <c r="AZ15" s="66"/>
      <c r="BA15" s="66"/>
    </row>
    <row r="16" spans="1:53">
      <c r="A16" s="94"/>
      <c r="B16" s="70" t="s">
        <v>3</v>
      </c>
      <c r="C16" s="230"/>
      <c r="D16" s="231"/>
      <c r="E16" s="231"/>
      <c r="F16" s="231"/>
      <c r="G16" s="231"/>
      <c r="H16" s="231"/>
      <c r="I16" s="231"/>
      <c r="J16" s="232"/>
      <c r="K16" s="187"/>
      <c r="L16" s="188"/>
      <c r="M16" s="189"/>
      <c r="N16" s="253"/>
      <c r="O16" s="254"/>
      <c r="P16" s="255"/>
      <c r="Q16" s="180"/>
      <c r="R16" s="180"/>
      <c r="S16" s="181"/>
      <c r="T16" s="221" t="str">
        <f>IF(AA16=0,"☆B①",AA16*(1+AD16))</f>
        <v>☆B①</v>
      </c>
      <c r="U16" s="222"/>
      <c r="V16" s="223"/>
      <c r="W16" s="208"/>
      <c r="X16" s="208"/>
      <c r="Y16" s="213"/>
      <c r="Z16" s="71" t="s">
        <v>3</v>
      </c>
      <c r="AA16" s="157"/>
      <c r="AB16" s="158"/>
      <c r="AC16" s="158"/>
      <c r="AD16" s="149"/>
      <c r="AE16" s="150"/>
      <c r="AF16" s="151"/>
      <c r="AG16" s="97"/>
      <c r="AH16" s="66"/>
      <c r="AI16" s="147"/>
      <c r="AJ16" s="147"/>
      <c r="AK16" s="147"/>
      <c r="AL16" s="147"/>
      <c r="AM16" s="147"/>
      <c r="AN16" s="147"/>
      <c r="AO16" s="147"/>
      <c r="AP16" s="147"/>
      <c r="AQ16" s="147"/>
      <c r="AR16" s="147"/>
      <c r="AS16" s="147"/>
      <c r="AT16" s="66"/>
      <c r="AU16" s="66"/>
      <c r="AV16" s="66"/>
      <c r="AW16" s="66"/>
      <c r="AX16" s="66"/>
      <c r="AY16" s="66"/>
      <c r="AZ16" s="66"/>
      <c r="BA16" s="66"/>
    </row>
    <row r="17" spans="1:53">
      <c r="A17" s="94"/>
      <c r="B17" s="70" t="s">
        <v>4</v>
      </c>
      <c r="C17" s="262"/>
      <c r="D17" s="263"/>
      <c r="E17" s="263"/>
      <c r="F17" s="263"/>
      <c r="G17" s="263"/>
      <c r="H17" s="263"/>
      <c r="I17" s="263"/>
      <c r="J17" s="264"/>
      <c r="K17" s="184"/>
      <c r="L17" s="185"/>
      <c r="M17" s="186"/>
      <c r="N17" s="256"/>
      <c r="O17" s="257"/>
      <c r="P17" s="258"/>
      <c r="Q17" s="182"/>
      <c r="R17" s="182"/>
      <c r="S17" s="183"/>
      <c r="T17" s="218" t="str">
        <f>IF(AA17=0,"☆B②",AA17*(1+AD17))</f>
        <v>☆B②</v>
      </c>
      <c r="U17" s="219"/>
      <c r="V17" s="220"/>
      <c r="W17" s="206"/>
      <c r="X17" s="206"/>
      <c r="Y17" s="245"/>
      <c r="Z17" s="71" t="s">
        <v>4</v>
      </c>
      <c r="AA17" s="157"/>
      <c r="AB17" s="158"/>
      <c r="AC17" s="158"/>
      <c r="AD17" s="149"/>
      <c r="AE17" s="150"/>
      <c r="AF17" s="151"/>
      <c r="AG17" s="97"/>
      <c r="AH17" s="66"/>
      <c r="AI17" s="147"/>
      <c r="AJ17" s="147"/>
      <c r="AK17" s="147"/>
      <c r="AL17" s="147"/>
      <c r="AM17" s="147"/>
      <c r="AN17" s="147"/>
      <c r="AO17" s="147"/>
      <c r="AP17" s="147"/>
      <c r="AQ17" s="147"/>
      <c r="AR17" s="147"/>
      <c r="AS17" s="147"/>
      <c r="AT17" s="66"/>
      <c r="AU17" s="66"/>
      <c r="AV17" s="66"/>
      <c r="AW17" s="66"/>
      <c r="AX17" s="66"/>
      <c r="AY17" s="66"/>
      <c r="AZ17" s="66"/>
      <c r="BA17" s="66"/>
    </row>
    <row r="18" spans="1:53">
      <c r="A18" s="94"/>
      <c r="B18" s="70" t="s">
        <v>5</v>
      </c>
      <c r="C18" s="262"/>
      <c r="D18" s="263"/>
      <c r="E18" s="263"/>
      <c r="F18" s="263"/>
      <c r="G18" s="263"/>
      <c r="H18" s="263"/>
      <c r="I18" s="263"/>
      <c r="J18" s="264"/>
      <c r="K18" s="184"/>
      <c r="L18" s="185"/>
      <c r="M18" s="186"/>
      <c r="N18" s="256"/>
      <c r="O18" s="257"/>
      <c r="P18" s="258"/>
      <c r="Q18" s="182"/>
      <c r="R18" s="182"/>
      <c r="S18" s="183"/>
      <c r="T18" s="218" t="str">
        <f>IF(AA18=0,"☆B③",AA18*(1+AD18))</f>
        <v>☆B③</v>
      </c>
      <c r="U18" s="219"/>
      <c r="V18" s="220"/>
      <c r="W18" s="206"/>
      <c r="X18" s="206"/>
      <c r="Y18" s="245"/>
      <c r="Z18" s="71" t="s">
        <v>5</v>
      </c>
      <c r="AA18" s="157"/>
      <c r="AB18" s="158"/>
      <c r="AC18" s="158"/>
      <c r="AD18" s="149"/>
      <c r="AE18" s="150"/>
      <c r="AF18" s="151"/>
      <c r="AG18" s="97"/>
      <c r="AH18" s="66"/>
      <c r="AI18" s="147"/>
      <c r="AJ18" s="147"/>
      <c r="AK18" s="147"/>
      <c r="AL18" s="147"/>
      <c r="AM18" s="147"/>
      <c r="AN18" s="147"/>
      <c r="AO18" s="147"/>
      <c r="AP18" s="147"/>
      <c r="AQ18" s="147"/>
      <c r="AR18" s="147"/>
      <c r="AS18" s="147"/>
      <c r="AT18" s="66"/>
      <c r="AU18" s="66"/>
      <c r="AV18" s="66"/>
      <c r="AW18" s="66"/>
      <c r="AX18" s="66"/>
      <c r="AY18" s="66"/>
      <c r="AZ18" s="66"/>
      <c r="BA18" s="66"/>
    </row>
    <row r="19" spans="1:53">
      <c r="A19" s="98"/>
      <c r="B19" s="70" t="s">
        <v>6</v>
      </c>
      <c r="C19" s="265"/>
      <c r="D19" s="266"/>
      <c r="E19" s="266"/>
      <c r="F19" s="266"/>
      <c r="G19" s="266"/>
      <c r="H19" s="266"/>
      <c r="I19" s="266"/>
      <c r="J19" s="267"/>
      <c r="K19" s="193"/>
      <c r="L19" s="194"/>
      <c r="M19" s="195"/>
      <c r="N19" s="259"/>
      <c r="O19" s="260"/>
      <c r="P19" s="261"/>
      <c r="Q19" s="198"/>
      <c r="R19" s="198"/>
      <c r="S19" s="199"/>
      <c r="T19" s="224" t="str">
        <f>IF(AA19=0,"☆B④",AA19*(1+AD19))</f>
        <v>☆B④</v>
      </c>
      <c r="U19" s="225"/>
      <c r="V19" s="226"/>
      <c r="W19" s="204"/>
      <c r="X19" s="204"/>
      <c r="Y19" s="237"/>
      <c r="Z19" s="77" t="s">
        <v>6</v>
      </c>
      <c r="AA19" s="157"/>
      <c r="AB19" s="158"/>
      <c r="AC19" s="158"/>
      <c r="AD19" s="149"/>
      <c r="AE19" s="150"/>
      <c r="AF19" s="151"/>
      <c r="AG19" s="97"/>
      <c r="AH19" s="66"/>
      <c r="AI19" s="69"/>
      <c r="AJ19" s="69"/>
      <c r="AK19" s="69"/>
      <c r="AL19" s="69"/>
      <c r="AM19" s="69"/>
      <c r="AN19" s="69"/>
      <c r="AO19" s="69"/>
      <c r="AP19" s="69"/>
      <c r="AQ19" s="69"/>
      <c r="AR19" s="69"/>
      <c r="AS19" s="69"/>
      <c r="AT19" s="66"/>
      <c r="AU19" s="66"/>
      <c r="AV19" s="66"/>
      <c r="AW19" s="66"/>
      <c r="AX19" s="66"/>
      <c r="AY19" s="66"/>
      <c r="AZ19" s="66"/>
      <c r="BA19" s="66"/>
    </row>
    <row r="20" spans="1:53">
      <c r="A20" s="82"/>
      <c r="B20" s="83"/>
      <c r="C20" s="83"/>
      <c r="D20" s="83"/>
      <c r="E20" s="83"/>
      <c r="F20" s="83"/>
      <c r="G20" s="83"/>
      <c r="H20" s="83"/>
      <c r="I20" s="83"/>
      <c r="J20" s="83"/>
      <c r="K20" s="84"/>
      <c r="L20" s="85"/>
      <c r="M20" s="85"/>
      <c r="N20" s="86"/>
      <c r="O20" s="87"/>
      <c r="P20" s="87"/>
      <c r="Q20" s="88"/>
      <c r="R20" s="88"/>
      <c r="S20" s="89"/>
      <c r="T20" s="87"/>
      <c r="U20" s="87"/>
      <c r="V20" s="87"/>
      <c r="W20" s="88"/>
      <c r="X20" s="88"/>
      <c r="Y20" s="90"/>
      <c r="Z20" s="66"/>
      <c r="AA20" s="66"/>
      <c r="AB20" s="72" t="s">
        <v>36</v>
      </c>
      <c r="AC20" s="66"/>
      <c r="AD20" s="66"/>
      <c r="AE20" s="66"/>
      <c r="AF20" s="66"/>
      <c r="AG20" s="66"/>
      <c r="AH20" s="66"/>
      <c r="AI20" s="66"/>
      <c r="AJ20" s="72" t="s">
        <v>37</v>
      </c>
      <c r="AK20" s="66"/>
      <c r="AL20" s="66"/>
      <c r="AM20" s="66"/>
      <c r="AN20" s="66"/>
      <c r="AO20" s="66"/>
      <c r="AP20" s="66"/>
      <c r="AQ20" s="66"/>
      <c r="AR20" s="66"/>
      <c r="AS20" s="66"/>
      <c r="AT20" s="66"/>
      <c r="AU20" s="66"/>
      <c r="AV20" s="66"/>
      <c r="AW20" s="66"/>
      <c r="AX20" s="66"/>
      <c r="AY20" s="66"/>
      <c r="AZ20" s="66"/>
      <c r="BA20" s="66"/>
    </row>
    <row r="21" spans="1:53">
      <c r="A21" s="99" t="s">
        <v>13</v>
      </c>
      <c r="B21" s="100"/>
      <c r="C21" s="99" t="s">
        <v>32</v>
      </c>
      <c r="D21" s="100"/>
      <c r="E21" s="100"/>
      <c r="F21" s="100"/>
      <c r="G21" s="100"/>
      <c r="H21" s="100"/>
      <c r="I21" s="100"/>
      <c r="J21" s="100"/>
      <c r="K21" s="190"/>
      <c r="L21" s="191"/>
      <c r="M21" s="192"/>
      <c r="N21" s="251"/>
      <c r="O21" s="196"/>
      <c r="P21" s="252"/>
      <c r="Q21" s="196"/>
      <c r="R21" s="196"/>
      <c r="S21" s="197"/>
      <c r="T21" s="251"/>
      <c r="U21" s="196"/>
      <c r="V21" s="252"/>
      <c r="W21" s="196"/>
      <c r="X21" s="196"/>
      <c r="Y21" s="236"/>
      <c r="Z21" s="77"/>
      <c r="AA21" s="153" t="s">
        <v>29</v>
      </c>
      <c r="AB21" s="153"/>
      <c r="AC21" s="153"/>
      <c r="AD21" s="153"/>
      <c r="AE21" s="153"/>
      <c r="AF21" s="153"/>
      <c r="AG21" s="153"/>
      <c r="AH21" s="238" t="s">
        <v>26</v>
      </c>
      <c r="AI21" s="153"/>
      <c r="AJ21" s="154"/>
      <c r="AK21" s="234" t="s">
        <v>27</v>
      </c>
      <c r="AL21" s="234"/>
      <c r="AM21" s="234"/>
      <c r="AN21" s="234" t="s">
        <v>28</v>
      </c>
      <c r="AO21" s="234"/>
      <c r="AP21" s="234"/>
      <c r="AQ21" s="234" t="s">
        <v>84</v>
      </c>
      <c r="AR21" s="234"/>
      <c r="AS21" s="234"/>
      <c r="AT21" s="66"/>
      <c r="AU21" s="66"/>
      <c r="AV21" s="66"/>
      <c r="AW21" s="66"/>
      <c r="AX21" s="66"/>
      <c r="AY21" s="66"/>
      <c r="AZ21" s="66"/>
      <c r="BA21" s="66"/>
    </row>
    <row r="22" spans="1:53">
      <c r="A22" s="99"/>
      <c r="B22" s="70" t="s">
        <v>7</v>
      </c>
      <c r="C22" s="230"/>
      <c r="D22" s="231"/>
      <c r="E22" s="231"/>
      <c r="F22" s="231"/>
      <c r="G22" s="231"/>
      <c r="H22" s="231"/>
      <c r="I22" s="231"/>
      <c r="J22" s="232"/>
      <c r="K22" s="187"/>
      <c r="L22" s="188"/>
      <c r="M22" s="189"/>
      <c r="N22" s="221" t="str">
        <f>IF(AK22=0,"★C①",AH22*AK22)</f>
        <v>★C①</v>
      </c>
      <c r="O22" s="222"/>
      <c r="P22" s="223"/>
      <c r="Q22" s="208"/>
      <c r="R22" s="208"/>
      <c r="S22" s="209"/>
      <c r="T22" s="221" t="str">
        <f>IF(AQ22=0,"☆C①",AN22*AQ22)</f>
        <v>☆C①</v>
      </c>
      <c r="U22" s="222"/>
      <c r="V22" s="223"/>
      <c r="W22" s="243"/>
      <c r="X22" s="243"/>
      <c r="Y22" s="244"/>
      <c r="Z22" s="77" t="s">
        <v>7</v>
      </c>
      <c r="AA22" s="177"/>
      <c r="AB22" s="178"/>
      <c r="AC22" s="178"/>
      <c r="AD22" s="178"/>
      <c r="AE22" s="178"/>
      <c r="AF22" s="178"/>
      <c r="AG22" s="179"/>
      <c r="AH22" s="129"/>
      <c r="AI22" s="130"/>
      <c r="AJ22" s="131"/>
      <c r="AK22" s="233"/>
      <c r="AL22" s="233"/>
      <c r="AM22" s="233"/>
      <c r="AN22" s="235"/>
      <c r="AO22" s="235"/>
      <c r="AP22" s="235"/>
      <c r="AQ22" s="233"/>
      <c r="AR22" s="233"/>
      <c r="AS22" s="233"/>
      <c r="AT22" s="66"/>
      <c r="AU22" s="66"/>
      <c r="AV22" s="66"/>
      <c r="AW22" s="66"/>
      <c r="AX22" s="66"/>
      <c r="AY22" s="66"/>
      <c r="AZ22" s="66"/>
      <c r="BA22" s="66"/>
    </row>
    <row r="23" spans="1:53">
      <c r="A23" s="99"/>
      <c r="B23" s="70" t="s">
        <v>8</v>
      </c>
      <c r="C23" s="262"/>
      <c r="D23" s="263"/>
      <c r="E23" s="263"/>
      <c r="F23" s="263"/>
      <c r="G23" s="263"/>
      <c r="H23" s="263"/>
      <c r="I23" s="263"/>
      <c r="J23" s="264"/>
      <c r="K23" s="184"/>
      <c r="L23" s="185"/>
      <c r="M23" s="186"/>
      <c r="N23" s="218" t="str">
        <f>IF(AK23=0,"★C②",AH23*AK23)</f>
        <v>★C②</v>
      </c>
      <c r="O23" s="219"/>
      <c r="P23" s="220"/>
      <c r="Q23" s="206"/>
      <c r="R23" s="206"/>
      <c r="S23" s="207"/>
      <c r="T23" s="218" t="str">
        <f>IF(AQ23=0,"☆C②",AN23*AQ23)</f>
        <v>☆C②</v>
      </c>
      <c r="U23" s="219"/>
      <c r="V23" s="220"/>
      <c r="W23" s="241"/>
      <c r="X23" s="241"/>
      <c r="Y23" s="242"/>
      <c r="Z23" s="77" t="s">
        <v>8</v>
      </c>
      <c r="AA23" s="177"/>
      <c r="AB23" s="178"/>
      <c r="AC23" s="178"/>
      <c r="AD23" s="178"/>
      <c r="AE23" s="178"/>
      <c r="AF23" s="178"/>
      <c r="AG23" s="179"/>
      <c r="AH23" s="129"/>
      <c r="AI23" s="130"/>
      <c r="AJ23" s="131"/>
      <c r="AK23" s="233"/>
      <c r="AL23" s="233"/>
      <c r="AM23" s="233"/>
      <c r="AN23" s="235"/>
      <c r="AO23" s="235"/>
      <c r="AP23" s="235"/>
      <c r="AQ23" s="233"/>
      <c r="AR23" s="233"/>
      <c r="AS23" s="233"/>
      <c r="AT23" s="66"/>
      <c r="AU23" s="66"/>
      <c r="AV23" s="66"/>
      <c r="AW23" s="66"/>
      <c r="AX23" s="66"/>
      <c r="AY23" s="66"/>
      <c r="AZ23" s="66"/>
      <c r="BA23" s="66"/>
    </row>
    <row r="24" spans="1:53">
      <c r="A24" s="99"/>
      <c r="B24" s="70" t="s">
        <v>9</v>
      </c>
      <c r="C24" s="262"/>
      <c r="D24" s="263"/>
      <c r="E24" s="263"/>
      <c r="F24" s="263"/>
      <c r="G24" s="263"/>
      <c r="H24" s="263"/>
      <c r="I24" s="263"/>
      <c r="J24" s="264"/>
      <c r="K24" s="184"/>
      <c r="L24" s="185"/>
      <c r="M24" s="186"/>
      <c r="N24" s="218" t="str">
        <f>IF(AK24=0,"★C③",AH24*AK24)</f>
        <v>★C③</v>
      </c>
      <c r="O24" s="219"/>
      <c r="P24" s="220"/>
      <c r="Q24" s="206"/>
      <c r="R24" s="206"/>
      <c r="S24" s="207"/>
      <c r="T24" s="218" t="str">
        <f>IF(AQ24=0,"☆C③",AN24*AQ24)</f>
        <v>☆C③</v>
      </c>
      <c r="U24" s="219"/>
      <c r="V24" s="220"/>
      <c r="W24" s="241"/>
      <c r="X24" s="241"/>
      <c r="Y24" s="242"/>
      <c r="Z24" s="77" t="s">
        <v>9</v>
      </c>
      <c r="AA24" s="177"/>
      <c r="AB24" s="178"/>
      <c r="AC24" s="178"/>
      <c r="AD24" s="178"/>
      <c r="AE24" s="178"/>
      <c r="AF24" s="178"/>
      <c r="AG24" s="179"/>
      <c r="AH24" s="129"/>
      <c r="AI24" s="130"/>
      <c r="AJ24" s="131"/>
      <c r="AK24" s="233"/>
      <c r="AL24" s="233"/>
      <c r="AM24" s="233"/>
      <c r="AN24" s="235"/>
      <c r="AO24" s="235"/>
      <c r="AP24" s="235"/>
      <c r="AQ24" s="233"/>
      <c r="AR24" s="233"/>
      <c r="AS24" s="233"/>
      <c r="AT24" s="66"/>
      <c r="AU24" s="66"/>
      <c r="AV24" s="66"/>
      <c r="AW24" s="66"/>
      <c r="AX24" s="66"/>
      <c r="AY24" s="66"/>
      <c r="AZ24" s="66"/>
      <c r="BA24" s="66"/>
    </row>
    <row r="25" spans="1:53">
      <c r="A25" s="101"/>
      <c r="B25" s="70" t="s">
        <v>10</v>
      </c>
      <c r="C25" s="265"/>
      <c r="D25" s="266"/>
      <c r="E25" s="266"/>
      <c r="F25" s="266"/>
      <c r="G25" s="266"/>
      <c r="H25" s="266"/>
      <c r="I25" s="266"/>
      <c r="J25" s="267"/>
      <c r="K25" s="172"/>
      <c r="L25" s="173"/>
      <c r="M25" s="174"/>
      <c r="N25" s="215" t="str">
        <f>IF(AK25=0,"★C④",AH25*AK25)</f>
        <v>★C④</v>
      </c>
      <c r="O25" s="216"/>
      <c r="P25" s="217"/>
      <c r="Q25" s="204"/>
      <c r="R25" s="204"/>
      <c r="S25" s="205"/>
      <c r="T25" s="215" t="str">
        <f>IF(AQ25=0,"☆C④",AN25*AQ25)</f>
        <v>☆C④</v>
      </c>
      <c r="U25" s="216"/>
      <c r="V25" s="217"/>
      <c r="W25" s="239"/>
      <c r="X25" s="239"/>
      <c r="Y25" s="240"/>
      <c r="Z25" s="77" t="s">
        <v>10</v>
      </c>
      <c r="AA25" s="177"/>
      <c r="AB25" s="178"/>
      <c r="AC25" s="178"/>
      <c r="AD25" s="178"/>
      <c r="AE25" s="178"/>
      <c r="AF25" s="178"/>
      <c r="AG25" s="179"/>
      <c r="AH25" s="129"/>
      <c r="AI25" s="130"/>
      <c r="AJ25" s="131"/>
      <c r="AK25" s="233"/>
      <c r="AL25" s="233"/>
      <c r="AM25" s="233"/>
      <c r="AN25" s="235"/>
      <c r="AO25" s="235"/>
      <c r="AP25" s="235"/>
      <c r="AQ25" s="233"/>
      <c r="AR25" s="233"/>
      <c r="AS25" s="233"/>
      <c r="AT25" s="66"/>
      <c r="AU25" s="66"/>
      <c r="AV25" s="66"/>
      <c r="AW25" s="66"/>
      <c r="AX25" s="66"/>
      <c r="AY25" s="66"/>
      <c r="AZ25" s="66"/>
      <c r="BA25" s="66"/>
    </row>
    <row r="26" spans="1:53">
      <c r="A26" s="82"/>
      <c r="B26" s="83"/>
      <c r="C26" s="83"/>
      <c r="D26" s="83"/>
      <c r="E26" s="83"/>
      <c r="F26" s="83"/>
      <c r="G26" s="83"/>
      <c r="H26" s="83"/>
      <c r="I26" s="83"/>
      <c r="J26" s="102"/>
      <c r="K26" s="84"/>
      <c r="L26" s="85"/>
      <c r="M26" s="85"/>
      <c r="N26" s="86"/>
      <c r="O26" s="87"/>
      <c r="P26" s="87"/>
      <c r="Q26" s="88"/>
      <c r="R26" s="88"/>
      <c r="S26" s="89"/>
      <c r="T26" s="87"/>
      <c r="U26" s="87"/>
      <c r="V26" s="87"/>
      <c r="W26" s="88"/>
      <c r="X26" s="88"/>
      <c r="Y26" s="90"/>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row>
    <row r="27" spans="1:53" ht="14.25" thickBot="1">
      <c r="A27" s="103" t="s">
        <v>40</v>
      </c>
      <c r="B27" s="104"/>
      <c r="C27" s="268"/>
      <c r="D27" s="269"/>
      <c r="E27" s="269"/>
      <c r="F27" s="269"/>
      <c r="G27" s="269"/>
      <c r="H27" s="269"/>
      <c r="I27" s="269"/>
      <c r="J27" s="270"/>
      <c r="K27" s="200"/>
      <c r="L27" s="201"/>
      <c r="M27" s="202"/>
      <c r="N27" s="246"/>
      <c r="O27" s="247"/>
      <c r="P27" s="248"/>
      <c r="Q27" s="135"/>
      <c r="R27" s="135"/>
      <c r="S27" s="203"/>
      <c r="T27" s="246"/>
      <c r="U27" s="247"/>
      <c r="V27" s="248"/>
      <c r="W27" s="135"/>
      <c r="X27" s="135"/>
      <c r="Y27" s="136"/>
      <c r="Z27" s="67"/>
      <c r="AA27" s="137"/>
      <c r="AB27" s="137"/>
      <c r="AC27" s="137"/>
      <c r="AD27" s="137"/>
      <c r="AE27" s="137"/>
      <c r="AF27" s="137"/>
      <c r="AG27" s="137"/>
      <c r="AH27" s="105"/>
      <c r="AI27" s="105"/>
      <c r="AJ27" s="105"/>
      <c r="AK27" s="137"/>
      <c r="AL27" s="137"/>
      <c r="AM27" s="137"/>
      <c r="AN27" s="137"/>
      <c r="AO27" s="137"/>
      <c r="AP27" s="137"/>
      <c r="AQ27" s="137"/>
      <c r="AR27" s="137"/>
      <c r="AS27" s="137"/>
      <c r="AT27" s="66"/>
      <c r="AU27" s="66"/>
      <c r="AV27" s="66"/>
      <c r="AW27" s="66"/>
      <c r="AX27" s="66"/>
      <c r="AY27" s="66"/>
      <c r="AZ27" s="66"/>
      <c r="BA27" s="66"/>
    </row>
    <row r="28" spans="1:53" ht="14.25" thickTop="1">
      <c r="A28" s="106"/>
      <c r="B28" s="106"/>
      <c r="C28" s="107"/>
      <c r="D28" s="108"/>
      <c r="E28" s="108"/>
      <c r="F28" s="108"/>
      <c r="G28" s="108"/>
      <c r="H28" s="108"/>
      <c r="I28" s="108"/>
      <c r="J28" s="108"/>
      <c r="K28" s="143"/>
      <c r="L28" s="143"/>
      <c r="M28" s="143"/>
      <c r="N28" s="144"/>
      <c r="O28" s="144"/>
      <c r="P28" s="144"/>
      <c r="Q28" s="144"/>
      <c r="R28" s="144"/>
      <c r="S28" s="144"/>
      <c r="T28" s="144"/>
      <c r="U28" s="144"/>
      <c r="V28" s="144"/>
      <c r="W28" s="144"/>
      <c r="X28" s="144"/>
      <c r="Y28" s="144"/>
      <c r="Z28" s="67"/>
      <c r="AA28" s="67"/>
      <c r="AB28" s="67"/>
      <c r="AC28" s="67"/>
      <c r="AD28" s="79"/>
      <c r="AE28" s="79"/>
      <c r="AF28" s="79"/>
      <c r="AG28" s="79"/>
      <c r="AH28" s="109"/>
      <c r="AI28" s="109"/>
      <c r="AJ28" s="109"/>
      <c r="AK28" s="145"/>
      <c r="AL28" s="145"/>
      <c r="AM28" s="145"/>
      <c r="AN28" s="146"/>
      <c r="AO28" s="146"/>
      <c r="AP28" s="146"/>
      <c r="AQ28" s="145"/>
      <c r="AR28" s="145"/>
      <c r="AS28" s="145"/>
      <c r="AT28" s="66"/>
      <c r="AU28" s="66"/>
      <c r="AV28" s="66"/>
      <c r="AW28" s="66"/>
      <c r="AX28" s="66"/>
      <c r="AY28" s="66"/>
      <c r="AZ28" s="66"/>
      <c r="BA28" s="66"/>
    </row>
    <row r="29" spans="1:53">
      <c r="A29" s="66"/>
      <c r="B29" s="66"/>
      <c r="C29" s="66"/>
      <c r="D29" s="66"/>
      <c r="E29" s="66"/>
      <c r="F29" s="66"/>
      <c r="G29" s="66"/>
      <c r="H29" s="66"/>
      <c r="I29" s="66"/>
      <c r="J29" s="66"/>
      <c r="K29" s="66"/>
      <c r="L29" s="66"/>
      <c r="M29" s="66"/>
      <c r="N29" s="66"/>
      <c r="O29" s="66"/>
      <c r="P29" s="66"/>
      <c r="Q29" s="66"/>
      <c r="R29" s="66"/>
      <c r="S29" s="66"/>
      <c r="T29" s="110"/>
      <c r="U29" s="66"/>
      <c r="V29" s="66"/>
      <c r="W29" s="66"/>
      <c r="X29" s="66"/>
      <c r="Y29" s="66"/>
      <c r="Z29" s="67"/>
      <c r="AA29" s="67"/>
      <c r="AB29" s="79"/>
      <c r="AC29" s="79"/>
      <c r="AD29" s="67"/>
      <c r="AE29" s="67"/>
      <c r="AF29" s="67"/>
      <c r="AG29" s="67"/>
      <c r="AH29" s="67"/>
      <c r="AI29" s="67"/>
      <c r="AJ29" s="67"/>
      <c r="AK29" s="67"/>
      <c r="AL29" s="67"/>
      <c r="AM29" s="67"/>
      <c r="AN29" s="67"/>
      <c r="AO29" s="67"/>
      <c r="AP29" s="67"/>
      <c r="AQ29" s="67"/>
      <c r="AR29" s="67"/>
      <c r="AS29" s="67"/>
      <c r="AT29" s="66"/>
      <c r="AU29" s="66"/>
      <c r="AV29" s="66"/>
      <c r="AW29" s="66"/>
      <c r="AX29" s="66"/>
      <c r="AY29" s="66"/>
      <c r="AZ29" s="66"/>
      <c r="BA29" s="66"/>
    </row>
    <row r="30" spans="1:53">
      <c r="A30" s="122" t="s">
        <v>92</v>
      </c>
      <c r="B30" s="66"/>
      <c r="C30" s="66"/>
      <c r="D30" s="66"/>
      <c r="E30" s="164">
        <f>D7</f>
        <v>0</v>
      </c>
      <c r="F30" s="164"/>
      <c r="G30" s="164"/>
      <c r="H30" s="111"/>
      <c r="I30" s="111"/>
      <c r="J30" s="111"/>
      <c r="K30" s="111"/>
      <c r="L30" s="111"/>
      <c r="M30" s="111"/>
      <c r="N30" s="111"/>
      <c r="O30" s="111"/>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row>
    <row r="31" spans="1:53">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110"/>
      <c r="AK31" s="110"/>
      <c r="AL31" s="110"/>
      <c r="AM31" s="66"/>
      <c r="AN31" s="66"/>
      <c r="AO31" s="66"/>
      <c r="AP31" s="66"/>
      <c r="AQ31" s="66"/>
      <c r="AR31" s="66"/>
      <c r="AS31" s="66"/>
      <c r="AT31" s="111"/>
      <c r="AU31" s="66"/>
      <c r="AV31" s="66"/>
      <c r="AW31" s="66"/>
      <c r="AX31" s="66"/>
      <c r="AY31" s="66"/>
      <c r="AZ31" s="66"/>
      <c r="BA31" s="66"/>
    </row>
    <row r="32" spans="1:53" ht="13.5" customHeight="1">
      <c r="A32" s="66"/>
      <c r="B32" s="66"/>
      <c r="C32" s="66"/>
      <c r="D32" s="127" t="s">
        <v>44</v>
      </c>
      <c r="E32" s="139"/>
      <c r="F32" s="128">
        <f>K11</f>
        <v>0</v>
      </c>
      <c r="G32" s="128"/>
      <c r="H32" s="127" t="s">
        <v>19</v>
      </c>
      <c r="I32" s="126" t="str">
        <f>IF(W11=0,T11,W11)</f>
        <v>☆A①</v>
      </c>
      <c r="J32" s="126"/>
      <c r="K32" s="127" t="s">
        <v>20</v>
      </c>
      <c r="L32" s="128">
        <f>K12</f>
        <v>0</v>
      </c>
      <c r="M32" s="128"/>
      <c r="N32" s="127" t="s">
        <v>19</v>
      </c>
      <c r="O32" s="126" t="str">
        <f>IF(W12=0,T12,W12)</f>
        <v>☆A②</v>
      </c>
      <c r="P32" s="126"/>
      <c r="Q32" s="127" t="s">
        <v>20</v>
      </c>
      <c r="R32" s="128">
        <f>K13</f>
        <v>0</v>
      </c>
      <c r="S32" s="128"/>
      <c r="T32" s="127" t="s">
        <v>19</v>
      </c>
      <c r="U32" s="126" t="str">
        <f>IF(W13=0,T13,W13)</f>
        <v>☆A③</v>
      </c>
      <c r="V32" s="126"/>
      <c r="W32" s="141" t="s">
        <v>21</v>
      </c>
      <c r="X32" s="141"/>
      <c r="Y32" s="128">
        <f>K10</f>
        <v>0</v>
      </c>
      <c r="Z32" s="128"/>
      <c r="AA32" s="128"/>
      <c r="AB32" s="128"/>
      <c r="AC32" s="128"/>
      <c r="AD32" s="128"/>
      <c r="AE32" s="128"/>
      <c r="AF32" s="128"/>
      <c r="AG32" s="66"/>
      <c r="AH32" s="66"/>
      <c r="AI32" s="66"/>
      <c r="AJ32" s="66"/>
      <c r="AK32" s="66"/>
      <c r="AL32" s="66"/>
      <c r="AM32" s="66"/>
      <c r="AN32" s="66"/>
      <c r="AO32" s="66"/>
      <c r="AP32" s="66"/>
      <c r="AQ32" s="66"/>
      <c r="AR32" s="66"/>
      <c r="AS32" s="66"/>
      <c r="AT32" s="111"/>
      <c r="AU32" s="112" t="s">
        <v>47</v>
      </c>
      <c r="AV32" s="112" t="s">
        <v>48</v>
      </c>
      <c r="AW32" s="112" t="s">
        <v>49</v>
      </c>
      <c r="AX32" s="112"/>
      <c r="AY32" s="112" t="s">
        <v>59</v>
      </c>
      <c r="AZ32" s="111"/>
      <c r="BA32" s="113" t="s">
        <v>64</v>
      </c>
    </row>
    <row r="33" spans="1:60">
      <c r="A33" s="66"/>
      <c r="B33" s="66"/>
      <c r="C33" s="66"/>
      <c r="D33" s="139"/>
      <c r="E33" s="139"/>
      <c r="F33" s="127">
        <v>100</v>
      </c>
      <c r="G33" s="127"/>
      <c r="H33" s="127"/>
      <c r="I33" s="132">
        <f>Q11</f>
        <v>0</v>
      </c>
      <c r="J33" s="132"/>
      <c r="K33" s="127"/>
      <c r="L33" s="127">
        <v>100</v>
      </c>
      <c r="M33" s="127"/>
      <c r="N33" s="127"/>
      <c r="O33" s="132">
        <f>Q12</f>
        <v>0</v>
      </c>
      <c r="P33" s="132"/>
      <c r="Q33" s="127"/>
      <c r="R33" s="127">
        <v>100</v>
      </c>
      <c r="S33" s="127"/>
      <c r="T33" s="127"/>
      <c r="U33" s="132">
        <f>Q13</f>
        <v>0</v>
      </c>
      <c r="V33" s="132"/>
      <c r="W33" s="141"/>
      <c r="X33" s="141"/>
      <c r="Y33" s="140">
        <f>K11</f>
        <v>0</v>
      </c>
      <c r="Z33" s="140"/>
      <c r="AA33" s="111" t="s">
        <v>20</v>
      </c>
      <c r="AB33" s="140">
        <f>K12</f>
        <v>0</v>
      </c>
      <c r="AC33" s="140"/>
      <c r="AD33" s="111" t="s">
        <v>20</v>
      </c>
      <c r="AE33" s="140">
        <f>K13</f>
        <v>0</v>
      </c>
      <c r="AF33" s="140"/>
      <c r="AG33" s="66"/>
      <c r="AH33" s="66"/>
      <c r="AI33" s="66"/>
      <c r="AJ33" s="66"/>
      <c r="AK33" s="66"/>
      <c r="AL33" s="66"/>
      <c r="AM33" s="66"/>
      <c r="AN33" s="66"/>
      <c r="AO33" s="66"/>
      <c r="AP33" s="66"/>
      <c r="AQ33" s="66"/>
      <c r="AR33" s="66"/>
      <c r="AS33" s="66"/>
      <c r="AT33" s="111"/>
      <c r="AU33" s="112">
        <f>IF(F32=0,0,F32/F33*I32/I33)</f>
        <v>0</v>
      </c>
      <c r="AV33" s="112">
        <f>IF(L32=0,0,L32/L33*O32/O33)</f>
        <v>0</v>
      </c>
      <c r="AW33" s="112">
        <f>IF(R32=0,0,R32/R33*U32/U33)</f>
        <v>0</v>
      </c>
      <c r="AX33" s="112"/>
      <c r="AY33" s="112">
        <f>IF(Y32=0,0,Y32/(Y33+AB33+AE33))</f>
        <v>0</v>
      </c>
      <c r="AZ33" s="111"/>
      <c r="BA33" s="112">
        <f>(AU33+AV33+AW33)*AY33</f>
        <v>0</v>
      </c>
    </row>
    <row r="34" spans="1:60">
      <c r="A34" s="66"/>
      <c r="B34" s="66"/>
      <c r="C34" s="66"/>
      <c r="D34" s="114"/>
      <c r="E34" s="114"/>
      <c r="F34" s="111"/>
      <c r="G34" s="111"/>
      <c r="H34" s="111"/>
      <c r="I34" s="115"/>
      <c r="J34" s="115"/>
      <c r="K34" s="111"/>
      <c r="L34" s="111"/>
      <c r="M34" s="111"/>
      <c r="N34" s="111"/>
      <c r="O34" s="115"/>
      <c r="P34" s="111"/>
      <c r="Q34" s="111"/>
      <c r="R34" s="111"/>
      <c r="S34" s="111"/>
      <c r="T34" s="111"/>
      <c r="U34" s="115"/>
      <c r="V34" s="111"/>
      <c r="W34" s="116"/>
      <c r="X34" s="116"/>
      <c r="Y34" s="111"/>
      <c r="Z34" s="111"/>
      <c r="AA34" s="66"/>
      <c r="AB34" s="111"/>
      <c r="AC34" s="111"/>
      <c r="AD34" s="66"/>
      <c r="AE34" s="111"/>
      <c r="AF34" s="111"/>
      <c r="AG34" s="66"/>
      <c r="AH34" s="66"/>
      <c r="AI34" s="66"/>
      <c r="AJ34" s="66"/>
      <c r="AK34" s="66"/>
      <c r="AL34" s="66"/>
      <c r="AM34" s="66"/>
      <c r="AN34" s="66"/>
      <c r="AO34" s="66"/>
      <c r="AP34" s="66"/>
      <c r="AQ34" s="66"/>
      <c r="AR34" s="66"/>
      <c r="AS34" s="66"/>
      <c r="AT34" s="111"/>
      <c r="AU34" s="111"/>
      <c r="AV34" s="111"/>
      <c r="AW34" s="111"/>
      <c r="AX34" s="111"/>
      <c r="AY34" s="111"/>
      <c r="AZ34" s="111"/>
      <c r="BA34" s="66"/>
    </row>
    <row r="35" spans="1:60">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111"/>
      <c r="AU35" s="111"/>
      <c r="AV35" s="111"/>
      <c r="AW35" s="111"/>
      <c r="AX35" s="111"/>
      <c r="AY35" s="111"/>
      <c r="AZ35" s="111"/>
      <c r="BA35" s="66"/>
    </row>
    <row r="36" spans="1:60">
      <c r="A36" s="66"/>
      <c r="B36" s="66"/>
      <c r="C36" s="66"/>
      <c r="D36" s="138" t="s">
        <v>22</v>
      </c>
      <c r="E36" s="139"/>
      <c r="F36" s="128">
        <f>K16</f>
        <v>0</v>
      </c>
      <c r="G36" s="128"/>
      <c r="H36" s="127" t="s">
        <v>19</v>
      </c>
      <c r="I36" s="126" t="str">
        <f>IF(W16=0,T16,W16)</f>
        <v>☆B①</v>
      </c>
      <c r="J36" s="126"/>
      <c r="K36" s="127" t="s">
        <v>20</v>
      </c>
      <c r="L36" s="128">
        <f>K17</f>
        <v>0</v>
      </c>
      <c r="M36" s="128"/>
      <c r="N36" s="127" t="s">
        <v>19</v>
      </c>
      <c r="O36" s="126" t="str">
        <f>IF(W17=0,T17,W17)</f>
        <v>☆B②</v>
      </c>
      <c r="P36" s="126"/>
      <c r="Q36" s="127" t="s">
        <v>20</v>
      </c>
      <c r="R36" s="128">
        <f>K18</f>
        <v>0</v>
      </c>
      <c r="S36" s="128"/>
      <c r="T36" s="127" t="s">
        <v>19</v>
      </c>
      <c r="U36" s="126" t="str">
        <f>IF(W18=0,T18,W18)</f>
        <v>☆B③</v>
      </c>
      <c r="V36" s="126"/>
      <c r="W36" s="127" t="s">
        <v>20</v>
      </c>
      <c r="X36" s="128">
        <f>K19</f>
        <v>0</v>
      </c>
      <c r="Y36" s="128"/>
      <c r="Z36" s="127" t="s">
        <v>19</v>
      </c>
      <c r="AA36" s="126" t="str">
        <f>IF(W19=0,T19,W19)</f>
        <v>☆B④</v>
      </c>
      <c r="AB36" s="126"/>
      <c r="AC36" s="141" t="s">
        <v>21</v>
      </c>
      <c r="AD36" s="141"/>
      <c r="AE36" s="128">
        <f>K15</f>
        <v>0</v>
      </c>
      <c r="AF36" s="128"/>
      <c r="AG36" s="128"/>
      <c r="AH36" s="128"/>
      <c r="AI36" s="128"/>
      <c r="AJ36" s="128"/>
      <c r="AK36" s="128"/>
      <c r="AL36" s="128"/>
      <c r="AM36" s="128"/>
      <c r="AN36" s="128"/>
      <c r="AO36" s="128"/>
      <c r="AP36" s="66"/>
      <c r="AQ36" s="66"/>
      <c r="AR36" s="66"/>
      <c r="AS36" s="66"/>
      <c r="AT36" s="111"/>
      <c r="AU36" s="112" t="s">
        <v>50</v>
      </c>
      <c r="AV36" s="112" t="s">
        <v>51</v>
      </c>
      <c r="AW36" s="112" t="s">
        <v>52</v>
      </c>
      <c r="AX36" s="112" t="s">
        <v>53</v>
      </c>
      <c r="AY36" s="112" t="s">
        <v>60</v>
      </c>
      <c r="AZ36" s="111"/>
      <c r="BA36" s="113" t="s">
        <v>65</v>
      </c>
    </row>
    <row r="37" spans="1:60">
      <c r="A37" s="66"/>
      <c r="B37" s="66"/>
      <c r="C37" s="66"/>
      <c r="D37" s="139"/>
      <c r="E37" s="139"/>
      <c r="F37" s="127">
        <v>100</v>
      </c>
      <c r="G37" s="127"/>
      <c r="H37" s="127"/>
      <c r="I37" s="132">
        <f>Q16</f>
        <v>0</v>
      </c>
      <c r="J37" s="132"/>
      <c r="K37" s="127"/>
      <c r="L37" s="127">
        <v>100</v>
      </c>
      <c r="M37" s="127"/>
      <c r="N37" s="127"/>
      <c r="O37" s="132">
        <f>Q17</f>
        <v>0</v>
      </c>
      <c r="P37" s="132"/>
      <c r="Q37" s="127"/>
      <c r="R37" s="127">
        <v>100</v>
      </c>
      <c r="S37" s="127"/>
      <c r="T37" s="127"/>
      <c r="U37" s="132">
        <f>Q18</f>
        <v>0</v>
      </c>
      <c r="V37" s="132"/>
      <c r="W37" s="127"/>
      <c r="X37" s="127">
        <v>100</v>
      </c>
      <c r="Y37" s="127"/>
      <c r="Z37" s="127"/>
      <c r="AA37" s="132">
        <f>Q19</f>
        <v>0</v>
      </c>
      <c r="AB37" s="132"/>
      <c r="AC37" s="141"/>
      <c r="AD37" s="141"/>
      <c r="AE37" s="140">
        <f>K16</f>
        <v>0</v>
      </c>
      <c r="AF37" s="140"/>
      <c r="AG37" s="111" t="s">
        <v>20</v>
      </c>
      <c r="AH37" s="142">
        <f>K17</f>
        <v>0</v>
      </c>
      <c r="AI37" s="142"/>
      <c r="AJ37" s="111" t="s">
        <v>20</v>
      </c>
      <c r="AK37" s="140">
        <f>K18</f>
        <v>0</v>
      </c>
      <c r="AL37" s="140"/>
      <c r="AM37" s="111" t="s">
        <v>20</v>
      </c>
      <c r="AN37" s="140">
        <f>K19</f>
        <v>0</v>
      </c>
      <c r="AO37" s="140"/>
      <c r="AP37" s="66"/>
      <c r="AQ37" s="66"/>
      <c r="AR37" s="66"/>
      <c r="AS37" s="66"/>
      <c r="AT37" s="111"/>
      <c r="AU37" s="112">
        <f>IF(F36=0,0,F36/F37*I36/I37)</f>
        <v>0</v>
      </c>
      <c r="AV37" s="112">
        <f>IF(L36=0,0,L36/L37*O36/O37)</f>
        <v>0</v>
      </c>
      <c r="AW37" s="112">
        <f>IF(R36=0,0,R36/R37*U36/U37)</f>
        <v>0</v>
      </c>
      <c r="AX37" s="112">
        <f>IF(X36=0,0,X36/X37*AA36/AA37)</f>
        <v>0</v>
      </c>
      <c r="AY37" s="112">
        <f>IF(AE36=0,0,AE36/(AE37+AH37+AK37+AN37))</f>
        <v>0</v>
      </c>
      <c r="AZ37" s="111"/>
      <c r="BA37" s="112">
        <f>(AU37+AV37+AW37+AX37)*AY37</f>
        <v>0</v>
      </c>
    </row>
    <row r="38" spans="1:60">
      <c r="A38" s="66"/>
      <c r="B38" s="66"/>
      <c r="C38" s="66"/>
      <c r="D38" s="114"/>
      <c r="E38" s="114"/>
      <c r="F38" s="111"/>
      <c r="G38" s="111"/>
      <c r="H38" s="111"/>
      <c r="I38" s="115"/>
      <c r="J38" s="115"/>
      <c r="K38" s="111"/>
      <c r="L38" s="111"/>
      <c r="M38" s="111"/>
      <c r="N38" s="111"/>
      <c r="O38" s="115"/>
      <c r="P38" s="111"/>
      <c r="Q38" s="111"/>
      <c r="R38" s="111"/>
      <c r="S38" s="111"/>
      <c r="T38" s="111"/>
      <c r="U38" s="115"/>
      <c r="V38" s="111"/>
      <c r="W38" s="116"/>
      <c r="X38" s="116"/>
      <c r="Y38" s="111"/>
      <c r="Z38" s="111"/>
      <c r="AA38" s="66"/>
      <c r="AB38" s="111"/>
      <c r="AC38" s="111"/>
      <c r="AD38" s="66"/>
      <c r="AE38" s="111"/>
      <c r="AF38" s="111"/>
      <c r="AG38" s="66"/>
      <c r="AH38" s="66"/>
      <c r="AI38" s="66"/>
      <c r="AJ38" s="66"/>
      <c r="AK38" s="66"/>
      <c r="AL38" s="66"/>
      <c r="AM38" s="66"/>
      <c r="AN38" s="66"/>
      <c r="AO38" s="66"/>
      <c r="AP38" s="66"/>
      <c r="AQ38" s="66"/>
      <c r="AR38" s="66"/>
      <c r="AS38" s="66"/>
      <c r="AT38" s="111"/>
      <c r="AU38" s="111"/>
      <c r="AV38" s="111"/>
      <c r="AW38" s="111"/>
      <c r="AX38" s="111"/>
      <c r="AY38" s="111"/>
      <c r="AZ38" s="111"/>
      <c r="BA38" s="66"/>
    </row>
    <row r="39" spans="1:60">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111"/>
      <c r="AU39" s="111"/>
      <c r="AV39" s="111"/>
      <c r="AW39" s="111"/>
      <c r="AX39" s="111"/>
      <c r="AY39" s="111"/>
      <c r="AZ39" s="111"/>
      <c r="BA39" s="66"/>
    </row>
    <row r="40" spans="1:60">
      <c r="A40" s="66"/>
      <c r="B40" s="66"/>
      <c r="C40" s="66"/>
      <c r="D40" s="138" t="s">
        <v>22</v>
      </c>
      <c r="E40" s="139"/>
      <c r="F40" s="128">
        <f>K22</f>
        <v>0</v>
      </c>
      <c r="G40" s="128"/>
      <c r="H40" s="127" t="s">
        <v>19</v>
      </c>
      <c r="I40" s="126" t="str">
        <f>IF(W22=0,T22,W22)</f>
        <v>☆C①</v>
      </c>
      <c r="J40" s="126"/>
      <c r="K40" s="127" t="s">
        <v>20</v>
      </c>
      <c r="L40" s="128">
        <f>K23</f>
        <v>0</v>
      </c>
      <c r="M40" s="128"/>
      <c r="N40" s="127" t="s">
        <v>19</v>
      </c>
      <c r="O40" s="126" t="str">
        <f>IF(W23=0,T23,W23)</f>
        <v>☆C②</v>
      </c>
      <c r="P40" s="126"/>
      <c r="Q40" s="127" t="s">
        <v>20</v>
      </c>
      <c r="R40" s="128">
        <f>K24</f>
        <v>0</v>
      </c>
      <c r="S40" s="128"/>
      <c r="T40" s="127" t="s">
        <v>19</v>
      </c>
      <c r="U40" s="126" t="str">
        <f>IF(W24=0,T24,W24)</f>
        <v>☆C③</v>
      </c>
      <c r="V40" s="126"/>
      <c r="W40" s="127" t="s">
        <v>20</v>
      </c>
      <c r="X40" s="128">
        <f>K25</f>
        <v>0</v>
      </c>
      <c r="Y40" s="128"/>
      <c r="Z40" s="127" t="s">
        <v>19</v>
      </c>
      <c r="AA40" s="126" t="str">
        <f>IF(W25=0,T25,W25)</f>
        <v>☆C④</v>
      </c>
      <c r="AB40" s="126"/>
      <c r="AC40" s="141" t="s">
        <v>21</v>
      </c>
      <c r="AD40" s="141"/>
      <c r="AE40" s="128">
        <f>K21</f>
        <v>0</v>
      </c>
      <c r="AF40" s="128"/>
      <c r="AG40" s="128"/>
      <c r="AH40" s="128"/>
      <c r="AI40" s="128"/>
      <c r="AJ40" s="128"/>
      <c r="AK40" s="128"/>
      <c r="AL40" s="128"/>
      <c r="AM40" s="128"/>
      <c r="AN40" s="128"/>
      <c r="AO40" s="128"/>
      <c r="AP40" s="66"/>
      <c r="AQ40" s="66"/>
      <c r="AR40" s="66"/>
      <c r="AS40" s="66"/>
      <c r="AT40" s="111"/>
      <c r="AU40" s="112" t="s">
        <v>54</v>
      </c>
      <c r="AV40" s="112" t="s">
        <v>55</v>
      </c>
      <c r="AW40" s="112" t="s">
        <v>56</v>
      </c>
      <c r="AX40" s="112" t="s">
        <v>57</v>
      </c>
      <c r="AY40" s="112" t="s">
        <v>61</v>
      </c>
      <c r="AZ40" s="111"/>
      <c r="BA40" s="113" t="s">
        <v>66</v>
      </c>
    </row>
    <row r="41" spans="1:60">
      <c r="A41" s="66"/>
      <c r="B41" s="66"/>
      <c r="C41" s="66"/>
      <c r="D41" s="139"/>
      <c r="E41" s="139"/>
      <c r="F41" s="127">
        <v>100</v>
      </c>
      <c r="G41" s="127"/>
      <c r="H41" s="127"/>
      <c r="I41" s="132" t="str">
        <f>IF(Q22=0,N22,Q22)</f>
        <v>★C①</v>
      </c>
      <c r="J41" s="132"/>
      <c r="K41" s="127"/>
      <c r="L41" s="127">
        <v>100</v>
      </c>
      <c r="M41" s="127"/>
      <c r="N41" s="127"/>
      <c r="O41" s="132" t="str">
        <f>IF(Q23=0,N23,Q23)</f>
        <v>★C②</v>
      </c>
      <c r="P41" s="132"/>
      <c r="Q41" s="127"/>
      <c r="R41" s="127">
        <v>100</v>
      </c>
      <c r="S41" s="127"/>
      <c r="T41" s="127"/>
      <c r="U41" s="132" t="str">
        <f>IF(Q24=0,N24,Q24)</f>
        <v>★C③</v>
      </c>
      <c r="V41" s="132"/>
      <c r="W41" s="127"/>
      <c r="X41" s="127">
        <v>100</v>
      </c>
      <c r="Y41" s="127"/>
      <c r="Z41" s="127"/>
      <c r="AA41" s="132" t="str">
        <f>IF(Q25=0,N25,Q25)</f>
        <v>★C④</v>
      </c>
      <c r="AB41" s="132"/>
      <c r="AC41" s="141"/>
      <c r="AD41" s="141"/>
      <c r="AE41" s="140">
        <f>K22</f>
        <v>0</v>
      </c>
      <c r="AF41" s="140"/>
      <c r="AG41" s="111" t="s">
        <v>20</v>
      </c>
      <c r="AH41" s="142">
        <f>K23</f>
        <v>0</v>
      </c>
      <c r="AI41" s="142"/>
      <c r="AJ41" s="111" t="s">
        <v>20</v>
      </c>
      <c r="AK41" s="140">
        <f>K24</f>
        <v>0</v>
      </c>
      <c r="AL41" s="140"/>
      <c r="AM41" s="111" t="s">
        <v>20</v>
      </c>
      <c r="AN41" s="140">
        <f>K25</f>
        <v>0</v>
      </c>
      <c r="AO41" s="140"/>
      <c r="AP41" s="66"/>
      <c r="AQ41" s="66"/>
      <c r="AR41" s="66"/>
      <c r="AS41" s="66"/>
      <c r="AT41" s="111"/>
      <c r="AU41" s="112">
        <f>IF(F40=0,0,F40/F41*I40/I41)</f>
        <v>0</v>
      </c>
      <c r="AV41" s="112">
        <f>IF(L40=0,0,L40/L41*O40/O41)</f>
        <v>0</v>
      </c>
      <c r="AW41" s="112">
        <f>IF(R40=0,0,R40/R41*U40/U41)</f>
        <v>0</v>
      </c>
      <c r="AX41" s="112">
        <f>IF(X40=0,0,X40/X41*AA40/AA41)</f>
        <v>0</v>
      </c>
      <c r="AY41" s="112">
        <f>IF(AE40=0,0,AE40/(AE41+AH41+AK41+AN41))</f>
        <v>0</v>
      </c>
      <c r="AZ41" s="111"/>
      <c r="BA41" s="112">
        <f>(AU41+AV41+AW41+AX41)*AY41</f>
        <v>0</v>
      </c>
    </row>
    <row r="42" spans="1:60">
      <c r="A42" s="66"/>
      <c r="B42" s="66"/>
      <c r="C42" s="66"/>
      <c r="D42" s="114"/>
      <c r="E42" s="114"/>
      <c r="F42" s="111"/>
      <c r="G42" s="111"/>
      <c r="H42" s="111"/>
      <c r="I42" s="115"/>
      <c r="J42" s="115"/>
      <c r="K42" s="111"/>
      <c r="L42" s="111"/>
      <c r="M42" s="111"/>
      <c r="N42" s="111"/>
      <c r="O42" s="115"/>
      <c r="P42" s="111"/>
      <c r="Q42" s="111"/>
      <c r="R42" s="111"/>
      <c r="S42" s="111"/>
      <c r="T42" s="111"/>
      <c r="U42" s="115"/>
      <c r="V42" s="111"/>
      <c r="W42" s="116"/>
      <c r="X42" s="116"/>
      <c r="Y42" s="111"/>
      <c r="Z42" s="111"/>
      <c r="AA42" s="66"/>
      <c r="AB42" s="111"/>
      <c r="AC42" s="111"/>
      <c r="AD42" s="66"/>
      <c r="AE42" s="111"/>
      <c r="AF42" s="111"/>
      <c r="AG42" s="66"/>
      <c r="AH42" s="66"/>
      <c r="AI42" s="66"/>
      <c r="AJ42" s="66"/>
      <c r="AK42" s="66"/>
      <c r="AL42" s="66"/>
      <c r="AM42" s="66"/>
      <c r="AN42" s="66"/>
      <c r="AO42" s="66"/>
      <c r="AP42" s="66"/>
      <c r="AQ42" s="66"/>
      <c r="AR42" s="66"/>
      <c r="AS42" s="66"/>
      <c r="AT42" s="111"/>
      <c r="AU42" s="111"/>
      <c r="AV42" s="111"/>
      <c r="AW42" s="111"/>
      <c r="AX42" s="111"/>
      <c r="AY42" s="111"/>
      <c r="AZ42" s="111"/>
      <c r="BA42" s="66"/>
    </row>
    <row r="43" spans="1:60" ht="14.25" thickBo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111"/>
      <c r="AU43" s="111"/>
      <c r="AV43" s="111"/>
      <c r="AW43" s="111"/>
      <c r="AX43" s="111"/>
      <c r="AY43" s="111"/>
      <c r="AZ43" s="111"/>
      <c r="BA43" s="66"/>
    </row>
    <row r="44" spans="1:60">
      <c r="A44" s="66"/>
      <c r="B44" s="66"/>
      <c r="C44" s="66"/>
      <c r="D44" s="127" t="s">
        <v>41</v>
      </c>
      <c r="E44" s="127"/>
      <c r="F44" s="128">
        <f>K27</f>
        <v>0</v>
      </c>
      <c r="G44" s="128"/>
      <c r="H44" s="127" t="s">
        <v>42</v>
      </c>
      <c r="I44" s="132">
        <f>W27</f>
        <v>0</v>
      </c>
      <c r="J44" s="132"/>
      <c r="K44" s="66"/>
      <c r="L44" s="66"/>
      <c r="M44" s="141" t="s">
        <v>20</v>
      </c>
      <c r="N44" s="141"/>
      <c r="O44" s="128">
        <v>100</v>
      </c>
      <c r="P44" s="128"/>
      <c r="Q44" s="117" t="s">
        <v>23</v>
      </c>
      <c r="R44" s="128">
        <f>K10</f>
        <v>0</v>
      </c>
      <c r="S44" s="128"/>
      <c r="T44" s="117" t="s">
        <v>23</v>
      </c>
      <c r="U44" s="128">
        <f>K15</f>
        <v>0</v>
      </c>
      <c r="V44" s="128"/>
      <c r="W44" s="117" t="s">
        <v>23</v>
      </c>
      <c r="X44" s="128">
        <f>K21</f>
        <v>0</v>
      </c>
      <c r="Y44" s="128"/>
      <c r="Z44" s="117" t="s">
        <v>23</v>
      </c>
      <c r="AA44" s="128">
        <f>K27</f>
        <v>0</v>
      </c>
      <c r="AB44" s="128"/>
      <c r="AC44" s="66"/>
      <c r="AD44" s="141" t="s">
        <v>43</v>
      </c>
      <c r="AE44" s="127"/>
      <c r="AF44" s="165">
        <f>IF(BA45&lt;100,ROUNDUP(BA45,2),IF(BA45&lt;1000,ROUNDUP(BA45,1),ROUNDUP(BA45,3-INT(LOG(BA45)))))</f>
        <v>0</v>
      </c>
      <c r="AG44" s="165"/>
      <c r="AH44" s="165"/>
      <c r="AI44" s="165"/>
      <c r="AJ44" s="165"/>
      <c r="AK44" s="165"/>
      <c r="AL44" s="127" t="s">
        <v>24</v>
      </c>
      <c r="AM44" s="127"/>
      <c r="AN44" s="127"/>
      <c r="AO44" s="127"/>
      <c r="AP44" s="118"/>
      <c r="AQ44" s="118"/>
      <c r="AR44" s="66"/>
      <c r="AS44" s="66"/>
      <c r="AT44" s="111"/>
      <c r="AU44" s="112" t="s">
        <v>58</v>
      </c>
      <c r="AV44" s="112"/>
      <c r="AW44" s="112"/>
      <c r="AX44" s="112"/>
      <c r="AY44" s="112" t="s">
        <v>62</v>
      </c>
      <c r="AZ44" s="111"/>
      <c r="BA44" s="119" t="s">
        <v>63</v>
      </c>
      <c r="BH44" t="e">
        <f>AE40/(AE41+AH41+AK41+AN41)</f>
        <v>#DIV/0!</v>
      </c>
    </row>
    <row r="45" spans="1:60" ht="14.25" thickBot="1">
      <c r="A45" s="66"/>
      <c r="B45" s="66"/>
      <c r="C45" s="66"/>
      <c r="D45" s="127"/>
      <c r="E45" s="127"/>
      <c r="F45" s="127">
        <v>100</v>
      </c>
      <c r="G45" s="127"/>
      <c r="H45" s="127"/>
      <c r="I45" s="133">
        <f>Q27</f>
        <v>0</v>
      </c>
      <c r="J45" s="133"/>
      <c r="K45" s="66"/>
      <c r="L45" s="66"/>
      <c r="M45" s="141"/>
      <c r="N45" s="141"/>
      <c r="O45" s="134">
        <v>100</v>
      </c>
      <c r="P45" s="134"/>
      <c r="Q45" s="134"/>
      <c r="R45" s="134"/>
      <c r="S45" s="134"/>
      <c r="T45" s="134"/>
      <c r="U45" s="134"/>
      <c r="V45" s="134"/>
      <c r="W45" s="134"/>
      <c r="X45" s="134"/>
      <c r="Y45" s="134"/>
      <c r="Z45" s="134"/>
      <c r="AA45" s="134"/>
      <c r="AB45" s="134"/>
      <c r="AC45" s="66"/>
      <c r="AD45" s="127"/>
      <c r="AE45" s="127"/>
      <c r="AF45" s="165"/>
      <c r="AG45" s="165"/>
      <c r="AH45" s="165"/>
      <c r="AI45" s="165"/>
      <c r="AJ45" s="165"/>
      <c r="AK45" s="165"/>
      <c r="AL45" s="127"/>
      <c r="AM45" s="127"/>
      <c r="AN45" s="127"/>
      <c r="AO45" s="127"/>
      <c r="AP45" s="118"/>
      <c r="AQ45" s="118"/>
      <c r="AR45" s="66"/>
      <c r="AS45" s="66"/>
      <c r="AT45" s="111"/>
      <c r="AU45" s="112">
        <f>IF(F44=0,0,F44/F45*I44/I45)</f>
        <v>0</v>
      </c>
      <c r="AV45" s="112"/>
      <c r="AW45" s="112"/>
      <c r="AX45" s="112"/>
      <c r="AY45" s="112">
        <f>(O44-R44-U44-X44-AA44)/O45</f>
        <v>1</v>
      </c>
      <c r="AZ45" s="111"/>
      <c r="BA45" s="120">
        <f>E30*(BA33+BA37+BA41+AU45+AY45)</f>
        <v>0</v>
      </c>
      <c r="BH45">
        <f>(O44-R44-U44-X44)/O45</f>
        <v>1</v>
      </c>
    </row>
    <row r="46" spans="1:60">
      <c r="AU46" s="24"/>
      <c r="AV46" s="24"/>
      <c r="AW46" s="24"/>
      <c r="AX46" s="24"/>
      <c r="AY46" s="24"/>
      <c r="AZ46" s="24"/>
    </row>
  </sheetData>
  <mergeCells count="254">
    <mergeCell ref="C12:J12"/>
    <mergeCell ref="C13:J13"/>
    <mergeCell ref="C16:J16"/>
    <mergeCell ref="C27:J27"/>
    <mergeCell ref="C25:J25"/>
    <mergeCell ref="C24:J24"/>
    <mergeCell ref="C23:J23"/>
    <mergeCell ref="C22:J22"/>
    <mergeCell ref="C19:J19"/>
    <mergeCell ref="C17:J17"/>
    <mergeCell ref="C18:J18"/>
    <mergeCell ref="AI1:AS4"/>
    <mergeCell ref="AI12:AS12"/>
    <mergeCell ref="T27:V27"/>
    <mergeCell ref="N10:P10"/>
    <mergeCell ref="T10:V10"/>
    <mergeCell ref="T15:V15"/>
    <mergeCell ref="T21:V21"/>
    <mergeCell ref="N27:P27"/>
    <mergeCell ref="N11:P11"/>
    <mergeCell ref="N12:P12"/>
    <mergeCell ref="N13:P13"/>
    <mergeCell ref="N19:P19"/>
    <mergeCell ref="N18:P18"/>
    <mergeCell ref="N17:P17"/>
    <mergeCell ref="N16:P16"/>
    <mergeCell ref="N15:P15"/>
    <mergeCell ref="N21:P21"/>
    <mergeCell ref="AK25:AM25"/>
    <mergeCell ref="AK24:AM24"/>
    <mergeCell ref="AK23:AM23"/>
    <mergeCell ref="AK22:AM22"/>
    <mergeCell ref="AK21:AM21"/>
    <mergeCell ref="AA21:AG21"/>
    <mergeCell ref="W12:Y12"/>
    <mergeCell ref="AD19:AF19"/>
    <mergeCell ref="AD18:AF18"/>
    <mergeCell ref="AA25:AG25"/>
    <mergeCell ref="AA19:AC19"/>
    <mergeCell ref="AA18:AC18"/>
    <mergeCell ref="AH25:AJ25"/>
    <mergeCell ref="AH24:AJ24"/>
    <mergeCell ref="W15:Y15"/>
    <mergeCell ref="W13:Y13"/>
    <mergeCell ref="AH21:AJ21"/>
    <mergeCell ref="W25:Y25"/>
    <mergeCell ref="W24:Y24"/>
    <mergeCell ref="W23:Y23"/>
    <mergeCell ref="W22:Y22"/>
    <mergeCell ref="W21:Y21"/>
    <mergeCell ref="W19:Y19"/>
    <mergeCell ref="W18:Y18"/>
    <mergeCell ref="W17:Y17"/>
    <mergeCell ref="W16:Y16"/>
    <mergeCell ref="AQ25:AS25"/>
    <mergeCell ref="AQ24:AS24"/>
    <mergeCell ref="AQ23:AS23"/>
    <mergeCell ref="AQ22:AS22"/>
    <mergeCell ref="AQ21:AS21"/>
    <mergeCell ref="AN25:AP25"/>
    <mergeCell ref="AN24:AP24"/>
    <mergeCell ref="AN23:AP23"/>
    <mergeCell ref="AN22:AP22"/>
    <mergeCell ref="AN21:AP21"/>
    <mergeCell ref="D7:G7"/>
    <mergeCell ref="C9:J9"/>
    <mergeCell ref="W11:Y11"/>
    <mergeCell ref="W10:Y10"/>
    <mergeCell ref="N25:P25"/>
    <mergeCell ref="N24:P24"/>
    <mergeCell ref="N23:P23"/>
    <mergeCell ref="N22:P22"/>
    <mergeCell ref="T25:V25"/>
    <mergeCell ref="T24:V24"/>
    <mergeCell ref="T23:V23"/>
    <mergeCell ref="T22:V22"/>
    <mergeCell ref="K12:M12"/>
    <mergeCell ref="T13:V13"/>
    <mergeCell ref="T12:V12"/>
    <mergeCell ref="T11:V11"/>
    <mergeCell ref="T16:V16"/>
    <mergeCell ref="T19:V19"/>
    <mergeCell ref="T18:V18"/>
    <mergeCell ref="T17:V17"/>
    <mergeCell ref="K10:M10"/>
    <mergeCell ref="K11:M11"/>
    <mergeCell ref="K24:M24"/>
    <mergeCell ref="C11:J11"/>
    <mergeCell ref="D32:E33"/>
    <mergeCell ref="K16:M16"/>
    <mergeCell ref="K15:M15"/>
    <mergeCell ref="K13:M13"/>
    <mergeCell ref="Q15:S15"/>
    <mergeCell ref="Q13:S13"/>
    <mergeCell ref="R33:S33"/>
    <mergeCell ref="K27:M27"/>
    <mergeCell ref="Q27:S27"/>
    <mergeCell ref="Q25:S25"/>
    <mergeCell ref="Q24:S24"/>
    <mergeCell ref="Q23:S23"/>
    <mergeCell ref="Q22:S22"/>
    <mergeCell ref="Q21:S21"/>
    <mergeCell ref="Q19:S19"/>
    <mergeCell ref="Q18:S18"/>
    <mergeCell ref="Q17:S17"/>
    <mergeCell ref="Q16:S16"/>
    <mergeCell ref="K32:K33"/>
    <mergeCell ref="N32:N33"/>
    <mergeCell ref="K23:M23"/>
    <mergeCell ref="K22:M22"/>
    <mergeCell ref="K21:M21"/>
    <mergeCell ref="K19:M19"/>
    <mergeCell ref="F33:G33"/>
    <mergeCell ref="I32:J32"/>
    <mergeCell ref="I33:J33"/>
    <mergeCell ref="L32:M32"/>
    <mergeCell ref="L33:M33"/>
    <mergeCell ref="O32:P32"/>
    <mergeCell ref="O33:P33"/>
    <mergeCell ref="H32:H33"/>
    <mergeCell ref="F32:G32"/>
    <mergeCell ref="L40:M40"/>
    <mergeCell ref="N40:N41"/>
    <mergeCell ref="T9:Y9"/>
    <mergeCell ref="N9:S9"/>
    <mergeCell ref="K9:M9"/>
    <mergeCell ref="K25:M25"/>
    <mergeCell ref="U37:V37"/>
    <mergeCell ref="Y32:AF32"/>
    <mergeCell ref="AB33:AC33"/>
    <mergeCell ref="AE33:AF33"/>
    <mergeCell ref="T32:T33"/>
    <mergeCell ref="W32:X33"/>
    <mergeCell ref="R32:S32"/>
    <mergeCell ref="Q32:Q33"/>
    <mergeCell ref="Q10:S10"/>
    <mergeCell ref="AA24:AG24"/>
    <mergeCell ref="AA23:AG23"/>
    <mergeCell ref="AA22:AG22"/>
    <mergeCell ref="Q11:S11"/>
    <mergeCell ref="Q12:S12"/>
    <mergeCell ref="K18:M18"/>
    <mergeCell ref="K17:M17"/>
    <mergeCell ref="AE40:AO40"/>
    <mergeCell ref="W36:W37"/>
    <mergeCell ref="D36:E37"/>
    <mergeCell ref="F36:G36"/>
    <mergeCell ref="H36:H37"/>
    <mergeCell ref="I36:J36"/>
    <mergeCell ref="K36:K37"/>
    <mergeCell ref="L36:M36"/>
    <mergeCell ref="R36:S36"/>
    <mergeCell ref="T36:T37"/>
    <mergeCell ref="U36:V36"/>
    <mergeCell ref="N36:N37"/>
    <mergeCell ref="O36:P36"/>
    <mergeCell ref="Q36:Q37"/>
    <mergeCell ref="E30:G30"/>
    <mergeCell ref="AD44:AE45"/>
    <mergeCell ref="AF44:AK45"/>
    <mergeCell ref="AL44:AO45"/>
    <mergeCell ref="M44:N45"/>
    <mergeCell ref="O44:P44"/>
    <mergeCell ref="R44:S44"/>
    <mergeCell ref="U44:V44"/>
    <mergeCell ref="X44:Y44"/>
    <mergeCell ref="X41:Y41"/>
    <mergeCell ref="AA41:AB41"/>
    <mergeCell ref="F41:G41"/>
    <mergeCell ref="I41:J41"/>
    <mergeCell ref="L41:M41"/>
    <mergeCell ref="O41:P41"/>
    <mergeCell ref="R41:S41"/>
    <mergeCell ref="AN37:AO37"/>
    <mergeCell ref="F37:G37"/>
    <mergeCell ref="I37:J37"/>
    <mergeCell ref="L37:M37"/>
    <mergeCell ref="O37:P37"/>
    <mergeCell ref="R37:S37"/>
    <mergeCell ref="AE41:AF41"/>
    <mergeCell ref="AE37:AF37"/>
    <mergeCell ref="AI6:AS9"/>
    <mergeCell ref="AI10:AS10"/>
    <mergeCell ref="AM11:AS11"/>
    <mergeCell ref="AD17:AF17"/>
    <mergeCell ref="AD16:AF16"/>
    <mergeCell ref="AD15:AF15"/>
    <mergeCell ref="AA10:AC10"/>
    <mergeCell ref="AD10:AF10"/>
    <mergeCell ref="AA11:AC11"/>
    <mergeCell ref="AD11:AF11"/>
    <mergeCell ref="AA12:AC12"/>
    <mergeCell ref="AD12:AF12"/>
    <mergeCell ref="AA13:AC13"/>
    <mergeCell ref="AD13:AF13"/>
    <mergeCell ref="AI14:AS18"/>
    <mergeCell ref="AJ11:AL11"/>
    <mergeCell ref="AA17:AC17"/>
    <mergeCell ref="AA16:AC16"/>
    <mergeCell ref="AA15:AC15"/>
    <mergeCell ref="AQ27:AS27"/>
    <mergeCell ref="K28:M28"/>
    <mergeCell ref="N28:P28"/>
    <mergeCell ref="Q28:S28"/>
    <mergeCell ref="T28:V28"/>
    <mergeCell ref="W28:Y28"/>
    <mergeCell ref="AK28:AM28"/>
    <mergeCell ref="AN28:AP28"/>
    <mergeCell ref="AQ28:AS28"/>
    <mergeCell ref="X36:Y36"/>
    <mergeCell ref="Z36:Z37"/>
    <mergeCell ref="AK37:AL37"/>
    <mergeCell ref="AK27:AM27"/>
    <mergeCell ref="AN27:AP27"/>
    <mergeCell ref="U32:V32"/>
    <mergeCell ref="U33:V33"/>
    <mergeCell ref="Y33:Z33"/>
    <mergeCell ref="W40:W41"/>
    <mergeCell ref="AA36:AB36"/>
    <mergeCell ref="X37:Y37"/>
    <mergeCell ref="AA37:AB37"/>
    <mergeCell ref="AC36:AD37"/>
    <mergeCell ref="U41:V41"/>
    <mergeCell ref="AN41:AO41"/>
    <mergeCell ref="X40:Y40"/>
    <mergeCell ref="Z40:Z41"/>
    <mergeCell ref="AA40:AB40"/>
    <mergeCell ref="AC40:AD41"/>
    <mergeCell ref="AH41:AI41"/>
    <mergeCell ref="AH37:AI37"/>
    <mergeCell ref="O40:P40"/>
    <mergeCell ref="Q40:Q41"/>
    <mergeCell ref="R40:S40"/>
    <mergeCell ref="T40:T41"/>
    <mergeCell ref="U40:V40"/>
    <mergeCell ref="AH23:AJ23"/>
    <mergeCell ref="AH22:AJ22"/>
    <mergeCell ref="D44:E45"/>
    <mergeCell ref="F45:G45"/>
    <mergeCell ref="F44:G44"/>
    <mergeCell ref="H44:H45"/>
    <mergeCell ref="I44:J44"/>
    <mergeCell ref="I45:J45"/>
    <mergeCell ref="AA44:AB44"/>
    <mergeCell ref="O45:AB45"/>
    <mergeCell ref="W27:Y27"/>
    <mergeCell ref="AA27:AG27"/>
    <mergeCell ref="AE36:AO36"/>
    <mergeCell ref="D40:E41"/>
    <mergeCell ref="F40:G40"/>
    <mergeCell ref="H40:H41"/>
    <mergeCell ref="I40:J40"/>
    <mergeCell ref="K40:K41"/>
    <mergeCell ref="AK41:AL41"/>
  </mergeCells>
  <phoneticPr fontId="2"/>
  <pageMargins left="0.25" right="0.16" top="0.74803149606299213" bottom="0.23" header="0.31496062992125984" footer="0.31496062992125984"/>
  <pageSetup paperSize="9" scale="96"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46"/>
  <sheetViews>
    <sheetView view="pageBreakPreview" zoomScaleSheetLayoutView="100" workbookViewId="0"/>
  </sheetViews>
  <sheetFormatPr defaultRowHeight="13.5"/>
  <cols>
    <col min="1" max="1" width="3.625" customWidth="1"/>
    <col min="2" max="46" width="3.375" customWidth="1"/>
    <col min="47" max="51" width="7.25" customWidth="1"/>
    <col min="52" max="52" width="3.125" customWidth="1"/>
    <col min="53" max="53" width="9" customWidth="1"/>
  </cols>
  <sheetData>
    <row r="1" spans="1:45" ht="13.5" customHeight="1">
      <c r="A1" s="31" t="s">
        <v>79</v>
      </c>
      <c r="AI1" s="319" t="s">
        <v>81</v>
      </c>
      <c r="AJ1" s="319"/>
      <c r="AK1" s="319"/>
      <c r="AL1" s="319"/>
      <c r="AM1" s="319"/>
      <c r="AN1" s="319"/>
      <c r="AO1" s="319"/>
      <c r="AP1" s="319"/>
      <c r="AQ1" s="319"/>
      <c r="AR1" s="319"/>
      <c r="AS1" s="319"/>
    </row>
    <row r="2" spans="1:45">
      <c r="AI2" s="319"/>
      <c r="AJ2" s="319"/>
      <c r="AK2" s="319"/>
      <c r="AL2" s="319"/>
      <c r="AM2" s="319"/>
      <c r="AN2" s="319"/>
      <c r="AO2" s="319"/>
      <c r="AP2" s="319"/>
      <c r="AQ2" s="319"/>
      <c r="AR2" s="319"/>
      <c r="AS2" s="319"/>
    </row>
    <row r="3" spans="1:45">
      <c r="A3" t="s">
        <v>18</v>
      </c>
      <c r="C3" s="7"/>
      <c r="D3" s="121" t="s">
        <v>94</v>
      </c>
      <c r="E3" s="3"/>
      <c r="F3" s="3"/>
      <c r="G3" s="3"/>
      <c r="H3" s="3"/>
      <c r="I3" s="3"/>
      <c r="J3" s="3"/>
      <c r="K3" s="3"/>
      <c r="L3" s="3"/>
      <c r="M3" s="3"/>
      <c r="N3" s="3"/>
      <c r="O3" s="3"/>
      <c r="P3" s="3"/>
      <c r="Q3" s="3"/>
      <c r="R3" s="3"/>
      <c r="AI3" s="319"/>
      <c r="AJ3" s="319"/>
      <c r="AK3" s="319"/>
      <c r="AL3" s="319"/>
      <c r="AM3" s="319"/>
      <c r="AN3" s="319"/>
      <c r="AO3" s="319"/>
      <c r="AP3" s="319"/>
      <c r="AQ3" s="319"/>
      <c r="AR3" s="319"/>
      <c r="AS3" s="319"/>
    </row>
    <row r="4" spans="1:45" ht="5.25" customHeight="1">
      <c r="C4" s="7"/>
      <c r="D4" s="7"/>
      <c r="E4" s="7"/>
      <c r="F4" s="7"/>
      <c r="G4" s="7"/>
      <c r="H4" s="7"/>
      <c r="I4" s="7"/>
      <c r="J4" s="7"/>
      <c r="AI4" s="319"/>
      <c r="AJ4" s="319"/>
      <c r="AK4" s="319"/>
      <c r="AL4" s="319"/>
      <c r="AM4" s="319"/>
      <c r="AN4" s="319"/>
      <c r="AO4" s="319"/>
      <c r="AP4" s="319"/>
      <c r="AQ4" s="319"/>
      <c r="AR4" s="319"/>
      <c r="AS4" s="319"/>
    </row>
    <row r="5" spans="1:45">
      <c r="A5" t="s">
        <v>17</v>
      </c>
      <c r="C5" s="7"/>
      <c r="D5" s="121" t="s">
        <v>95</v>
      </c>
      <c r="E5" s="3"/>
      <c r="F5" s="3"/>
      <c r="G5" s="3"/>
      <c r="H5" s="3"/>
      <c r="I5" s="3"/>
      <c r="J5" s="3"/>
      <c r="K5" s="3"/>
      <c r="L5" s="3"/>
      <c r="M5" s="3"/>
      <c r="N5" s="3"/>
      <c r="O5" s="3"/>
      <c r="P5" s="3"/>
      <c r="Q5" s="3"/>
      <c r="R5" s="3"/>
      <c r="AI5" s="56"/>
      <c r="AJ5" s="56"/>
      <c r="AK5" s="56"/>
      <c r="AL5" s="56"/>
      <c r="AM5" s="56"/>
      <c r="AN5" s="56"/>
      <c r="AO5" s="56"/>
      <c r="AP5" s="56"/>
      <c r="AQ5" s="56"/>
      <c r="AR5" s="56"/>
      <c r="AS5" s="56"/>
    </row>
    <row r="6" spans="1:45" ht="5.25" customHeight="1" thickBot="1">
      <c r="AI6" s="319" t="s">
        <v>82</v>
      </c>
      <c r="AJ6" s="319"/>
      <c r="AK6" s="319"/>
      <c r="AL6" s="319"/>
      <c r="AM6" s="319"/>
      <c r="AN6" s="319"/>
      <c r="AO6" s="319"/>
      <c r="AP6" s="319"/>
      <c r="AQ6" s="319"/>
      <c r="AR6" s="319"/>
      <c r="AS6" s="319"/>
    </row>
    <row r="7" spans="1:45" ht="15" customHeight="1" thickTop="1" thickBot="1">
      <c r="A7" t="s">
        <v>16</v>
      </c>
      <c r="D7" s="210">
        <v>192.65</v>
      </c>
      <c r="E7" s="211"/>
      <c r="F7" s="211"/>
      <c r="G7" s="212"/>
      <c r="H7" t="s">
        <v>15</v>
      </c>
      <c r="AI7" s="319"/>
      <c r="AJ7" s="319"/>
      <c r="AK7" s="319"/>
      <c r="AL7" s="319"/>
      <c r="AM7" s="319"/>
      <c r="AN7" s="319"/>
      <c r="AO7" s="319"/>
      <c r="AP7" s="319"/>
      <c r="AQ7" s="319"/>
      <c r="AR7" s="319"/>
      <c r="AS7" s="319"/>
    </row>
    <row r="8" spans="1:45" ht="14.25" thickTop="1">
      <c r="AI8" s="319"/>
      <c r="AJ8" s="319"/>
      <c r="AK8" s="319"/>
      <c r="AL8" s="319"/>
      <c r="AM8" s="319"/>
      <c r="AN8" s="319"/>
      <c r="AO8" s="319"/>
      <c r="AP8" s="319"/>
      <c r="AQ8" s="319"/>
      <c r="AR8" s="319"/>
      <c r="AS8" s="319"/>
    </row>
    <row r="9" spans="1:45" ht="14.25" thickBot="1">
      <c r="A9" s="9"/>
      <c r="B9" s="10"/>
      <c r="C9" s="320" t="s">
        <v>25</v>
      </c>
      <c r="D9" s="299"/>
      <c r="E9" s="299"/>
      <c r="F9" s="299"/>
      <c r="G9" s="299"/>
      <c r="H9" s="299"/>
      <c r="I9" s="299"/>
      <c r="J9" s="300"/>
      <c r="K9" s="334" t="s">
        <v>14</v>
      </c>
      <c r="L9" s="335"/>
      <c r="M9" s="336"/>
      <c r="N9" s="334" t="s">
        <v>90</v>
      </c>
      <c r="O9" s="335"/>
      <c r="P9" s="335"/>
      <c r="Q9" s="335"/>
      <c r="R9" s="335"/>
      <c r="S9" s="336"/>
      <c r="T9" s="166" t="s">
        <v>91</v>
      </c>
      <c r="U9" s="167"/>
      <c r="V9" s="167"/>
      <c r="W9" s="167"/>
      <c r="X9" s="167"/>
      <c r="Y9" s="168"/>
      <c r="AB9" s="29" t="s">
        <v>34</v>
      </c>
      <c r="AH9" s="7"/>
      <c r="AI9" s="319"/>
      <c r="AJ9" s="319"/>
      <c r="AK9" s="319"/>
      <c r="AL9" s="319"/>
      <c r="AM9" s="319"/>
      <c r="AN9" s="319"/>
      <c r="AO9" s="319"/>
      <c r="AP9" s="319"/>
      <c r="AQ9" s="319"/>
      <c r="AR9" s="319"/>
      <c r="AS9" s="319"/>
    </row>
    <row r="10" spans="1:45" ht="15" thickTop="1" thickBot="1">
      <c r="A10" s="40" t="s">
        <v>11</v>
      </c>
      <c r="B10" s="43"/>
      <c r="C10" s="41" t="s">
        <v>30</v>
      </c>
      <c r="D10" s="44"/>
      <c r="E10" s="44"/>
      <c r="F10" s="44"/>
      <c r="G10" s="44"/>
      <c r="H10" s="44"/>
      <c r="I10" s="44"/>
      <c r="J10" s="44"/>
      <c r="K10" s="227">
        <v>46.7</v>
      </c>
      <c r="L10" s="228"/>
      <c r="M10" s="229"/>
      <c r="N10" s="329"/>
      <c r="O10" s="330"/>
      <c r="P10" s="331"/>
      <c r="Q10" s="330"/>
      <c r="R10" s="330"/>
      <c r="S10" s="332"/>
      <c r="T10" s="329"/>
      <c r="U10" s="330"/>
      <c r="V10" s="331"/>
      <c r="W10" s="330"/>
      <c r="X10" s="330"/>
      <c r="Y10" s="333"/>
      <c r="Z10" s="25"/>
      <c r="AA10" s="320" t="s">
        <v>84</v>
      </c>
      <c r="AB10" s="299"/>
      <c r="AC10" s="299"/>
      <c r="AD10" s="337"/>
      <c r="AE10" s="338"/>
      <c r="AF10" s="338"/>
      <c r="AG10" s="63"/>
      <c r="AI10" s="339" t="s">
        <v>38</v>
      </c>
      <c r="AJ10" s="339"/>
      <c r="AK10" s="339"/>
      <c r="AL10" s="339"/>
      <c r="AM10" s="339"/>
      <c r="AN10" s="339"/>
      <c r="AO10" s="339"/>
      <c r="AP10" s="339"/>
      <c r="AQ10" s="339"/>
      <c r="AR10" s="339"/>
      <c r="AS10" s="339"/>
    </row>
    <row r="11" spans="1:45" ht="13.5" customHeight="1" thickTop="1" thickBot="1">
      <c r="A11" s="41"/>
      <c r="B11" s="9" t="s">
        <v>0</v>
      </c>
      <c r="C11" s="230" t="s">
        <v>96</v>
      </c>
      <c r="D11" s="231"/>
      <c r="E11" s="231"/>
      <c r="F11" s="231"/>
      <c r="G11" s="231"/>
      <c r="H11" s="231"/>
      <c r="I11" s="231"/>
      <c r="J11" s="232"/>
      <c r="K11" s="187">
        <v>46.7</v>
      </c>
      <c r="L11" s="188"/>
      <c r="M11" s="189"/>
      <c r="N11" s="323"/>
      <c r="O11" s="324"/>
      <c r="P11" s="325"/>
      <c r="Q11" s="180">
        <v>18500</v>
      </c>
      <c r="R11" s="180"/>
      <c r="S11" s="181"/>
      <c r="T11" s="302" t="str">
        <f>IF(AA11=0,"☆A①",AA11)</f>
        <v>☆A①</v>
      </c>
      <c r="U11" s="303"/>
      <c r="V11" s="304"/>
      <c r="W11" s="208">
        <v>18500</v>
      </c>
      <c r="X11" s="208"/>
      <c r="Y11" s="213"/>
      <c r="Z11" s="10" t="s">
        <v>0</v>
      </c>
      <c r="AA11" s="157"/>
      <c r="AB11" s="158"/>
      <c r="AC11" s="158"/>
      <c r="AD11" s="321"/>
      <c r="AE11" s="322"/>
      <c r="AF11" s="322"/>
      <c r="AG11" s="22"/>
      <c r="AI11" s="23" t="s">
        <v>39</v>
      </c>
      <c r="AJ11" s="326"/>
      <c r="AK11" s="327"/>
      <c r="AL11" s="328"/>
      <c r="AM11" s="319" t="s">
        <v>45</v>
      </c>
      <c r="AN11" s="319"/>
      <c r="AO11" s="319"/>
      <c r="AP11" s="319"/>
      <c r="AQ11" s="319"/>
      <c r="AR11" s="319"/>
      <c r="AS11" s="319"/>
    </row>
    <row r="12" spans="1:45" ht="13.5" customHeight="1" thickTop="1">
      <c r="A12" s="41"/>
      <c r="B12" s="9" t="s">
        <v>1</v>
      </c>
      <c r="C12" s="262"/>
      <c r="D12" s="263"/>
      <c r="E12" s="263"/>
      <c r="F12" s="263"/>
      <c r="G12" s="263"/>
      <c r="H12" s="263"/>
      <c r="I12" s="263"/>
      <c r="J12" s="264"/>
      <c r="K12" s="184"/>
      <c r="L12" s="185"/>
      <c r="M12" s="186"/>
      <c r="N12" s="316"/>
      <c r="O12" s="317"/>
      <c r="P12" s="318"/>
      <c r="Q12" s="182"/>
      <c r="R12" s="182"/>
      <c r="S12" s="183"/>
      <c r="T12" s="295" t="str">
        <f>IF(AA12=0,"☆A②",AA12)</f>
        <v>☆A②</v>
      </c>
      <c r="U12" s="296"/>
      <c r="V12" s="297"/>
      <c r="W12" s="206"/>
      <c r="X12" s="206"/>
      <c r="Y12" s="245"/>
      <c r="Z12" s="10" t="s">
        <v>1</v>
      </c>
      <c r="AA12" s="157"/>
      <c r="AB12" s="158"/>
      <c r="AC12" s="158"/>
      <c r="AD12" s="321"/>
      <c r="AE12" s="322"/>
      <c r="AF12" s="322"/>
      <c r="AG12" s="22"/>
      <c r="AI12" s="319" t="s">
        <v>46</v>
      </c>
      <c r="AJ12" s="319"/>
      <c r="AK12" s="319"/>
      <c r="AL12" s="319"/>
      <c r="AM12" s="319"/>
      <c r="AN12" s="319"/>
      <c r="AO12" s="319"/>
      <c r="AP12" s="319"/>
      <c r="AQ12" s="319"/>
      <c r="AR12" s="319"/>
      <c r="AS12" s="319"/>
    </row>
    <row r="13" spans="1:45">
      <c r="A13" s="42"/>
      <c r="B13" s="9" t="s">
        <v>2</v>
      </c>
      <c r="C13" s="265"/>
      <c r="D13" s="266"/>
      <c r="E13" s="266"/>
      <c r="F13" s="266"/>
      <c r="G13" s="266"/>
      <c r="H13" s="266"/>
      <c r="I13" s="266"/>
      <c r="J13" s="267"/>
      <c r="K13" s="193"/>
      <c r="L13" s="194"/>
      <c r="M13" s="195"/>
      <c r="N13" s="310"/>
      <c r="O13" s="311"/>
      <c r="P13" s="312"/>
      <c r="Q13" s="198"/>
      <c r="R13" s="198"/>
      <c r="S13" s="199"/>
      <c r="T13" s="313" t="str">
        <f>IF(AA13=0,"☆A③",AA13)</f>
        <v>☆A③</v>
      </c>
      <c r="U13" s="314"/>
      <c r="V13" s="315"/>
      <c r="W13" s="204"/>
      <c r="X13" s="204"/>
      <c r="Y13" s="237"/>
      <c r="Z13" s="10" t="s">
        <v>2</v>
      </c>
      <c r="AA13" s="157"/>
      <c r="AB13" s="158"/>
      <c r="AC13" s="158"/>
      <c r="AD13" s="321"/>
      <c r="AE13" s="322"/>
      <c r="AF13" s="322"/>
      <c r="AG13" s="22"/>
      <c r="AI13" s="56"/>
      <c r="AJ13" s="56"/>
      <c r="AK13" s="56"/>
      <c r="AL13" s="56"/>
      <c r="AM13" s="56"/>
      <c r="AN13" s="56"/>
      <c r="AO13" s="56"/>
      <c r="AP13" s="56"/>
      <c r="AQ13" s="56"/>
      <c r="AR13" s="56"/>
      <c r="AS13" s="56"/>
    </row>
    <row r="14" spans="1:45" ht="13.5" customHeight="1">
      <c r="A14" s="12"/>
      <c r="B14" s="13"/>
      <c r="C14" s="13"/>
      <c r="D14" s="13"/>
      <c r="E14" s="13"/>
      <c r="F14" s="13"/>
      <c r="G14" s="13"/>
      <c r="H14" s="13"/>
      <c r="I14" s="13"/>
      <c r="J14" s="13"/>
      <c r="K14" s="18"/>
      <c r="L14" s="17"/>
      <c r="M14" s="17"/>
      <c r="N14" s="50"/>
      <c r="O14" s="14"/>
      <c r="P14" s="14"/>
      <c r="Q14" s="15"/>
      <c r="R14" s="15"/>
      <c r="S14" s="51"/>
      <c r="T14" s="14"/>
      <c r="U14" s="14"/>
      <c r="V14" s="14"/>
      <c r="W14" s="15"/>
      <c r="X14" s="15"/>
      <c r="Y14" s="16"/>
      <c r="Z14" s="7"/>
      <c r="AA14" s="19"/>
      <c r="AB14" s="30" t="s">
        <v>35</v>
      </c>
      <c r="AC14" s="19"/>
      <c r="AD14" s="64"/>
      <c r="AE14" s="64"/>
      <c r="AF14" s="64"/>
      <c r="AG14" s="22"/>
      <c r="AI14" s="319" t="s">
        <v>83</v>
      </c>
      <c r="AJ14" s="319"/>
      <c r="AK14" s="319"/>
      <c r="AL14" s="319"/>
      <c r="AM14" s="319"/>
      <c r="AN14" s="319"/>
      <c r="AO14" s="319"/>
      <c r="AP14" s="319"/>
      <c r="AQ14" s="319"/>
      <c r="AR14" s="319"/>
      <c r="AS14" s="319"/>
    </row>
    <row r="15" spans="1:45" ht="13.5" customHeight="1">
      <c r="A15" s="37" t="s">
        <v>12</v>
      </c>
      <c r="B15" s="38"/>
      <c r="C15" s="37" t="s">
        <v>31</v>
      </c>
      <c r="D15" s="38"/>
      <c r="E15" s="38"/>
      <c r="F15" s="38"/>
      <c r="G15" s="38"/>
      <c r="H15" s="38"/>
      <c r="I15" s="38"/>
      <c r="J15" s="38"/>
      <c r="K15" s="190">
        <v>38.54</v>
      </c>
      <c r="L15" s="191"/>
      <c r="M15" s="192"/>
      <c r="N15" s="305"/>
      <c r="O15" s="306"/>
      <c r="P15" s="307"/>
      <c r="Q15" s="306"/>
      <c r="R15" s="306"/>
      <c r="S15" s="308"/>
      <c r="T15" s="305"/>
      <c r="U15" s="306"/>
      <c r="V15" s="307"/>
      <c r="W15" s="306"/>
      <c r="X15" s="306"/>
      <c r="Y15" s="309"/>
      <c r="Z15" s="25"/>
      <c r="AA15" s="320" t="s">
        <v>84</v>
      </c>
      <c r="AB15" s="299"/>
      <c r="AC15" s="299"/>
      <c r="AD15" s="320" t="s">
        <v>33</v>
      </c>
      <c r="AE15" s="299"/>
      <c r="AF15" s="300"/>
      <c r="AG15" s="20"/>
      <c r="AI15" s="319"/>
      <c r="AJ15" s="319"/>
      <c r="AK15" s="319"/>
      <c r="AL15" s="319"/>
      <c r="AM15" s="319"/>
      <c r="AN15" s="319"/>
      <c r="AO15" s="319"/>
      <c r="AP15" s="319"/>
      <c r="AQ15" s="319"/>
      <c r="AR15" s="319"/>
      <c r="AS15" s="319"/>
    </row>
    <row r="16" spans="1:45">
      <c r="A16" s="37"/>
      <c r="B16" s="9" t="s">
        <v>3</v>
      </c>
      <c r="C16" s="230" t="s">
        <v>97</v>
      </c>
      <c r="D16" s="231"/>
      <c r="E16" s="231"/>
      <c r="F16" s="231"/>
      <c r="G16" s="231"/>
      <c r="H16" s="231"/>
      <c r="I16" s="231"/>
      <c r="J16" s="232"/>
      <c r="K16" s="187">
        <v>38.54</v>
      </c>
      <c r="L16" s="188"/>
      <c r="M16" s="189"/>
      <c r="N16" s="323"/>
      <c r="O16" s="324"/>
      <c r="P16" s="325"/>
      <c r="Q16" s="180">
        <v>22300</v>
      </c>
      <c r="R16" s="180"/>
      <c r="S16" s="181"/>
      <c r="T16" s="302" t="str">
        <f>IF(AA16=0,"☆B①",AA16*(1+AD16))</f>
        <v>☆B①</v>
      </c>
      <c r="U16" s="303"/>
      <c r="V16" s="304"/>
      <c r="W16" s="208">
        <v>19900</v>
      </c>
      <c r="X16" s="208"/>
      <c r="Y16" s="213"/>
      <c r="Z16" s="10" t="s">
        <v>3</v>
      </c>
      <c r="AA16" s="157"/>
      <c r="AB16" s="158"/>
      <c r="AC16" s="158"/>
      <c r="AD16" s="149"/>
      <c r="AE16" s="150"/>
      <c r="AF16" s="151"/>
      <c r="AG16" s="21"/>
      <c r="AI16" s="319"/>
      <c r="AJ16" s="319"/>
      <c r="AK16" s="319"/>
      <c r="AL16" s="319"/>
      <c r="AM16" s="319"/>
      <c r="AN16" s="319"/>
      <c r="AO16" s="319"/>
      <c r="AP16" s="319"/>
      <c r="AQ16" s="319"/>
      <c r="AR16" s="319"/>
      <c r="AS16" s="319"/>
    </row>
    <row r="17" spans="1:53">
      <c r="A17" s="37"/>
      <c r="B17" s="9" t="s">
        <v>4</v>
      </c>
      <c r="C17" s="262"/>
      <c r="D17" s="263"/>
      <c r="E17" s="263"/>
      <c r="F17" s="263"/>
      <c r="G17" s="263"/>
      <c r="H17" s="263"/>
      <c r="I17" s="263"/>
      <c r="J17" s="264"/>
      <c r="K17" s="184"/>
      <c r="L17" s="185"/>
      <c r="M17" s="186"/>
      <c r="N17" s="316"/>
      <c r="O17" s="317"/>
      <c r="P17" s="318"/>
      <c r="Q17" s="182"/>
      <c r="R17" s="182"/>
      <c r="S17" s="183"/>
      <c r="T17" s="295" t="str">
        <f>IF(AA17=0,"☆B②",AA17*(1+AD17))</f>
        <v>☆B②</v>
      </c>
      <c r="U17" s="296"/>
      <c r="V17" s="297"/>
      <c r="W17" s="206"/>
      <c r="X17" s="206"/>
      <c r="Y17" s="245"/>
      <c r="Z17" s="10" t="s">
        <v>4</v>
      </c>
      <c r="AA17" s="157"/>
      <c r="AB17" s="158"/>
      <c r="AC17" s="158"/>
      <c r="AD17" s="149"/>
      <c r="AE17" s="150"/>
      <c r="AF17" s="151"/>
      <c r="AG17" s="21"/>
      <c r="AI17" s="319"/>
      <c r="AJ17" s="319"/>
      <c r="AK17" s="319"/>
      <c r="AL17" s="319"/>
      <c r="AM17" s="319"/>
      <c r="AN17" s="319"/>
      <c r="AO17" s="319"/>
      <c r="AP17" s="319"/>
      <c r="AQ17" s="319"/>
      <c r="AR17" s="319"/>
      <c r="AS17" s="319"/>
    </row>
    <row r="18" spans="1:53">
      <c r="A18" s="37"/>
      <c r="B18" s="9" t="s">
        <v>5</v>
      </c>
      <c r="C18" s="262"/>
      <c r="D18" s="263"/>
      <c r="E18" s="263"/>
      <c r="F18" s="263"/>
      <c r="G18" s="263"/>
      <c r="H18" s="263"/>
      <c r="I18" s="263"/>
      <c r="J18" s="264"/>
      <c r="K18" s="184"/>
      <c r="L18" s="185"/>
      <c r="M18" s="186"/>
      <c r="N18" s="316"/>
      <c r="O18" s="317"/>
      <c r="P18" s="318"/>
      <c r="Q18" s="182"/>
      <c r="R18" s="182"/>
      <c r="S18" s="183"/>
      <c r="T18" s="295" t="str">
        <f>IF(AA18=0,"☆B③",AA18*(1+AD18))</f>
        <v>☆B③</v>
      </c>
      <c r="U18" s="296"/>
      <c r="V18" s="297"/>
      <c r="W18" s="206"/>
      <c r="X18" s="206"/>
      <c r="Y18" s="245"/>
      <c r="Z18" s="10" t="s">
        <v>5</v>
      </c>
      <c r="AA18" s="157"/>
      <c r="AB18" s="158"/>
      <c r="AC18" s="158"/>
      <c r="AD18" s="149"/>
      <c r="AE18" s="150"/>
      <c r="AF18" s="151"/>
      <c r="AG18" s="21"/>
      <c r="AI18" s="319"/>
      <c r="AJ18" s="319"/>
      <c r="AK18" s="319"/>
      <c r="AL18" s="319"/>
      <c r="AM18" s="319"/>
      <c r="AN18" s="319"/>
      <c r="AO18" s="319"/>
      <c r="AP18" s="319"/>
      <c r="AQ18" s="319"/>
      <c r="AR18" s="319"/>
      <c r="AS18" s="319"/>
    </row>
    <row r="19" spans="1:53">
      <c r="A19" s="39"/>
      <c r="B19" s="9" t="s">
        <v>6</v>
      </c>
      <c r="C19" s="265"/>
      <c r="D19" s="266"/>
      <c r="E19" s="266"/>
      <c r="F19" s="266"/>
      <c r="G19" s="266"/>
      <c r="H19" s="266"/>
      <c r="I19" s="266"/>
      <c r="J19" s="267"/>
      <c r="K19" s="193"/>
      <c r="L19" s="194"/>
      <c r="M19" s="195"/>
      <c r="N19" s="310"/>
      <c r="O19" s="311"/>
      <c r="P19" s="312"/>
      <c r="Q19" s="198"/>
      <c r="R19" s="198"/>
      <c r="S19" s="199"/>
      <c r="T19" s="313" t="str">
        <f>IF(AA19=0,"☆B④",AA19*(1+AD19))</f>
        <v>☆B④</v>
      </c>
      <c r="U19" s="314"/>
      <c r="V19" s="315"/>
      <c r="W19" s="204"/>
      <c r="X19" s="204"/>
      <c r="Y19" s="237"/>
      <c r="Z19" s="25" t="s">
        <v>6</v>
      </c>
      <c r="AA19" s="157"/>
      <c r="AB19" s="158"/>
      <c r="AC19" s="158"/>
      <c r="AD19" s="149"/>
      <c r="AE19" s="150"/>
      <c r="AF19" s="151"/>
      <c r="AG19" s="21"/>
      <c r="AI19" s="56"/>
      <c r="AJ19" s="56"/>
      <c r="AK19" s="56"/>
      <c r="AL19" s="56"/>
      <c r="AM19" s="56"/>
      <c r="AN19" s="56"/>
      <c r="AO19" s="56"/>
      <c r="AP19" s="56"/>
      <c r="AQ19" s="56"/>
      <c r="AR19" s="56"/>
      <c r="AS19" s="56"/>
    </row>
    <row r="20" spans="1:53">
      <c r="A20" s="12"/>
      <c r="B20" s="13"/>
      <c r="C20" s="13"/>
      <c r="D20" s="13"/>
      <c r="E20" s="13"/>
      <c r="F20" s="13"/>
      <c r="G20" s="13"/>
      <c r="H20" s="13"/>
      <c r="I20" s="13"/>
      <c r="J20" s="13"/>
      <c r="K20" s="18"/>
      <c r="L20" s="17"/>
      <c r="M20" s="17"/>
      <c r="N20" s="50"/>
      <c r="O20" s="14"/>
      <c r="P20" s="14"/>
      <c r="Q20" s="15"/>
      <c r="R20" s="15"/>
      <c r="S20" s="51"/>
      <c r="T20" s="14"/>
      <c r="U20" s="14"/>
      <c r="V20" s="14"/>
      <c r="W20" s="15"/>
      <c r="X20" s="15"/>
      <c r="Y20" s="16"/>
      <c r="AB20" s="29" t="s">
        <v>36</v>
      </c>
      <c r="AJ20" s="29" t="s">
        <v>37</v>
      </c>
    </row>
    <row r="21" spans="1:53">
      <c r="A21" s="47" t="s">
        <v>13</v>
      </c>
      <c r="B21" s="48"/>
      <c r="C21" s="47" t="s">
        <v>32</v>
      </c>
      <c r="D21" s="48"/>
      <c r="E21" s="48"/>
      <c r="F21" s="48"/>
      <c r="G21" s="48"/>
      <c r="H21" s="48"/>
      <c r="I21" s="48"/>
      <c r="J21" s="48"/>
      <c r="K21" s="190">
        <v>14.76</v>
      </c>
      <c r="L21" s="191"/>
      <c r="M21" s="192"/>
      <c r="N21" s="305"/>
      <c r="O21" s="306"/>
      <c r="P21" s="307"/>
      <c r="Q21" s="306"/>
      <c r="R21" s="306"/>
      <c r="S21" s="308"/>
      <c r="T21" s="305"/>
      <c r="U21" s="306"/>
      <c r="V21" s="307"/>
      <c r="W21" s="306"/>
      <c r="X21" s="306"/>
      <c r="Y21" s="309"/>
      <c r="Z21" s="25"/>
      <c r="AA21" s="299" t="s">
        <v>29</v>
      </c>
      <c r="AB21" s="299"/>
      <c r="AC21" s="299"/>
      <c r="AD21" s="299"/>
      <c r="AE21" s="299"/>
      <c r="AF21" s="299"/>
      <c r="AG21" s="299"/>
      <c r="AH21" s="298" t="s">
        <v>26</v>
      </c>
      <c r="AI21" s="299"/>
      <c r="AJ21" s="300"/>
      <c r="AK21" s="301" t="s">
        <v>27</v>
      </c>
      <c r="AL21" s="301"/>
      <c r="AM21" s="301"/>
      <c r="AN21" s="301" t="s">
        <v>28</v>
      </c>
      <c r="AO21" s="301"/>
      <c r="AP21" s="301"/>
      <c r="AQ21" s="301" t="s">
        <v>84</v>
      </c>
      <c r="AR21" s="301"/>
      <c r="AS21" s="301"/>
    </row>
    <row r="22" spans="1:53">
      <c r="A22" s="47"/>
      <c r="B22" s="9" t="s">
        <v>7</v>
      </c>
      <c r="C22" s="230" t="s">
        <v>98</v>
      </c>
      <c r="D22" s="231"/>
      <c r="E22" s="231"/>
      <c r="F22" s="231"/>
      <c r="G22" s="231"/>
      <c r="H22" s="231"/>
      <c r="I22" s="231"/>
      <c r="J22" s="232"/>
      <c r="K22" s="187">
        <v>14.76</v>
      </c>
      <c r="L22" s="188"/>
      <c r="M22" s="189"/>
      <c r="N22" s="302" t="str">
        <f>IF(AK22=0,"★C①",AH22*AK22)</f>
        <v>★C①</v>
      </c>
      <c r="O22" s="303"/>
      <c r="P22" s="304"/>
      <c r="Q22" s="208">
        <v>89</v>
      </c>
      <c r="R22" s="208"/>
      <c r="S22" s="209"/>
      <c r="T22" s="302" t="str">
        <f>IF(AQ22=0,"☆C①",AN22*AQ22)</f>
        <v>☆C①</v>
      </c>
      <c r="U22" s="303"/>
      <c r="V22" s="304"/>
      <c r="W22" s="243">
        <v>105</v>
      </c>
      <c r="X22" s="243"/>
      <c r="Y22" s="244"/>
      <c r="Z22" s="25" t="s">
        <v>7</v>
      </c>
      <c r="AA22" s="177"/>
      <c r="AB22" s="178"/>
      <c r="AC22" s="178"/>
      <c r="AD22" s="178"/>
      <c r="AE22" s="178"/>
      <c r="AF22" s="178"/>
      <c r="AG22" s="179"/>
      <c r="AH22" s="129"/>
      <c r="AI22" s="130"/>
      <c r="AJ22" s="131"/>
      <c r="AK22" s="233"/>
      <c r="AL22" s="233"/>
      <c r="AM22" s="233"/>
      <c r="AN22" s="235"/>
      <c r="AO22" s="235"/>
      <c r="AP22" s="235"/>
      <c r="AQ22" s="233"/>
      <c r="AR22" s="233"/>
      <c r="AS22" s="233"/>
    </row>
    <row r="23" spans="1:53">
      <c r="A23" s="47"/>
      <c r="B23" s="9" t="s">
        <v>8</v>
      </c>
      <c r="C23" s="262"/>
      <c r="D23" s="263"/>
      <c r="E23" s="263"/>
      <c r="F23" s="263"/>
      <c r="G23" s="263"/>
      <c r="H23" s="263"/>
      <c r="I23" s="263"/>
      <c r="J23" s="264"/>
      <c r="K23" s="184"/>
      <c r="L23" s="185"/>
      <c r="M23" s="186"/>
      <c r="N23" s="295" t="str">
        <f>IF(AK23=0,"★C②",AH23*AK23)</f>
        <v>★C②</v>
      </c>
      <c r="O23" s="296"/>
      <c r="P23" s="297"/>
      <c r="Q23" s="206"/>
      <c r="R23" s="206"/>
      <c r="S23" s="207"/>
      <c r="T23" s="295" t="str">
        <f>IF(AQ23=0,"☆C②",AN23*AQ23)</f>
        <v>☆C②</v>
      </c>
      <c r="U23" s="296"/>
      <c r="V23" s="297"/>
      <c r="W23" s="241"/>
      <c r="X23" s="241"/>
      <c r="Y23" s="242"/>
      <c r="Z23" s="25" t="s">
        <v>8</v>
      </c>
      <c r="AA23" s="177"/>
      <c r="AB23" s="178"/>
      <c r="AC23" s="178"/>
      <c r="AD23" s="178"/>
      <c r="AE23" s="178"/>
      <c r="AF23" s="178"/>
      <c r="AG23" s="179"/>
      <c r="AH23" s="129"/>
      <c r="AI23" s="130"/>
      <c r="AJ23" s="131"/>
      <c r="AK23" s="233"/>
      <c r="AL23" s="233"/>
      <c r="AM23" s="233"/>
      <c r="AN23" s="235"/>
      <c r="AO23" s="235"/>
      <c r="AP23" s="235"/>
      <c r="AQ23" s="233"/>
      <c r="AR23" s="233"/>
      <c r="AS23" s="233"/>
    </row>
    <row r="24" spans="1:53">
      <c r="A24" s="47"/>
      <c r="B24" s="9" t="s">
        <v>9</v>
      </c>
      <c r="C24" s="262"/>
      <c r="D24" s="263"/>
      <c r="E24" s="263"/>
      <c r="F24" s="263"/>
      <c r="G24" s="263"/>
      <c r="H24" s="263"/>
      <c r="I24" s="263"/>
      <c r="J24" s="264"/>
      <c r="K24" s="184"/>
      <c r="L24" s="185"/>
      <c r="M24" s="186"/>
      <c r="N24" s="295" t="str">
        <f>IF(AK24=0,"★C③",AH24*AK24)</f>
        <v>★C③</v>
      </c>
      <c r="O24" s="296"/>
      <c r="P24" s="297"/>
      <c r="Q24" s="206"/>
      <c r="R24" s="206"/>
      <c r="S24" s="207"/>
      <c r="T24" s="295" t="str">
        <f>IF(AQ24=0,"☆C③",AN24*AQ24)</f>
        <v>☆C③</v>
      </c>
      <c r="U24" s="296"/>
      <c r="V24" s="297"/>
      <c r="W24" s="241"/>
      <c r="X24" s="241"/>
      <c r="Y24" s="242"/>
      <c r="Z24" s="25" t="s">
        <v>9</v>
      </c>
      <c r="AA24" s="177"/>
      <c r="AB24" s="178"/>
      <c r="AC24" s="178"/>
      <c r="AD24" s="178"/>
      <c r="AE24" s="178"/>
      <c r="AF24" s="178"/>
      <c r="AG24" s="179"/>
      <c r="AH24" s="129"/>
      <c r="AI24" s="130"/>
      <c r="AJ24" s="131"/>
      <c r="AK24" s="233"/>
      <c r="AL24" s="233"/>
      <c r="AM24" s="233"/>
      <c r="AN24" s="235"/>
      <c r="AO24" s="235"/>
      <c r="AP24" s="235"/>
      <c r="AQ24" s="233"/>
      <c r="AR24" s="233"/>
      <c r="AS24" s="233"/>
    </row>
    <row r="25" spans="1:53">
      <c r="A25" s="49"/>
      <c r="B25" s="9" t="s">
        <v>10</v>
      </c>
      <c r="C25" s="265"/>
      <c r="D25" s="266"/>
      <c r="E25" s="266"/>
      <c r="F25" s="266"/>
      <c r="G25" s="266"/>
      <c r="H25" s="266"/>
      <c r="I25" s="266"/>
      <c r="J25" s="267"/>
      <c r="K25" s="172"/>
      <c r="L25" s="173"/>
      <c r="M25" s="174"/>
      <c r="N25" s="292" t="str">
        <f>IF(AK25=0,"★C④",AH25*AK25)</f>
        <v>★C④</v>
      </c>
      <c r="O25" s="293"/>
      <c r="P25" s="294"/>
      <c r="Q25" s="204"/>
      <c r="R25" s="204"/>
      <c r="S25" s="205"/>
      <c r="T25" s="292" t="str">
        <f>IF(AQ25=0,"☆C④",AN25*AQ25)</f>
        <v>☆C④</v>
      </c>
      <c r="U25" s="293"/>
      <c r="V25" s="294"/>
      <c r="W25" s="239"/>
      <c r="X25" s="239"/>
      <c r="Y25" s="240"/>
      <c r="Z25" s="25" t="s">
        <v>10</v>
      </c>
      <c r="AA25" s="177"/>
      <c r="AB25" s="178"/>
      <c r="AC25" s="178"/>
      <c r="AD25" s="178"/>
      <c r="AE25" s="178"/>
      <c r="AF25" s="178"/>
      <c r="AG25" s="179"/>
      <c r="AH25" s="129"/>
      <c r="AI25" s="130"/>
      <c r="AJ25" s="131"/>
      <c r="AK25" s="233"/>
      <c r="AL25" s="233"/>
      <c r="AM25" s="233"/>
      <c r="AN25" s="235"/>
      <c r="AO25" s="235"/>
      <c r="AP25" s="235"/>
      <c r="AQ25" s="233"/>
      <c r="AR25" s="233"/>
      <c r="AS25" s="233"/>
    </row>
    <row r="26" spans="1:53">
      <c r="A26" s="12"/>
      <c r="B26" s="13"/>
      <c r="C26" s="13"/>
      <c r="D26" s="13"/>
      <c r="E26" s="13"/>
      <c r="F26" s="13"/>
      <c r="G26" s="13"/>
      <c r="H26" s="13"/>
      <c r="I26" s="13"/>
      <c r="J26" s="36"/>
      <c r="K26" s="18"/>
      <c r="L26" s="17"/>
      <c r="M26" s="17"/>
      <c r="N26" s="50"/>
      <c r="O26" s="14"/>
      <c r="P26" s="14"/>
      <c r="Q26" s="15"/>
      <c r="R26" s="15"/>
      <c r="S26" s="51"/>
      <c r="T26" s="14"/>
      <c r="U26" s="14"/>
      <c r="V26" s="14"/>
      <c r="W26" s="15"/>
      <c r="X26" s="15"/>
      <c r="Y26" s="16"/>
    </row>
    <row r="27" spans="1:53" ht="14.25" thickBot="1">
      <c r="A27" s="45" t="s">
        <v>40</v>
      </c>
      <c r="B27" s="46"/>
      <c r="C27" s="268"/>
      <c r="D27" s="269"/>
      <c r="E27" s="269"/>
      <c r="F27" s="269"/>
      <c r="G27" s="269"/>
      <c r="H27" s="269"/>
      <c r="I27" s="269"/>
      <c r="J27" s="270"/>
      <c r="K27" s="200"/>
      <c r="L27" s="201"/>
      <c r="M27" s="202"/>
      <c r="N27" s="289"/>
      <c r="O27" s="290"/>
      <c r="P27" s="291"/>
      <c r="Q27" s="135"/>
      <c r="R27" s="135"/>
      <c r="S27" s="203"/>
      <c r="T27" s="289"/>
      <c r="U27" s="290"/>
      <c r="V27" s="291"/>
      <c r="W27" s="135"/>
      <c r="X27" s="135"/>
      <c r="Y27" s="136"/>
      <c r="Z27" s="7"/>
      <c r="AA27" s="284"/>
      <c r="AB27" s="284"/>
      <c r="AC27" s="284"/>
      <c r="AD27" s="284"/>
      <c r="AE27" s="284"/>
      <c r="AF27" s="284"/>
      <c r="AG27" s="284"/>
      <c r="AH27" s="53"/>
      <c r="AI27" s="53"/>
      <c r="AJ27" s="53"/>
      <c r="AK27" s="284"/>
      <c r="AL27" s="284"/>
      <c r="AM27" s="284"/>
      <c r="AN27" s="284"/>
      <c r="AO27" s="284"/>
      <c r="AP27" s="284"/>
      <c r="AQ27" s="284"/>
      <c r="AR27" s="284"/>
      <c r="AS27" s="284"/>
    </row>
    <row r="28" spans="1:53" ht="14.25" thickTop="1">
      <c r="A28" s="26"/>
      <c r="B28" s="26"/>
      <c r="C28" s="27"/>
      <c r="D28" s="28"/>
      <c r="E28" s="28"/>
      <c r="F28" s="28"/>
      <c r="G28" s="28"/>
      <c r="H28" s="28"/>
      <c r="I28" s="28"/>
      <c r="J28" s="28"/>
      <c r="K28" s="285"/>
      <c r="L28" s="285"/>
      <c r="M28" s="285"/>
      <c r="N28" s="286"/>
      <c r="O28" s="286"/>
      <c r="P28" s="286"/>
      <c r="Q28" s="286"/>
      <c r="R28" s="286"/>
      <c r="S28" s="286"/>
      <c r="T28" s="286"/>
      <c r="U28" s="286"/>
      <c r="V28" s="286"/>
      <c r="W28" s="286"/>
      <c r="X28" s="286"/>
      <c r="Y28" s="286"/>
      <c r="Z28" s="7"/>
      <c r="AA28" s="7"/>
      <c r="AB28" s="7"/>
      <c r="AC28" s="7"/>
      <c r="AD28" s="22"/>
      <c r="AE28" s="22"/>
      <c r="AF28" s="22"/>
      <c r="AG28" s="22"/>
      <c r="AH28" s="55"/>
      <c r="AI28" s="55"/>
      <c r="AJ28" s="55"/>
      <c r="AK28" s="287"/>
      <c r="AL28" s="287"/>
      <c r="AM28" s="287"/>
      <c r="AN28" s="288"/>
      <c r="AO28" s="288"/>
      <c r="AP28" s="288"/>
      <c r="AQ28" s="287"/>
      <c r="AR28" s="287"/>
      <c r="AS28" s="287"/>
    </row>
    <row r="29" spans="1:53">
      <c r="T29" s="11"/>
      <c r="Z29" s="7"/>
      <c r="AA29" s="7"/>
      <c r="AB29" s="22"/>
      <c r="AC29" s="22"/>
      <c r="AD29" s="7"/>
      <c r="AE29" s="7"/>
      <c r="AF29" s="7"/>
      <c r="AG29" s="7"/>
      <c r="AH29" s="7"/>
      <c r="AI29" s="7"/>
      <c r="AJ29" s="7"/>
      <c r="AK29" s="7"/>
      <c r="AL29" s="7"/>
      <c r="AM29" s="7"/>
      <c r="AN29" s="7"/>
      <c r="AO29" s="7"/>
      <c r="AP29" s="7"/>
      <c r="AQ29" s="7"/>
      <c r="AR29" s="7"/>
      <c r="AS29" s="7"/>
    </row>
    <row r="30" spans="1:53">
      <c r="A30" s="122" t="s">
        <v>93</v>
      </c>
      <c r="E30" s="283">
        <f>D7</f>
        <v>192.65</v>
      </c>
      <c r="F30" s="283"/>
      <c r="G30" s="283"/>
      <c r="H30" s="52"/>
      <c r="I30" s="52"/>
      <c r="J30" s="52"/>
      <c r="K30" s="52"/>
      <c r="L30" s="52"/>
      <c r="M30" s="52"/>
      <c r="N30" s="52"/>
      <c r="O30" s="52"/>
    </row>
    <row r="31" spans="1:53">
      <c r="AJ31" s="11"/>
      <c r="AK31" s="11"/>
      <c r="AL31" s="11"/>
      <c r="AT31" s="52"/>
    </row>
    <row r="32" spans="1:53" ht="13.5" customHeight="1">
      <c r="D32" s="272" t="s">
        <v>44</v>
      </c>
      <c r="E32" s="282"/>
      <c r="F32" s="275">
        <f>K11</f>
        <v>46.7</v>
      </c>
      <c r="G32" s="275"/>
      <c r="H32" s="272" t="s">
        <v>19</v>
      </c>
      <c r="I32" s="280">
        <f>IF(W11=0,T11,W11)</f>
        <v>18500</v>
      </c>
      <c r="J32" s="280"/>
      <c r="K32" s="272" t="s">
        <v>20</v>
      </c>
      <c r="L32" s="275">
        <f>K12</f>
        <v>0</v>
      </c>
      <c r="M32" s="275"/>
      <c r="N32" s="272" t="s">
        <v>19</v>
      </c>
      <c r="O32" s="280" t="str">
        <f>IF(W12=0,T12,W12)</f>
        <v>☆A②</v>
      </c>
      <c r="P32" s="280"/>
      <c r="Q32" s="272" t="s">
        <v>20</v>
      </c>
      <c r="R32" s="275">
        <f>K13</f>
        <v>0</v>
      </c>
      <c r="S32" s="275"/>
      <c r="T32" s="272" t="s">
        <v>19</v>
      </c>
      <c r="U32" s="280" t="str">
        <f>IF(W13=0,T13,W13)</f>
        <v>☆A③</v>
      </c>
      <c r="V32" s="280"/>
      <c r="W32" s="276" t="s">
        <v>21</v>
      </c>
      <c r="X32" s="276"/>
      <c r="Y32" s="275">
        <f>K10</f>
        <v>46.7</v>
      </c>
      <c r="Z32" s="275"/>
      <c r="AA32" s="275"/>
      <c r="AB32" s="275"/>
      <c r="AC32" s="275"/>
      <c r="AD32" s="275"/>
      <c r="AE32" s="275"/>
      <c r="AF32" s="275"/>
      <c r="AT32" s="52"/>
      <c r="AU32" s="58" t="s">
        <v>47</v>
      </c>
      <c r="AV32" s="58" t="s">
        <v>48</v>
      </c>
      <c r="AW32" s="58" t="s">
        <v>49</v>
      </c>
      <c r="AX32" s="58"/>
      <c r="AY32" s="58" t="s">
        <v>59</v>
      </c>
      <c r="AZ32" s="52"/>
      <c r="BA32" s="33" t="s">
        <v>64</v>
      </c>
    </row>
    <row r="33" spans="4:60">
      <c r="D33" s="282"/>
      <c r="E33" s="282"/>
      <c r="F33" s="272">
        <v>100</v>
      </c>
      <c r="G33" s="272"/>
      <c r="H33" s="272"/>
      <c r="I33" s="277">
        <f>Q11</f>
        <v>18500</v>
      </c>
      <c r="J33" s="277"/>
      <c r="K33" s="272"/>
      <c r="L33" s="272">
        <v>100</v>
      </c>
      <c r="M33" s="272"/>
      <c r="N33" s="272"/>
      <c r="O33" s="277">
        <f>Q12</f>
        <v>0</v>
      </c>
      <c r="P33" s="277"/>
      <c r="Q33" s="272"/>
      <c r="R33" s="272">
        <v>100</v>
      </c>
      <c r="S33" s="272"/>
      <c r="T33" s="272"/>
      <c r="U33" s="277">
        <f>Q13</f>
        <v>0</v>
      </c>
      <c r="V33" s="277"/>
      <c r="W33" s="276"/>
      <c r="X33" s="276"/>
      <c r="Y33" s="278">
        <f>K11</f>
        <v>46.7</v>
      </c>
      <c r="Z33" s="278"/>
      <c r="AA33" s="52" t="s">
        <v>20</v>
      </c>
      <c r="AB33" s="278">
        <f>K12</f>
        <v>0</v>
      </c>
      <c r="AC33" s="278"/>
      <c r="AD33" s="52" t="s">
        <v>20</v>
      </c>
      <c r="AE33" s="278">
        <f>K13</f>
        <v>0</v>
      </c>
      <c r="AF33" s="278"/>
      <c r="AT33" s="52"/>
      <c r="AU33" s="58">
        <f>IF(F32=0,0,F32/F33*I32/I33)</f>
        <v>0.46700000000000003</v>
      </c>
      <c r="AV33" s="58">
        <f>IF(L32=0,0,L32/L33*O32/O33)</f>
        <v>0</v>
      </c>
      <c r="AW33" s="58">
        <f>IF(R32=0,0,R32/R33*U32/U33)</f>
        <v>0</v>
      </c>
      <c r="AX33" s="58"/>
      <c r="AY33" s="58">
        <f>IF(Y32=0,0,Y32/(Y33+AB33+AE33))</f>
        <v>1</v>
      </c>
      <c r="AZ33" s="52"/>
      <c r="BA33" s="58">
        <f>(AU33+AV33+AW33)*AY33</f>
        <v>0.46700000000000003</v>
      </c>
    </row>
    <row r="34" spans="4:60">
      <c r="D34" s="54"/>
      <c r="E34" s="54"/>
      <c r="F34" s="52"/>
      <c r="G34" s="52"/>
      <c r="H34" s="52"/>
      <c r="I34" s="1"/>
      <c r="J34" s="1"/>
      <c r="K34" s="52"/>
      <c r="L34" s="52"/>
      <c r="M34" s="52"/>
      <c r="N34" s="52"/>
      <c r="O34" s="1"/>
      <c r="P34" s="52"/>
      <c r="Q34" s="52"/>
      <c r="R34" s="52"/>
      <c r="S34" s="52"/>
      <c r="T34" s="52"/>
      <c r="U34" s="1"/>
      <c r="V34" s="52"/>
      <c r="W34" s="57"/>
      <c r="X34" s="57"/>
      <c r="Y34" s="52"/>
      <c r="Z34" s="52"/>
      <c r="AB34" s="52"/>
      <c r="AC34" s="52"/>
      <c r="AE34" s="52"/>
      <c r="AF34" s="52"/>
      <c r="AT34" s="52"/>
      <c r="AU34" s="52"/>
      <c r="AV34" s="52"/>
      <c r="AW34" s="52"/>
      <c r="AX34" s="52"/>
      <c r="AY34" s="52"/>
      <c r="AZ34" s="52"/>
    </row>
    <row r="35" spans="4:60">
      <c r="AT35" s="52"/>
      <c r="AU35" s="52"/>
      <c r="AV35" s="52"/>
      <c r="AW35" s="52"/>
      <c r="AX35" s="52"/>
      <c r="AY35" s="52"/>
      <c r="AZ35" s="52"/>
    </row>
    <row r="36" spans="4:60">
      <c r="D36" s="281" t="s">
        <v>22</v>
      </c>
      <c r="E36" s="282"/>
      <c r="F36" s="275">
        <f>K16</f>
        <v>38.54</v>
      </c>
      <c r="G36" s="275"/>
      <c r="H36" s="272" t="s">
        <v>19</v>
      </c>
      <c r="I36" s="280">
        <f>IF(W16=0,T16,W16)</f>
        <v>19900</v>
      </c>
      <c r="J36" s="280"/>
      <c r="K36" s="272" t="s">
        <v>20</v>
      </c>
      <c r="L36" s="275">
        <f>K17</f>
        <v>0</v>
      </c>
      <c r="M36" s="275"/>
      <c r="N36" s="272" t="s">
        <v>19</v>
      </c>
      <c r="O36" s="280" t="str">
        <f>IF(W17=0,T17,W17)</f>
        <v>☆B②</v>
      </c>
      <c r="P36" s="280"/>
      <c r="Q36" s="272" t="s">
        <v>20</v>
      </c>
      <c r="R36" s="275">
        <f>K18</f>
        <v>0</v>
      </c>
      <c r="S36" s="275"/>
      <c r="T36" s="272" t="s">
        <v>19</v>
      </c>
      <c r="U36" s="280" t="str">
        <f>IF(W18=0,T18,W18)</f>
        <v>☆B③</v>
      </c>
      <c r="V36" s="280"/>
      <c r="W36" s="272" t="s">
        <v>20</v>
      </c>
      <c r="X36" s="275">
        <f>K19</f>
        <v>0</v>
      </c>
      <c r="Y36" s="275"/>
      <c r="Z36" s="272" t="s">
        <v>19</v>
      </c>
      <c r="AA36" s="280" t="str">
        <f>IF(W19=0,T19,W19)</f>
        <v>☆B④</v>
      </c>
      <c r="AB36" s="280"/>
      <c r="AC36" s="276" t="s">
        <v>21</v>
      </c>
      <c r="AD36" s="276"/>
      <c r="AE36" s="275">
        <f>K15</f>
        <v>38.54</v>
      </c>
      <c r="AF36" s="275"/>
      <c r="AG36" s="275"/>
      <c r="AH36" s="275"/>
      <c r="AI36" s="275"/>
      <c r="AJ36" s="275"/>
      <c r="AK36" s="275"/>
      <c r="AL36" s="275"/>
      <c r="AM36" s="275"/>
      <c r="AN36" s="275"/>
      <c r="AO36" s="275"/>
      <c r="AT36" s="52"/>
      <c r="AU36" s="58" t="s">
        <v>50</v>
      </c>
      <c r="AV36" s="58" t="s">
        <v>51</v>
      </c>
      <c r="AW36" s="58" t="s">
        <v>52</v>
      </c>
      <c r="AX36" s="58" t="s">
        <v>53</v>
      </c>
      <c r="AY36" s="58" t="s">
        <v>60</v>
      </c>
      <c r="AZ36" s="52"/>
      <c r="BA36" s="33" t="s">
        <v>65</v>
      </c>
    </row>
    <row r="37" spans="4:60">
      <c r="D37" s="282"/>
      <c r="E37" s="282"/>
      <c r="F37" s="272">
        <v>100</v>
      </c>
      <c r="G37" s="272"/>
      <c r="H37" s="272"/>
      <c r="I37" s="277">
        <f>Q16</f>
        <v>22300</v>
      </c>
      <c r="J37" s="277"/>
      <c r="K37" s="272"/>
      <c r="L37" s="272">
        <v>100</v>
      </c>
      <c r="M37" s="272"/>
      <c r="N37" s="272"/>
      <c r="O37" s="277">
        <f>Q17</f>
        <v>0</v>
      </c>
      <c r="P37" s="277"/>
      <c r="Q37" s="272"/>
      <c r="R37" s="272">
        <v>100</v>
      </c>
      <c r="S37" s="272"/>
      <c r="T37" s="272"/>
      <c r="U37" s="277">
        <f>Q18</f>
        <v>0</v>
      </c>
      <c r="V37" s="277"/>
      <c r="W37" s="272"/>
      <c r="X37" s="272">
        <v>100</v>
      </c>
      <c r="Y37" s="272"/>
      <c r="Z37" s="272"/>
      <c r="AA37" s="277">
        <f>Q19</f>
        <v>0</v>
      </c>
      <c r="AB37" s="277"/>
      <c r="AC37" s="276"/>
      <c r="AD37" s="276"/>
      <c r="AE37" s="278">
        <f>K16</f>
        <v>38.54</v>
      </c>
      <c r="AF37" s="278"/>
      <c r="AG37" s="52" t="s">
        <v>20</v>
      </c>
      <c r="AH37" s="279">
        <f>K17</f>
        <v>0</v>
      </c>
      <c r="AI37" s="279"/>
      <c r="AJ37" s="52" t="s">
        <v>20</v>
      </c>
      <c r="AK37" s="278">
        <f>K18</f>
        <v>0</v>
      </c>
      <c r="AL37" s="278"/>
      <c r="AM37" s="52" t="s">
        <v>20</v>
      </c>
      <c r="AN37" s="278">
        <f>K19</f>
        <v>0</v>
      </c>
      <c r="AO37" s="278"/>
      <c r="AT37" s="52"/>
      <c r="AU37" s="58">
        <f>IF(F36=0,0,F36/F37*I36/I37)</f>
        <v>0.34392197309417039</v>
      </c>
      <c r="AV37" s="58">
        <f>IF(L36=0,0,L36/L37*O36/O37)</f>
        <v>0</v>
      </c>
      <c r="AW37" s="58">
        <f>IF(R36=0,0,R36/R37*U36/U37)</f>
        <v>0</v>
      </c>
      <c r="AX37" s="58">
        <f>IF(X36=0,0,X36/X37*AA36/AA37)</f>
        <v>0</v>
      </c>
      <c r="AY37" s="58">
        <f>IF(AE36=0,0,AE36/(AE37+AH37+AK37+AN37))</f>
        <v>1</v>
      </c>
      <c r="AZ37" s="52"/>
      <c r="BA37" s="58">
        <f>(AU37+AV37+AW37+AX37)*AY37</f>
        <v>0.34392197309417039</v>
      </c>
    </row>
    <row r="38" spans="4:60">
      <c r="D38" s="54"/>
      <c r="E38" s="54"/>
      <c r="F38" s="52"/>
      <c r="G38" s="52"/>
      <c r="H38" s="52"/>
      <c r="I38" s="1"/>
      <c r="J38" s="1"/>
      <c r="K38" s="52"/>
      <c r="L38" s="52"/>
      <c r="M38" s="52"/>
      <c r="N38" s="52"/>
      <c r="O38" s="1"/>
      <c r="P38" s="52"/>
      <c r="Q38" s="52"/>
      <c r="R38" s="52"/>
      <c r="S38" s="52"/>
      <c r="T38" s="52"/>
      <c r="U38" s="1"/>
      <c r="V38" s="52"/>
      <c r="W38" s="57"/>
      <c r="X38" s="57"/>
      <c r="Y38" s="52"/>
      <c r="Z38" s="52"/>
      <c r="AB38" s="52"/>
      <c r="AC38" s="52"/>
      <c r="AE38" s="52"/>
      <c r="AF38" s="52"/>
      <c r="AT38" s="52"/>
      <c r="AU38" s="52"/>
      <c r="AV38" s="52"/>
      <c r="AW38" s="52"/>
      <c r="AX38" s="52"/>
      <c r="AY38" s="52"/>
      <c r="AZ38" s="52"/>
    </row>
    <row r="39" spans="4:60">
      <c r="AT39" s="52"/>
      <c r="AU39" s="52"/>
      <c r="AV39" s="52"/>
      <c r="AW39" s="52"/>
      <c r="AX39" s="52"/>
      <c r="AY39" s="52"/>
      <c r="AZ39" s="52"/>
    </row>
    <row r="40" spans="4:60">
      <c r="D40" s="281" t="s">
        <v>22</v>
      </c>
      <c r="E40" s="282"/>
      <c r="F40" s="275">
        <f>K22</f>
        <v>14.76</v>
      </c>
      <c r="G40" s="275"/>
      <c r="H40" s="272" t="s">
        <v>19</v>
      </c>
      <c r="I40" s="280">
        <f>IF(W22=0,T22,W22)</f>
        <v>105</v>
      </c>
      <c r="J40" s="280"/>
      <c r="K40" s="272" t="s">
        <v>20</v>
      </c>
      <c r="L40" s="275">
        <f>K23</f>
        <v>0</v>
      </c>
      <c r="M40" s="275"/>
      <c r="N40" s="272" t="s">
        <v>19</v>
      </c>
      <c r="O40" s="280" t="str">
        <f>IF(W23=0,T23,W23)</f>
        <v>☆C②</v>
      </c>
      <c r="P40" s="280"/>
      <c r="Q40" s="272" t="s">
        <v>20</v>
      </c>
      <c r="R40" s="275">
        <f>K24</f>
        <v>0</v>
      </c>
      <c r="S40" s="275"/>
      <c r="T40" s="272" t="s">
        <v>19</v>
      </c>
      <c r="U40" s="280" t="str">
        <f>IF(W24=0,T24,W24)</f>
        <v>☆C③</v>
      </c>
      <c r="V40" s="280"/>
      <c r="W40" s="272" t="s">
        <v>20</v>
      </c>
      <c r="X40" s="275">
        <f>K25</f>
        <v>0</v>
      </c>
      <c r="Y40" s="275"/>
      <c r="Z40" s="272" t="s">
        <v>19</v>
      </c>
      <c r="AA40" s="280" t="str">
        <f>IF(W25=0,T25,W25)</f>
        <v>☆C④</v>
      </c>
      <c r="AB40" s="280"/>
      <c r="AC40" s="276" t="s">
        <v>21</v>
      </c>
      <c r="AD40" s="276"/>
      <c r="AE40" s="275">
        <f>K21</f>
        <v>14.76</v>
      </c>
      <c r="AF40" s="275"/>
      <c r="AG40" s="275"/>
      <c r="AH40" s="275"/>
      <c r="AI40" s="275"/>
      <c r="AJ40" s="275"/>
      <c r="AK40" s="275"/>
      <c r="AL40" s="275"/>
      <c r="AM40" s="275"/>
      <c r="AN40" s="275"/>
      <c r="AO40" s="275"/>
      <c r="AT40" s="52"/>
      <c r="AU40" s="58" t="s">
        <v>54</v>
      </c>
      <c r="AV40" s="58" t="s">
        <v>55</v>
      </c>
      <c r="AW40" s="58" t="s">
        <v>56</v>
      </c>
      <c r="AX40" s="58" t="s">
        <v>57</v>
      </c>
      <c r="AY40" s="58" t="s">
        <v>61</v>
      </c>
      <c r="AZ40" s="52"/>
      <c r="BA40" s="33" t="s">
        <v>66</v>
      </c>
    </row>
    <row r="41" spans="4:60">
      <c r="D41" s="282"/>
      <c r="E41" s="282"/>
      <c r="F41" s="272">
        <v>100</v>
      </c>
      <c r="G41" s="272"/>
      <c r="H41" s="272"/>
      <c r="I41" s="277">
        <f>IF(Q22=0,N22,Q22)</f>
        <v>89</v>
      </c>
      <c r="J41" s="277"/>
      <c r="K41" s="272"/>
      <c r="L41" s="272">
        <v>100</v>
      </c>
      <c r="M41" s="272"/>
      <c r="N41" s="272"/>
      <c r="O41" s="277" t="str">
        <f>IF(Q23=0,N23,Q23)</f>
        <v>★C②</v>
      </c>
      <c r="P41" s="277"/>
      <c r="Q41" s="272"/>
      <c r="R41" s="272">
        <v>100</v>
      </c>
      <c r="S41" s="272"/>
      <c r="T41" s="272"/>
      <c r="U41" s="277" t="str">
        <f>IF(Q24=0,N24,Q24)</f>
        <v>★C③</v>
      </c>
      <c r="V41" s="277"/>
      <c r="W41" s="272"/>
      <c r="X41" s="272">
        <v>100</v>
      </c>
      <c r="Y41" s="272"/>
      <c r="Z41" s="272"/>
      <c r="AA41" s="277" t="str">
        <f>IF(Q25=0,N25,Q25)</f>
        <v>★C④</v>
      </c>
      <c r="AB41" s="277"/>
      <c r="AC41" s="276"/>
      <c r="AD41" s="276"/>
      <c r="AE41" s="278">
        <f>K22</f>
        <v>14.76</v>
      </c>
      <c r="AF41" s="278"/>
      <c r="AG41" s="52" t="s">
        <v>20</v>
      </c>
      <c r="AH41" s="279">
        <f>K23</f>
        <v>0</v>
      </c>
      <c r="AI41" s="279"/>
      <c r="AJ41" s="52" t="s">
        <v>20</v>
      </c>
      <c r="AK41" s="278">
        <f>K24</f>
        <v>0</v>
      </c>
      <c r="AL41" s="278"/>
      <c r="AM41" s="52" t="s">
        <v>20</v>
      </c>
      <c r="AN41" s="278">
        <f>K25</f>
        <v>0</v>
      </c>
      <c r="AO41" s="278"/>
      <c r="AT41" s="52"/>
      <c r="AU41" s="58">
        <f>IF(F40=0,0,F40/F41*I40/I41)</f>
        <v>0.17413483146067418</v>
      </c>
      <c r="AV41" s="58">
        <f>IF(L40=0,0,L40/L41*O40/O41)</f>
        <v>0</v>
      </c>
      <c r="AW41" s="58">
        <f>IF(R40=0,0,R40/R41*U40/U41)</f>
        <v>0</v>
      </c>
      <c r="AX41" s="58">
        <f>IF(X40=0,0,X40/X41*AA40/AA41)</f>
        <v>0</v>
      </c>
      <c r="AY41" s="58">
        <f>IF(AE40=0,0,AE40/(AE41+AH41+AK41+AN41))</f>
        <v>1</v>
      </c>
      <c r="AZ41" s="52"/>
      <c r="BA41" s="58">
        <f>(AU41+AV41+AW41+AX41)*AY41</f>
        <v>0.17413483146067418</v>
      </c>
    </row>
    <row r="42" spans="4:60">
      <c r="D42" s="54"/>
      <c r="E42" s="54"/>
      <c r="F42" s="52"/>
      <c r="G42" s="52"/>
      <c r="H42" s="52"/>
      <c r="I42" s="1"/>
      <c r="J42" s="1"/>
      <c r="K42" s="52"/>
      <c r="L42" s="52"/>
      <c r="M42" s="52"/>
      <c r="N42" s="52"/>
      <c r="O42" s="1"/>
      <c r="P42" s="52"/>
      <c r="Q42" s="52"/>
      <c r="R42" s="52"/>
      <c r="S42" s="52"/>
      <c r="T42" s="52"/>
      <c r="U42" s="1"/>
      <c r="V42" s="52"/>
      <c r="W42" s="57"/>
      <c r="X42" s="57"/>
      <c r="Y42" s="52"/>
      <c r="Z42" s="52"/>
      <c r="AB42" s="52"/>
      <c r="AC42" s="52"/>
      <c r="AE42" s="52"/>
      <c r="AF42" s="52"/>
      <c r="AT42" s="52"/>
      <c r="AU42" s="52"/>
      <c r="AV42" s="52"/>
      <c r="AW42" s="52"/>
      <c r="AX42" s="52"/>
      <c r="AY42" s="52"/>
      <c r="AZ42" s="52"/>
    </row>
    <row r="43" spans="4:60" ht="14.25" thickBot="1">
      <c r="AT43" s="52"/>
      <c r="AU43" s="52"/>
      <c r="AV43" s="52"/>
      <c r="AW43" s="52"/>
      <c r="AX43" s="52"/>
      <c r="AY43" s="52"/>
      <c r="AZ43" s="52"/>
    </row>
    <row r="44" spans="4:60">
      <c r="D44" s="272" t="s">
        <v>41</v>
      </c>
      <c r="E44" s="272"/>
      <c r="F44" s="275">
        <f>K27</f>
        <v>0</v>
      </c>
      <c r="G44" s="275"/>
      <c r="H44" s="272" t="s">
        <v>42</v>
      </c>
      <c r="I44" s="277">
        <f>W27</f>
        <v>0</v>
      </c>
      <c r="J44" s="277"/>
      <c r="M44" s="276" t="s">
        <v>20</v>
      </c>
      <c r="N44" s="276"/>
      <c r="O44" s="275">
        <v>100</v>
      </c>
      <c r="P44" s="275"/>
      <c r="Q44" s="32" t="s">
        <v>23</v>
      </c>
      <c r="R44" s="275">
        <f>K10</f>
        <v>46.7</v>
      </c>
      <c r="S44" s="275"/>
      <c r="T44" s="32" t="s">
        <v>23</v>
      </c>
      <c r="U44" s="275">
        <f>K15</f>
        <v>38.54</v>
      </c>
      <c r="V44" s="275"/>
      <c r="W44" s="32" t="s">
        <v>23</v>
      </c>
      <c r="X44" s="275">
        <f>K21</f>
        <v>14.76</v>
      </c>
      <c r="Y44" s="275"/>
      <c r="Z44" s="32" t="s">
        <v>23</v>
      </c>
      <c r="AA44" s="275">
        <f>K27</f>
        <v>0</v>
      </c>
      <c r="AB44" s="275"/>
      <c r="AD44" s="276" t="s">
        <v>43</v>
      </c>
      <c r="AE44" s="272"/>
      <c r="AF44" s="271">
        <f>IF(BA45&lt;100,ROUNDUP(BA45,2),IF(BA45&lt;1000,ROUNDUP(BA45,1),ROUNDUP(BA45,3-INT(LOG(BA45)))))</f>
        <v>189.79999999999998</v>
      </c>
      <c r="AG44" s="271"/>
      <c r="AH44" s="271"/>
      <c r="AI44" s="271"/>
      <c r="AJ44" s="271"/>
      <c r="AK44" s="271"/>
      <c r="AL44" s="272" t="s">
        <v>78</v>
      </c>
      <c r="AM44" s="272"/>
      <c r="AN44" s="272"/>
      <c r="AO44" s="272"/>
      <c r="AP44" s="2"/>
      <c r="AQ44" s="2"/>
      <c r="AT44" s="52"/>
      <c r="AU44" s="58" t="s">
        <v>40</v>
      </c>
      <c r="AV44" s="58"/>
      <c r="AW44" s="58"/>
      <c r="AX44" s="58"/>
      <c r="AY44" s="58" t="s">
        <v>62</v>
      </c>
      <c r="AZ44" s="52"/>
      <c r="BA44" s="34" t="s">
        <v>63</v>
      </c>
      <c r="BH44">
        <f>AE40/(AE41+AH41+AK41+AN41)</f>
        <v>1</v>
      </c>
    </row>
    <row r="45" spans="4:60" ht="14.25" thickBot="1">
      <c r="D45" s="272"/>
      <c r="E45" s="272"/>
      <c r="F45" s="272">
        <v>100</v>
      </c>
      <c r="G45" s="272"/>
      <c r="H45" s="272"/>
      <c r="I45" s="273">
        <f>Q27</f>
        <v>0</v>
      </c>
      <c r="J45" s="273"/>
      <c r="M45" s="276"/>
      <c r="N45" s="276"/>
      <c r="O45" s="274">
        <v>100</v>
      </c>
      <c r="P45" s="274"/>
      <c r="Q45" s="274"/>
      <c r="R45" s="274"/>
      <c r="S45" s="274"/>
      <c r="T45" s="274"/>
      <c r="U45" s="274"/>
      <c r="V45" s="274"/>
      <c r="W45" s="274"/>
      <c r="X45" s="274"/>
      <c r="Y45" s="274"/>
      <c r="Z45" s="274"/>
      <c r="AA45" s="274"/>
      <c r="AB45" s="274"/>
      <c r="AD45" s="272"/>
      <c r="AE45" s="272"/>
      <c r="AF45" s="271"/>
      <c r="AG45" s="271"/>
      <c r="AH45" s="271"/>
      <c r="AI45" s="271"/>
      <c r="AJ45" s="271"/>
      <c r="AK45" s="271"/>
      <c r="AL45" s="272"/>
      <c r="AM45" s="272"/>
      <c r="AN45" s="272"/>
      <c r="AO45" s="272"/>
      <c r="AP45" s="2"/>
      <c r="AQ45" s="2"/>
      <c r="AT45" s="52"/>
      <c r="AU45" s="58">
        <f>IF(F44=0,0,F44/F45*I44/I45)</f>
        <v>0</v>
      </c>
      <c r="AV45" s="58"/>
      <c r="AW45" s="58"/>
      <c r="AX45" s="58"/>
      <c r="AY45" s="58">
        <f>(O44-R44-U44-X44-AA44)/O45</f>
        <v>-1.7763568394002505E-17</v>
      </c>
      <c r="AZ45" s="52"/>
      <c r="BA45" s="35">
        <f>E30*(BA33+BA37+BA41+AU45+AY45)</f>
        <v>189.7711933974908</v>
      </c>
      <c r="BH45">
        <f>(O44-R44-U44-X44)/O45</f>
        <v>-1.7763568394002505E-17</v>
      </c>
    </row>
    <row r="46" spans="4:60">
      <c r="AU46" s="52"/>
      <c r="AV46" s="52"/>
      <c r="AW46" s="52"/>
      <c r="AX46" s="52"/>
      <c r="AY46" s="52"/>
      <c r="AZ46" s="52"/>
    </row>
  </sheetData>
  <mergeCells count="254">
    <mergeCell ref="K10:M10"/>
    <mergeCell ref="N10:P10"/>
    <mergeCell ref="Q10:S10"/>
    <mergeCell ref="T10:V10"/>
    <mergeCell ref="W10:Y10"/>
    <mergeCell ref="AA10:AC10"/>
    <mergeCell ref="AI1:AS4"/>
    <mergeCell ref="AI6:AS9"/>
    <mergeCell ref="D7:G7"/>
    <mergeCell ref="C9:J9"/>
    <mergeCell ref="K9:M9"/>
    <mergeCell ref="N9:S9"/>
    <mergeCell ref="T9:Y9"/>
    <mergeCell ref="AD10:AF10"/>
    <mergeCell ref="AI10:AS10"/>
    <mergeCell ref="AJ11:AL11"/>
    <mergeCell ref="AM11:AS11"/>
    <mergeCell ref="C12:J12"/>
    <mergeCell ref="K12:M12"/>
    <mergeCell ref="N12:P12"/>
    <mergeCell ref="Q12:S12"/>
    <mergeCell ref="T12:V12"/>
    <mergeCell ref="W12:Y12"/>
    <mergeCell ref="AA12:AC12"/>
    <mergeCell ref="AD12:AF12"/>
    <mergeCell ref="AI12:AS12"/>
    <mergeCell ref="C11:J11"/>
    <mergeCell ref="K11:M11"/>
    <mergeCell ref="N11:P11"/>
    <mergeCell ref="Q11:S11"/>
    <mergeCell ref="T11:V11"/>
    <mergeCell ref="W11:Y11"/>
    <mergeCell ref="AA11:AC11"/>
    <mergeCell ref="AD11:AF11"/>
    <mergeCell ref="C13:J13"/>
    <mergeCell ref="K13:M13"/>
    <mergeCell ref="N13:P13"/>
    <mergeCell ref="Q13:S13"/>
    <mergeCell ref="T13:V13"/>
    <mergeCell ref="W13:Y13"/>
    <mergeCell ref="AA13:AC13"/>
    <mergeCell ref="AD13:AF13"/>
    <mergeCell ref="C16:J16"/>
    <mergeCell ref="K16:M16"/>
    <mergeCell ref="N16:P16"/>
    <mergeCell ref="Q16:S16"/>
    <mergeCell ref="T16:V16"/>
    <mergeCell ref="W16:Y16"/>
    <mergeCell ref="AI14:AS18"/>
    <mergeCell ref="K15:M15"/>
    <mergeCell ref="N15:P15"/>
    <mergeCell ref="Q15:S15"/>
    <mergeCell ref="T15:V15"/>
    <mergeCell ref="W15:Y15"/>
    <mergeCell ref="AA15:AC15"/>
    <mergeCell ref="AD15:AF15"/>
    <mergeCell ref="AA16:AC16"/>
    <mergeCell ref="AD16:AF16"/>
    <mergeCell ref="AA17:AC17"/>
    <mergeCell ref="AD17:AF17"/>
    <mergeCell ref="C18:J18"/>
    <mergeCell ref="K18:M18"/>
    <mergeCell ref="N18:P18"/>
    <mergeCell ref="Q18:S18"/>
    <mergeCell ref="T18:V18"/>
    <mergeCell ref="W18:Y18"/>
    <mergeCell ref="AA18:AC18"/>
    <mergeCell ref="AD18:AF18"/>
    <mergeCell ref="C17:J17"/>
    <mergeCell ref="K17:M17"/>
    <mergeCell ref="N17:P17"/>
    <mergeCell ref="Q17:S17"/>
    <mergeCell ref="T17:V17"/>
    <mergeCell ref="W17:Y17"/>
    <mergeCell ref="AA19:AC19"/>
    <mergeCell ref="AD19:AF19"/>
    <mergeCell ref="K21:M21"/>
    <mergeCell ref="N21:P21"/>
    <mergeCell ref="Q21:S21"/>
    <mergeCell ref="T21:V21"/>
    <mergeCell ref="W21:Y21"/>
    <mergeCell ref="AA21:AG21"/>
    <mergeCell ref="C19:J19"/>
    <mergeCell ref="K19:M19"/>
    <mergeCell ref="N19:P19"/>
    <mergeCell ref="Q19:S19"/>
    <mergeCell ref="T19:V19"/>
    <mergeCell ref="W19:Y19"/>
    <mergeCell ref="C23:J23"/>
    <mergeCell ref="K23:M23"/>
    <mergeCell ref="N23:P23"/>
    <mergeCell ref="Q23:S23"/>
    <mergeCell ref="T23:V23"/>
    <mergeCell ref="AH21:AJ21"/>
    <mergeCell ref="AK21:AM21"/>
    <mergeCell ref="AN21:AP21"/>
    <mergeCell ref="AQ21:AS21"/>
    <mergeCell ref="C22:J22"/>
    <mergeCell ref="K22:M22"/>
    <mergeCell ref="N22:P22"/>
    <mergeCell ref="Q22:S22"/>
    <mergeCell ref="T22:V22"/>
    <mergeCell ref="W22:Y22"/>
    <mergeCell ref="W23:Y23"/>
    <mergeCell ref="AA23:AG23"/>
    <mergeCell ref="AH23:AJ23"/>
    <mergeCell ref="AK23:AM23"/>
    <mergeCell ref="AN23:AP23"/>
    <mergeCell ref="AQ23:AS23"/>
    <mergeCell ref="AA22:AG22"/>
    <mergeCell ref="AH22:AJ22"/>
    <mergeCell ref="AK22:AM22"/>
    <mergeCell ref="AN22:AP22"/>
    <mergeCell ref="AQ22:AS22"/>
    <mergeCell ref="AK25:AM25"/>
    <mergeCell ref="AN25:AP25"/>
    <mergeCell ref="AQ25:AS25"/>
    <mergeCell ref="AA24:AG24"/>
    <mergeCell ref="AH24:AJ24"/>
    <mergeCell ref="AK24:AM24"/>
    <mergeCell ref="AN24:AP24"/>
    <mergeCell ref="AQ24:AS24"/>
    <mergeCell ref="AH25:AJ25"/>
    <mergeCell ref="W24:Y24"/>
    <mergeCell ref="C27:J27"/>
    <mergeCell ref="K27:M27"/>
    <mergeCell ref="N27:P27"/>
    <mergeCell ref="Q27:S27"/>
    <mergeCell ref="T27:V27"/>
    <mergeCell ref="W27:Y27"/>
    <mergeCell ref="W25:Y25"/>
    <mergeCell ref="AA25:AG25"/>
    <mergeCell ref="AA27:AG27"/>
    <mergeCell ref="C25:J25"/>
    <mergeCell ref="K25:M25"/>
    <mergeCell ref="N25:P25"/>
    <mergeCell ref="Q25:S25"/>
    <mergeCell ref="T25:V25"/>
    <mergeCell ref="C24:J24"/>
    <mergeCell ref="K24:M24"/>
    <mergeCell ref="N24:P24"/>
    <mergeCell ref="Q24:S24"/>
    <mergeCell ref="T24:V24"/>
    <mergeCell ref="AK27:AM27"/>
    <mergeCell ref="AN27:AP27"/>
    <mergeCell ref="AQ27:AS27"/>
    <mergeCell ref="K28:M28"/>
    <mergeCell ref="N28:P28"/>
    <mergeCell ref="Q28:S28"/>
    <mergeCell ref="T28:V28"/>
    <mergeCell ref="W28:Y28"/>
    <mergeCell ref="AK28:AM28"/>
    <mergeCell ref="AN28:AP28"/>
    <mergeCell ref="AQ28:AS28"/>
    <mergeCell ref="E30:G30"/>
    <mergeCell ref="D32:E33"/>
    <mergeCell ref="F32:G32"/>
    <mergeCell ref="H32:H33"/>
    <mergeCell ref="I32:J32"/>
    <mergeCell ref="K32:K33"/>
    <mergeCell ref="L32:M32"/>
    <mergeCell ref="N32:N33"/>
    <mergeCell ref="Y32:AF32"/>
    <mergeCell ref="F33:G33"/>
    <mergeCell ref="I33:J33"/>
    <mergeCell ref="L33:M33"/>
    <mergeCell ref="O33:P33"/>
    <mergeCell ref="R33:S33"/>
    <mergeCell ref="U33:V33"/>
    <mergeCell ref="Y33:Z33"/>
    <mergeCell ref="AB33:AC33"/>
    <mergeCell ref="AE33:AF33"/>
    <mergeCell ref="O32:P32"/>
    <mergeCell ref="Q32:Q33"/>
    <mergeCell ref="R32:S32"/>
    <mergeCell ref="T32:T33"/>
    <mergeCell ref="U32:V32"/>
    <mergeCell ref="W32:X33"/>
    <mergeCell ref="O36:P36"/>
    <mergeCell ref="Q36:Q37"/>
    <mergeCell ref="R36:S36"/>
    <mergeCell ref="T36:T37"/>
    <mergeCell ref="U36:V36"/>
    <mergeCell ref="O37:P37"/>
    <mergeCell ref="R37:S37"/>
    <mergeCell ref="U37:V37"/>
    <mergeCell ref="D36:E37"/>
    <mergeCell ref="F36:G36"/>
    <mergeCell ref="H36:H37"/>
    <mergeCell ref="I36:J36"/>
    <mergeCell ref="K36:K37"/>
    <mergeCell ref="L36:M36"/>
    <mergeCell ref="F37:G37"/>
    <mergeCell ref="I37:J37"/>
    <mergeCell ref="L37:M37"/>
    <mergeCell ref="W40:W41"/>
    <mergeCell ref="X40:Y40"/>
    <mergeCell ref="X41:Y41"/>
    <mergeCell ref="AK37:AL37"/>
    <mergeCell ref="AN37:AO37"/>
    <mergeCell ref="D40:E41"/>
    <mergeCell ref="F40:G40"/>
    <mergeCell ref="H40:H41"/>
    <mergeCell ref="I40:J40"/>
    <mergeCell ref="K40:K41"/>
    <mergeCell ref="L40:M40"/>
    <mergeCell ref="N40:N41"/>
    <mergeCell ref="O40:P40"/>
    <mergeCell ref="W36:W37"/>
    <mergeCell ref="X36:Y36"/>
    <mergeCell ref="Z36:Z37"/>
    <mergeCell ref="AA36:AB36"/>
    <mergeCell ref="AC36:AD37"/>
    <mergeCell ref="AE36:AO36"/>
    <mergeCell ref="X37:Y37"/>
    <mergeCell ref="AA37:AB37"/>
    <mergeCell ref="AE37:AF37"/>
    <mergeCell ref="AH37:AI37"/>
    <mergeCell ref="N36:N37"/>
    <mergeCell ref="AA41:AB41"/>
    <mergeCell ref="AE41:AF41"/>
    <mergeCell ref="AH41:AI41"/>
    <mergeCell ref="AK41:AL41"/>
    <mergeCell ref="AN41:AO41"/>
    <mergeCell ref="D44:E45"/>
    <mergeCell ref="F44:G44"/>
    <mergeCell ref="H44:H45"/>
    <mergeCell ref="I44:J44"/>
    <mergeCell ref="M44:N45"/>
    <mergeCell ref="Z40:Z41"/>
    <mergeCell ref="AA40:AB40"/>
    <mergeCell ref="AC40:AD41"/>
    <mergeCell ref="AE40:AO40"/>
    <mergeCell ref="F41:G41"/>
    <mergeCell ref="I41:J41"/>
    <mergeCell ref="L41:M41"/>
    <mergeCell ref="O41:P41"/>
    <mergeCell ref="R41:S41"/>
    <mergeCell ref="U41:V41"/>
    <mergeCell ref="Q40:Q41"/>
    <mergeCell ref="R40:S40"/>
    <mergeCell ref="T40:T41"/>
    <mergeCell ref="U40:V40"/>
    <mergeCell ref="AF44:AK45"/>
    <mergeCell ref="AL44:AO45"/>
    <mergeCell ref="F45:G45"/>
    <mergeCell ref="I45:J45"/>
    <mergeCell ref="O45:AB45"/>
    <mergeCell ref="O44:P44"/>
    <mergeCell ref="R44:S44"/>
    <mergeCell ref="U44:V44"/>
    <mergeCell ref="X44:Y44"/>
    <mergeCell ref="AA44:AB44"/>
    <mergeCell ref="AD44:AE45"/>
  </mergeCells>
  <phoneticPr fontId="2"/>
  <pageMargins left="0.23622047244094491" right="0.15748031496062992" top="0.74803149606299213" bottom="0.23622047244094491" header="0.31496062992125984" footer="0.31496062992125984"/>
  <pageSetup paperSize="9" scale="95"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workbookViewId="0"/>
  </sheetViews>
  <sheetFormatPr defaultRowHeight="13.5"/>
  <sheetData/>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表紙</vt:lpstr>
      <vt:lpstr>使用方法</vt:lpstr>
      <vt:lpstr>様式</vt:lpstr>
      <vt:lpstr>記入例</vt:lpstr>
      <vt:lpstr>Sheet7</vt:lpstr>
      <vt:lpstr>記入例!Print_Area</vt:lpstr>
      <vt:lpstr>様式!Print_Area</vt:lpstr>
    </vt:vector>
  </TitlesOfParts>
  <Company>栃木県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Administrator</cp:lastModifiedBy>
  <cp:lastPrinted>2016-10-05T00:53:28Z</cp:lastPrinted>
  <dcterms:created xsi:type="dcterms:W3CDTF">2013-02-26T08:10:55Z</dcterms:created>
  <dcterms:modified xsi:type="dcterms:W3CDTF">2017-09-19T02:17:20Z</dcterms:modified>
</cp:coreProperties>
</file>