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02維持管理課\維持係\★個人ホルダー\山口\R6\JV設計書\川上\金抜\"/>
    </mc:Choice>
  </mc:AlternateContent>
  <xr:revisionPtr revIDLastSave="0" documentId="13_ncr:1_{F6CCDC6E-B061-46D7-8C89-5728A5DEFFF7}" xr6:coauthVersionLast="47" xr6:coauthVersionMax="47" xr10:uidLastSave="{00000000-0000-0000-0000-000000000000}"/>
  <bookViews>
    <workbookView xWindow="28680" yWindow="-120" windowWidth="29040" windowHeight="15840" tabRatio="368" activeTab="1" xr2:uid="{00000000-000D-0000-FFFF-FFFF00000000}"/>
  </bookViews>
  <sheets>
    <sheet name="鏡（川上）" sheetId="45" r:id="rId1"/>
    <sheet name="川上(金抜)" sheetId="4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">#REF!</definedName>
    <definedName name="_A">'[1]巾川２号橋(2)'!#REF!</definedName>
    <definedName name="_SCO1">#REF!</definedName>
    <definedName name="_SCO10">#REF!</definedName>
    <definedName name="_SCO2">#REF!</definedName>
    <definedName name="_SCO3">#REF!</definedName>
    <definedName name="_SCO4">#REF!</definedName>
    <definedName name="_SCO5">#REF!</definedName>
    <definedName name="_SCO6">#REF!</definedName>
    <definedName name="_SCO7">#REF!</definedName>
    <definedName name="_SCO8">#REF!</definedName>
    <definedName name="_SCO9">#REF!</definedName>
    <definedName name="_UES10">#REF!</definedName>
    <definedName name="_UES102">#REF!</definedName>
    <definedName name="_UES103">#REF!</definedName>
    <definedName name="_UES104">#REF!</definedName>
    <definedName name="_UES105">#REF!</definedName>
    <definedName name="_UES106">#REF!</definedName>
    <definedName name="_UES107">#REF!</definedName>
    <definedName name="_UES108">#REF!</definedName>
    <definedName name="_UES109">#REF!</definedName>
    <definedName name="_UES2">#REF!</definedName>
    <definedName name="_UES3">#REF!</definedName>
    <definedName name="_UES32">#REF!</definedName>
    <definedName name="_UES4">#REF!</definedName>
    <definedName name="_UES42">#REF!</definedName>
    <definedName name="_UES43">#REF!</definedName>
    <definedName name="_UES5">#REF!</definedName>
    <definedName name="_UES52">#REF!</definedName>
    <definedName name="_UES53">#REF!</definedName>
    <definedName name="_UES54">#REF!</definedName>
    <definedName name="_UES6">#REF!</definedName>
    <definedName name="_UES62">#REF!</definedName>
    <definedName name="_UES63">#REF!</definedName>
    <definedName name="_UES64">#REF!</definedName>
    <definedName name="_UES65">#REF!</definedName>
    <definedName name="_UES7">#REF!</definedName>
    <definedName name="_UES72">#REF!</definedName>
    <definedName name="_UES73">#REF!</definedName>
    <definedName name="_UES74">#REF!</definedName>
    <definedName name="_UES75">#REF!</definedName>
    <definedName name="_UES76">#REF!</definedName>
    <definedName name="_UES8">#REF!</definedName>
    <definedName name="_UES82">#REF!</definedName>
    <definedName name="_UES83">#REF!</definedName>
    <definedName name="_UES84">#REF!</definedName>
    <definedName name="_UES85">#REF!</definedName>
    <definedName name="_UES86">#REF!</definedName>
    <definedName name="_UES87">#REF!</definedName>
    <definedName name="_UES9">#REF!</definedName>
    <definedName name="_UES92">#REF!</definedName>
    <definedName name="_UES93">#REF!</definedName>
    <definedName name="_UES94">#REF!</definedName>
    <definedName name="_UES95">#REF!</definedName>
    <definedName name="_UES96">#REF!</definedName>
    <definedName name="_UES97">#REF!</definedName>
    <definedName name="_UES98">#REF!</definedName>
    <definedName name="\0">'[1]巾川２号橋(2)'!#REF!</definedName>
    <definedName name="\a">#REF!</definedName>
    <definedName name="\b">#REF!</definedName>
    <definedName name="\c">#REF!</definedName>
    <definedName name="\d">#REF!</definedName>
    <definedName name="\s">#REF!</definedName>
    <definedName name="A">#REF!</definedName>
    <definedName name="ACOUNT">#REF!</definedName>
    <definedName name="BCOUNT">#REF!</definedName>
    <definedName name="BRECOU">#REF!</definedName>
    <definedName name="CNT">#REF!</definedName>
    <definedName name="COUNT">#REF!</definedName>
    <definedName name="COUNT1">#REF!</definedName>
    <definedName name="D">#REF!</definedName>
    <definedName name="DETA">#REF!</definedName>
    <definedName name="DETA2">#REF!</definedName>
    <definedName name="DETN">#REF!</definedName>
    <definedName name="DETN2">#REF!</definedName>
    <definedName name="DOHA">#REF!</definedName>
    <definedName name="DOHA1">#REF!</definedName>
    <definedName name="DOTUBO">#REF!</definedName>
    <definedName name="DOTUBO1">#REF!</definedName>
    <definedName name="DTOTAL">#REF!</definedName>
    <definedName name="HEID">#REF!</definedName>
    <definedName name="HYO">#REF!</definedName>
    <definedName name="HYOJU">#REF!</definedName>
    <definedName name="JUNE">#REF!</definedName>
    <definedName name="JUNE1">#REF!</definedName>
    <definedName name="KESU">#REF!</definedName>
    <definedName name="KYON">#REF!</definedName>
    <definedName name="KYORI">#REF!</definedName>
    <definedName name="LINE">#REF!</definedName>
    <definedName name="LOOP">#REF!</definedName>
    <definedName name="MAISU">#REF!</definedName>
    <definedName name="MENSEKI">#REF!</definedName>
    <definedName name="MENSEKI1">#REF!</definedName>
    <definedName name="MENU">#REF!</definedName>
    <definedName name="NEDTL">#REF!</definedName>
    <definedName name="NEHYO">#REF!</definedName>
    <definedName name="NEHYO1">#REF!</definedName>
    <definedName name="NEHYO2">#REF!</definedName>
    <definedName name="NEHYO3">#REF!</definedName>
    <definedName name="Ｐ">#REF!</definedName>
    <definedName name="Print">[2]本土工!#REF!</definedName>
    <definedName name="_xlnm.Print_Area" localSheetId="1">'川上(金抜)'!$A$1:$L$42</definedName>
    <definedName name="_xlnm.Print_Area">#REF!</definedName>
    <definedName name="Print_Area_MI">#REF!</definedName>
    <definedName name="RcC">[3]普拡幅!#REF!</definedName>
    <definedName name="ＲＴＹ">#REF!</definedName>
    <definedName name="S">#REF!</definedName>
    <definedName name="SCOUNT">#REF!</definedName>
    <definedName name="SCOUNT1">#REF!</definedName>
    <definedName name="SCOUNT10">#REF!</definedName>
    <definedName name="SCOUNT2">#REF!</definedName>
    <definedName name="SCOUNT3">#REF!</definedName>
    <definedName name="SCOUNT4">#REF!</definedName>
    <definedName name="SCOUNT5">#REF!</definedName>
    <definedName name="SCOUNT6">#REF!</definedName>
    <definedName name="SCOUNT7">#REF!</definedName>
    <definedName name="SCOUNT8">#REF!</definedName>
    <definedName name="SCOUNT9">#REF!</definedName>
    <definedName name="SE">#N/A</definedName>
    <definedName name="SELK">#REF!</definedName>
    <definedName name="SELP">#REF!</definedName>
    <definedName name="SELR">#REF!</definedName>
    <definedName name="SELR2">#REF!</definedName>
    <definedName name="SELT">#REF!</definedName>
    <definedName name="SELT10">#REF!</definedName>
    <definedName name="SELT2">#REF!</definedName>
    <definedName name="SELT3">#REF!</definedName>
    <definedName name="SELT4">#REF!</definedName>
    <definedName name="SELT5">#REF!</definedName>
    <definedName name="SELT6">#REF!</definedName>
    <definedName name="SELT7">#REF!</definedName>
    <definedName name="SELT8">#REF!</definedName>
    <definedName name="SELT9">#REF!</definedName>
    <definedName name="SENT">#N/A</definedName>
    <definedName name="SI">#N/A</definedName>
    <definedName name="SIS">#REF!</definedName>
    <definedName name="SOKN">#REF!</definedName>
    <definedName name="SOKU">#REF!</definedName>
    <definedName name="Spit">#REF!</definedName>
    <definedName name="ss">#REF!</definedName>
    <definedName name="SYORI">#REF!</definedName>
    <definedName name="TATE">#REF!</definedName>
    <definedName name="TOTAL">#REF!</definedName>
    <definedName name="TOTAL10">#REF!</definedName>
    <definedName name="TOTAL2">#REF!</definedName>
    <definedName name="TOTAL3">#REF!</definedName>
    <definedName name="TOTAL4">#REF!</definedName>
    <definedName name="TOTAL5">#REF!</definedName>
    <definedName name="TOTAL6">#REF!</definedName>
    <definedName name="TOTAL7">#REF!</definedName>
    <definedName name="TOTAL8">#REF!</definedName>
    <definedName name="TOTAL9">#REF!</definedName>
    <definedName name="UES">#REF!</definedName>
    <definedName name="uti">'[1]巾川２号橋(2)'!#REF!</definedName>
    <definedName name="utiwake">'[1]巾川２号橋(2)'!#REF!</definedName>
    <definedName name="W">#REF!</definedName>
    <definedName name="うぇＲ">#REF!</definedName>
    <definedName name="っＳＤ">#REF!</definedName>
    <definedName name="っっＳ">#REF!</definedName>
    <definedName name="継続">#REF!</definedName>
    <definedName name="合計">#REF!</definedName>
    <definedName name="作図選択">'[1]巾川２号橋(2)'!#REF!</definedName>
    <definedName name="作図方法">'[1]巾川２号橋(2)'!#REF!</definedName>
    <definedName name="作選1">'[1]巾川２号橋(2)'!#REF!</definedName>
    <definedName name="作選2">'[1]巾川２号橋(2)'!#REF!</definedName>
    <definedName name="作選3">'[1]巾川２号橋(2)'!#REF!</definedName>
    <definedName name="縮尺1">'[1]巾川２号橋(2)'!#REF!</definedName>
    <definedName name="縮尺2">'[1]巾川２号橋(2)'!#REF!</definedName>
    <definedName name="縮尺3">'[1]巾川２号橋(2)'!#REF!</definedName>
    <definedName name="小計">#REF!</definedName>
    <definedName name="数選1">'[1]巾川２号橋(2)'!#REF!</definedName>
    <definedName name="数量選択">'[1]巾川２号橋(2)'!#REF!</definedName>
    <definedName name="土羽面積">#REF!</definedName>
    <definedName name="土羽面積10">#REF!</definedName>
    <definedName name="土羽面積2">#REF!</definedName>
    <definedName name="土羽面積3">#REF!</definedName>
    <definedName name="土羽面積4">#REF!</definedName>
    <definedName name="土羽面積5">#REF!</definedName>
    <definedName name="土羽面積6">#REF!</definedName>
    <definedName name="土羽面積7">#REF!</definedName>
    <definedName name="土羽面積8">#REF!</definedName>
    <definedName name="土羽面積9">#REF!</definedName>
    <definedName name="土工">#REF!</definedName>
    <definedName name="土坪計算書">#REF!</definedName>
    <definedName name="土坪計算書10">#REF!</definedName>
    <definedName name="土坪計算書2">#REF!</definedName>
    <definedName name="土坪計算書3">#REF!</definedName>
    <definedName name="土坪計算書4">#REF!</definedName>
    <definedName name="土坪計算書5">#REF!</definedName>
    <definedName name="土坪計算書6">#REF!</definedName>
    <definedName name="土坪計算書7">#REF!</definedName>
    <definedName name="土坪計算書8">#REF!</definedName>
    <definedName name="土坪計算書9">#REF!</definedName>
    <definedName name="導水路図心">#REF!</definedName>
    <definedName name="入力">'[1]巾川２号橋(2)'!#REF!</definedName>
    <definedName name="入力枠">'[1]巾川２号橋(2)'!#REF!</definedName>
    <definedName name="任意">'[4]vs 30と40'!#REF!</definedName>
    <definedName name="本合金">[5]本材!#REF!</definedName>
    <definedName name="面積一覧表">#REF!</definedName>
    <definedName name="面積一覧表10">#REF!</definedName>
    <definedName name="面積一覧表2">#REF!</definedName>
    <definedName name="面積一覧表3">#REF!</definedName>
    <definedName name="面積一覧表4">#REF!</definedName>
    <definedName name="面積一覧表5">#REF!</definedName>
    <definedName name="面積一覧表6">#REF!</definedName>
    <definedName name="面積一覧表7">#REF!</definedName>
    <definedName name="面積一覧表8">#REF!</definedName>
    <definedName name="面積一覧表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6" i="42" l="1"/>
  <c r="Q36" i="42"/>
  <c r="M36" i="42"/>
  <c r="I36" i="42"/>
  <c r="H36" i="42"/>
  <c r="K36" i="42"/>
  <c r="Q35" i="42"/>
  <c r="P35" i="42"/>
  <c r="M35" i="42"/>
  <c r="H35" i="42"/>
  <c r="K35" i="42"/>
  <c r="P34" i="42"/>
  <c r="Q34" i="42"/>
  <c r="M34" i="42"/>
  <c r="I34" i="42"/>
  <c r="H34" i="42"/>
  <c r="K34" i="42"/>
  <c r="Q33" i="42"/>
  <c r="P33" i="42"/>
  <c r="M33" i="42"/>
  <c r="H33" i="42"/>
  <c r="K33" i="42"/>
  <c r="P32" i="42"/>
  <c r="Q32" i="42"/>
  <c r="M32" i="42"/>
  <c r="I32" i="42"/>
  <c r="H32" i="42"/>
  <c r="K32" i="42"/>
  <c r="Q31" i="42"/>
  <c r="P31" i="42"/>
  <c r="M31" i="42"/>
  <c r="H31" i="42"/>
  <c r="K31" i="42"/>
  <c r="P30" i="42"/>
  <c r="Q30" i="42"/>
  <c r="M30" i="42"/>
  <c r="I30" i="42"/>
  <c r="H30" i="42"/>
  <c r="K30" i="42"/>
  <c r="Q29" i="42"/>
  <c r="P29" i="42"/>
  <c r="M29" i="42"/>
  <c r="H29" i="42"/>
  <c r="K29" i="42"/>
  <c r="P28" i="42"/>
  <c r="Q28" i="42"/>
  <c r="M28" i="42"/>
  <c r="I28" i="42"/>
  <c r="H28" i="42"/>
  <c r="K28" i="42"/>
  <c r="Q27" i="42"/>
  <c r="P27" i="42"/>
  <c r="M27" i="42"/>
  <c r="H27" i="42"/>
  <c r="K27" i="42"/>
  <c r="P26" i="42"/>
  <c r="Q26" i="42"/>
  <c r="M26" i="42"/>
  <c r="I26" i="42"/>
  <c r="H26" i="42"/>
  <c r="K26" i="42"/>
  <c r="Q25" i="42"/>
  <c r="P25" i="42"/>
  <c r="M25" i="42"/>
  <c r="H25" i="42"/>
  <c r="K25" i="42"/>
  <c r="P24" i="42"/>
  <c r="Q24" i="42"/>
  <c r="M24" i="42"/>
  <c r="I24" i="42"/>
  <c r="H24" i="42"/>
  <c r="K24" i="42"/>
  <c r="Q23" i="42"/>
  <c r="P23" i="42"/>
  <c r="M23" i="42"/>
  <c r="H23" i="42"/>
  <c r="K23" i="42"/>
  <c r="P22" i="42"/>
  <c r="Q22" i="42"/>
  <c r="M22" i="42"/>
  <c r="I22" i="42"/>
  <c r="H22" i="42"/>
  <c r="K22" i="42"/>
  <c r="Q21" i="42"/>
  <c r="P21" i="42"/>
  <c r="M21" i="42"/>
  <c r="H21" i="42"/>
  <c r="K21" i="42"/>
  <c r="P20" i="42"/>
  <c r="Q20" i="42"/>
  <c r="M20" i="42"/>
  <c r="I20" i="42"/>
  <c r="H20" i="42"/>
  <c r="K20" i="42"/>
  <c r="Q19" i="42"/>
  <c r="P19" i="42"/>
  <c r="M19" i="42"/>
  <c r="H19" i="42"/>
  <c r="K19" i="42"/>
  <c r="P17" i="42"/>
  <c r="Q17" i="42"/>
  <c r="M17" i="42"/>
  <c r="I17" i="42"/>
  <c r="H17" i="42"/>
  <c r="K17" i="42"/>
  <c r="Q15" i="42"/>
  <c r="P15" i="42"/>
  <c r="M15" i="42"/>
  <c r="H15" i="42"/>
  <c r="K15" i="42"/>
  <c r="P13" i="42"/>
  <c r="Q13" i="42"/>
  <c r="M13" i="42"/>
  <c r="I13" i="42"/>
  <c r="H13" i="42"/>
  <c r="K13" i="42"/>
  <c r="Q12" i="42"/>
  <c r="P12" i="42"/>
  <c r="M12" i="42"/>
  <c r="H12" i="42"/>
  <c r="K12" i="42"/>
  <c r="P11" i="42"/>
  <c r="Q11" i="42"/>
  <c r="M11" i="42"/>
  <c r="I11" i="42"/>
  <c r="H11" i="42"/>
  <c r="K11" i="42"/>
  <c r="Q10" i="42"/>
  <c r="P10" i="42"/>
  <c r="M10" i="42"/>
  <c r="H10" i="42"/>
  <c r="K10" i="42"/>
  <c r="P9" i="42"/>
  <c r="Q9" i="42"/>
  <c r="M9" i="42"/>
  <c r="I9" i="42"/>
  <c r="H9" i="42"/>
  <c r="K9" i="42"/>
  <c r="Q8" i="42"/>
  <c r="P8" i="42"/>
  <c r="M8" i="42"/>
  <c r="H8" i="42"/>
  <c r="K8" i="42"/>
  <c r="P7" i="42"/>
  <c r="Q7" i="42"/>
  <c r="M7" i="42"/>
  <c r="I7" i="42"/>
  <c r="H7" i="42"/>
  <c r="K7" i="42"/>
  <c r="Q6" i="42"/>
  <c r="P6" i="42"/>
  <c r="M6" i="42"/>
  <c r="M38" i="42"/>
  <c r="H6" i="42"/>
  <c r="K6" i="42"/>
  <c r="P5" i="42"/>
  <c r="Q5" i="42"/>
  <c r="M5" i="42"/>
  <c r="I5" i="42"/>
  <c r="H5" i="42"/>
  <c r="K5" i="42"/>
  <c r="I6" i="42"/>
  <c r="I8" i="42"/>
  <c r="I10" i="42"/>
  <c r="I12" i="42"/>
  <c r="I15" i="42"/>
  <c r="I19" i="42"/>
  <c r="I21" i="42"/>
  <c r="I23" i="42"/>
  <c r="I25" i="42"/>
  <c r="I27" i="42"/>
  <c r="I29" i="42"/>
  <c r="I31" i="42"/>
  <c r="I33" i="42"/>
  <c r="I35" i="42"/>
  <c r="K37" i="42"/>
  <c r="K39" i="42"/>
  <c r="K41" i="42"/>
</calcChain>
</file>

<file path=xl/sharedStrings.xml><?xml version="1.0" encoding="utf-8"?>
<sst xmlns="http://schemas.openxmlformats.org/spreadsheetml/2006/main" count="218" uniqueCount="146">
  <si>
    <t>単位</t>
    <rPh sb="0" eb="2">
      <t>タンイ</t>
    </rPh>
    <phoneticPr fontId="2"/>
  </si>
  <si>
    <t>諸経費込</t>
    <rPh sb="0" eb="3">
      <t>ショケイヒ</t>
    </rPh>
    <rPh sb="3" eb="4">
      <t>コ</t>
    </rPh>
    <phoneticPr fontId="2"/>
  </si>
  <si>
    <t>入札単価</t>
    <rPh sb="0" eb="2">
      <t>ニュウサツ</t>
    </rPh>
    <rPh sb="2" eb="4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</si>
  <si>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</si>
  <si>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</si>
  <si>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</si>
  <si>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コンクリート蓋</t>
    <rPh sb="6" eb="7">
      <t>フタ</t>
    </rPh>
    <phoneticPr fontId="2"/>
  </si>
  <si>
    <t>工事価格計</t>
    <rPh sb="0" eb="2">
      <t>コウジ</t>
    </rPh>
    <rPh sb="2" eb="4">
      <t>カカク</t>
    </rPh>
    <rPh sb="4" eb="5">
      <t>ケイ</t>
    </rPh>
    <phoneticPr fontId="2"/>
  </si>
  <si>
    <t>消費税相当額</t>
    <rPh sb="0" eb="3">
      <t>ショウヒゼイ</t>
    </rPh>
    <rPh sb="3" eb="6">
      <t>ソウトウガク</t>
    </rPh>
    <phoneticPr fontId="2"/>
  </si>
  <si>
    <t>工事費計</t>
    <rPh sb="0" eb="3">
      <t>コウジヒ</t>
    </rPh>
    <rPh sb="3" eb="4">
      <t>ケイ</t>
    </rPh>
    <phoneticPr fontId="2"/>
  </si>
  <si>
    <t>m2</t>
    <phoneticPr fontId="2"/>
  </si>
  <si>
    <t>m3</t>
    <phoneticPr fontId="2"/>
  </si>
  <si>
    <t>t</t>
    <phoneticPr fontId="2"/>
  </si>
  <si>
    <t>規格1</t>
    <rPh sb="0" eb="2">
      <t>キカク</t>
    </rPh>
    <phoneticPr fontId="2"/>
  </si>
  <si>
    <t>規格2</t>
    <rPh sb="0" eb="2">
      <t>キカク</t>
    </rPh>
    <phoneticPr fontId="2"/>
  </si>
  <si>
    <t>規格3</t>
    <rPh sb="0" eb="2">
      <t>キカク</t>
    </rPh>
    <phoneticPr fontId="2"/>
  </si>
  <si>
    <t>側溝土砂撤去・運搬工</t>
    <rPh sb="0" eb="2">
      <t>ソッコウ</t>
    </rPh>
    <rPh sb="2" eb="4">
      <t>ドシャ</t>
    </rPh>
    <rPh sb="4" eb="6">
      <t>テッキョ</t>
    </rPh>
    <rPh sb="7" eb="9">
      <t>ウンパン</t>
    </rPh>
    <rPh sb="9" eb="10">
      <t>コウ</t>
    </rPh>
    <phoneticPr fontId="2"/>
  </si>
  <si>
    <t>科目 第0001号表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</si>
  <si>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アスファルトオーバーレイ工(機械)</t>
    <rPh sb="12" eb="13">
      <t>コウ</t>
    </rPh>
    <rPh sb="14" eb="16">
      <t>キカイ</t>
    </rPh>
    <phoneticPr fontId="2"/>
  </si>
  <si>
    <t>除草工</t>
    <rPh sb="0" eb="2">
      <t>ジョソウ</t>
    </rPh>
    <rPh sb="2" eb="3">
      <t>コウ</t>
    </rPh>
    <phoneticPr fontId="2"/>
  </si>
  <si>
    <t>崩落土除去・運搬工</t>
    <rPh sb="0" eb="1">
      <t>クズレ</t>
    </rPh>
    <rPh sb="1" eb="2">
      <t>オ</t>
    </rPh>
    <rPh sb="2" eb="3">
      <t>ツチ</t>
    </rPh>
    <rPh sb="3" eb="5">
      <t>ジョキョ</t>
    </rPh>
    <rPh sb="6" eb="8">
      <t>ウンパン</t>
    </rPh>
    <rPh sb="8" eb="9">
      <t>コウ</t>
    </rPh>
    <phoneticPr fontId="2"/>
  </si>
  <si>
    <t>欠損部補修工(加熱合材)</t>
    <rPh sb="0" eb="2">
      <t>ケッソン</t>
    </rPh>
    <rPh sb="2" eb="3">
      <t>ブ</t>
    </rPh>
    <rPh sb="3" eb="5">
      <t>ホシュウ</t>
    </rPh>
    <rPh sb="5" eb="6">
      <t>コウ</t>
    </rPh>
    <rPh sb="7" eb="9">
      <t>カネツ</t>
    </rPh>
    <rPh sb="9" eb="10">
      <t>ゴウ</t>
    </rPh>
    <rPh sb="10" eb="11">
      <t>ザイ</t>
    </rPh>
    <phoneticPr fontId="2"/>
  </si>
  <si>
    <t>単価</t>
    <rPh sb="0" eb="2">
      <t>タンカ</t>
    </rPh>
    <phoneticPr fontId="2"/>
  </si>
  <si>
    <t>科目 第0002号表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</si>
  <si>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科目 第0003号表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</si>
  <si>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バックホウ山積0.13m3</t>
    <rPh sb="5" eb="6">
      <t>ヤマ</t>
    </rPh>
    <rPh sb="6" eb="7">
      <t>ツ</t>
    </rPh>
    <phoneticPr fontId="2"/>
  </si>
  <si>
    <t>飛び石防護なし</t>
    <rPh sb="0" eb="1">
      <t>ト</t>
    </rPh>
    <rPh sb="2" eb="3">
      <t>イシ</t>
    </rPh>
    <rPh sb="3" eb="5">
      <t>ボウゴ</t>
    </rPh>
    <phoneticPr fontId="2"/>
  </si>
  <si>
    <t>　工　事　費　内　訳　表</t>
    <rPh sb="1" eb="2">
      <t>コウ</t>
    </rPh>
    <rPh sb="3" eb="4">
      <t>コト</t>
    </rPh>
    <rPh sb="5" eb="6">
      <t>ヒ</t>
    </rPh>
    <rPh sb="7" eb="8">
      <t>ナイ</t>
    </rPh>
    <rPh sb="9" eb="10">
      <t>ワケ</t>
    </rPh>
    <rPh sb="11" eb="12">
      <t>ヒョウ</t>
    </rPh>
    <phoneticPr fontId="2"/>
  </si>
  <si>
    <t>除草・集草・運搬工</t>
    <rPh sb="0" eb="2">
      <t>ジョソウ</t>
    </rPh>
    <rPh sb="3" eb="4">
      <t>アツ</t>
    </rPh>
    <rPh sb="4" eb="5">
      <t>クサ</t>
    </rPh>
    <rPh sb="6" eb="8">
      <t>ウンパン</t>
    </rPh>
    <rPh sb="8" eb="9">
      <t>コウ</t>
    </rPh>
    <phoneticPr fontId="2"/>
  </si>
  <si>
    <t>無蓋</t>
    <rPh sb="0" eb="1">
      <t>ム</t>
    </rPh>
    <rPh sb="1" eb="2">
      <t>フタ</t>
    </rPh>
    <phoneticPr fontId="2"/>
  </si>
  <si>
    <t>科目 第0004号表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</si>
  <si>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費　目</t>
    <rPh sb="0" eb="1">
      <t>ヒ</t>
    </rPh>
    <rPh sb="2" eb="3">
      <t>メ</t>
    </rPh>
    <phoneticPr fontId="2"/>
  </si>
  <si>
    <t>工　種</t>
    <rPh sb="0" eb="1">
      <t>コウ</t>
    </rPh>
    <rPh sb="2" eb="3">
      <t>タネ</t>
    </rPh>
    <phoneticPr fontId="2"/>
  </si>
  <si>
    <t>アスファルトオーバーレイ工(人力)</t>
    <rPh sb="12" eb="13">
      <t>コウ</t>
    </rPh>
    <rPh sb="14" eb="16">
      <t>ジンリキ</t>
    </rPh>
    <phoneticPr fontId="2"/>
  </si>
  <si>
    <t>飛び石防護あり</t>
    <rPh sb="0" eb="1">
      <t>ト</t>
    </rPh>
    <rPh sb="2" eb="3">
      <t>イシ</t>
    </rPh>
    <rPh sb="3" eb="5">
      <t>ボウゴ</t>
    </rPh>
    <phoneticPr fontId="2"/>
  </si>
  <si>
    <t>運搬なし</t>
    <rPh sb="0" eb="2">
      <t>ウンパン</t>
    </rPh>
    <phoneticPr fontId="2"/>
  </si>
  <si>
    <t>日当り施工量 1t未満</t>
    <rPh sb="0" eb="1">
      <t>ヒ</t>
    </rPh>
    <rPh sb="1" eb="2">
      <t>ア</t>
    </rPh>
    <rPh sb="3" eb="5">
      <t>セコウ</t>
    </rPh>
    <rPh sb="5" eb="6">
      <t>リョウ</t>
    </rPh>
    <rPh sb="9" eb="11">
      <t>ミマン</t>
    </rPh>
    <phoneticPr fontId="2"/>
  </si>
  <si>
    <t>日当り施工量 1t以上2t未満</t>
    <rPh sb="0" eb="1">
      <t>ヒ</t>
    </rPh>
    <rPh sb="1" eb="2">
      <t>ア</t>
    </rPh>
    <rPh sb="3" eb="5">
      <t>セコウ</t>
    </rPh>
    <rPh sb="5" eb="6">
      <t>リョウ</t>
    </rPh>
    <rPh sb="9" eb="11">
      <t>イジョウ</t>
    </rPh>
    <rPh sb="13" eb="15">
      <t>ミマン</t>
    </rPh>
    <phoneticPr fontId="2"/>
  </si>
  <si>
    <t>日当り施工量 2t以上5t未満</t>
    <rPh sb="0" eb="1">
      <t>ヒ</t>
    </rPh>
    <rPh sb="1" eb="2">
      <t>ア</t>
    </rPh>
    <rPh sb="3" eb="5">
      <t>セコウ</t>
    </rPh>
    <rPh sb="5" eb="6">
      <t>リョウ</t>
    </rPh>
    <rPh sb="9" eb="11">
      <t>イジョウ</t>
    </rPh>
    <rPh sb="13" eb="15">
      <t>ミマン</t>
    </rPh>
    <phoneticPr fontId="2"/>
  </si>
  <si>
    <t>枚</t>
    <rPh sb="0" eb="1">
      <t>マイ</t>
    </rPh>
    <phoneticPr fontId="2"/>
  </si>
  <si>
    <t>(×1.8)</t>
    <phoneticPr fontId="2"/>
  </si>
  <si>
    <t>人・日</t>
    <rPh sb="0" eb="1">
      <t>ニン</t>
    </rPh>
    <rPh sb="2" eb="3">
      <t>ニチ</t>
    </rPh>
    <phoneticPr fontId="2"/>
  </si>
  <si>
    <t>交通誘導警備員Ａ</t>
    <rPh sb="0" eb="2">
      <t>コウツウ</t>
    </rPh>
    <rPh sb="2" eb="4">
      <t>ユウドウ</t>
    </rPh>
    <rPh sb="4" eb="7">
      <t>ケイビイン</t>
    </rPh>
    <phoneticPr fontId="2"/>
  </si>
  <si>
    <t>交通誘導警備員Ｂ</t>
    <rPh sb="0" eb="2">
      <t>コウツウ</t>
    </rPh>
    <rPh sb="2" eb="4">
      <t>ユウドウ</t>
    </rPh>
    <rPh sb="4" eb="7">
      <t>ケイビイン</t>
    </rPh>
    <phoneticPr fontId="2"/>
  </si>
  <si>
    <t>交通管理工</t>
    <rPh sb="0" eb="2">
      <t>コウツウ</t>
    </rPh>
    <rPh sb="2" eb="4">
      <t>カンリ</t>
    </rPh>
    <rPh sb="4" eb="5">
      <t>コウ</t>
    </rPh>
    <phoneticPr fontId="2"/>
  </si>
  <si>
    <t>再生密粒度20F</t>
    <rPh sb="0" eb="2">
      <t>サイセイ</t>
    </rPh>
    <rPh sb="2" eb="3">
      <t>ミツ</t>
    </rPh>
    <rPh sb="3" eb="5">
      <t>リュウド</t>
    </rPh>
    <phoneticPr fontId="2"/>
  </si>
  <si>
    <t>再生密粒度13F</t>
    <rPh sb="0" eb="2">
      <t>サイセイ</t>
    </rPh>
    <rPh sb="2" eb="3">
      <t>ミツ</t>
    </rPh>
    <rPh sb="3" eb="5">
      <t>リュウド</t>
    </rPh>
    <phoneticPr fontId="2"/>
  </si>
  <si>
    <t>運搬距離
6.5km以下</t>
    <rPh sb="0" eb="2">
      <t>ウンパン</t>
    </rPh>
    <rPh sb="2" eb="4">
      <t>キョリ</t>
    </rPh>
    <rPh sb="10" eb="12">
      <t>イカ</t>
    </rPh>
    <phoneticPr fontId="2"/>
  </si>
  <si>
    <t>変動額</t>
    <rPh sb="0" eb="2">
      <t>ヘンドウ</t>
    </rPh>
    <rPh sb="2" eb="3">
      <t>ガク</t>
    </rPh>
    <phoneticPr fontId="2"/>
  </si>
  <si>
    <t>側溝清掃(人力清掃工)</t>
    <rPh sb="0" eb="2">
      <t>ソッコウ</t>
    </rPh>
    <rPh sb="2" eb="4">
      <t>セイソウ</t>
    </rPh>
    <rPh sb="5" eb="7">
      <t>ジンリョク</t>
    </rPh>
    <rPh sb="7" eb="9">
      <t>セイソウ</t>
    </rPh>
    <rPh sb="9" eb="10">
      <t>コウ</t>
    </rPh>
    <phoneticPr fontId="2"/>
  </si>
  <si>
    <t>科目 第0005号表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</si>
  <si>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科目 第0006号表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</si>
  <si>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科目 第0017号表</t>
  </si>
  <si>
    <t>回</t>
    <rPh sb="0" eb="1">
      <t>カイ</t>
    </rPh>
    <phoneticPr fontId="2"/>
  </si>
  <si>
    <t>科目 第0018号表</t>
  </si>
  <si>
    <t>DT2t積</t>
    <rPh sb="4" eb="5">
      <t>ツモル</t>
    </rPh>
    <phoneticPr fontId="2"/>
  </si>
  <si>
    <t>道路巡回工</t>
    <rPh sb="0" eb="2">
      <t>ドウロ</t>
    </rPh>
    <rPh sb="2" eb="4">
      <t>ジュンカイ</t>
    </rPh>
    <rPh sb="4" eb="5">
      <t>コウ</t>
    </rPh>
    <phoneticPr fontId="2"/>
  </si>
  <si>
    <t>注意看板設置(撤去)工</t>
    <rPh sb="0" eb="2">
      <t>チュウイ</t>
    </rPh>
    <rPh sb="2" eb="4">
      <t>カンバン</t>
    </rPh>
    <rPh sb="4" eb="6">
      <t>セッチ</t>
    </rPh>
    <rPh sb="7" eb="9">
      <t>テッキョ</t>
    </rPh>
    <rPh sb="10" eb="11">
      <t>コウ</t>
    </rPh>
    <phoneticPr fontId="2"/>
  </si>
  <si>
    <t>DT2t積</t>
    <phoneticPr fontId="2"/>
  </si>
  <si>
    <t>車道 平均仕上り厚4cm</t>
    <rPh sb="0" eb="2">
      <t>シャドウ</t>
    </rPh>
    <rPh sb="3" eb="5">
      <t>ヘイキン</t>
    </rPh>
    <rPh sb="5" eb="7">
      <t>シア</t>
    </rPh>
    <rPh sb="8" eb="9">
      <t>アツ</t>
    </rPh>
    <phoneticPr fontId="2"/>
  </si>
  <si>
    <t>車道 平均仕上り厚3cm</t>
    <rPh sb="0" eb="2">
      <t>シャドウ</t>
    </rPh>
    <rPh sb="3" eb="5">
      <t>ヘイキン</t>
    </rPh>
    <rPh sb="5" eb="7">
      <t>シア</t>
    </rPh>
    <rPh sb="8" eb="9">
      <t>アツ</t>
    </rPh>
    <phoneticPr fontId="2"/>
  </si>
  <si>
    <t>機械除草工</t>
    <rPh sb="0" eb="2">
      <t>キカイ</t>
    </rPh>
    <rPh sb="2" eb="4">
      <t>ジョソウ</t>
    </rPh>
    <rPh sb="4" eb="5">
      <t>コウ</t>
    </rPh>
    <phoneticPr fontId="2"/>
  </si>
  <si>
    <t>大型自走式(ロングリーチ式)</t>
    <rPh sb="0" eb="2">
      <t>オオガタ</t>
    </rPh>
    <rPh sb="2" eb="4">
      <t>ジソウ</t>
    </rPh>
    <rPh sb="4" eb="5">
      <t>シキ</t>
    </rPh>
    <rPh sb="12" eb="13">
      <t>シキ</t>
    </rPh>
    <phoneticPr fontId="2"/>
  </si>
  <si>
    <t>貸与</t>
    <rPh sb="0" eb="2">
      <t>タイヨ</t>
    </rPh>
    <phoneticPr fontId="2"/>
  </si>
  <si>
    <t>路面清掃工</t>
    <rPh sb="0" eb="2">
      <t>ロメン</t>
    </rPh>
    <rPh sb="2" eb="4">
      <t>セイソウ</t>
    </rPh>
    <rPh sb="4" eb="5">
      <t>コウ</t>
    </rPh>
    <phoneticPr fontId="2"/>
  </si>
  <si>
    <t>真空式リヤリフトダンプ3.5m3級</t>
    <rPh sb="0" eb="3">
      <t>シンクウシキ</t>
    </rPh>
    <rPh sb="16" eb="17">
      <t>キュウ</t>
    </rPh>
    <phoneticPr fontId="2"/>
  </si>
  <si>
    <t>時間</t>
    <rPh sb="0" eb="2">
      <t>ジカン</t>
    </rPh>
    <phoneticPr fontId="2"/>
  </si>
  <si>
    <t>科目 第0007号表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</si>
  <si>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科目 第0008号表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</si>
  <si>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科目 第0020号表</t>
  </si>
  <si>
    <t>科目 第0021号表</t>
  </si>
  <si>
    <t>科目 第0022号表</t>
  </si>
  <si>
    <t>科目 第0023号表</t>
  </si>
  <si>
    <t>科目 第0024号表</t>
  </si>
  <si>
    <t>科目 第0010号表</t>
    <phoneticPr fontId="2"/>
  </si>
  <si>
    <t>科目 第0011号表</t>
    <phoneticPr fontId="2"/>
  </si>
  <si>
    <t>科目 第0012号表</t>
    <phoneticPr fontId="2"/>
  </si>
  <si>
    <t>科目 第0014号表</t>
  </si>
  <si>
    <t>科目 第0015号表</t>
  </si>
  <si>
    <t>科目 第0016号表</t>
  </si>
  <si>
    <t>科目 第0019号表</t>
  </si>
  <si>
    <t>ｍ</t>
    <phoneticPr fontId="2"/>
  </si>
  <si>
    <t>無蓋</t>
    <phoneticPr fontId="2"/>
  </si>
  <si>
    <t>コンクリート蓋</t>
    <phoneticPr fontId="2"/>
  </si>
  <si>
    <t>肩掛け式 カッタ径255mm</t>
    <rPh sb="0" eb="2">
      <t>カタカケ</t>
    </rPh>
    <rPh sb="3" eb="4">
      <t>シキ</t>
    </rPh>
    <rPh sb="8" eb="9">
      <t>ケイ</t>
    </rPh>
    <phoneticPr fontId="2"/>
  </si>
  <si>
    <t>昼間勤務</t>
    <rPh sb="0" eb="2">
      <t>ヒルマ</t>
    </rPh>
    <rPh sb="2" eb="4">
      <t>キンム</t>
    </rPh>
    <phoneticPr fontId="2"/>
  </si>
  <si>
    <t>夜間勤務</t>
    <rPh sb="0" eb="2">
      <t>ヤカン</t>
    </rPh>
    <rPh sb="2" eb="4">
      <t>キンム</t>
    </rPh>
    <phoneticPr fontId="2"/>
  </si>
  <si>
    <t>日当り施工量 5t以上20t未満</t>
    <rPh sb="0" eb="1">
      <t>ヒ</t>
    </rPh>
    <rPh sb="1" eb="2">
      <t>ア</t>
    </rPh>
    <rPh sb="3" eb="5">
      <t>セコウ</t>
    </rPh>
    <rPh sb="5" eb="6">
      <t>リョウ</t>
    </rPh>
    <rPh sb="9" eb="11">
      <t>イジョウ</t>
    </rPh>
    <rPh sb="14" eb="16">
      <t>ミマン</t>
    </rPh>
    <phoneticPr fontId="2"/>
  </si>
  <si>
    <t>再生細粒度13</t>
    <rPh sb="0" eb="2">
      <t>サイセイ</t>
    </rPh>
    <rPh sb="2" eb="3">
      <t>コマ</t>
    </rPh>
    <rPh sb="3" eb="5">
      <t>リュウド</t>
    </rPh>
    <phoneticPr fontId="2"/>
  </si>
  <si>
    <t>科目 第0009号表</t>
    <phoneticPr fontId="2"/>
  </si>
  <si>
    <t>科目 第0013号表</t>
  </si>
  <si>
    <t>科目 第0025号表</t>
  </si>
  <si>
    <t>科目 第0026号表</t>
  </si>
  <si>
    <t>H31単価</t>
    <rPh sb="3" eb="5">
      <t>タンカ</t>
    </rPh>
    <phoneticPr fontId="2"/>
  </si>
  <si>
    <t>運搬距離5.0km以下
DID区間なし</t>
    <rPh sb="9" eb="11">
      <t>イカ</t>
    </rPh>
    <rPh sb="15" eb="17">
      <t>クカン</t>
    </rPh>
    <phoneticPr fontId="2"/>
  </si>
  <si>
    <t>運搬距離5.5km以下
DID区間なし</t>
    <rPh sb="9" eb="11">
      <t>イカ</t>
    </rPh>
    <rPh sb="15" eb="17">
      <t>クカン</t>
    </rPh>
    <phoneticPr fontId="2"/>
  </si>
  <si>
    <t>小規模維持補修工事</t>
    <phoneticPr fontId="2"/>
  </si>
  <si>
    <t>R4単価</t>
    <rPh sb="2" eb="4">
      <t>タンカ</t>
    </rPh>
    <phoneticPr fontId="2"/>
  </si>
  <si>
    <t>川上地区</t>
    <rPh sb="0" eb="2">
      <t>カワカミ</t>
    </rPh>
    <rPh sb="2" eb="4">
      <t>チク</t>
    </rPh>
    <phoneticPr fontId="2"/>
  </si>
  <si>
    <t>路肩部・人力</t>
    <rPh sb="0" eb="2">
      <t>ロカタ</t>
    </rPh>
    <rPh sb="2" eb="3">
      <t>ブ</t>
    </rPh>
    <rPh sb="4" eb="6">
      <t>ジンリキ</t>
    </rPh>
    <phoneticPr fontId="2"/>
  </si>
  <si>
    <t>粉塵量少ない</t>
    <rPh sb="0" eb="2">
      <t>フンジン</t>
    </rPh>
    <rPh sb="2" eb="3">
      <t>リョウ</t>
    </rPh>
    <rPh sb="3" eb="4">
      <t>スク</t>
    </rPh>
    <phoneticPr fontId="2"/>
  </si>
  <si>
    <t>欠損部補修工(常温合材)</t>
    <rPh sb="0" eb="2">
      <t>ケッソン</t>
    </rPh>
    <rPh sb="2" eb="3">
      <t>ブ</t>
    </rPh>
    <rPh sb="3" eb="5">
      <t>ホシュウ</t>
    </rPh>
    <rPh sb="5" eb="6">
      <t>コウ</t>
    </rPh>
    <rPh sb="7" eb="9">
      <t>ジョウオン</t>
    </rPh>
    <rPh sb="9" eb="10">
      <t>ゴウ</t>
    </rPh>
    <rPh sb="10" eb="11">
      <t>ザイ</t>
    </rPh>
    <phoneticPr fontId="2"/>
  </si>
  <si>
    <t>粉塵量普通</t>
    <rPh sb="0" eb="2">
      <t>フンジン</t>
    </rPh>
    <rPh sb="2" eb="3">
      <t>リョウ</t>
    </rPh>
    <rPh sb="3" eb="5">
      <t>フツウ</t>
    </rPh>
    <phoneticPr fontId="2"/>
  </si>
  <si>
    <t>日当たり施工量0.3t未満</t>
    <rPh sb="0" eb="2">
      <t>ヒア</t>
    </rPh>
    <rPh sb="4" eb="6">
      <t>セコウ</t>
    </rPh>
    <rPh sb="6" eb="7">
      <t>リョウ</t>
    </rPh>
    <rPh sb="11" eb="13">
      <t>ミマン</t>
    </rPh>
    <phoneticPr fontId="2"/>
  </si>
  <si>
    <t>手間のみ</t>
    <rPh sb="0" eb="2">
      <t>テマ</t>
    </rPh>
    <phoneticPr fontId="2"/>
  </si>
  <si>
    <t>科目 第0027号表</t>
    <phoneticPr fontId="2"/>
  </si>
  <si>
    <t>科目 第0028号表</t>
    <phoneticPr fontId="2"/>
  </si>
  <si>
    <t>科目 第0029号表</t>
    <phoneticPr fontId="2"/>
  </si>
  <si>
    <t>所長</t>
    <rPh sb="0" eb="2">
      <t>ショチョウ</t>
    </rPh>
    <phoneticPr fontId="2"/>
  </si>
  <si>
    <t>課長</t>
    <rPh sb="0" eb="2">
      <t>カチョウ</t>
    </rPh>
    <phoneticPr fontId="2"/>
  </si>
  <si>
    <t>閲覧設計書</t>
    <rPh sb="0" eb="2">
      <t>エツラン</t>
    </rPh>
    <rPh sb="2" eb="5">
      <t>セッケイショ</t>
    </rPh>
    <phoneticPr fontId="2"/>
  </si>
  <si>
    <t>施工方法</t>
    <rPh sb="0" eb="2">
      <t>セコウ</t>
    </rPh>
    <rPh sb="2" eb="4">
      <t>ホウホウ</t>
    </rPh>
    <phoneticPr fontId="2"/>
  </si>
  <si>
    <t>施工期間</t>
    <rPh sb="0" eb="2">
      <t>セコウ</t>
    </rPh>
    <rPh sb="2" eb="4">
      <t>キカン</t>
    </rPh>
    <phoneticPr fontId="2"/>
  </si>
  <si>
    <t>日間</t>
    <rPh sb="0" eb="2">
      <t>ニチカン</t>
    </rPh>
    <phoneticPr fontId="2"/>
  </si>
  <si>
    <t>小規模補修工事</t>
    <rPh sb="0" eb="3">
      <t>ショウキボ</t>
    </rPh>
    <rPh sb="3" eb="5">
      <t>ホシュウ</t>
    </rPh>
    <rPh sb="5" eb="7">
      <t>コウジ</t>
    </rPh>
    <phoneticPr fontId="2"/>
  </si>
  <si>
    <t>　オーバーレイ工</t>
    <rPh sb="7" eb="8">
      <t>コウ</t>
    </rPh>
    <phoneticPr fontId="2"/>
  </si>
  <si>
    <t>A=</t>
    <phoneticPr fontId="2"/>
  </si>
  <si>
    <t>　除草工</t>
    <rPh sb="1" eb="3">
      <t>ジョソウ</t>
    </rPh>
    <rPh sb="3" eb="4">
      <t>コウ</t>
    </rPh>
    <phoneticPr fontId="2"/>
  </si>
  <si>
    <t>起工予定年月日</t>
    <rPh sb="0" eb="2">
      <t>キコウ</t>
    </rPh>
    <rPh sb="2" eb="4">
      <t>ヨテイ</t>
    </rPh>
    <rPh sb="4" eb="7">
      <t>ネンガッピ</t>
    </rPh>
    <phoneticPr fontId="2"/>
  </si>
  <si>
    <t>　側溝清掃工</t>
    <rPh sb="1" eb="3">
      <t>ソッコウ</t>
    </rPh>
    <rPh sb="3" eb="5">
      <t>セイソウ</t>
    </rPh>
    <rPh sb="5" eb="6">
      <t>コウ</t>
    </rPh>
    <phoneticPr fontId="2"/>
  </si>
  <si>
    <t>L=</t>
    <phoneticPr fontId="2"/>
  </si>
  <si>
    <t>m</t>
    <phoneticPr fontId="2"/>
  </si>
  <si>
    <t>　崩落土除去工</t>
    <rPh sb="1" eb="3">
      <t>ホウラク</t>
    </rPh>
    <rPh sb="3" eb="4">
      <t>ド</t>
    </rPh>
    <rPh sb="4" eb="6">
      <t>ジョキョ</t>
    </rPh>
    <rPh sb="6" eb="7">
      <t>コウ</t>
    </rPh>
    <phoneticPr fontId="2"/>
  </si>
  <si>
    <t>V=</t>
    <phoneticPr fontId="2"/>
  </si>
  <si>
    <t>W=</t>
    <phoneticPr fontId="2"/>
  </si>
  <si>
    <t>竣工予定年月日</t>
    <rPh sb="0" eb="2">
      <t>シュンコウ</t>
    </rPh>
    <rPh sb="2" eb="4">
      <t>ヨテイ</t>
    </rPh>
    <rPh sb="4" eb="7">
      <t>ネンガッピ</t>
    </rPh>
    <phoneticPr fontId="2"/>
  </si>
  <si>
    <t>km</t>
    <phoneticPr fontId="2"/>
  </si>
  <si>
    <t>契約保証方法</t>
    <rPh sb="0" eb="2">
      <t>ケイヤク</t>
    </rPh>
    <rPh sb="2" eb="4">
      <t>ホショウ</t>
    </rPh>
    <rPh sb="4" eb="6">
      <t>ホウホウ</t>
    </rPh>
    <phoneticPr fontId="2"/>
  </si>
  <si>
    <t>他</t>
    <rPh sb="0" eb="1">
      <t>ホカ</t>
    </rPh>
    <phoneticPr fontId="2"/>
  </si>
  <si>
    <t>　路面清掃工</t>
    <rPh sb="1" eb="3">
      <t>ロメン</t>
    </rPh>
    <rPh sb="3" eb="5">
      <t>セイソウ</t>
    </rPh>
    <rPh sb="5" eb="6">
      <t>コウ</t>
    </rPh>
    <phoneticPr fontId="2"/>
  </si>
  <si>
    <t>　欠損部補修工</t>
    <rPh sb="1" eb="3">
      <t>ケッソン</t>
    </rPh>
    <rPh sb="3" eb="4">
      <t>ブ</t>
    </rPh>
    <rPh sb="4" eb="6">
      <t>ホシュウ</t>
    </rPh>
    <rPh sb="6" eb="7">
      <t>コウ</t>
    </rPh>
    <phoneticPr fontId="2"/>
  </si>
  <si>
    <t>令和７年度　小規模維持補修工事（県単道路橋梁維持修繕）</t>
    <rPh sb="0" eb="2">
      <t>レイワ</t>
    </rPh>
    <rPh sb="3" eb="5">
      <t>ネンド</t>
    </rPh>
    <rPh sb="6" eb="9">
      <t>ショウキボ</t>
    </rPh>
    <rPh sb="9" eb="11">
      <t>イジ</t>
    </rPh>
    <rPh sb="11" eb="13">
      <t>ホシュウ</t>
    </rPh>
    <rPh sb="13" eb="15">
      <t>コウジ</t>
    </rPh>
    <rPh sb="16" eb="17">
      <t>ケン</t>
    </rPh>
    <rPh sb="17" eb="18">
      <t>タン</t>
    </rPh>
    <rPh sb="18" eb="20">
      <t>ドウロ</t>
    </rPh>
    <rPh sb="20" eb="22">
      <t>キョウリョウ</t>
    </rPh>
    <rPh sb="22" eb="24">
      <t>イジ</t>
    </rPh>
    <rPh sb="24" eb="26">
      <t>シュウゼン</t>
    </rPh>
    <phoneticPr fontId="2"/>
  </si>
  <si>
    <t>道路延長　　主要地方道　L=21.6km</t>
    <rPh sb="0" eb="2">
      <t>ドウロ</t>
    </rPh>
    <rPh sb="2" eb="4">
      <t>エンチョウ</t>
    </rPh>
    <rPh sb="6" eb="8">
      <t>シュヨウ</t>
    </rPh>
    <rPh sb="8" eb="10">
      <t>チホウ</t>
    </rPh>
    <rPh sb="10" eb="11">
      <t>ドウ</t>
    </rPh>
    <phoneticPr fontId="2"/>
  </si>
  <si>
    <t>（様式－１）</t>
    <rPh sb="1" eb="3">
      <t>ヨウシキ</t>
    </rPh>
    <phoneticPr fontId="2"/>
  </si>
  <si>
    <t>工
事
番
号</t>
    <rPh sb="0" eb="3">
      <t>コウジ</t>
    </rPh>
    <rPh sb="4" eb="7">
      <t>バンゴウ</t>
    </rPh>
    <phoneticPr fontId="2"/>
  </si>
  <si>
    <t>係
長</t>
    <rPh sb="0" eb="3">
      <t>カカリチョウ</t>
    </rPh>
    <phoneticPr fontId="2"/>
  </si>
  <si>
    <t>審
査
者</t>
    <rPh sb="0" eb="3">
      <t>シンサ</t>
    </rPh>
    <rPh sb="4" eb="5">
      <t>シャ</t>
    </rPh>
    <phoneticPr fontId="2"/>
  </si>
  <si>
    <t>設
計
者</t>
    <rPh sb="0" eb="5">
      <t>セッケイシャ</t>
    </rPh>
    <phoneticPr fontId="2"/>
  </si>
  <si>
    <t>設　　計　　大　　要</t>
    <rPh sb="0" eb="1">
      <t>セツ</t>
    </rPh>
    <rPh sb="3" eb="4">
      <t>ケイ</t>
    </rPh>
    <rPh sb="6" eb="7">
      <t>ダイ</t>
    </rPh>
    <rPh sb="9" eb="10">
      <t>ヨウ</t>
    </rPh>
    <phoneticPr fontId="2"/>
  </si>
  <si>
    <t>請　負</t>
    <rPh sb="0" eb="1">
      <t>ウケ</t>
    </rPh>
    <rPh sb="2" eb="3">
      <t>フ</t>
    </rPh>
    <phoneticPr fontId="2"/>
  </si>
  <si>
    <t>工　事　設　計　用　紙</t>
    <rPh sb="0" eb="1">
      <t>コウ</t>
    </rPh>
    <rPh sb="2" eb="3">
      <t>コト</t>
    </rPh>
    <rPh sb="4" eb="7">
      <t>セッケイ</t>
    </rPh>
    <rPh sb="8" eb="11">
      <t>ヨウシ</t>
    </rPh>
    <phoneticPr fontId="2"/>
  </si>
  <si>
    <t>長野県　建設部</t>
    <rPh sb="0" eb="3">
      <t>ナガノケン</t>
    </rPh>
    <rPh sb="4" eb="6">
      <t>ケンセツ</t>
    </rPh>
    <rPh sb="6" eb="7">
      <t>ブ</t>
    </rPh>
    <phoneticPr fontId="2"/>
  </si>
  <si>
    <t>令和　7　年　4　月　 1　日</t>
    <rPh sb="0" eb="2">
      <t>レイワ</t>
    </rPh>
    <rPh sb="5" eb="6">
      <t>ネン</t>
    </rPh>
    <rPh sb="9" eb="10">
      <t>ガツ</t>
    </rPh>
    <rPh sb="14" eb="15">
      <t>ニチ</t>
    </rPh>
    <phoneticPr fontId="2"/>
  </si>
  <si>
    <t>令和　8　年　3　月　31　日</t>
    <rPh sb="0" eb="2">
      <t>レイワ</t>
    </rPh>
    <rPh sb="5" eb="6">
      <t>ネン</t>
    </rPh>
    <rPh sb="9" eb="10">
      <t>ガツ</t>
    </rPh>
    <rPh sb="14" eb="15">
      <t>ニチ</t>
    </rPh>
    <phoneticPr fontId="2"/>
  </si>
  <si>
    <t>川上村地区</t>
    <rPh sb="0" eb="2">
      <t>カワカミ</t>
    </rPh>
    <rPh sb="2" eb="3">
      <t>ムラ</t>
    </rPh>
    <rPh sb="3" eb="5">
      <t>チク</t>
    </rPh>
    <phoneticPr fontId="2"/>
  </si>
  <si>
    <t>（主）川上佐久線他</t>
    <rPh sb="1" eb="2">
      <t>シュ</t>
    </rPh>
    <rPh sb="3" eb="5">
      <t>カワカミ</t>
    </rPh>
    <rPh sb="5" eb="7">
      <t>サク</t>
    </rPh>
    <rPh sb="7" eb="8">
      <t>セン</t>
    </rPh>
    <rPh sb="8" eb="9">
      <t>ホカ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</si>
</sst>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2"/>
      <name val="ＭＳ ゴシック"/>
      <family val="3"/>
      <charset val="128"/>
    </font>
    <font>
      <b/>
      <sz val="24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b/>
      <sz val="14"/>
      <color rgb="FFFF0000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61">
    <xf numFmtId="0" fontId="0" fillId="0" borderId="0" xfId="0">
      <alignment vertical="center"/>
    </xf>
    <xf numFmtId="38" fontId="4" fillId="0" borderId="0" xfId="1" applyFont="1" applyFill="1">
      <alignment vertical="center"/>
    </xf>
    <xf numFmtId="38" fontId="6" fillId="0" borderId="0" xfId="1" applyFont="1" applyFill="1">
      <alignment vertical="center"/>
    </xf>
    <xf numFmtId="38" fontId="7" fillId="0" borderId="0" xfId="1" applyFont="1" applyFill="1">
      <alignment vertical="center"/>
    </xf>
    <xf numFmtId="38" fontId="8" fillId="0" borderId="0" xfId="1" applyFont="1" applyFill="1">
      <alignment vertical="center"/>
    </xf>
    <xf numFmtId="38" fontId="18" fillId="0" borderId="0" xfId="1" applyFont="1" applyFill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9" fillId="0" borderId="3" xfId="0" applyFont="1" applyBorder="1" applyAlignment="1">
      <alignment horizontal="center" vertical="center"/>
    </xf>
    <xf numFmtId="38" fontId="8" fillId="0" borderId="0" xfId="0" applyNumberFormat="1" applyFont="1">
      <alignment vertical="center"/>
    </xf>
    <xf numFmtId="38" fontId="9" fillId="0" borderId="4" xfId="1" applyFont="1" applyFill="1" applyBorder="1" applyAlignment="1">
      <alignment horizontal="right" vertical="center"/>
    </xf>
    <xf numFmtId="0" fontId="9" fillId="0" borderId="4" xfId="0" applyFont="1" applyBorder="1">
      <alignment vertical="center"/>
    </xf>
    <xf numFmtId="0" fontId="9" fillId="0" borderId="4" xfId="0" applyFont="1" applyBorder="1" applyAlignment="1">
      <alignment horizontal="center" vertical="center"/>
    </xf>
    <xf numFmtId="38" fontId="9" fillId="0" borderId="2" xfId="1" applyFont="1" applyFill="1" applyBorder="1" applyAlignment="1">
      <alignment horizontal="right" vertical="center"/>
    </xf>
    <xf numFmtId="0" fontId="9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5" xfId="0" applyFont="1" applyBorder="1">
      <alignment vertical="center"/>
    </xf>
    <xf numFmtId="38" fontId="9" fillId="0" borderId="4" xfId="1" applyFont="1" applyFill="1" applyBorder="1">
      <alignment vertical="center"/>
    </xf>
    <xf numFmtId="0" fontId="8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9" fillId="0" borderId="4" xfId="0" applyFont="1" applyBorder="1">
      <alignment vertical="center"/>
    </xf>
    <xf numFmtId="0" fontId="19" fillId="0" borderId="2" xfId="0" applyFont="1" applyBorder="1">
      <alignment vertical="center"/>
    </xf>
    <xf numFmtId="0" fontId="19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/>
    </xf>
    <xf numFmtId="38" fontId="19" fillId="0" borderId="4" xfId="1" applyFont="1" applyFill="1" applyBorder="1" applyAlignment="1">
      <alignment horizontal="right" vertical="center"/>
    </xf>
    <xf numFmtId="0" fontId="12" fillId="0" borderId="0" xfId="2" applyFont="1">
      <alignment vertical="center"/>
    </xf>
    <xf numFmtId="0" fontId="13" fillId="0" borderId="0" xfId="2" applyFont="1">
      <alignment vertical="center"/>
    </xf>
    <xf numFmtId="0" fontId="13" fillId="0" borderId="8" xfId="2" applyFont="1" applyBorder="1">
      <alignment vertical="center"/>
    </xf>
    <xf numFmtId="0" fontId="13" fillId="0" borderId="6" xfId="2" applyFont="1" applyBorder="1">
      <alignment vertical="center"/>
    </xf>
    <xf numFmtId="0" fontId="13" fillId="0" borderId="12" xfId="2" applyFont="1" applyBorder="1">
      <alignment vertical="center"/>
    </xf>
    <xf numFmtId="0" fontId="12" fillId="0" borderId="8" xfId="2" applyFont="1" applyBorder="1">
      <alignment vertical="center"/>
    </xf>
    <xf numFmtId="0" fontId="12" fillId="0" borderId="6" xfId="2" applyFont="1" applyBorder="1">
      <alignment vertical="center"/>
    </xf>
    <xf numFmtId="0" fontId="12" fillId="0" borderId="12" xfId="2" applyFont="1" applyBorder="1">
      <alignment vertical="center"/>
    </xf>
    <xf numFmtId="0" fontId="13" fillId="0" borderId="10" xfId="2" applyFont="1" applyBorder="1">
      <alignment vertical="center"/>
    </xf>
    <xf numFmtId="0" fontId="13" fillId="0" borderId="0" xfId="2" applyFont="1" applyAlignment="1">
      <alignment horizontal="center" vertical="center"/>
    </xf>
    <xf numFmtId="0" fontId="13" fillId="0" borderId="7" xfId="2" applyFont="1" applyBorder="1">
      <alignment vertical="center"/>
    </xf>
    <xf numFmtId="0" fontId="13" fillId="0" borderId="6" xfId="2" quotePrefix="1" applyFont="1" applyBorder="1">
      <alignment vertical="center"/>
    </xf>
    <xf numFmtId="3" fontId="13" fillId="0" borderId="0" xfId="2" applyNumberFormat="1" applyFont="1">
      <alignment vertical="center"/>
    </xf>
    <xf numFmtId="0" fontId="13" fillId="0" borderId="0" xfId="2" applyFont="1" applyAlignment="1">
      <alignment vertical="center" wrapText="1"/>
    </xf>
    <xf numFmtId="0" fontId="12" fillId="0" borderId="0" xfId="2" applyFont="1" applyAlignment="1">
      <alignment horizontal="center" vertical="center"/>
    </xf>
    <xf numFmtId="38" fontId="13" fillId="0" borderId="0" xfId="2" applyNumberFormat="1" applyFont="1">
      <alignment vertical="center"/>
    </xf>
    <xf numFmtId="0" fontId="13" fillId="0" borderId="0" xfId="2" applyFont="1" applyAlignment="1">
      <alignment vertical="top" wrapText="1"/>
    </xf>
    <xf numFmtId="0" fontId="12" fillId="0" borderId="11" xfId="2" applyFont="1" applyBorder="1" applyAlignment="1"/>
    <xf numFmtId="3" fontId="13" fillId="0" borderId="6" xfId="2" quotePrefix="1" applyNumberFormat="1" applyFont="1" applyBorder="1">
      <alignment vertical="center"/>
    </xf>
    <xf numFmtId="0" fontId="12" fillId="0" borderId="0" xfId="2" applyFont="1" applyAlignment="1">
      <alignment horizontal="right" vertical="center"/>
    </xf>
    <xf numFmtId="0" fontId="12" fillId="0" borderId="7" xfId="2" applyFont="1" applyBorder="1" applyAlignment="1"/>
    <xf numFmtId="0" fontId="12" fillId="0" borderId="13" xfId="2" applyFont="1" applyBorder="1" applyAlignment="1"/>
    <xf numFmtId="0" fontId="13" fillId="0" borderId="0" xfId="2" applyFont="1" applyAlignment="1">
      <alignment vertical="center"/>
    </xf>
    <xf numFmtId="0" fontId="13" fillId="0" borderId="11" xfId="2" applyFont="1" applyBorder="1" applyAlignment="1">
      <alignment vertical="center"/>
    </xf>
    <xf numFmtId="0" fontId="13" fillId="0" borderId="0" xfId="2" applyFont="1" applyBorder="1">
      <alignment vertical="center"/>
    </xf>
    <xf numFmtId="0" fontId="16" fillId="0" borderId="0" xfId="2" applyFont="1" applyAlignment="1">
      <alignment horizontal="center" vertical="center"/>
    </xf>
    <xf numFmtId="0" fontId="16" fillId="0" borderId="10" xfId="2" applyFont="1" applyBorder="1" applyAlignment="1">
      <alignment horizontal="center" vertical="center"/>
    </xf>
    <xf numFmtId="0" fontId="12" fillId="0" borderId="10" xfId="2" applyFont="1" applyBorder="1" applyAlignment="1">
      <alignment horizontal="center" vertical="center"/>
    </xf>
    <xf numFmtId="0" fontId="13" fillId="0" borderId="0" xfId="2" applyFont="1">
      <alignment vertical="center"/>
    </xf>
    <xf numFmtId="0" fontId="13" fillId="0" borderId="0" xfId="2" applyFont="1" applyAlignment="1">
      <alignment vertical="center" shrinkToFit="1"/>
    </xf>
    <xf numFmtId="0" fontId="16" fillId="0" borderId="8" xfId="2" applyFont="1" applyBorder="1" applyAlignment="1">
      <alignment horizontal="distributed" vertical="center" justifyLastLine="1"/>
    </xf>
    <xf numFmtId="0" fontId="16" fillId="0" borderId="10" xfId="2" applyFont="1" applyBorder="1" applyAlignment="1">
      <alignment horizontal="distributed" vertical="center" justifyLastLine="1"/>
    </xf>
    <xf numFmtId="0" fontId="16" fillId="0" borderId="9" xfId="2" applyFont="1" applyBorder="1" applyAlignment="1">
      <alignment horizontal="distributed" vertical="center" justifyLastLine="1"/>
    </xf>
    <xf numFmtId="0" fontId="16" fillId="0" borderId="6" xfId="2" applyFont="1" applyBorder="1" applyAlignment="1">
      <alignment horizontal="distributed" vertical="center" justifyLastLine="1"/>
    </xf>
    <xf numFmtId="0" fontId="16" fillId="0" borderId="0" xfId="2" applyFont="1" applyAlignment="1">
      <alignment horizontal="distributed" vertical="center" justifyLastLine="1"/>
    </xf>
    <xf numFmtId="0" fontId="16" fillId="0" borderId="11" xfId="2" applyFont="1" applyBorder="1" applyAlignment="1">
      <alignment horizontal="distributed" vertical="center" justifyLastLine="1"/>
    </xf>
    <xf numFmtId="0" fontId="16" fillId="0" borderId="12" xfId="2" applyFont="1" applyBorder="1" applyAlignment="1">
      <alignment horizontal="distributed" vertical="center" justifyLastLine="1"/>
    </xf>
    <xf numFmtId="0" fontId="16" fillId="0" borderId="7" xfId="2" applyFont="1" applyBorder="1" applyAlignment="1">
      <alignment horizontal="distributed" vertical="center" justifyLastLine="1"/>
    </xf>
    <xf numFmtId="0" fontId="16" fillId="0" borderId="13" xfId="2" applyFont="1" applyBorder="1" applyAlignment="1">
      <alignment horizontal="distributed" vertical="center" justifyLastLine="1"/>
    </xf>
    <xf numFmtId="0" fontId="16" fillId="0" borderId="9" xfId="2" applyFont="1" applyBorder="1" applyAlignment="1">
      <alignment horizontal="center" vertical="center"/>
    </xf>
    <xf numFmtId="0" fontId="16" fillId="0" borderId="11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16" fillId="0" borderId="13" xfId="2" applyFont="1" applyBorder="1" applyAlignment="1">
      <alignment horizontal="center" vertical="center"/>
    </xf>
    <xf numFmtId="0" fontId="13" fillId="0" borderId="0" xfId="2" applyFont="1" applyAlignment="1">
      <alignment horizontal="left" vertical="center" wrapText="1"/>
    </xf>
    <xf numFmtId="0" fontId="17" fillId="0" borderId="8" xfId="2" applyFont="1" applyBorder="1" applyAlignment="1">
      <alignment horizontal="left" vertical="center" wrapText="1"/>
    </xf>
    <xf numFmtId="0" fontId="17" fillId="0" borderId="10" xfId="2" applyFont="1" applyBorder="1" applyAlignment="1">
      <alignment horizontal="left" vertical="center" wrapText="1"/>
    </xf>
    <xf numFmtId="0" fontId="17" fillId="0" borderId="9" xfId="2" applyFont="1" applyBorder="1" applyAlignment="1">
      <alignment horizontal="left" vertical="center" wrapText="1"/>
    </xf>
    <xf numFmtId="0" fontId="17" fillId="0" borderId="6" xfId="2" applyFont="1" applyBorder="1" applyAlignment="1">
      <alignment horizontal="left" vertical="center" wrapText="1"/>
    </xf>
    <xf numFmtId="0" fontId="17" fillId="0" borderId="0" xfId="2" applyFont="1" applyAlignment="1">
      <alignment horizontal="left" vertical="center" wrapText="1"/>
    </xf>
    <xf numFmtId="0" fontId="17" fillId="0" borderId="11" xfId="2" applyFont="1" applyBorder="1" applyAlignment="1">
      <alignment horizontal="left" vertical="center" wrapText="1"/>
    </xf>
    <xf numFmtId="0" fontId="17" fillId="0" borderId="12" xfId="2" applyFont="1" applyBorder="1" applyAlignment="1">
      <alignment horizontal="left" vertical="center" wrapText="1"/>
    </xf>
    <xf numFmtId="0" fontId="17" fillId="0" borderId="7" xfId="2" applyFont="1" applyBorder="1" applyAlignment="1">
      <alignment horizontal="left" vertical="center" wrapText="1"/>
    </xf>
    <xf numFmtId="0" fontId="17" fillId="0" borderId="13" xfId="2" applyFont="1" applyBorder="1" applyAlignment="1">
      <alignment horizontal="left" vertical="center" wrapText="1"/>
    </xf>
    <xf numFmtId="0" fontId="13" fillId="0" borderId="0" xfId="2" applyFont="1" applyAlignment="1">
      <alignment vertical="center" wrapText="1"/>
    </xf>
    <xf numFmtId="0" fontId="15" fillId="0" borderId="8" xfId="2" applyFont="1" applyBorder="1" applyAlignment="1">
      <alignment horizontal="center" vertical="center"/>
    </xf>
    <xf numFmtId="0" fontId="15" fillId="0" borderId="10" xfId="2" applyFont="1" applyBorder="1" applyAlignment="1">
      <alignment horizontal="center" vertical="center"/>
    </xf>
    <xf numFmtId="0" fontId="15" fillId="0" borderId="9" xfId="2" applyFont="1" applyBorder="1" applyAlignment="1">
      <alignment horizontal="center" vertical="center"/>
    </xf>
    <xf numFmtId="0" fontId="15" fillId="0" borderId="6" xfId="2" applyFont="1" applyBorder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5" fillId="0" borderId="11" xfId="2" applyFont="1" applyBorder="1" applyAlignment="1">
      <alignment horizontal="center" vertical="center"/>
    </xf>
    <xf numFmtId="0" fontId="15" fillId="0" borderId="12" xfId="2" applyFont="1" applyBorder="1" applyAlignment="1">
      <alignment horizontal="center" vertical="center"/>
    </xf>
    <xf numFmtId="0" fontId="15" fillId="0" borderId="7" xfId="2" applyFont="1" applyBorder="1" applyAlignment="1">
      <alignment horizontal="center" vertical="center"/>
    </xf>
    <xf numFmtId="0" fontId="15" fillId="0" borderId="13" xfId="2" applyFont="1" applyBorder="1" applyAlignment="1">
      <alignment horizontal="center" vertical="center"/>
    </xf>
    <xf numFmtId="0" fontId="14" fillId="0" borderId="10" xfId="2" applyFont="1" applyBorder="1" applyAlignment="1">
      <alignment horizontal="center" vertical="center"/>
    </xf>
    <xf numFmtId="0" fontId="14" fillId="0" borderId="9" xfId="2" applyFont="1" applyBorder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14" fillId="0" borderId="11" xfId="2" applyFont="1" applyBorder="1" applyAlignment="1">
      <alignment horizontal="center" vertical="center"/>
    </xf>
    <xf numFmtId="0" fontId="14" fillId="0" borderId="7" xfId="2" applyFont="1" applyBorder="1" applyAlignment="1">
      <alignment horizontal="center" vertical="center"/>
    </xf>
    <xf numFmtId="0" fontId="14" fillId="0" borderId="13" xfId="2" applyFont="1" applyBorder="1" applyAlignment="1">
      <alignment horizontal="center" vertical="center"/>
    </xf>
    <xf numFmtId="0" fontId="13" fillId="0" borderId="10" xfId="2" applyFont="1" applyBorder="1" applyAlignment="1">
      <alignment horizontal="left" vertical="center"/>
    </xf>
    <xf numFmtId="0" fontId="16" fillId="0" borderId="10" xfId="2" applyFont="1" applyBorder="1" applyAlignment="1">
      <alignment horizontal="right" vertical="center"/>
    </xf>
    <xf numFmtId="0" fontId="16" fillId="0" borderId="0" xfId="2" applyFont="1" applyAlignment="1">
      <alignment horizontal="right" vertical="center"/>
    </xf>
    <xf numFmtId="0" fontId="16" fillId="0" borderId="7" xfId="2" applyFont="1" applyBorder="1" applyAlignment="1">
      <alignment horizontal="right" vertical="center"/>
    </xf>
    <xf numFmtId="0" fontId="16" fillId="0" borderId="10" xfId="2" applyFont="1" applyBorder="1" applyAlignment="1">
      <alignment horizontal="left" vertical="center"/>
    </xf>
    <xf numFmtId="0" fontId="16" fillId="0" borderId="9" xfId="2" applyFont="1" applyBorder="1" applyAlignment="1">
      <alignment horizontal="left" vertical="center"/>
    </xf>
    <xf numFmtId="0" fontId="16" fillId="0" borderId="0" xfId="2" applyFont="1" applyAlignment="1">
      <alignment horizontal="left" vertical="center"/>
    </xf>
    <xf numFmtId="0" fontId="16" fillId="0" borderId="11" xfId="2" applyFont="1" applyBorder="1" applyAlignment="1">
      <alignment horizontal="left" vertical="center"/>
    </xf>
    <xf numFmtId="0" fontId="16" fillId="0" borderId="7" xfId="2" applyFont="1" applyBorder="1" applyAlignment="1">
      <alignment horizontal="left" vertical="center"/>
    </xf>
    <xf numFmtId="0" fontId="16" fillId="0" borderId="13" xfId="2" applyFont="1" applyBorder="1" applyAlignment="1">
      <alignment horizontal="left" vertical="center"/>
    </xf>
    <xf numFmtId="0" fontId="13" fillId="0" borderId="8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 wrapText="1"/>
    </xf>
    <xf numFmtId="0" fontId="13" fillId="0" borderId="12" xfId="2" applyFont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/>
    </xf>
    <xf numFmtId="0" fontId="14" fillId="0" borderId="10" xfId="2" applyFont="1" applyBorder="1" applyAlignment="1">
      <alignment horizontal="left" vertical="center" wrapText="1"/>
    </xf>
    <xf numFmtId="0" fontId="14" fillId="0" borderId="10" xfId="2" applyFont="1" applyBorder="1" applyAlignment="1">
      <alignment horizontal="left" vertical="center"/>
    </xf>
    <xf numFmtId="0" fontId="14" fillId="0" borderId="0" xfId="2" applyFont="1" applyAlignment="1">
      <alignment horizontal="left" vertical="center"/>
    </xf>
    <xf numFmtId="0" fontId="14" fillId="0" borderId="7" xfId="2" applyFont="1" applyBorder="1" applyAlignment="1">
      <alignment horizontal="left" vertical="center"/>
    </xf>
    <xf numFmtId="0" fontId="14" fillId="0" borderId="9" xfId="2" applyFont="1" applyBorder="1" applyAlignment="1">
      <alignment horizontal="left" vertical="center"/>
    </xf>
    <xf numFmtId="0" fontId="14" fillId="0" borderId="11" xfId="2" applyFont="1" applyBorder="1" applyAlignment="1">
      <alignment horizontal="left" vertical="center"/>
    </xf>
    <xf numFmtId="0" fontId="14" fillId="0" borderId="13" xfId="2" applyFont="1" applyBorder="1" applyAlignment="1">
      <alignment horizontal="left" vertical="center"/>
    </xf>
    <xf numFmtId="0" fontId="12" fillId="0" borderId="7" xfId="2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 textRotation="255" wrapText="1"/>
    </xf>
    <xf numFmtId="0" fontId="13" fillId="0" borderId="2" xfId="2" applyFont="1" applyBorder="1" applyAlignment="1">
      <alignment horizontal="center" vertical="center" textRotation="255"/>
    </xf>
    <xf numFmtId="0" fontId="13" fillId="0" borderId="3" xfId="2" applyFont="1" applyBorder="1" applyAlignment="1">
      <alignment horizontal="center" vertical="center" textRotation="255"/>
    </xf>
    <xf numFmtId="0" fontId="13" fillId="0" borderId="1" xfId="2" applyFont="1" applyBorder="1" applyAlignment="1">
      <alignment horizontal="center" vertical="center" textRotation="255"/>
    </xf>
    <xf numFmtId="0" fontId="13" fillId="0" borderId="10" xfId="2" applyFont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textRotation="255"/>
    </xf>
    <xf numFmtId="0" fontId="9" fillId="0" borderId="1" xfId="0" applyFont="1" applyBorder="1" applyAlignment="1">
      <alignment horizontal="center" vertical="center" textRotation="255"/>
    </xf>
    <xf numFmtId="38" fontId="9" fillId="0" borderId="2" xfId="1" applyFont="1" applyFill="1" applyBorder="1" applyAlignment="1">
      <alignment horizontal="right" vertical="center"/>
    </xf>
    <xf numFmtId="38" fontId="9" fillId="0" borderId="1" xfId="1" applyFont="1" applyFill="1" applyBorder="1" applyAlignment="1">
      <alignment horizontal="right" vertical="center"/>
    </xf>
    <xf numFmtId="38" fontId="9" fillId="0" borderId="2" xfId="1" applyFont="1" applyFill="1" applyBorder="1" applyAlignment="1">
      <alignment vertical="center"/>
    </xf>
    <xf numFmtId="38" fontId="9" fillId="0" borderId="1" xfId="1" applyFont="1" applyFill="1" applyBorder="1" applyAlignment="1">
      <alignment vertical="center"/>
    </xf>
    <xf numFmtId="0" fontId="9" fillId="0" borderId="2" xfId="0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9" fillId="0" borderId="2" xfId="0" applyFont="1" applyBorder="1">
      <alignment vertical="center"/>
    </xf>
    <xf numFmtId="0" fontId="9" fillId="0" borderId="1" xfId="0" applyFont="1" applyBorder="1">
      <alignment vertical="center"/>
    </xf>
    <xf numFmtId="38" fontId="8" fillId="0" borderId="6" xfId="1" applyFont="1" applyFill="1" applyBorder="1" applyAlignment="1">
      <alignment vertical="center"/>
    </xf>
    <xf numFmtId="38" fontId="8" fillId="0" borderId="0" xfId="0" applyNumberFormat="1" applyFont="1" applyAlignment="1">
      <alignment horizontal="center" vertical="center"/>
    </xf>
    <xf numFmtId="38" fontId="8" fillId="0" borderId="0" xfId="0" applyNumberFormat="1" applyFont="1">
      <alignment vertical="center"/>
    </xf>
    <xf numFmtId="0" fontId="9" fillId="0" borderId="3" xfId="0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4029;&#20303;&#12489;&#12461;&#12517;&#12513;&#12531;&#12488;\H13&#65412;&#65438;&#65399;&#65389;&#65426;&#65437;&#65412;\&#23455;&#26045;&#35373;&#35336;&#26360;\&#24037;&#20107;\&#24062;&#24029;&#65298;&#21495;&#27211;\&#19979;&#37096;&#24037;\(2)\&#24062;&#24029;&#65298;&#21495;&#27211;&#65288;&#65298;&#65289;&#25968;&#37327;&#35336;&#31639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9.110.16\share\My%20Files\Excel2000\&#31309;&#31639;&#38306;&#20418;\&#33853;&#21512;2-3\&#33853;&#21512;2-3&#24403;&#2102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5914;&#31185;\&#39151;&#30000;&#24314;\&#39640;&#36895;&#38306;&#36899;\&#19978;&#29255;&#2670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5914;&#31185;\&#35914;&#31185;&#30010;&#36947;&#2406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E-6600BX\&#25216;&#34899;&#37096;\CAD&#22259;&#38754;\DRAW\L1\&#23567;&#21315;&#35895;&#22303;&#26408;&#65288;&#21315;&#35895;&#22320;&#21306;&#65289;\&#26032;&#12479;&#12452;&#12503;&#12395;&#22793;&#26356;\&#26448;&#26009;&#35336;&#31639;\&#23713;&#19977;&#65288;&#12450;&#12531;&#12459;&#12540;&#26448;&#26009;&#35336;&#3163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巾川２号橋(2)"/>
      <sheetName val="土工総括表"/>
      <sheetName val="土坪 "/>
      <sheetName val="土坪(図心)"/>
      <sheetName val="法長"/>
      <sheetName val="法長(図心)"/>
      <sheetName val="舗装"/>
      <sheetName val="取付舗装(図心)"/>
      <sheetName val="延長"/>
      <sheetName val="重力式擁壁"/>
      <sheetName val="Ｌ型擁壁"/>
      <sheetName val="計算"/>
      <sheetName val="カゴ枠"/>
      <sheetName val="仮設ｱﾝｶｰ"/>
      <sheetName val="変更仮設ｱﾝｶｰ"/>
      <sheetName val="多数ｱﾝｶｰ総括表"/>
      <sheetName val="防護柵基礎"/>
      <sheetName val="面積"/>
      <sheetName val="材料表（ブロック）"/>
      <sheetName val="材料表（タイバー）  "/>
      <sheetName val="材料表（その他）"/>
      <sheetName val="笠石"/>
      <sheetName val="基礎"/>
      <sheetName val="間詰"/>
      <sheetName val="排水工"/>
      <sheetName val="多数土工"/>
      <sheetName val="橋台廻排水工"/>
      <sheetName val="防護柵基礎計算入力"/>
      <sheetName val="鋼製枠歩掛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社鏡 "/>
      <sheetName val="事務所鏡"/>
      <sheetName val="補正"/>
      <sheetName val="単価根拠"/>
      <sheetName val="総括 "/>
      <sheetName val="金抜総括"/>
      <sheetName val="本土工集計"/>
      <sheetName val="本土工"/>
      <sheetName val="本桝土工集計"/>
      <sheetName val="本桝B土工"/>
      <sheetName val="本桝C土工"/>
      <sheetName val="本法ブロ"/>
      <sheetName val="本排水"/>
      <sheetName val="本桝"/>
      <sheetName val="本舗装集計"/>
      <sheetName val="本舗装"/>
      <sheetName val="本線足場"/>
      <sheetName val="本寒中養生"/>
      <sheetName val="歩道土工集計"/>
      <sheetName val="歩道土工"/>
      <sheetName val="歩道図心"/>
      <sheetName val="歩桝A土工"/>
      <sheetName val="歩法保集計"/>
      <sheetName val="歩道法保"/>
      <sheetName val="法保計算"/>
      <sheetName val="歩法保図心"/>
      <sheetName val="歩法ブロ"/>
      <sheetName val="歩排水"/>
      <sheetName val="歩桝等"/>
      <sheetName val="歩階段"/>
      <sheetName val="歩舗装集計"/>
      <sheetName val="歩舗装"/>
      <sheetName val="歩舗装(2)"/>
      <sheetName val="歩安全施設"/>
      <sheetName val="歩道足場"/>
      <sheetName val="歩寒中養生"/>
      <sheetName val="表紙"/>
      <sheetName val="特記仕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排水"/>
      <sheetName val="普拡幅"/>
      <sheetName val="小拡幅"/>
      <sheetName val="Ｕ型溝"/>
      <sheetName val="確率 30"/>
      <sheetName val="BOX"/>
      <sheetName val="u-vs"/>
      <sheetName val="幅杭表"/>
      <sheetName val="簡易舗装"/>
      <sheetName val="舗装要綱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幅杭表"/>
      <sheetName val="A1流域(1)"/>
      <sheetName val="VS H=0.3,0.4"/>
      <sheetName val="vs 30と40"/>
      <sheetName val="ブロック積み"/>
      <sheetName val="構造物計算書"/>
      <sheetName val="擁壁材料"/>
      <sheetName val="数量集計表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物件入力"/>
      <sheetName val="ﾌﾞﾛｯｸ入力"/>
      <sheetName val="L型入力"/>
      <sheetName val="重基入力"/>
      <sheetName val="TB表入力"/>
      <sheetName val="表紙"/>
      <sheetName val="工概"/>
      <sheetName val="設概"/>
      <sheetName val="基条"/>
      <sheetName val="中表紙(1)"/>
      <sheetName val="全数"/>
      <sheetName val="本材"/>
      <sheetName val="ｺｰﾅｰ材"/>
      <sheetName val="嵩重力"/>
      <sheetName val="嵩Ｌ型"/>
      <sheetName val="基礎布"/>
      <sheetName val="基礎重力"/>
      <sheetName val="嵩ｺﾝ"/>
      <sheetName val="重力基"/>
      <sheetName val="基礎砕石"/>
      <sheetName val="JH排水"/>
      <sheetName val="建排水"/>
      <sheetName val="中表紙(2)"/>
      <sheetName val="歩掛1"/>
      <sheetName val="歩掛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0"/>
  <sheetViews>
    <sheetView workbookViewId="0">
      <selection activeCell="H39" sqref="H39"/>
    </sheetView>
  </sheetViews>
  <sheetFormatPr defaultColWidth="8.6328125" defaultRowHeight="13" x14ac:dyDescent="0.2"/>
  <cols>
    <col min="1" max="1" width="4.6328125" style="40" customWidth="1"/>
    <col min="2" max="3" width="6.6328125" style="40" customWidth="1"/>
    <col min="4" max="4" width="8.6328125" style="40"/>
    <col min="5" max="5" width="5.6328125" style="40" bestFit="1" customWidth="1"/>
    <col min="6" max="6" width="10.453125" style="40" customWidth="1"/>
    <col min="7" max="7" width="5.7265625" style="40" customWidth="1"/>
    <col min="8" max="8" width="13.6328125" style="40" customWidth="1"/>
    <col min="9" max="9" width="5.08984375" style="40" customWidth="1"/>
    <col min="10" max="10" width="3.453125" style="40" customWidth="1"/>
    <col min="11" max="11" width="11.08984375" style="40" customWidth="1"/>
    <col min="12" max="13" width="4.6328125" style="40" customWidth="1"/>
    <col min="14" max="14" width="7" style="40" customWidth="1"/>
    <col min="15" max="15" width="4.453125" style="40" customWidth="1"/>
    <col min="16" max="16" width="5.08984375" style="40" customWidth="1"/>
    <col min="17" max="17" width="4.6328125" style="40" customWidth="1"/>
    <col min="18" max="18" width="9.453125" style="40" customWidth="1"/>
    <col min="19" max="19" width="4.6328125" style="40" customWidth="1"/>
    <col min="20" max="20" width="14" style="40" customWidth="1"/>
    <col min="21" max="21" width="2.6328125" style="40" customWidth="1"/>
    <col min="22" max="16384" width="8.6328125" style="40"/>
  </cols>
  <sheetData>
    <row r="1" spans="1:21" ht="27" customHeight="1" x14ac:dyDescent="0.2">
      <c r="S1" s="134" t="s">
        <v>133</v>
      </c>
      <c r="T1" s="134"/>
    </row>
    <row r="2" spans="1:21" ht="16" customHeight="1" x14ac:dyDescent="0.2">
      <c r="A2" s="135" t="s">
        <v>134</v>
      </c>
      <c r="B2" s="136"/>
      <c r="C2" s="136"/>
      <c r="D2" s="136"/>
      <c r="E2" s="136"/>
      <c r="F2" s="136"/>
      <c r="G2" s="137" t="s">
        <v>108</v>
      </c>
      <c r="H2" s="138"/>
      <c r="I2" s="137" t="s">
        <v>109</v>
      </c>
      <c r="J2" s="119"/>
      <c r="K2" s="120"/>
      <c r="L2" s="125" t="s">
        <v>135</v>
      </c>
      <c r="M2" s="119"/>
      <c r="N2" s="141"/>
      <c r="O2" s="120"/>
      <c r="P2" s="125" t="s">
        <v>136</v>
      </c>
      <c r="Q2" s="119"/>
      <c r="R2" s="120"/>
      <c r="S2" s="125" t="s">
        <v>137</v>
      </c>
      <c r="T2" s="126"/>
      <c r="U2" s="41"/>
    </row>
    <row r="3" spans="1:21" ht="16" customHeight="1" x14ac:dyDescent="0.2">
      <c r="A3" s="135"/>
      <c r="B3" s="136"/>
      <c r="C3" s="136"/>
      <c r="D3" s="136"/>
      <c r="E3" s="136"/>
      <c r="F3" s="136"/>
      <c r="G3" s="137"/>
      <c r="H3" s="139"/>
      <c r="I3" s="137"/>
      <c r="J3" s="121"/>
      <c r="K3" s="122"/>
      <c r="L3" s="125"/>
      <c r="M3" s="121"/>
      <c r="N3" s="142"/>
      <c r="O3" s="122"/>
      <c r="P3" s="125"/>
      <c r="Q3" s="121"/>
      <c r="R3" s="122"/>
      <c r="S3" s="125"/>
      <c r="T3" s="126"/>
      <c r="U3" s="41"/>
    </row>
    <row r="4" spans="1:21" ht="16" customHeight="1" x14ac:dyDescent="0.2">
      <c r="A4" s="135"/>
      <c r="B4" s="136"/>
      <c r="C4" s="136"/>
      <c r="D4" s="136"/>
      <c r="E4" s="136"/>
      <c r="F4" s="136"/>
      <c r="G4" s="137"/>
      <c r="H4" s="139"/>
      <c r="I4" s="137"/>
      <c r="J4" s="121"/>
      <c r="K4" s="122"/>
      <c r="L4" s="125"/>
      <c r="M4" s="121"/>
      <c r="N4" s="142"/>
      <c r="O4" s="122"/>
      <c r="P4" s="125"/>
      <c r="Q4" s="121"/>
      <c r="R4" s="122"/>
      <c r="S4" s="125"/>
      <c r="T4" s="126"/>
      <c r="U4" s="41"/>
    </row>
    <row r="5" spans="1:21" ht="24.65" customHeight="1" x14ac:dyDescent="0.2">
      <c r="A5" s="135"/>
      <c r="B5" s="136"/>
      <c r="C5" s="136"/>
      <c r="D5" s="136"/>
      <c r="E5" s="136"/>
      <c r="F5" s="136"/>
      <c r="G5" s="137"/>
      <c r="H5" s="140"/>
      <c r="I5" s="137"/>
      <c r="J5" s="123"/>
      <c r="K5" s="124"/>
      <c r="L5" s="125"/>
      <c r="M5" s="123"/>
      <c r="N5" s="143"/>
      <c r="O5" s="124"/>
      <c r="P5" s="125"/>
      <c r="Q5" s="123"/>
      <c r="R5" s="124"/>
      <c r="S5" s="125"/>
      <c r="T5" s="126"/>
      <c r="U5" s="41"/>
    </row>
    <row r="6" spans="1:21" s="41" customFormat="1" ht="16" customHeight="1" x14ac:dyDescent="0.2">
      <c r="A6" s="42"/>
      <c r="B6" s="127" t="s">
        <v>131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03" t="s">
        <v>110</v>
      </c>
      <c r="R6" s="103"/>
      <c r="S6" s="103"/>
      <c r="T6" s="104"/>
    </row>
    <row r="7" spans="1:21" s="41" customFormat="1" ht="16" customHeight="1" x14ac:dyDescent="0.2">
      <c r="A7" s="43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05"/>
      <c r="R7" s="105"/>
      <c r="S7" s="105"/>
      <c r="T7" s="106"/>
    </row>
    <row r="8" spans="1:21" s="41" customFormat="1" ht="22.15" customHeight="1" x14ac:dyDescent="0.2">
      <c r="A8" s="44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07"/>
      <c r="R8" s="107"/>
      <c r="S8" s="107"/>
      <c r="T8" s="108"/>
    </row>
    <row r="9" spans="1:21" ht="16" customHeight="1" x14ac:dyDescent="0.2">
      <c r="A9" s="45"/>
      <c r="B9" s="128" t="s">
        <v>144</v>
      </c>
      <c r="C9" s="128"/>
      <c r="D9" s="128"/>
      <c r="E9" s="128"/>
      <c r="F9" s="128"/>
      <c r="G9" s="128"/>
      <c r="H9" s="128"/>
      <c r="I9" s="128"/>
      <c r="J9" s="128"/>
      <c r="K9" s="128" t="s">
        <v>145</v>
      </c>
      <c r="L9" s="128"/>
      <c r="M9" s="128"/>
      <c r="N9" s="128"/>
      <c r="O9" s="128"/>
      <c r="P9" s="128"/>
      <c r="Q9" s="128"/>
      <c r="R9" s="128"/>
      <c r="S9" s="128"/>
      <c r="T9" s="131"/>
    </row>
    <row r="10" spans="1:21" ht="16" customHeight="1" x14ac:dyDescent="0.2">
      <c r="A10" s="46"/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32"/>
    </row>
    <row r="11" spans="1:21" ht="20.5" customHeight="1" x14ac:dyDescent="0.2">
      <c r="A11" s="47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3"/>
    </row>
    <row r="12" spans="1:21" ht="16" customHeight="1" x14ac:dyDescent="0.2">
      <c r="A12" s="94" t="s">
        <v>138</v>
      </c>
      <c r="B12" s="95"/>
      <c r="C12" s="95"/>
      <c r="D12" s="95"/>
      <c r="E12" s="95"/>
      <c r="F12" s="95"/>
      <c r="G12" s="95"/>
      <c r="H12" s="95"/>
      <c r="I12" s="95"/>
      <c r="J12" s="96"/>
      <c r="K12" s="70" t="s">
        <v>111</v>
      </c>
      <c r="L12" s="71"/>
      <c r="M12" s="71"/>
      <c r="N12" s="72"/>
      <c r="O12" s="42"/>
      <c r="P12" s="103" t="s">
        <v>139</v>
      </c>
      <c r="Q12" s="103"/>
      <c r="R12" s="103"/>
      <c r="S12" s="103"/>
      <c r="T12" s="104"/>
    </row>
    <row r="13" spans="1:21" ht="16" customHeight="1" x14ac:dyDescent="0.2">
      <c r="A13" s="97"/>
      <c r="B13" s="98"/>
      <c r="C13" s="98"/>
      <c r="D13" s="98"/>
      <c r="E13" s="98"/>
      <c r="F13" s="98"/>
      <c r="G13" s="98"/>
      <c r="H13" s="98"/>
      <c r="I13" s="98"/>
      <c r="J13" s="99"/>
      <c r="K13" s="73"/>
      <c r="L13" s="74"/>
      <c r="M13" s="74"/>
      <c r="N13" s="75"/>
      <c r="O13" s="43"/>
      <c r="P13" s="105"/>
      <c r="Q13" s="105"/>
      <c r="R13" s="105"/>
      <c r="S13" s="105"/>
      <c r="T13" s="106"/>
    </row>
    <row r="14" spans="1:21" ht="21" customHeight="1" x14ac:dyDescent="0.2">
      <c r="A14" s="100"/>
      <c r="B14" s="101"/>
      <c r="C14" s="101"/>
      <c r="D14" s="101"/>
      <c r="E14" s="101"/>
      <c r="F14" s="101"/>
      <c r="G14" s="101"/>
      <c r="H14" s="101"/>
      <c r="I14" s="101"/>
      <c r="J14" s="102"/>
      <c r="K14" s="76"/>
      <c r="L14" s="77"/>
      <c r="M14" s="77"/>
      <c r="N14" s="78"/>
      <c r="O14" s="44"/>
      <c r="P14" s="107"/>
      <c r="Q14" s="107"/>
      <c r="R14" s="107"/>
      <c r="S14" s="107"/>
      <c r="T14" s="108"/>
    </row>
    <row r="15" spans="1:21" ht="17.649999999999999" customHeight="1" x14ac:dyDescent="0.2">
      <c r="A15" s="43"/>
      <c r="B15" s="109"/>
      <c r="C15" s="109"/>
      <c r="D15" s="109"/>
      <c r="E15" s="109"/>
      <c r="F15" s="109"/>
      <c r="G15" s="109"/>
      <c r="H15" s="109"/>
      <c r="I15" s="41"/>
      <c r="J15" s="41"/>
      <c r="K15" s="70" t="s">
        <v>112</v>
      </c>
      <c r="L15" s="71"/>
      <c r="M15" s="71"/>
      <c r="N15" s="72"/>
      <c r="O15" s="42"/>
      <c r="P15" s="48"/>
      <c r="Q15" s="110"/>
      <c r="R15" s="110"/>
      <c r="S15" s="113" t="s">
        <v>113</v>
      </c>
      <c r="T15" s="114"/>
    </row>
    <row r="16" spans="1:21" ht="17.649999999999999" customHeight="1" x14ac:dyDescent="0.2">
      <c r="A16" s="43"/>
      <c r="B16" s="64" t="s">
        <v>132</v>
      </c>
      <c r="C16" s="64"/>
      <c r="D16" s="64"/>
      <c r="E16" s="64"/>
      <c r="F16" s="64"/>
      <c r="G16" s="64"/>
      <c r="H16" s="64"/>
      <c r="I16" s="41"/>
      <c r="J16" s="41"/>
      <c r="K16" s="73"/>
      <c r="L16" s="74"/>
      <c r="M16" s="74"/>
      <c r="N16" s="75"/>
      <c r="O16" s="43"/>
      <c r="P16" s="41"/>
      <c r="Q16" s="111"/>
      <c r="R16" s="111"/>
      <c r="S16" s="115"/>
      <c r="T16" s="116"/>
    </row>
    <row r="17" spans="1:20" ht="17.649999999999999" customHeight="1" x14ac:dyDescent="0.2">
      <c r="A17" s="43"/>
      <c r="B17" s="68" t="s">
        <v>114</v>
      </c>
      <c r="C17" s="68"/>
      <c r="D17" s="68"/>
      <c r="E17" s="41"/>
      <c r="F17" s="41"/>
      <c r="G17" s="41"/>
      <c r="H17" s="41"/>
      <c r="I17" s="62"/>
      <c r="J17" s="63"/>
      <c r="K17" s="76"/>
      <c r="L17" s="77"/>
      <c r="M17" s="77"/>
      <c r="N17" s="78"/>
      <c r="O17" s="44"/>
      <c r="P17" s="50"/>
      <c r="Q17" s="112"/>
      <c r="R17" s="112"/>
      <c r="S17" s="117"/>
      <c r="T17" s="118"/>
    </row>
    <row r="18" spans="1:20" ht="17.649999999999999" customHeight="1" x14ac:dyDescent="0.2">
      <c r="A18" s="51"/>
      <c r="B18" s="68" t="s">
        <v>115</v>
      </c>
      <c r="C18" s="68"/>
      <c r="D18" s="68"/>
      <c r="E18" s="49" t="s">
        <v>116</v>
      </c>
      <c r="F18" s="52">
        <v>700</v>
      </c>
      <c r="G18" s="41" t="s">
        <v>10</v>
      </c>
      <c r="H18" s="41"/>
      <c r="I18" s="62"/>
      <c r="J18" s="63"/>
      <c r="K18" s="70" t="s">
        <v>118</v>
      </c>
      <c r="L18" s="71"/>
      <c r="M18" s="71"/>
      <c r="N18" s="72"/>
      <c r="O18" s="42"/>
      <c r="P18" s="66" t="s">
        <v>142</v>
      </c>
      <c r="Q18" s="66"/>
      <c r="R18" s="66"/>
      <c r="S18" s="66"/>
      <c r="T18" s="79"/>
    </row>
    <row r="19" spans="1:20" ht="17.649999999999999" customHeight="1" x14ac:dyDescent="0.2">
      <c r="A19" s="43"/>
      <c r="B19" s="68" t="s">
        <v>117</v>
      </c>
      <c r="C19" s="68"/>
      <c r="D19" s="68"/>
      <c r="E19" s="49" t="s">
        <v>116</v>
      </c>
      <c r="F19" s="52">
        <v>24000</v>
      </c>
      <c r="G19" s="41" t="s">
        <v>10</v>
      </c>
      <c r="H19" s="41"/>
      <c r="I19" s="41"/>
      <c r="J19" s="41"/>
      <c r="K19" s="73"/>
      <c r="L19" s="74"/>
      <c r="M19" s="74"/>
      <c r="N19" s="75"/>
      <c r="O19" s="43"/>
      <c r="P19" s="65"/>
      <c r="Q19" s="65"/>
      <c r="R19" s="65"/>
      <c r="S19" s="65"/>
      <c r="T19" s="80"/>
    </row>
    <row r="20" spans="1:20" ht="17.649999999999999" customHeight="1" x14ac:dyDescent="0.2">
      <c r="A20" s="43"/>
      <c r="B20" s="68" t="s">
        <v>119</v>
      </c>
      <c r="C20" s="68"/>
      <c r="D20" s="68"/>
      <c r="E20" s="49" t="s">
        <v>120</v>
      </c>
      <c r="F20" s="41">
        <v>500</v>
      </c>
      <c r="G20" s="41" t="s">
        <v>121</v>
      </c>
      <c r="H20" s="41"/>
      <c r="I20" s="56"/>
      <c r="J20" s="57"/>
      <c r="K20" s="76"/>
      <c r="L20" s="77"/>
      <c r="M20" s="77"/>
      <c r="N20" s="78"/>
      <c r="O20" s="44"/>
      <c r="P20" s="81"/>
      <c r="Q20" s="81"/>
      <c r="R20" s="81"/>
      <c r="S20" s="81"/>
      <c r="T20" s="82"/>
    </row>
    <row r="21" spans="1:20" ht="17.649999999999999" customHeight="1" x14ac:dyDescent="0.2">
      <c r="A21" s="43"/>
      <c r="B21" s="93" t="s">
        <v>122</v>
      </c>
      <c r="C21" s="93"/>
      <c r="D21" s="93"/>
      <c r="E21" s="54" t="s">
        <v>123</v>
      </c>
      <c r="F21" s="55">
        <v>200</v>
      </c>
      <c r="G21" s="53" t="s">
        <v>11</v>
      </c>
      <c r="H21" s="56"/>
      <c r="I21" s="56"/>
      <c r="J21" s="57"/>
      <c r="K21" s="70" t="s">
        <v>125</v>
      </c>
      <c r="L21" s="71"/>
      <c r="M21" s="71"/>
      <c r="N21" s="72"/>
      <c r="O21" s="42"/>
      <c r="P21" s="66" t="s">
        <v>143</v>
      </c>
      <c r="Q21" s="66"/>
      <c r="R21" s="66"/>
      <c r="S21" s="66"/>
      <c r="T21" s="79"/>
    </row>
    <row r="22" spans="1:20" ht="17.649999999999999" customHeight="1" x14ac:dyDescent="0.2">
      <c r="A22" s="43"/>
      <c r="B22" s="93" t="s">
        <v>129</v>
      </c>
      <c r="C22" s="93"/>
      <c r="D22" s="93"/>
      <c r="E22" s="54" t="s">
        <v>120</v>
      </c>
      <c r="F22" s="55">
        <v>4</v>
      </c>
      <c r="G22" s="53" t="s">
        <v>126</v>
      </c>
      <c r="H22" s="56"/>
      <c r="I22" s="56"/>
      <c r="J22" s="57"/>
      <c r="K22" s="73"/>
      <c r="L22" s="74"/>
      <c r="M22" s="74"/>
      <c r="N22" s="75"/>
      <c r="O22" s="43"/>
      <c r="P22" s="65"/>
      <c r="Q22" s="65"/>
      <c r="R22" s="65"/>
      <c r="S22" s="65"/>
      <c r="T22" s="80"/>
    </row>
    <row r="23" spans="1:20" ht="17.649999999999999" customHeight="1" x14ac:dyDescent="0.2">
      <c r="A23" s="43"/>
      <c r="B23" s="69" t="s">
        <v>130</v>
      </c>
      <c r="C23" s="69"/>
      <c r="D23" s="69"/>
      <c r="E23" s="54" t="s">
        <v>124</v>
      </c>
      <c r="F23" s="55">
        <v>17</v>
      </c>
      <c r="G23" s="53" t="s">
        <v>12</v>
      </c>
      <c r="H23" s="56" t="s">
        <v>128</v>
      </c>
      <c r="I23" s="56"/>
      <c r="J23" s="57"/>
      <c r="K23" s="76"/>
      <c r="L23" s="77"/>
      <c r="M23" s="77"/>
      <c r="N23" s="78"/>
      <c r="O23" s="44"/>
      <c r="P23" s="81"/>
      <c r="Q23" s="81"/>
      <c r="R23" s="81"/>
      <c r="S23" s="81"/>
      <c r="T23" s="82"/>
    </row>
    <row r="24" spans="1:20" ht="17.649999999999999" customHeight="1" x14ac:dyDescent="0.2">
      <c r="A24" s="58"/>
      <c r="B24" s="69"/>
      <c r="C24" s="69"/>
      <c r="D24" s="69"/>
      <c r="E24" s="54"/>
      <c r="F24" s="55"/>
      <c r="G24" s="53"/>
      <c r="H24" s="56"/>
      <c r="I24" s="56"/>
      <c r="J24" s="57"/>
      <c r="K24" s="70" t="s">
        <v>127</v>
      </c>
      <c r="L24" s="71"/>
      <c r="M24" s="71"/>
      <c r="N24" s="72"/>
      <c r="O24" s="42"/>
      <c r="P24" s="66"/>
      <c r="Q24" s="66"/>
      <c r="R24" s="66"/>
      <c r="S24" s="66"/>
      <c r="T24" s="79"/>
    </row>
    <row r="25" spans="1:20" ht="17.649999999999999" customHeight="1" x14ac:dyDescent="0.2">
      <c r="A25" s="43"/>
      <c r="B25" s="83"/>
      <c r="C25" s="83"/>
      <c r="D25" s="83"/>
      <c r="E25" s="59"/>
      <c r="F25" s="55"/>
      <c r="G25" s="53"/>
      <c r="H25" s="56"/>
      <c r="I25" s="56"/>
      <c r="J25" s="57"/>
      <c r="K25" s="73"/>
      <c r="L25" s="74"/>
      <c r="M25" s="74"/>
      <c r="N25" s="75"/>
      <c r="O25" s="43"/>
      <c r="P25" s="65"/>
      <c r="Q25" s="65"/>
      <c r="R25" s="65"/>
      <c r="S25" s="65"/>
      <c r="T25" s="80"/>
    </row>
    <row r="26" spans="1:20" ht="17.649999999999999" customHeight="1" x14ac:dyDescent="0.2">
      <c r="A26" s="43"/>
      <c r="B26" s="83"/>
      <c r="C26" s="83"/>
      <c r="D26" s="83"/>
      <c r="E26" s="59"/>
      <c r="F26" s="55"/>
      <c r="G26" s="53"/>
      <c r="H26" s="56"/>
      <c r="I26" s="56"/>
      <c r="J26" s="57"/>
      <c r="K26" s="76"/>
      <c r="L26" s="77"/>
      <c r="M26" s="77"/>
      <c r="N26" s="78"/>
      <c r="O26" s="44"/>
      <c r="P26" s="81"/>
      <c r="Q26" s="81"/>
      <c r="R26" s="81"/>
      <c r="S26" s="81"/>
      <c r="T26" s="82"/>
    </row>
    <row r="27" spans="1:20" ht="17.649999999999999" customHeight="1" x14ac:dyDescent="0.2">
      <c r="A27" s="43"/>
      <c r="B27" s="83"/>
      <c r="C27" s="83"/>
      <c r="D27" s="83"/>
      <c r="E27" s="59"/>
      <c r="F27" s="55"/>
      <c r="G27" s="53"/>
      <c r="H27" s="56"/>
      <c r="I27" s="56"/>
      <c r="J27" s="57"/>
      <c r="K27" s="84"/>
      <c r="L27" s="85"/>
      <c r="M27" s="85"/>
      <c r="N27" s="85"/>
      <c r="O27" s="85"/>
      <c r="P27" s="85"/>
      <c r="Q27" s="85"/>
      <c r="R27" s="85"/>
      <c r="S27" s="85"/>
      <c r="T27" s="86"/>
    </row>
    <row r="28" spans="1:20" ht="17.649999999999999" customHeight="1" x14ac:dyDescent="0.2">
      <c r="A28" s="43"/>
      <c r="H28" s="56"/>
      <c r="I28" s="56"/>
      <c r="J28" s="57"/>
      <c r="K28" s="87"/>
      <c r="L28" s="88"/>
      <c r="M28" s="88"/>
      <c r="N28" s="88"/>
      <c r="O28" s="88"/>
      <c r="P28" s="88"/>
      <c r="Q28" s="88"/>
      <c r="R28" s="88"/>
      <c r="S28" s="88"/>
      <c r="T28" s="89"/>
    </row>
    <row r="29" spans="1:20" ht="17.649999999999999" customHeight="1" x14ac:dyDescent="0.2">
      <c r="A29" s="44"/>
      <c r="B29" s="60"/>
      <c r="C29" s="60"/>
      <c r="D29" s="60"/>
      <c r="E29" s="60"/>
      <c r="F29" s="60"/>
      <c r="G29" s="60"/>
      <c r="H29" s="60"/>
      <c r="I29" s="60"/>
      <c r="J29" s="61"/>
      <c r="K29" s="90"/>
      <c r="L29" s="91"/>
      <c r="M29" s="91"/>
      <c r="N29" s="91"/>
      <c r="O29" s="91"/>
      <c r="P29" s="91"/>
      <c r="Q29" s="91"/>
      <c r="R29" s="91"/>
      <c r="S29" s="91"/>
      <c r="T29" s="92"/>
    </row>
    <row r="30" spans="1:20" ht="18" customHeight="1" x14ac:dyDescent="0.2">
      <c r="D30" s="65" t="s">
        <v>140</v>
      </c>
      <c r="E30" s="65"/>
      <c r="F30" s="65"/>
      <c r="G30" s="65"/>
      <c r="H30" s="65"/>
      <c r="I30" s="65"/>
      <c r="J30" s="65"/>
      <c r="K30" s="66"/>
      <c r="L30" s="66"/>
      <c r="M30" s="66"/>
      <c r="N30" s="66"/>
      <c r="O30" s="66"/>
      <c r="P30" s="66"/>
      <c r="Q30" s="66"/>
      <c r="R30" s="67" t="s">
        <v>141</v>
      </c>
      <c r="S30" s="67"/>
      <c r="T30" s="67"/>
    </row>
  </sheetData>
  <mergeCells count="44">
    <mergeCell ref="B9:J11"/>
    <mergeCell ref="K9:T11"/>
    <mergeCell ref="S1:T1"/>
    <mergeCell ref="A2:A5"/>
    <mergeCell ref="B2:F5"/>
    <mergeCell ref="G2:G5"/>
    <mergeCell ref="H2:H5"/>
    <mergeCell ref="I2:I5"/>
    <mergeCell ref="J2:K5"/>
    <mergeCell ref="L2:L5"/>
    <mergeCell ref="M2:O5"/>
    <mergeCell ref="P2:P5"/>
    <mergeCell ref="Q2:R5"/>
    <mergeCell ref="S2:S5"/>
    <mergeCell ref="T2:T5"/>
    <mergeCell ref="B6:P8"/>
    <mergeCell ref="Q6:T8"/>
    <mergeCell ref="K21:N23"/>
    <mergeCell ref="P21:T23"/>
    <mergeCell ref="B22:D22"/>
    <mergeCell ref="B23:D23"/>
    <mergeCell ref="A12:J14"/>
    <mergeCell ref="K12:N14"/>
    <mergeCell ref="P12:T14"/>
    <mergeCell ref="B15:H15"/>
    <mergeCell ref="K15:N17"/>
    <mergeCell ref="Q15:R17"/>
    <mergeCell ref="S15:T17"/>
    <mergeCell ref="D30:Q30"/>
    <mergeCell ref="R30:T30"/>
    <mergeCell ref="B17:D17"/>
    <mergeCell ref="B24:D24"/>
    <mergeCell ref="K24:N26"/>
    <mergeCell ref="P24:T26"/>
    <mergeCell ref="B25:D25"/>
    <mergeCell ref="B26:D26"/>
    <mergeCell ref="B27:D27"/>
    <mergeCell ref="K27:T29"/>
    <mergeCell ref="B18:D18"/>
    <mergeCell ref="K18:N20"/>
    <mergeCell ref="P18:T20"/>
    <mergeCell ref="B19:D19"/>
    <mergeCell ref="B20:D20"/>
    <mergeCell ref="B21:D21"/>
  </mergeCells>
  <phoneticPr fontId="2"/>
  <printOptions horizontalCentered="1" verticalCentered="1"/>
  <pageMargins left="0" right="0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43"/>
  <sheetViews>
    <sheetView tabSelected="1" view="pageBreakPreview" zoomScale="50" zoomScaleNormal="100" zoomScaleSheetLayoutView="50" workbookViewId="0">
      <selection activeCell="G27" sqref="G27"/>
    </sheetView>
  </sheetViews>
  <sheetFormatPr defaultColWidth="9" defaultRowHeight="13" x14ac:dyDescent="0.2"/>
  <cols>
    <col min="1" max="1" width="24.90625" style="6" customWidth="1"/>
    <col min="2" max="2" width="51.6328125" style="6" customWidth="1"/>
    <col min="3" max="3" width="47.6328125" style="6" customWidth="1"/>
    <col min="4" max="4" width="36.26953125" style="6" customWidth="1"/>
    <col min="5" max="5" width="34.26953125" style="6" customWidth="1"/>
    <col min="6" max="6" width="11.08984375" style="7" bestFit="1" customWidth="1"/>
    <col min="7" max="8" width="18.90625" style="6" customWidth="1"/>
    <col min="9" max="9" width="15.6328125" style="6" hidden="1" customWidth="1"/>
    <col min="10" max="10" width="18.90625" style="6" customWidth="1"/>
    <col min="11" max="11" width="21.6328125" style="6" customWidth="1"/>
    <col min="12" max="12" width="34.08984375" style="6" customWidth="1"/>
    <col min="13" max="13" width="19.36328125" style="1" bestFit="1" customWidth="1"/>
    <col min="14" max="14" width="9" style="6"/>
    <col min="15" max="16" width="13.90625" style="6" bestFit="1" customWidth="1"/>
    <col min="17" max="17" width="13.90625" style="6" customWidth="1"/>
    <col min="18" max="16384" width="9" style="6"/>
  </cols>
  <sheetData>
    <row r="1" spans="1:17" ht="24" customHeight="1" x14ac:dyDescent="0.2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7" s="29" customFormat="1" ht="30" customHeight="1" x14ac:dyDescent="0.2">
      <c r="A2" s="33" t="s">
        <v>27</v>
      </c>
      <c r="B2" s="31"/>
      <c r="C2" s="31"/>
      <c r="D2" s="31"/>
      <c r="E2" s="31"/>
      <c r="F2" s="32"/>
      <c r="G2" s="31"/>
      <c r="H2" s="31"/>
      <c r="I2" s="31"/>
      <c r="J2" s="31"/>
      <c r="K2" s="31"/>
      <c r="L2" s="30" t="s">
        <v>98</v>
      </c>
      <c r="M2" s="3"/>
    </row>
    <row r="3" spans="1:17" s="10" customFormat="1" ht="30" customHeight="1" x14ac:dyDescent="0.2">
      <c r="A3" s="145" t="s">
        <v>31</v>
      </c>
      <c r="B3" s="145" t="s">
        <v>32</v>
      </c>
      <c r="C3" s="145" t="s">
        <v>13</v>
      </c>
      <c r="D3" s="145" t="s">
        <v>14</v>
      </c>
      <c r="E3" s="145" t="s">
        <v>15</v>
      </c>
      <c r="F3" s="145" t="s">
        <v>0</v>
      </c>
      <c r="G3" s="145" t="s">
        <v>22</v>
      </c>
      <c r="H3" s="15" t="s">
        <v>1</v>
      </c>
      <c r="I3" s="15" t="s">
        <v>2</v>
      </c>
      <c r="J3" s="145" t="s">
        <v>3</v>
      </c>
      <c r="K3" s="145" t="s">
        <v>4</v>
      </c>
      <c r="L3" s="145" t="s">
        <v>5</v>
      </c>
      <c r="M3" s="4"/>
      <c r="N3" s="11"/>
      <c r="O3" s="11"/>
      <c r="P3" s="11"/>
      <c r="Q3" s="11"/>
    </row>
    <row r="4" spans="1:17" s="10" customFormat="1" ht="30" customHeight="1" x14ac:dyDescent="0.2">
      <c r="A4" s="146"/>
      <c r="B4" s="146"/>
      <c r="C4" s="146"/>
      <c r="D4" s="146"/>
      <c r="E4" s="146"/>
      <c r="F4" s="146"/>
      <c r="G4" s="146"/>
      <c r="H4" s="13" t="s">
        <v>40</v>
      </c>
      <c r="I4" s="13"/>
      <c r="J4" s="146"/>
      <c r="K4" s="146"/>
      <c r="L4" s="146"/>
      <c r="M4" s="4"/>
      <c r="N4" s="11"/>
      <c r="O4" s="28" t="s">
        <v>93</v>
      </c>
      <c r="P4" s="28" t="s">
        <v>97</v>
      </c>
      <c r="Q4" s="11" t="s">
        <v>48</v>
      </c>
    </row>
    <row r="5" spans="1:17" s="10" customFormat="1" ht="37.5" customHeight="1" x14ac:dyDescent="0.2">
      <c r="A5" s="147" t="s">
        <v>96</v>
      </c>
      <c r="B5" s="23" t="s">
        <v>18</v>
      </c>
      <c r="C5" s="14" t="s">
        <v>59</v>
      </c>
      <c r="D5" s="14" t="s">
        <v>45</v>
      </c>
      <c r="E5" s="14"/>
      <c r="F5" s="15" t="s">
        <v>10</v>
      </c>
      <c r="G5" s="19"/>
      <c r="H5" s="19">
        <f t="shared" ref="H5:H13" si="0">ROUNDDOWN(G5*1.8,0)</f>
        <v>0</v>
      </c>
      <c r="I5" s="19">
        <f t="shared" ref="I5:I13" si="1">H5</f>
        <v>0</v>
      </c>
      <c r="J5" s="27">
        <v>200</v>
      </c>
      <c r="K5" s="19">
        <f t="shared" ref="K5:K13" si="2">H5*J5</f>
        <v>0</v>
      </c>
      <c r="L5" s="20" t="s">
        <v>17</v>
      </c>
      <c r="M5" s="4">
        <f t="shared" ref="M5:M13" si="3">G5*J5</f>
        <v>0</v>
      </c>
      <c r="N5" s="11"/>
      <c r="O5" s="19">
        <v>1445</v>
      </c>
      <c r="P5" s="18">
        <f t="shared" ref="P5:P13" si="4">G5</f>
        <v>0</v>
      </c>
      <c r="Q5" s="18">
        <f t="shared" ref="Q5:Q13" si="5">P5-O5</f>
        <v>-1445</v>
      </c>
    </row>
    <row r="6" spans="1:17" s="10" customFormat="1" ht="37.5" customHeight="1" x14ac:dyDescent="0.2">
      <c r="A6" s="147"/>
      <c r="B6" s="23" t="s">
        <v>18</v>
      </c>
      <c r="C6" s="14" t="s">
        <v>60</v>
      </c>
      <c r="D6" s="14" t="s">
        <v>46</v>
      </c>
      <c r="E6" s="14"/>
      <c r="F6" s="15" t="s">
        <v>10</v>
      </c>
      <c r="G6" s="19"/>
      <c r="H6" s="19">
        <f t="shared" si="0"/>
        <v>0</v>
      </c>
      <c r="I6" s="19">
        <f t="shared" si="1"/>
        <v>0</v>
      </c>
      <c r="J6" s="27">
        <v>200</v>
      </c>
      <c r="K6" s="19">
        <f t="shared" si="2"/>
        <v>0</v>
      </c>
      <c r="L6" s="20" t="s">
        <v>23</v>
      </c>
      <c r="M6" s="4">
        <f t="shared" si="3"/>
        <v>0</v>
      </c>
      <c r="N6" s="11"/>
      <c r="O6" s="19">
        <v>1143</v>
      </c>
      <c r="P6" s="18">
        <f t="shared" si="4"/>
        <v>0</v>
      </c>
      <c r="Q6" s="18">
        <f t="shared" si="5"/>
        <v>-1143</v>
      </c>
    </row>
    <row r="7" spans="1:17" s="10" customFormat="1" ht="37.5" customHeight="1" x14ac:dyDescent="0.2">
      <c r="A7" s="147"/>
      <c r="B7" s="23" t="s">
        <v>33</v>
      </c>
      <c r="C7" s="14" t="s">
        <v>60</v>
      </c>
      <c r="D7" s="14" t="s">
        <v>46</v>
      </c>
      <c r="E7" s="14"/>
      <c r="F7" s="15" t="s">
        <v>10</v>
      </c>
      <c r="G7" s="19"/>
      <c r="H7" s="19">
        <f t="shared" si="0"/>
        <v>0</v>
      </c>
      <c r="I7" s="19">
        <f t="shared" si="1"/>
        <v>0</v>
      </c>
      <c r="J7" s="27">
        <v>300</v>
      </c>
      <c r="K7" s="19">
        <f t="shared" si="2"/>
        <v>0</v>
      </c>
      <c r="L7" s="20" t="s">
        <v>24</v>
      </c>
      <c r="M7" s="4">
        <f t="shared" si="3"/>
        <v>0</v>
      </c>
      <c r="N7" s="11"/>
      <c r="O7" s="19">
        <v>1917</v>
      </c>
      <c r="P7" s="18">
        <f t="shared" si="4"/>
        <v>0</v>
      </c>
      <c r="Q7" s="18">
        <f t="shared" si="5"/>
        <v>-1917</v>
      </c>
    </row>
    <row r="8" spans="1:17" s="10" customFormat="1" ht="37.5" customHeight="1" x14ac:dyDescent="0.2">
      <c r="A8" s="147"/>
      <c r="B8" s="14" t="s">
        <v>19</v>
      </c>
      <c r="C8" s="14" t="s">
        <v>84</v>
      </c>
      <c r="D8" s="14" t="s">
        <v>26</v>
      </c>
      <c r="E8" s="14" t="s">
        <v>35</v>
      </c>
      <c r="F8" s="15" t="s">
        <v>10</v>
      </c>
      <c r="G8" s="19"/>
      <c r="H8" s="19">
        <f t="shared" si="0"/>
        <v>0</v>
      </c>
      <c r="I8" s="19">
        <f t="shared" si="1"/>
        <v>0</v>
      </c>
      <c r="J8" s="27">
        <v>16000</v>
      </c>
      <c r="K8" s="19">
        <f t="shared" si="2"/>
        <v>0</v>
      </c>
      <c r="L8" s="20" t="s">
        <v>30</v>
      </c>
      <c r="M8" s="4">
        <f t="shared" si="3"/>
        <v>0</v>
      </c>
      <c r="N8" s="11"/>
      <c r="O8" s="19">
        <v>57</v>
      </c>
      <c r="P8" s="18">
        <f t="shared" si="4"/>
        <v>0</v>
      </c>
      <c r="Q8" s="18">
        <f t="shared" si="5"/>
        <v>-57</v>
      </c>
    </row>
    <row r="9" spans="1:17" s="10" customFormat="1" ht="37.5" customHeight="1" x14ac:dyDescent="0.2">
      <c r="A9" s="147"/>
      <c r="B9" s="14" t="s">
        <v>19</v>
      </c>
      <c r="C9" s="14" t="s">
        <v>84</v>
      </c>
      <c r="D9" s="14" t="s">
        <v>34</v>
      </c>
      <c r="E9" s="14" t="s">
        <v>35</v>
      </c>
      <c r="F9" s="15" t="s">
        <v>10</v>
      </c>
      <c r="G9" s="19"/>
      <c r="H9" s="19">
        <f t="shared" si="0"/>
        <v>0</v>
      </c>
      <c r="I9" s="19">
        <f t="shared" si="1"/>
        <v>0</v>
      </c>
      <c r="J9" s="27">
        <v>1000</v>
      </c>
      <c r="K9" s="19">
        <f t="shared" si="2"/>
        <v>0</v>
      </c>
      <c r="L9" s="20" t="s">
        <v>50</v>
      </c>
      <c r="M9" s="4">
        <f t="shared" si="3"/>
        <v>0</v>
      </c>
      <c r="N9" s="11"/>
      <c r="O9" s="19">
        <v>66</v>
      </c>
      <c r="P9" s="18">
        <f t="shared" si="4"/>
        <v>0</v>
      </c>
      <c r="Q9" s="18">
        <f t="shared" si="5"/>
        <v>-66</v>
      </c>
    </row>
    <row r="10" spans="1:17" s="10" customFormat="1" ht="37.5" customHeight="1" x14ac:dyDescent="0.2">
      <c r="A10" s="147"/>
      <c r="B10" s="14" t="s">
        <v>28</v>
      </c>
      <c r="C10" s="14" t="s">
        <v>84</v>
      </c>
      <c r="D10" s="14" t="s">
        <v>26</v>
      </c>
      <c r="E10" s="24" t="s">
        <v>47</v>
      </c>
      <c r="F10" s="15" t="s">
        <v>10</v>
      </c>
      <c r="G10" s="19"/>
      <c r="H10" s="19">
        <f t="shared" si="0"/>
        <v>0</v>
      </c>
      <c r="I10" s="19">
        <f t="shared" si="1"/>
        <v>0</v>
      </c>
      <c r="J10" s="27">
        <v>1000</v>
      </c>
      <c r="K10" s="19">
        <f t="shared" si="2"/>
        <v>0</v>
      </c>
      <c r="L10" s="20" t="s">
        <v>51</v>
      </c>
      <c r="M10" s="4">
        <f t="shared" si="3"/>
        <v>0</v>
      </c>
      <c r="N10" s="11"/>
      <c r="O10" s="19">
        <v>101</v>
      </c>
      <c r="P10" s="18">
        <f t="shared" si="4"/>
        <v>0</v>
      </c>
      <c r="Q10" s="18">
        <f t="shared" si="5"/>
        <v>-101</v>
      </c>
    </row>
    <row r="11" spans="1:17" s="10" customFormat="1" ht="37.5" customHeight="1" x14ac:dyDescent="0.2">
      <c r="A11" s="147"/>
      <c r="B11" s="14" t="s">
        <v>28</v>
      </c>
      <c r="C11" s="24" t="s">
        <v>84</v>
      </c>
      <c r="D11" s="14" t="s">
        <v>34</v>
      </c>
      <c r="E11" s="24" t="s">
        <v>47</v>
      </c>
      <c r="F11" s="15" t="s">
        <v>10</v>
      </c>
      <c r="G11" s="19"/>
      <c r="H11" s="19">
        <f t="shared" si="0"/>
        <v>0</v>
      </c>
      <c r="I11" s="19">
        <f t="shared" si="1"/>
        <v>0</v>
      </c>
      <c r="J11" s="27">
        <v>1000</v>
      </c>
      <c r="K11" s="19">
        <f t="shared" si="2"/>
        <v>0</v>
      </c>
      <c r="L11" s="20" t="s">
        <v>67</v>
      </c>
      <c r="M11" s="4">
        <f t="shared" si="3"/>
        <v>0</v>
      </c>
      <c r="N11" s="11"/>
      <c r="O11" s="19">
        <v>110</v>
      </c>
      <c r="P11" s="18">
        <f t="shared" si="4"/>
        <v>0</v>
      </c>
      <c r="Q11" s="18">
        <f t="shared" si="5"/>
        <v>-110</v>
      </c>
    </row>
    <row r="12" spans="1:17" s="10" customFormat="1" ht="37.5" customHeight="1" x14ac:dyDescent="0.2">
      <c r="A12" s="147"/>
      <c r="B12" s="14" t="s">
        <v>61</v>
      </c>
      <c r="C12" s="24" t="s">
        <v>62</v>
      </c>
      <c r="D12" s="14" t="s">
        <v>63</v>
      </c>
      <c r="E12" s="24"/>
      <c r="F12" s="15" t="s">
        <v>10</v>
      </c>
      <c r="G12" s="19"/>
      <c r="H12" s="19">
        <f t="shared" si="0"/>
        <v>0</v>
      </c>
      <c r="I12" s="19">
        <f t="shared" si="1"/>
        <v>0</v>
      </c>
      <c r="J12" s="27">
        <v>5000</v>
      </c>
      <c r="K12" s="19">
        <f t="shared" si="2"/>
        <v>0</v>
      </c>
      <c r="L12" s="20" t="s">
        <v>68</v>
      </c>
      <c r="M12" s="4">
        <f t="shared" si="3"/>
        <v>0</v>
      </c>
      <c r="N12" s="11"/>
      <c r="O12" s="19">
        <v>6</v>
      </c>
      <c r="P12" s="18">
        <f t="shared" si="4"/>
        <v>0</v>
      </c>
      <c r="Q12" s="18">
        <f t="shared" si="5"/>
        <v>-6</v>
      </c>
    </row>
    <row r="13" spans="1:17" s="10" customFormat="1" ht="37.5" customHeight="1" x14ac:dyDescent="0.2">
      <c r="A13" s="147"/>
      <c r="B13" s="14" t="s">
        <v>16</v>
      </c>
      <c r="C13" s="26" t="s">
        <v>49</v>
      </c>
      <c r="D13" s="26" t="s">
        <v>82</v>
      </c>
      <c r="E13" s="26"/>
      <c r="F13" s="145" t="s">
        <v>81</v>
      </c>
      <c r="G13" s="149"/>
      <c r="H13" s="149">
        <f t="shared" si="0"/>
        <v>0</v>
      </c>
      <c r="I13" s="151">
        <f t="shared" si="1"/>
        <v>0</v>
      </c>
      <c r="J13" s="153">
        <v>300</v>
      </c>
      <c r="K13" s="149">
        <f t="shared" si="2"/>
        <v>0</v>
      </c>
      <c r="L13" s="155" t="s">
        <v>89</v>
      </c>
      <c r="M13" s="157">
        <f t="shared" si="3"/>
        <v>0</v>
      </c>
      <c r="N13" s="11"/>
      <c r="O13" s="149">
        <v>729</v>
      </c>
      <c r="P13" s="158">
        <f t="shared" si="4"/>
        <v>0</v>
      </c>
      <c r="Q13" s="159">
        <f t="shared" si="5"/>
        <v>-729</v>
      </c>
    </row>
    <row r="14" spans="1:17" s="10" customFormat="1" ht="37.5" customHeight="1" x14ac:dyDescent="0.2">
      <c r="A14" s="147"/>
      <c r="B14" s="16" t="s">
        <v>29</v>
      </c>
      <c r="C14" s="25" t="s">
        <v>55</v>
      </c>
      <c r="D14" s="25" t="s">
        <v>94</v>
      </c>
      <c r="E14" s="16"/>
      <c r="F14" s="146"/>
      <c r="G14" s="150"/>
      <c r="H14" s="150"/>
      <c r="I14" s="152"/>
      <c r="J14" s="154"/>
      <c r="K14" s="150"/>
      <c r="L14" s="156"/>
      <c r="M14" s="157"/>
      <c r="N14" s="11"/>
      <c r="O14" s="150"/>
      <c r="P14" s="158"/>
      <c r="Q14" s="159"/>
    </row>
    <row r="15" spans="1:17" s="10" customFormat="1" ht="37.5" customHeight="1" x14ac:dyDescent="0.2">
      <c r="A15" s="147"/>
      <c r="B15" s="14" t="s">
        <v>16</v>
      </c>
      <c r="C15" s="26" t="s">
        <v>49</v>
      </c>
      <c r="D15" s="26" t="s">
        <v>83</v>
      </c>
      <c r="E15" s="26"/>
      <c r="F15" s="145" t="s">
        <v>81</v>
      </c>
      <c r="G15" s="149"/>
      <c r="H15" s="149">
        <f>ROUNDDOWN(G15*1.8,0)</f>
        <v>0</v>
      </c>
      <c r="I15" s="151">
        <f>H15</f>
        <v>0</v>
      </c>
      <c r="J15" s="153">
        <v>200</v>
      </c>
      <c r="K15" s="149">
        <f>H15*J15</f>
        <v>0</v>
      </c>
      <c r="L15" s="155" t="s">
        <v>74</v>
      </c>
      <c r="M15" s="157">
        <f>G15*J15</f>
        <v>0</v>
      </c>
      <c r="N15" s="11"/>
      <c r="O15" s="149">
        <v>1062</v>
      </c>
      <c r="P15" s="158">
        <f>G15</f>
        <v>0</v>
      </c>
      <c r="Q15" s="159">
        <f>P15-O15</f>
        <v>-1062</v>
      </c>
    </row>
    <row r="16" spans="1:17" s="10" customFormat="1" ht="37.5" customHeight="1" x14ac:dyDescent="0.2">
      <c r="A16" s="147"/>
      <c r="B16" s="16" t="s">
        <v>6</v>
      </c>
      <c r="C16" s="16" t="s">
        <v>58</v>
      </c>
      <c r="D16" s="25" t="s">
        <v>94</v>
      </c>
      <c r="E16" s="16"/>
      <c r="F16" s="146"/>
      <c r="G16" s="150"/>
      <c r="H16" s="150"/>
      <c r="I16" s="152"/>
      <c r="J16" s="154"/>
      <c r="K16" s="150"/>
      <c r="L16" s="156"/>
      <c r="M16" s="157"/>
      <c r="N16" s="11"/>
      <c r="O16" s="150"/>
      <c r="P16" s="158"/>
      <c r="Q16" s="159"/>
    </row>
    <row r="17" spans="1:17" s="10" customFormat="1" ht="37.5" customHeight="1" x14ac:dyDescent="0.2">
      <c r="A17" s="147"/>
      <c r="B17" s="155" t="s">
        <v>20</v>
      </c>
      <c r="C17" s="26" t="s">
        <v>25</v>
      </c>
      <c r="D17" s="26"/>
      <c r="E17" s="26"/>
      <c r="F17" s="145" t="s">
        <v>11</v>
      </c>
      <c r="G17" s="149"/>
      <c r="H17" s="149">
        <f>ROUNDDOWN(G17*1.8,0)</f>
        <v>0</v>
      </c>
      <c r="I17" s="149">
        <f>H17</f>
        <v>0</v>
      </c>
      <c r="J17" s="153">
        <v>200</v>
      </c>
      <c r="K17" s="149">
        <f>H17*J17</f>
        <v>0</v>
      </c>
      <c r="L17" s="155" t="s">
        <v>75</v>
      </c>
      <c r="M17" s="157">
        <f>G17*J17</f>
        <v>0</v>
      </c>
      <c r="N17" s="11"/>
      <c r="O17" s="149">
        <v>4994</v>
      </c>
      <c r="P17" s="158">
        <f>G17</f>
        <v>0</v>
      </c>
      <c r="Q17" s="159">
        <f>P17-O17</f>
        <v>-4994</v>
      </c>
    </row>
    <row r="18" spans="1:17" s="10" customFormat="1" ht="37.5" customHeight="1" x14ac:dyDescent="0.2">
      <c r="A18" s="147"/>
      <c r="B18" s="156"/>
      <c r="C18" s="16" t="s">
        <v>58</v>
      </c>
      <c r="D18" s="25" t="s">
        <v>95</v>
      </c>
      <c r="E18" s="16"/>
      <c r="F18" s="146"/>
      <c r="G18" s="150"/>
      <c r="H18" s="150"/>
      <c r="I18" s="150"/>
      <c r="J18" s="154"/>
      <c r="K18" s="150"/>
      <c r="L18" s="156"/>
      <c r="M18" s="157"/>
      <c r="N18" s="11"/>
      <c r="O18" s="150"/>
      <c r="P18" s="158"/>
      <c r="Q18" s="159"/>
    </row>
    <row r="19" spans="1:17" s="10" customFormat="1" ht="37.5" customHeight="1" x14ac:dyDescent="0.2">
      <c r="A19" s="147"/>
      <c r="B19" s="14" t="s">
        <v>64</v>
      </c>
      <c r="C19" s="23" t="s">
        <v>65</v>
      </c>
      <c r="D19" s="24" t="s">
        <v>63</v>
      </c>
      <c r="E19" s="23"/>
      <c r="F19" s="15" t="s">
        <v>66</v>
      </c>
      <c r="G19" s="19"/>
      <c r="H19" s="19">
        <f t="shared" ref="H19:H36" si="6">ROUNDDOWN(G19*1.8,0)</f>
        <v>0</v>
      </c>
      <c r="I19" s="19">
        <f t="shared" ref="I19:I36" si="7">H19</f>
        <v>0</v>
      </c>
      <c r="J19" s="20">
        <v>5</v>
      </c>
      <c r="K19" s="19">
        <f t="shared" ref="K19:K36" si="8">H19*J19</f>
        <v>0</v>
      </c>
      <c r="L19" s="20" t="s">
        <v>76</v>
      </c>
      <c r="M19" s="4">
        <f t="shared" ref="M19:M36" si="9">G19*J19</f>
        <v>0</v>
      </c>
      <c r="N19" s="11"/>
      <c r="O19" s="19">
        <v>8394</v>
      </c>
      <c r="P19" s="18">
        <f t="shared" ref="P19:P36" si="10">G19</f>
        <v>0</v>
      </c>
      <c r="Q19" s="18">
        <f t="shared" ref="Q19:Q36" si="11">P19-O19</f>
        <v>-8394</v>
      </c>
    </row>
    <row r="20" spans="1:17" s="10" customFormat="1" ht="37.5" customHeight="1" x14ac:dyDescent="0.2">
      <c r="A20" s="147"/>
      <c r="B20" s="35" t="s">
        <v>64</v>
      </c>
      <c r="C20" s="36" t="s">
        <v>99</v>
      </c>
      <c r="D20" s="37" t="s">
        <v>100</v>
      </c>
      <c r="E20" s="36"/>
      <c r="F20" s="38" t="s">
        <v>66</v>
      </c>
      <c r="G20" s="39"/>
      <c r="H20" s="39">
        <f t="shared" si="6"/>
        <v>0</v>
      </c>
      <c r="I20" s="39">
        <f t="shared" si="7"/>
        <v>0</v>
      </c>
      <c r="J20" s="34">
        <v>5</v>
      </c>
      <c r="K20" s="39">
        <f>H20*J20</f>
        <v>0</v>
      </c>
      <c r="L20" s="34" t="s">
        <v>105</v>
      </c>
      <c r="M20" s="4">
        <f>G20*J20</f>
        <v>0</v>
      </c>
      <c r="N20" s="11"/>
      <c r="O20" s="19">
        <v>8394</v>
      </c>
      <c r="P20" s="18">
        <f>G20</f>
        <v>0</v>
      </c>
      <c r="Q20" s="18">
        <f>P20-O20</f>
        <v>-8394</v>
      </c>
    </row>
    <row r="21" spans="1:17" s="10" customFormat="1" ht="37.5" customHeight="1" x14ac:dyDescent="0.2">
      <c r="A21" s="147"/>
      <c r="B21" s="35" t="s">
        <v>64</v>
      </c>
      <c r="C21" s="36" t="s">
        <v>99</v>
      </c>
      <c r="D21" s="37" t="s">
        <v>102</v>
      </c>
      <c r="E21" s="36"/>
      <c r="F21" s="38" t="s">
        <v>66</v>
      </c>
      <c r="G21" s="39"/>
      <c r="H21" s="39">
        <f t="shared" si="6"/>
        <v>0</v>
      </c>
      <c r="I21" s="39">
        <f t="shared" si="7"/>
        <v>0</v>
      </c>
      <c r="J21" s="34">
        <v>5</v>
      </c>
      <c r="K21" s="39">
        <f>H21*J21</f>
        <v>0</v>
      </c>
      <c r="L21" s="34" t="s">
        <v>106</v>
      </c>
      <c r="M21" s="4">
        <f>G21*J21</f>
        <v>0</v>
      </c>
      <c r="N21" s="11"/>
      <c r="O21" s="19">
        <v>8394</v>
      </c>
      <c r="P21" s="18">
        <f>G21</f>
        <v>0</v>
      </c>
      <c r="Q21" s="18">
        <f>P21-O21</f>
        <v>-8394</v>
      </c>
    </row>
    <row r="22" spans="1:17" s="10" customFormat="1" ht="37.5" customHeight="1" x14ac:dyDescent="0.2">
      <c r="A22" s="147"/>
      <c r="B22" s="14" t="s">
        <v>21</v>
      </c>
      <c r="C22" s="23" t="s">
        <v>36</v>
      </c>
      <c r="D22" s="24" t="s">
        <v>46</v>
      </c>
      <c r="E22" s="23"/>
      <c r="F22" s="15" t="s">
        <v>12</v>
      </c>
      <c r="G22" s="19"/>
      <c r="H22" s="19">
        <f t="shared" si="6"/>
        <v>0</v>
      </c>
      <c r="I22" s="19">
        <f t="shared" si="7"/>
        <v>0</v>
      </c>
      <c r="J22" s="20">
        <v>1</v>
      </c>
      <c r="K22" s="19">
        <f t="shared" si="8"/>
        <v>0</v>
      </c>
      <c r="L22" s="20" t="s">
        <v>90</v>
      </c>
      <c r="M22" s="4">
        <f t="shared" si="9"/>
        <v>0</v>
      </c>
      <c r="N22" s="11"/>
      <c r="O22" s="19">
        <v>107500</v>
      </c>
      <c r="P22" s="18">
        <f t="shared" si="10"/>
        <v>0</v>
      </c>
      <c r="Q22" s="18">
        <f t="shared" si="11"/>
        <v>-107500</v>
      </c>
    </row>
    <row r="23" spans="1:17" s="10" customFormat="1" ht="37.5" customHeight="1" x14ac:dyDescent="0.2">
      <c r="A23" s="147"/>
      <c r="B23" s="14" t="s">
        <v>21</v>
      </c>
      <c r="C23" s="23" t="s">
        <v>37</v>
      </c>
      <c r="D23" s="24" t="s">
        <v>46</v>
      </c>
      <c r="E23" s="23"/>
      <c r="F23" s="15" t="s">
        <v>12</v>
      </c>
      <c r="G23" s="19"/>
      <c r="H23" s="19">
        <f t="shared" si="6"/>
        <v>0</v>
      </c>
      <c r="I23" s="19">
        <f t="shared" si="7"/>
        <v>0</v>
      </c>
      <c r="J23" s="20">
        <v>1</v>
      </c>
      <c r="K23" s="19">
        <f t="shared" si="8"/>
        <v>0</v>
      </c>
      <c r="L23" s="20" t="s">
        <v>77</v>
      </c>
      <c r="M23" s="4">
        <f t="shared" si="9"/>
        <v>0</v>
      </c>
      <c r="N23" s="11"/>
      <c r="O23" s="19">
        <v>76080</v>
      </c>
      <c r="P23" s="18">
        <f t="shared" si="10"/>
        <v>0</v>
      </c>
      <c r="Q23" s="18">
        <f t="shared" si="11"/>
        <v>-76080</v>
      </c>
    </row>
    <row r="24" spans="1:17" s="10" customFormat="1" ht="37.5" customHeight="1" x14ac:dyDescent="0.2">
      <c r="A24" s="147"/>
      <c r="B24" s="14" t="s">
        <v>21</v>
      </c>
      <c r="C24" s="23" t="s">
        <v>38</v>
      </c>
      <c r="D24" s="24" t="s">
        <v>46</v>
      </c>
      <c r="E24" s="23"/>
      <c r="F24" s="15" t="s">
        <v>12</v>
      </c>
      <c r="G24" s="19"/>
      <c r="H24" s="19">
        <f t="shared" si="6"/>
        <v>0</v>
      </c>
      <c r="I24" s="19">
        <f t="shared" si="7"/>
        <v>0</v>
      </c>
      <c r="J24" s="20">
        <v>1</v>
      </c>
      <c r="K24" s="19">
        <f t="shared" si="8"/>
        <v>0</v>
      </c>
      <c r="L24" s="20" t="s">
        <v>78</v>
      </c>
      <c r="M24" s="4">
        <f t="shared" si="9"/>
        <v>0</v>
      </c>
      <c r="N24" s="11"/>
      <c r="O24" s="19">
        <v>47910</v>
      </c>
      <c r="P24" s="18">
        <f t="shared" si="10"/>
        <v>0</v>
      </c>
      <c r="Q24" s="18">
        <f t="shared" si="11"/>
        <v>-47910</v>
      </c>
    </row>
    <row r="25" spans="1:17" s="10" customFormat="1" ht="37.5" customHeight="1" x14ac:dyDescent="0.2">
      <c r="A25" s="147"/>
      <c r="B25" s="14" t="s">
        <v>21</v>
      </c>
      <c r="C25" s="23" t="s">
        <v>87</v>
      </c>
      <c r="D25" s="24" t="s">
        <v>46</v>
      </c>
      <c r="E25" s="23"/>
      <c r="F25" s="15" t="s">
        <v>12</v>
      </c>
      <c r="G25" s="19"/>
      <c r="H25" s="19">
        <f t="shared" si="6"/>
        <v>0</v>
      </c>
      <c r="I25" s="19">
        <f t="shared" si="7"/>
        <v>0</v>
      </c>
      <c r="J25" s="20">
        <v>5</v>
      </c>
      <c r="K25" s="19">
        <f t="shared" si="8"/>
        <v>0</v>
      </c>
      <c r="L25" s="20" t="s">
        <v>79</v>
      </c>
      <c r="M25" s="4">
        <f t="shared" si="9"/>
        <v>0</v>
      </c>
      <c r="N25" s="11"/>
      <c r="O25" s="19">
        <v>30120</v>
      </c>
      <c r="P25" s="18">
        <f t="shared" si="10"/>
        <v>0</v>
      </c>
      <c r="Q25" s="18">
        <f t="shared" si="11"/>
        <v>-30120</v>
      </c>
    </row>
    <row r="26" spans="1:17" s="10" customFormat="1" ht="37.5" customHeight="1" x14ac:dyDescent="0.2">
      <c r="A26" s="147"/>
      <c r="B26" s="14" t="s">
        <v>21</v>
      </c>
      <c r="C26" s="23" t="s">
        <v>36</v>
      </c>
      <c r="D26" s="24" t="s">
        <v>88</v>
      </c>
      <c r="E26" s="23"/>
      <c r="F26" s="15" t="s">
        <v>12</v>
      </c>
      <c r="G26" s="19"/>
      <c r="H26" s="19">
        <f t="shared" si="6"/>
        <v>0</v>
      </c>
      <c r="I26" s="19">
        <f t="shared" si="7"/>
        <v>0</v>
      </c>
      <c r="J26" s="20">
        <v>1</v>
      </c>
      <c r="K26" s="19">
        <f t="shared" si="8"/>
        <v>0</v>
      </c>
      <c r="L26" s="20" t="s">
        <v>52</v>
      </c>
      <c r="M26" s="4">
        <f t="shared" si="9"/>
        <v>0</v>
      </c>
      <c r="N26" s="11"/>
      <c r="O26" s="19">
        <v>107800</v>
      </c>
      <c r="P26" s="18">
        <f t="shared" si="10"/>
        <v>0</v>
      </c>
      <c r="Q26" s="18">
        <f t="shared" si="11"/>
        <v>-107800</v>
      </c>
    </row>
    <row r="27" spans="1:17" s="10" customFormat="1" ht="37.5" customHeight="1" x14ac:dyDescent="0.2">
      <c r="A27" s="147"/>
      <c r="B27" s="14" t="s">
        <v>21</v>
      </c>
      <c r="C27" s="23" t="s">
        <v>37</v>
      </c>
      <c r="D27" s="24" t="s">
        <v>88</v>
      </c>
      <c r="E27" s="23"/>
      <c r="F27" s="15" t="s">
        <v>12</v>
      </c>
      <c r="G27" s="19"/>
      <c r="H27" s="19">
        <f t="shared" si="6"/>
        <v>0</v>
      </c>
      <c r="I27" s="19">
        <f t="shared" si="7"/>
        <v>0</v>
      </c>
      <c r="J27" s="20">
        <v>1</v>
      </c>
      <c r="K27" s="19">
        <f t="shared" si="8"/>
        <v>0</v>
      </c>
      <c r="L27" s="20" t="s">
        <v>54</v>
      </c>
      <c r="M27" s="4">
        <f t="shared" si="9"/>
        <v>0</v>
      </c>
      <c r="N27" s="11"/>
      <c r="O27" s="19">
        <v>76380</v>
      </c>
      <c r="P27" s="18">
        <f t="shared" si="10"/>
        <v>0</v>
      </c>
      <c r="Q27" s="18">
        <f t="shared" si="11"/>
        <v>-76380</v>
      </c>
    </row>
    <row r="28" spans="1:17" s="10" customFormat="1" ht="37.5" customHeight="1" x14ac:dyDescent="0.2">
      <c r="A28" s="147"/>
      <c r="B28" s="14" t="s">
        <v>21</v>
      </c>
      <c r="C28" s="23" t="s">
        <v>38</v>
      </c>
      <c r="D28" s="24" t="s">
        <v>88</v>
      </c>
      <c r="E28" s="23"/>
      <c r="F28" s="15" t="s">
        <v>12</v>
      </c>
      <c r="G28" s="19"/>
      <c r="H28" s="19">
        <f t="shared" si="6"/>
        <v>0</v>
      </c>
      <c r="I28" s="19">
        <f t="shared" si="7"/>
        <v>0</v>
      </c>
      <c r="J28" s="20">
        <v>1</v>
      </c>
      <c r="K28" s="19">
        <f t="shared" si="8"/>
        <v>0</v>
      </c>
      <c r="L28" s="20" t="s">
        <v>80</v>
      </c>
      <c r="M28" s="4">
        <f t="shared" si="9"/>
        <v>0</v>
      </c>
      <c r="N28" s="11"/>
      <c r="O28" s="19">
        <v>48210</v>
      </c>
      <c r="P28" s="18">
        <f t="shared" si="10"/>
        <v>0</v>
      </c>
      <c r="Q28" s="18">
        <f t="shared" si="11"/>
        <v>-48210</v>
      </c>
    </row>
    <row r="29" spans="1:17" s="10" customFormat="1" ht="37.5" customHeight="1" x14ac:dyDescent="0.2">
      <c r="A29" s="147"/>
      <c r="B29" s="14" t="s">
        <v>21</v>
      </c>
      <c r="C29" s="23" t="s">
        <v>87</v>
      </c>
      <c r="D29" s="24" t="s">
        <v>88</v>
      </c>
      <c r="E29" s="23"/>
      <c r="F29" s="15" t="s">
        <v>12</v>
      </c>
      <c r="G29" s="19"/>
      <c r="H29" s="19">
        <f t="shared" si="6"/>
        <v>0</v>
      </c>
      <c r="I29" s="19">
        <f t="shared" si="7"/>
        <v>0</v>
      </c>
      <c r="J29" s="20">
        <v>5</v>
      </c>
      <c r="K29" s="19">
        <f t="shared" si="8"/>
        <v>0</v>
      </c>
      <c r="L29" s="20" t="s">
        <v>69</v>
      </c>
      <c r="M29" s="4">
        <f t="shared" si="9"/>
        <v>0</v>
      </c>
      <c r="N29" s="11"/>
      <c r="O29" s="19">
        <v>30420</v>
      </c>
      <c r="P29" s="18">
        <f t="shared" si="10"/>
        <v>0</v>
      </c>
      <c r="Q29" s="18">
        <f t="shared" si="11"/>
        <v>-30420</v>
      </c>
    </row>
    <row r="30" spans="1:17" s="10" customFormat="1" ht="37.5" customHeight="1" x14ac:dyDescent="0.2">
      <c r="A30" s="147"/>
      <c r="B30" s="35" t="s">
        <v>101</v>
      </c>
      <c r="C30" s="36" t="s">
        <v>103</v>
      </c>
      <c r="D30" s="37" t="s">
        <v>104</v>
      </c>
      <c r="E30" s="36"/>
      <c r="F30" s="38" t="s">
        <v>12</v>
      </c>
      <c r="G30" s="39"/>
      <c r="H30" s="39">
        <f t="shared" si="6"/>
        <v>0</v>
      </c>
      <c r="I30" s="39">
        <f t="shared" si="7"/>
        <v>0</v>
      </c>
      <c r="J30" s="34">
        <v>1</v>
      </c>
      <c r="K30" s="39">
        <f>H30*J30</f>
        <v>0</v>
      </c>
      <c r="L30" s="34" t="s">
        <v>107</v>
      </c>
      <c r="M30" s="4">
        <f>G30*J30</f>
        <v>0</v>
      </c>
      <c r="N30" s="11"/>
      <c r="O30" s="19">
        <v>30420</v>
      </c>
      <c r="P30" s="18">
        <f>G30</f>
        <v>0</v>
      </c>
      <c r="Q30" s="18">
        <f>P30-O30</f>
        <v>-30420</v>
      </c>
    </row>
    <row r="31" spans="1:17" s="10" customFormat="1" ht="37.5" customHeight="1" x14ac:dyDescent="0.2">
      <c r="A31" s="147"/>
      <c r="B31" s="14" t="s">
        <v>57</v>
      </c>
      <c r="C31" s="14"/>
      <c r="D31" s="14"/>
      <c r="E31" s="14"/>
      <c r="F31" s="15" t="s">
        <v>39</v>
      </c>
      <c r="G31" s="22"/>
      <c r="H31" s="19">
        <f t="shared" si="6"/>
        <v>0</v>
      </c>
      <c r="I31" s="22">
        <f t="shared" si="7"/>
        <v>0</v>
      </c>
      <c r="J31" s="14">
        <v>10</v>
      </c>
      <c r="K31" s="22">
        <f t="shared" si="8"/>
        <v>0</v>
      </c>
      <c r="L31" s="20" t="s">
        <v>70</v>
      </c>
      <c r="M31" s="4">
        <f t="shared" si="9"/>
        <v>0</v>
      </c>
      <c r="N31" s="11"/>
      <c r="O31" s="22">
        <v>2130</v>
      </c>
      <c r="P31" s="18">
        <f t="shared" si="10"/>
        <v>0</v>
      </c>
      <c r="Q31" s="18">
        <f t="shared" si="11"/>
        <v>-2130</v>
      </c>
    </row>
    <row r="32" spans="1:17" s="10" customFormat="1" ht="37.5" customHeight="1" x14ac:dyDescent="0.2">
      <c r="A32" s="147"/>
      <c r="B32" s="14" t="s">
        <v>56</v>
      </c>
      <c r="C32" s="14"/>
      <c r="D32" s="14"/>
      <c r="E32" s="14"/>
      <c r="F32" s="15" t="s">
        <v>53</v>
      </c>
      <c r="G32" s="22"/>
      <c r="H32" s="19">
        <f t="shared" si="6"/>
        <v>0</v>
      </c>
      <c r="I32" s="22">
        <f t="shared" si="7"/>
        <v>0</v>
      </c>
      <c r="J32" s="14">
        <v>5</v>
      </c>
      <c r="K32" s="22">
        <f t="shared" si="8"/>
        <v>0</v>
      </c>
      <c r="L32" s="20" t="s">
        <v>71</v>
      </c>
      <c r="M32" s="4">
        <f t="shared" si="9"/>
        <v>0</v>
      </c>
      <c r="N32" s="11"/>
      <c r="O32" s="22">
        <v>6580</v>
      </c>
      <c r="P32" s="18">
        <f t="shared" si="10"/>
        <v>0</v>
      </c>
      <c r="Q32" s="18">
        <f t="shared" si="11"/>
        <v>-6580</v>
      </c>
    </row>
    <row r="33" spans="1:17" s="10" customFormat="1" ht="37.5" customHeight="1" x14ac:dyDescent="0.2">
      <c r="A33" s="147"/>
      <c r="B33" s="14" t="s">
        <v>44</v>
      </c>
      <c r="C33" s="14" t="s">
        <v>42</v>
      </c>
      <c r="D33" s="14" t="s">
        <v>85</v>
      </c>
      <c r="E33" s="14"/>
      <c r="F33" s="15" t="s">
        <v>41</v>
      </c>
      <c r="G33" s="19"/>
      <c r="H33" s="19">
        <f t="shared" si="6"/>
        <v>0</v>
      </c>
      <c r="I33" s="19">
        <f t="shared" si="7"/>
        <v>0</v>
      </c>
      <c r="J33" s="20">
        <v>5</v>
      </c>
      <c r="K33" s="19">
        <f t="shared" si="8"/>
        <v>0</v>
      </c>
      <c r="L33" s="20" t="s">
        <v>72</v>
      </c>
      <c r="M33" s="4">
        <f t="shared" si="9"/>
        <v>0</v>
      </c>
      <c r="N33" s="11"/>
      <c r="O33" s="19">
        <v>11900</v>
      </c>
      <c r="P33" s="18">
        <f t="shared" si="10"/>
        <v>0</v>
      </c>
      <c r="Q33" s="18">
        <f t="shared" si="11"/>
        <v>-11900</v>
      </c>
    </row>
    <row r="34" spans="1:17" s="10" customFormat="1" ht="37.5" customHeight="1" x14ac:dyDescent="0.2">
      <c r="A34" s="147"/>
      <c r="B34" s="14" t="s">
        <v>44</v>
      </c>
      <c r="C34" s="14" t="s">
        <v>42</v>
      </c>
      <c r="D34" s="14" t="s">
        <v>86</v>
      </c>
      <c r="E34" s="14"/>
      <c r="F34" s="15" t="s">
        <v>41</v>
      </c>
      <c r="G34" s="19"/>
      <c r="H34" s="19">
        <f t="shared" si="6"/>
        <v>0</v>
      </c>
      <c r="I34" s="19">
        <f t="shared" si="7"/>
        <v>0</v>
      </c>
      <c r="J34" s="20">
        <v>5</v>
      </c>
      <c r="K34" s="19">
        <f t="shared" si="8"/>
        <v>0</v>
      </c>
      <c r="L34" s="20" t="s">
        <v>73</v>
      </c>
      <c r="M34" s="4">
        <f t="shared" si="9"/>
        <v>0</v>
      </c>
      <c r="N34" s="11"/>
      <c r="O34" s="19">
        <v>17850</v>
      </c>
      <c r="P34" s="18">
        <f t="shared" si="10"/>
        <v>0</v>
      </c>
      <c r="Q34" s="18">
        <f t="shared" si="11"/>
        <v>-17850</v>
      </c>
    </row>
    <row r="35" spans="1:17" s="10" customFormat="1" ht="37.5" customHeight="1" x14ac:dyDescent="0.2">
      <c r="A35" s="147"/>
      <c r="B35" s="14" t="s">
        <v>44</v>
      </c>
      <c r="C35" s="14" t="s">
        <v>43</v>
      </c>
      <c r="D35" s="14" t="s">
        <v>85</v>
      </c>
      <c r="E35" s="14"/>
      <c r="F35" s="15" t="s">
        <v>41</v>
      </c>
      <c r="G35" s="19"/>
      <c r="H35" s="19">
        <f t="shared" si="6"/>
        <v>0</v>
      </c>
      <c r="I35" s="19">
        <f t="shared" si="7"/>
        <v>0</v>
      </c>
      <c r="J35" s="20">
        <v>20</v>
      </c>
      <c r="K35" s="19">
        <f t="shared" si="8"/>
        <v>0</v>
      </c>
      <c r="L35" s="20" t="s">
        <v>91</v>
      </c>
      <c r="M35" s="4">
        <f t="shared" si="9"/>
        <v>0</v>
      </c>
      <c r="N35" s="11"/>
      <c r="O35" s="19">
        <v>10100</v>
      </c>
      <c r="P35" s="18">
        <f t="shared" si="10"/>
        <v>0</v>
      </c>
      <c r="Q35" s="18">
        <f t="shared" si="11"/>
        <v>-10100</v>
      </c>
    </row>
    <row r="36" spans="1:17" s="10" customFormat="1" ht="37.5" customHeight="1" x14ac:dyDescent="0.2">
      <c r="A36" s="148"/>
      <c r="B36" s="20" t="s">
        <v>44</v>
      </c>
      <c r="C36" s="20" t="s">
        <v>43</v>
      </c>
      <c r="D36" s="20" t="s">
        <v>86</v>
      </c>
      <c r="E36" s="20"/>
      <c r="F36" s="21" t="s">
        <v>41</v>
      </c>
      <c r="G36" s="19"/>
      <c r="H36" s="19">
        <f t="shared" si="6"/>
        <v>0</v>
      </c>
      <c r="I36" s="19">
        <f t="shared" si="7"/>
        <v>0</v>
      </c>
      <c r="J36" s="20">
        <v>10</v>
      </c>
      <c r="K36" s="19">
        <f t="shared" si="8"/>
        <v>0</v>
      </c>
      <c r="L36" s="20" t="s">
        <v>92</v>
      </c>
      <c r="M36" s="4">
        <f t="shared" si="9"/>
        <v>0</v>
      </c>
      <c r="N36" s="11"/>
      <c r="O36" s="19">
        <v>15150</v>
      </c>
      <c r="P36" s="18">
        <f t="shared" si="10"/>
        <v>0</v>
      </c>
      <c r="Q36" s="18">
        <f t="shared" si="11"/>
        <v>-15150</v>
      </c>
    </row>
    <row r="37" spans="1:17" s="10" customFormat="1" ht="18" customHeight="1" x14ac:dyDescent="0.2">
      <c r="A37" s="160" t="s">
        <v>7</v>
      </c>
      <c r="B37" s="16"/>
      <c r="C37" s="16"/>
      <c r="D37" s="16"/>
      <c r="E37" s="16"/>
      <c r="F37" s="17"/>
      <c r="G37" s="16"/>
      <c r="H37" s="16"/>
      <c r="I37" s="16"/>
      <c r="J37" s="16"/>
      <c r="K37" s="151">
        <f>SUM(K5:K36)</f>
        <v>0</v>
      </c>
      <c r="L37" s="16"/>
      <c r="M37" s="5"/>
      <c r="N37" s="11"/>
      <c r="O37" s="11"/>
      <c r="P37" s="11"/>
      <c r="Q37" s="11"/>
    </row>
    <row r="38" spans="1:17" s="10" customFormat="1" ht="18" customHeight="1" x14ac:dyDescent="0.2">
      <c r="A38" s="156"/>
      <c r="B38" s="12"/>
      <c r="C38" s="12"/>
      <c r="D38" s="12"/>
      <c r="E38" s="12"/>
      <c r="F38" s="13"/>
      <c r="G38" s="12"/>
      <c r="H38" s="12"/>
      <c r="I38" s="12"/>
      <c r="J38" s="12"/>
      <c r="K38" s="152"/>
      <c r="L38" s="12"/>
      <c r="M38" s="4">
        <f>SUM(M5:M36)</f>
        <v>0</v>
      </c>
      <c r="N38" s="11"/>
      <c r="O38" s="11"/>
      <c r="P38" s="11"/>
      <c r="Q38" s="11"/>
    </row>
    <row r="39" spans="1:17" s="10" customFormat="1" ht="18" customHeight="1" x14ac:dyDescent="0.2">
      <c r="A39" s="155" t="s">
        <v>8</v>
      </c>
      <c r="B39" s="14"/>
      <c r="C39" s="14"/>
      <c r="D39" s="14"/>
      <c r="E39" s="14"/>
      <c r="F39" s="15"/>
      <c r="G39" s="14"/>
      <c r="H39" s="14"/>
      <c r="I39" s="14"/>
      <c r="J39" s="14"/>
      <c r="K39" s="151">
        <f>ROUNDDOWN(K37*0.1,0)</f>
        <v>0</v>
      </c>
      <c r="L39" s="14"/>
      <c r="M39" s="4"/>
      <c r="N39" s="11"/>
      <c r="O39" s="11"/>
      <c r="P39" s="11"/>
      <c r="Q39" s="11"/>
    </row>
    <row r="40" spans="1:17" s="10" customFormat="1" ht="18" customHeight="1" x14ac:dyDescent="0.2">
      <c r="A40" s="156"/>
      <c r="B40" s="12"/>
      <c r="C40" s="12"/>
      <c r="D40" s="12"/>
      <c r="E40" s="12"/>
      <c r="F40" s="13"/>
      <c r="G40" s="12"/>
      <c r="H40" s="12"/>
      <c r="I40" s="12"/>
      <c r="J40" s="12"/>
      <c r="K40" s="152"/>
      <c r="L40" s="12"/>
      <c r="M40" s="4"/>
      <c r="N40" s="11"/>
      <c r="O40" s="11"/>
      <c r="P40" s="11"/>
      <c r="Q40" s="11"/>
    </row>
    <row r="41" spans="1:17" s="10" customFormat="1" ht="18" customHeight="1" x14ac:dyDescent="0.2">
      <c r="A41" s="155" t="s">
        <v>9</v>
      </c>
      <c r="B41" s="14"/>
      <c r="C41" s="14"/>
      <c r="D41" s="14"/>
      <c r="E41" s="14"/>
      <c r="F41" s="15"/>
      <c r="G41" s="14"/>
      <c r="H41" s="14"/>
      <c r="I41" s="14"/>
      <c r="J41" s="14"/>
      <c r="K41" s="151">
        <f>K39+K37</f>
        <v>0</v>
      </c>
      <c r="L41" s="14"/>
      <c r="M41" s="4"/>
      <c r="N41" s="11"/>
      <c r="O41" s="11"/>
      <c r="P41" s="11"/>
      <c r="Q41" s="11"/>
    </row>
    <row r="42" spans="1:17" s="10" customFormat="1" ht="18" customHeight="1" x14ac:dyDescent="0.2">
      <c r="A42" s="156"/>
      <c r="B42" s="12"/>
      <c r="C42" s="12"/>
      <c r="D42" s="12"/>
      <c r="E42" s="12"/>
      <c r="F42" s="13"/>
      <c r="G42" s="12"/>
      <c r="H42" s="12"/>
      <c r="I42" s="12"/>
      <c r="J42" s="12"/>
      <c r="K42" s="152"/>
      <c r="L42" s="12"/>
      <c r="M42" s="4"/>
      <c r="N42" s="11"/>
      <c r="O42" s="11"/>
      <c r="P42" s="11"/>
      <c r="Q42" s="11"/>
    </row>
    <row r="43" spans="1:17" s="8" customFormat="1" ht="14" x14ac:dyDescent="0.2">
      <c r="F43" s="9"/>
      <c r="M43" s="2"/>
    </row>
  </sheetData>
  <mergeCells count="52">
    <mergeCell ref="A41:A42"/>
    <mergeCell ref="K41:K42"/>
    <mergeCell ref="P17:P18"/>
    <mergeCell ref="Q17:Q18"/>
    <mergeCell ref="A37:A38"/>
    <mergeCell ref="K37:K38"/>
    <mergeCell ref="A39:A40"/>
    <mergeCell ref="K39:K40"/>
    <mergeCell ref="J17:J18"/>
    <mergeCell ref="K17:K18"/>
    <mergeCell ref="L17:L18"/>
    <mergeCell ref="M17:M18"/>
    <mergeCell ref="O17:O18"/>
    <mergeCell ref="O13:O14"/>
    <mergeCell ref="P13:P14"/>
    <mergeCell ref="Q13:Q14"/>
    <mergeCell ref="F15:F16"/>
    <mergeCell ref="G15:G16"/>
    <mergeCell ref="H15:H16"/>
    <mergeCell ref="I15:I16"/>
    <mergeCell ref="J15:J16"/>
    <mergeCell ref="K15:K16"/>
    <mergeCell ref="M15:M16"/>
    <mergeCell ref="O15:O16"/>
    <mergeCell ref="P15:P16"/>
    <mergeCell ref="Q15:Q16"/>
    <mergeCell ref="J13:J14"/>
    <mergeCell ref="K13:K14"/>
    <mergeCell ref="L13:L14"/>
    <mergeCell ref="L15:L16"/>
    <mergeCell ref="M13:M14"/>
    <mergeCell ref="A5:A36"/>
    <mergeCell ref="F13:F14"/>
    <mergeCell ref="G13:G14"/>
    <mergeCell ref="H13:H14"/>
    <mergeCell ref="I13:I14"/>
    <mergeCell ref="B17:B18"/>
    <mergeCell ref="F17:F18"/>
    <mergeCell ref="G17:G18"/>
    <mergeCell ref="H17:H18"/>
    <mergeCell ref="I17:I18"/>
    <mergeCell ref="A1:L1"/>
    <mergeCell ref="A3:A4"/>
    <mergeCell ref="B3:B4"/>
    <mergeCell ref="C3:C4"/>
    <mergeCell ref="D3:D4"/>
    <mergeCell ref="E3:E4"/>
    <mergeCell ref="F3:F4"/>
    <mergeCell ref="G3:G4"/>
    <mergeCell ref="J3:J4"/>
    <mergeCell ref="K3:K4"/>
    <mergeCell ref="L3:L4"/>
  </mergeCells>
  <phoneticPr fontId="2"/>
  <printOptions horizontalCentered="1"/>
  <pageMargins left="0.19685039370078741" right="0.19685039370078741" top="0.78740157480314965" bottom="0.39370078740157483" header="0" footer="0"/>
  <pageSetup paperSize="8" scale="50" orientation="landscape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鏡（川上）</vt:lpstr>
      <vt:lpstr>川上(金抜)</vt:lpstr>
      <vt:lpstr>'川上(金抜)'!Print_Area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N1002127</dc:creator>
  <cp:lastModifiedBy>山口　智己</cp:lastModifiedBy>
  <cp:lastPrinted>2025-01-29T07:36:49Z</cp:lastPrinted>
  <dcterms:created xsi:type="dcterms:W3CDTF">2010-12-28T00:17:10Z</dcterms:created>
  <dcterms:modified xsi:type="dcterms:W3CDTF">2025-01-29T07:36:55Z</dcterms:modified>
</cp:coreProperties>
</file>