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50" activeTab="0"/>
  </bookViews>
  <sheets>
    <sheet name="20" sheetId="1" r:id="rId1"/>
    <sheet name="18" sheetId="2" state="hidden" r:id="rId2"/>
  </sheets>
  <definedNames>
    <definedName name="_xlnm.Print_Area" localSheetId="0">'20'!$A$1:$AD$93</definedName>
    <definedName name="_xlnm.Print_Titles" localSheetId="0">'20'!$1:$6</definedName>
  </definedNames>
  <calcPr fullCalcOnLoad="1"/>
</workbook>
</file>

<file path=xl/sharedStrings.xml><?xml version="1.0" encoding="utf-8"?>
<sst xmlns="http://schemas.openxmlformats.org/spreadsheetml/2006/main" count="224" uniqueCount="190">
  <si>
    <t>番号</t>
  </si>
  <si>
    <t>事業体名</t>
  </si>
  <si>
    <t>長野市</t>
  </si>
  <si>
    <t>中野市</t>
  </si>
  <si>
    <t>上田市</t>
  </si>
  <si>
    <t>松本市（松本地区）</t>
  </si>
  <si>
    <t>諏訪市</t>
  </si>
  <si>
    <t>小諸市</t>
  </si>
  <si>
    <t>大町市</t>
  </si>
  <si>
    <t>須坂市</t>
  </si>
  <si>
    <t>軽井沢町</t>
  </si>
  <si>
    <t>岡谷市</t>
  </si>
  <si>
    <t>小布施町</t>
  </si>
  <si>
    <t>下諏訪町</t>
  </si>
  <si>
    <t>波田町</t>
  </si>
  <si>
    <t>木曽町</t>
  </si>
  <si>
    <t>山ノ内町</t>
  </si>
  <si>
    <t>池田町</t>
  </si>
  <si>
    <t>野沢温泉村</t>
  </si>
  <si>
    <t>辰野町</t>
  </si>
  <si>
    <t>千曲市</t>
  </si>
  <si>
    <t>飯山市</t>
  </si>
  <si>
    <t>駒ヶ根市</t>
  </si>
  <si>
    <t>山形村</t>
  </si>
  <si>
    <t>安曇野市（三郷地区）</t>
  </si>
  <si>
    <t>安曇野市（穂高地区）</t>
  </si>
  <si>
    <t>伊那市</t>
  </si>
  <si>
    <t>佐久水道企業団</t>
  </si>
  <si>
    <t>安曇野市（豊科地区）</t>
  </si>
  <si>
    <t>木島平村</t>
  </si>
  <si>
    <t>松本市（梓川地区）</t>
  </si>
  <si>
    <t>小海町</t>
  </si>
  <si>
    <t>上田市（丸子地区）</t>
  </si>
  <si>
    <t>茅野市</t>
  </si>
  <si>
    <t>塩尻市</t>
  </si>
  <si>
    <t>松本市（四賀地区）</t>
  </si>
  <si>
    <t>立科町</t>
  </si>
  <si>
    <t>安曇野市（明科地区）</t>
  </si>
  <si>
    <t>宮田村</t>
  </si>
  <si>
    <t>東御市</t>
  </si>
  <si>
    <t>飯綱町（牟礼地区）</t>
  </si>
  <si>
    <t>茅野市（蓼科地区）</t>
  </si>
  <si>
    <t>原村</t>
  </si>
  <si>
    <t>長野県</t>
  </si>
  <si>
    <t>富士見町</t>
  </si>
  <si>
    <t>箕輪町</t>
  </si>
  <si>
    <t>白馬村</t>
  </si>
  <si>
    <t>南箕輪村</t>
  </si>
  <si>
    <t>茅野市（白樺湖地区）</t>
  </si>
  <si>
    <t>飯島町</t>
  </si>
  <si>
    <t>上田市（菅平地区）</t>
  </si>
  <si>
    <t>中野市（豊田地区）</t>
  </si>
  <si>
    <t>飯田市</t>
  </si>
  <si>
    <t>東洋観光事業㈱</t>
  </si>
  <si>
    <t>伊那市（高遠町地区）</t>
  </si>
  <si>
    <t>安曇野市（堀金地区）</t>
  </si>
  <si>
    <t>松川村</t>
  </si>
  <si>
    <t>飯綱町（三水地区）</t>
  </si>
  <si>
    <t>高森町</t>
  </si>
  <si>
    <t>㈱蓼科ビレッジ</t>
  </si>
  <si>
    <t>㈱三井の森</t>
  </si>
  <si>
    <t>東急不動産㈱</t>
  </si>
  <si>
    <t>信濃町</t>
  </si>
  <si>
    <t>松川町</t>
  </si>
  <si>
    <t>鹿島リゾート㈱</t>
  </si>
  <si>
    <t>㈱八ヶ岳高原ロッジ</t>
  </si>
  <si>
    <t>高山村</t>
  </si>
  <si>
    <t>中川村</t>
  </si>
  <si>
    <t>佐久</t>
  </si>
  <si>
    <t>諏訪</t>
  </si>
  <si>
    <t>木曽</t>
  </si>
  <si>
    <t>松本</t>
  </si>
  <si>
    <t>長野</t>
  </si>
  <si>
    <t>北信</t>
  </si>
  <si>
    <t>計</t>
  </si>
  <si>
    <t>割合(%)</t>
  </si>
  <si>
    <t>上小</t>
  </si>
  <si>
    <t>上伊那</t>
  </si>
  <si>
    <t>下伊那</t>
  </si>
  <si>
    <t>北安曇</t>
  </si>
  <si>
    <t>配水本管</t>
  </si>
  <si>
    <t>配水支管</t>
  </si>
  <si>
    <t>管種別延長</t>
  </si>
  <si>
    <t>１８．管延長（上水道）</t>
  </si>
  <si>
    <t>導水管延長(m)</t>
  </si>
  <si>
    <t>送水管延長(m)</t>
  </si>
  <si>
    <t>鋳鉄管</t>
  </si>
  <si>
    <t>ダクタイル鋳鉄管</t>
  </si>
  <si>
    <t>鋼管</t>
  </si>
  <si>
    <t>石綿セメント管</t>
  </si>
  <si>
    <t>硬質塩化ビニル管</t>
  </si>
  <si>
    <t>コンクリート管</t>
  </si>
  <si>
    <t>鉛管</t>
  </si>
  <si>
    <t>ポリエチレン管</t>
  </si>
  <si>
    <t>ステンレス管</t>
  </si>
  <si>
    <t>その他</t>
  </si>
  <si>
    <t>地方
事務所</t>
  </si>
  <si>
    <t>配水管延長
(m)</t>
  </si>
  <si>
    <t>総延長
(m)</t>
  </si>
  <si>
    <t>延長
(m)</t>
  </si>
  <si>
    <t>小諸市</t>
  </si>
  <si>
    <t>小海町</t>
  </si>
  <si>
    <t>軽井沢町</t>
  </si>
  <si>
    <t>立科町</t>
  </si>
  <si>
    <t>佐久水道企業団</t>
  </si>
  <si>
    <t>（株）八ヶ岳高原ロッジ</t>
  </si>
  <si>
    <t>上田市</t>
  </si>
  <si>
    <t>上田市（丸子地区）</t>
  </si>
  <si>
    <t>上田市（菅平地区）</t>
  </si>
  <si>
    <t>東御市</t>
  </si>
  <si>
    <t>岡谷市</t>
  </si>
  <si>
    <t>諏訪市</t>
  </si>
  <si>
    <t>茅野市</t>
  </si>
  <si>
    <t>茅野市（蓼科地区）</t>
  </si>
  <si>
    <t>茅野市（白樺湖地区）</t>
  </si>
  <si>
    <t>下諏訪町</t>
  </si>
  <si>
    <t>富士見町</t>
  </si>
  <si>
    <t>原村</t>
  </si>
  <si>
    <t>東洋観光事業（株）</t>
  </si>
  <si>
    <t>（株）蓼科ビレッジ</t>
  </si>
  <si>
    <t>（株）三井の森</t>
  </si>
  <si>
    <t>東急不動産（株）</t>
  </si>
  <si>
    <t>鹿島リゾート（株）</t>
  </si>
  <si>
    <t>伊那市</t>
  </si>
  <si>
    <t>伊那市（高遠町地区）</t>
  </si>
  <si>
    <t>駒ヶ根市</t>
  </si>
  <si>
    <t>辰野町</t>
  </si>
  <si>
    <t>箕輪町</t>
  </si>
  <si>
    <t>飯島町</t>
  </si>
  <si>
    <t>中川村</t>
  </si>
  <si>
    <t>宮田村</t>
  </si>
  <si>
    <t>飯田市</t>
  </si>
  <si>
    <t>松川町</t>
  </si>
  <si>
    <t>高森町</t>
  </si>
  <si>
    <t>木曽町</t>
  </si>
  <si>
    <t>松本市(松本地区)</t>
  </si>
  <si>
    <t>松本市(梓川地区)</t>
  </si>
  <si>
    <t>松本市(四賀地区)</t>
  </si>
  <si>
    <t>塩尻市</t>
  </si>
  <si>
    <t>安曇野市（三郷地区）</t>
  </si>
  <si>
    <t>安曇野市（穂高地区）</t>
  </si>
  <si>
    <t>安曇野市（豊科地区）</t>
  </si>
  <si>
    <t>安曇野市（明科地区）</t>
  </si>
  <si>
    <t>安曇野市（堀金地区）</t>
  </si>
  <si>
    <t>波田町</t>
  </si>
  <si>
    <t>山形村</t>
  </si>
  <si>
    <t>大町市</t>
  </si>
  <si>
    <t>池田町</t>
  </si>
  <si>
    <t>松川村</t>
  </si>
  <si>
    <t>白馬村</t>
  </si>
  <si>
    <t>長野県</t>
  </si>
  <si>
    <t>長野市</t>
  </si>
  <si>
    <t>須坂市</t>
  </si>
  <si>
    <t>千曲市</t>
  </si>
  <si>
    <t>小布施町</t>
  </si>
  <si>
    <t>高山村</t>
  </si>
  <si>
    <t>信濃町</t>
  </si>
  <si>
    <t>飯綱町（牟礼地区）</t>
  </si>
  <si>
    <t>飯綱町（三水地区）</t>
  </si>
  <si>
    <t>中野市</t>
  </si>
  <si>
    <t>中野市（豊田地区）</t>
  </si>
  <si>
    <t>飯山市</t>
  </si>
  <si>
    <t>山ノ内町</t>
  </si>
  <si>
    <t>木島平村</t>
  </si>
  <si>
    <t>野沢温泉村</t>
  </si>
  <si>
    <t>２－９管延長</t>
  </si>
  <si>
    <t>導水</t>
  </si>
  <si>
    <t>送水</t>
  </si>
  <si>
    <t>配水本</t>
  </si>
  <si>
    <t>配水支</t>
  </si>
  <si>
    <t>配水計</t>
  </si>
  <si>
    <t>導送配本</t>
  </si>
  <si>
    <t>番
号</t>
  </si>
  <si>
    <t>地
事</t>
  </si>
  <si>
    <t>順
番</t>
  </si>
  <si>
    <t>総延長</t>
  </si>
  <si>
    <t>うち基幹</t>
  </si>
  <si>
    <t>鋳鉄</t>
  </si>
  <si>
    <t>ダク</t>
  </si>
  <si>
    <t>鋼管</t>
  </si>
  <si>
    <t>石綿</t>
  </si>
  <si>
    <t>塩ビ</t>
  </si>
  <si>
    <t>Ｃｏ</t>
  </si>
  <si>
    <t>鉛</t>
  </si>
  <si>
    <t>ポリ</t>
  </si>
  <si>
    <t>ステン</t>
  </si>
  <si>
    <t>その他</t>
  </si>
  <si>
    <t>南箕輪村</t>
  </si>
  <si>
    <t>全県</t>
  </si>
  <si>
    <t>うち
基幹管路
延長
(m)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</si>
</sst>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-411]ge\.m\.d;@"/>
    <numFmt numFmtId="178" formatCode="0.0"/>
    <numFmt numFmtId="179" formatCode="0000"/>
    <numFmt numFmtId="180" formatCode="&quot;H&quot;0"/>
    <numFmt numFmtId="181" formatCode="&quot;S&quot;0"/>
    <numFmt numFmtId="182" formatCode="&quot;H&quot;00"/>
    <numFmt numFmtId="183" formatCode="000"/>
    <numFmt numFmtId="184" formatCode="#,##0.0"/>
    <numFmt numFmtId="185" formatCode="#,##0.000;[Red]\-#,##0.000"/>
    <numFmt numFmtId="186" formatCode="0#"/>
    <numFmt numFmtId="187" formatCode="0###"/>
  </numFmts>
  <fonts count="6">
    <font>
      <sz val="11"/>
      <name val="ＭＳ Ｐゴシック"/>
      <family val="0"/>
    </font>
    <font>
      <sz val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color indexed="9"/>
      <name val="ＭＳ Ｐゴシック"/>
      <family val="3"/>
    </font>
    <font>
      <sz val="11"/>
      <color indexed="9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38" fontId="3" fillId="0" borderId="0" xfId="16" applyFont="1" applyAlignment="1" applyProtection="1">
      <alignment vertical="center"/>
      <protection/>
    </xf>
    <xf numFmtId="38" fontId="1" fillId="0" borderId="0" xfId="16" applyFont="1" applyAlignment="1" applyProtection="1">
      <alignment vertical="center"/>
      <protection/>
    </xf>
    <xf numFmtId="178" fontId="1" fillId="0" borderId="0" xfId="16" applyNumberFormat="1" applyFont="1" applyAlignment="1" applyProtection="1">
      <alignment vertical="center"/>
      <protection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38" fontId="1" fillId="0" borderId="0" xfId="16" applyFont="1" applyAlignment="1" applyProtection="1">
      <alignment horizontal="center" vertical="center" wrapText="1"/>
      <protection/>
    </xf>
    <xf numFmtId="38" fontId="1" fillId="0" borderId="0" xfId="16" applyFont="1" applyBorder="1" applyAlignment="1" applyProtection="1">
      <alignment vertical="center"/>
      <protection/>
    </xf>
    <xf numFmtId="38" fontId="1" fillId="2" borderId="1" xfId="16" applyFont="1" applyFill="1" applyBorder="1" applyAlignment="1" applyProtection="1">
      <alignment vertical="center"/>
      <protection/>
    </xf>
    <xf numFmtId="178" fontId="1" fillId="2" borderId="1" xfId="16" applyNumberFormat="1" applyFont="1" applyFill="1" applyBorder="1" applyAlignment="1" applyProtection="1">
      <alignment vertical="center"/>
      <protection/>
    </xf>
    <xf numFmtId="178" fontId="1" fillId="0" borderId="0" xfId="16" applyNumberFormat="1" applyFont="1" applyBorder="1" applyAlignment="1" applyProtection="1">
      <alignment vertical="center"/>
      <protection/>
    </xf>
    <xf numFmtId="178" fontId="1" fillId="2" borderId="1" xfId="0" applyNumberFormat="1" applyFont="1" applyFill="1" applyBorder="1" applyAlignment="1" applyProtection="1">
      <alignment horizontal="center" vertical="center" wrapText="1"/>
      <protection/>
    </xf>
    <xf numFmtId="38" fontId="0" fillId="0" borderId="0" xfId="16" applyAlignment="1">
      <alignment vertical="center"/>
    </xf>
    <xf numFmtId="38" fontId="1" fillId="2" borderId="1" xfId="16" applyFont="1" applyFill="1" applyBorder="1" applyAlignment="1" applyProtection="1">
      <alignment horizontal="center" vertical="center"/>
      <protection/>
    </xf>
    <xf numFmtId="38" fontId="4" fillId="2" borderId="0" xfId="16" applyFont="1" applyFill="1" applyAlignment="1">
      <alignment vertical="center"/>
    </xf>
    <xf numFmtId="38" fontId="4" fillId="2" borderId="0" xfId="16" applyFont="1" applyFill="1" applyAlignment="1">
      <alignment horizontal="center" vertical="center"/>
    </xf>
    <xf numFmtId="38" fontId="5" fillId="2" borderId="0" xfId="16" applyFont="1" applyFill="1" applyAlignment="1">
      <alignment horizontal="center" vertical="center" wrapText="1"/>
    </xf>
    <xf numFmtId="38" fontId="5" fillId="2" borderId="0" xfId="16" applyFont="1" applyFill="1" applyAlignment="1">
      <alignment horizontal="center" vertical="center"/>
    </xf>
    <xf numFmtId="187" fontId="5" fillId="2" borderId="0" xfId="16" applyNumberFormat="1" applyFont="1" applyFill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38" fontId="0" fillId="0" borderId="0" xfId="16" applyAlignment="1">
      <alignment vertical="center"/>
    </xf>
    <xf numFmtId="38" fontId="0" fillId="0" borderId="0" xfId="16" applyFill="1" applyAlignment="1">
      <alignment vertical="center"/>
    </xf>
    <xf numFmtId="38" fontId="0" fillId="0" borderId="0" xfId="0" applyNumberFormat="1" applyAlignment="1">
      <alignment vertical="center"/>
    </xf>
    <xf numFmtId="38" fontId="0" fillId="0" borderId="0" xfId="16" applyFont="1" applyFill="1" applyAlignment="1">
      <alignment vertical="center"/>
    </xf>
    <xf numFmtId="38" fontId="0" fillId="0" borderId="0" xfId="0" applyNumberFormat="1" applyFill="1" applyAlignment="1">
      <alignment vertical="center"/>
    </xf>
    <xf numFmtId="38" fontId="5" fillId="3" borderId="0" xfId="16" applyFont="1" applyFill="1" applyAlignment="1">
      <alignment vertical="center"/>
    </xf>
    <xf numFmtId="38" fontId="5" fillId="3" borderId="0" xfId="16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38" fontId="1" fillId="2" borderId="2" xfId="16" applyFont="1" applyFill="1" applyBorder="1" applyAlignment="1" applyProtection="1">
      <alignment vertical="center"/>
      <protection/>
    </xf>
    <xf numFmtId="38" fontId="1" fillId="2" borderId="3" xfId="16" applyFont="1" applyFill="1" applyBorder="1" applyAlignment="1" applyProtection="1">
      <alignment vertical="center"/>
      <protection/>
    </xf>
    <xf numFmtId="38" fontId="1" fillId="5" borderId="4" xfId="16" applyFont="1" applyFill="1" applyBorder="1" applyAlignment="1" applyProtection="1">
      <alignment vertical="center"/>
      <protection/>
    </xf>
    <xf numFmtId="178" fontId="1" fillId="5" borderId="4" xfId="16" applyNumberFormat="1" applyFont="1" applyFill="1" applyBorder="1" applyAlignment="1" applyProtection="1">
      <alignment vertical="center"/>
      <protection/>
    </xf>
    <xf numFmtId="38" fontId="1" fillId="5" borderId="5" xfId="16" applyFont="1" applyFill="1" applyBorder="1" applyAlignment="1" applyProtection="1">
      <alignment vertical="center"/>
      <protection/>
    </xf>
    <xf numFmtId="178" fontId="1" fillId="5" borderId="5" xfId="16" applyNumberFormat="1" applyFont="1" applyFill="1" applyBorder="1" applyAlignment="1" applyProtection="1">
      <alignment vertical="center"/>
      <protection/>
    </xf>
    <xf numFmtId="38" fontId="1" fillId="5" borderId="6" xfId="16" applyFont="1" applyFill="1" applyBorder="1" applyAlignment="1" applyProtection="1">
      <alignment vertical="center"/>
      <protection/>
    </xf>
    <xf numFmtId="38" fontId="1" fillId="5" borderId="7" xfId="16" applyFont="1" applyFill="1" applyBorder="1" applyAlignment="1" applyProtection="1">
      <alignment vertical="center"/>
      <protection/>
    </xf>
    <xf numFmtId="38" fontId="1" fillId="5" borderId="8" xfId="16" applyFont="1" applyFill="1" applyBorder="1" applyAlignment="1" applyProtection="1">
      <alignment vertical="center"/>
      <protection/>
    </xf>
    <xf numFmtId="38" fontId="1" fillId="5" borderId="9" xfId="16" applyFont="1" applyFill="1" applyBorder="1" applyAlignment="1" applyProtection="1">
      <alignment vertical="center"/>
      <protection/>
    </xf>
    <xf numFmtId="38" fontId="1" fillId="0" borderId="10" xfId="16" applyFont="1" applyBorder="1" applyAlignment="1" applyProtection="1">
      <alignment vertical="center"/>
      <protection/>
    </xf>
    <xf numFmtId="178" fontId="1" fillId="0" borderId="10" xfId="16" applyNumberFormat="1" applyFont="1" applyBorder="1" applyAlignment="1" applyProtection="1">
      <alignment vertical="center"/>
      <protection/>
    </xf>
    <xf numFmtId="38" fontId="1" fillId="0" borderId="11" xfId="16" applyFont="1" applyBorder="1" applyAlignment="1" applyProtection="1">
      <alignment vertical="center"/>
      <protection/>
    </xf>
    <xf numFmtId="178" fontId="1" fillId="0" borderId="11" xfId="16" applyNumberFormat="1" applyFont="1" applyBorder="1" applyAlignment="1" applyProtection="1">
      <alignment vertical="center"/>
      <protection/>
    </xf>
    <xf numFmtId="38" fontId="1" fillId="0" borderId="12" xfId="16" applyFont="1" applyBorder="1" applyAlignment="1" applyProtection="1">
      <alignment vertical="center"/>
      <protection/>
    </xf>
    <xf numFmtId="178" fontId="1" fillId="0" borderId="12" xfId="16" applyNumberFormat="1" applyFont="1" applyBorder="1" applyAlignment="1" applyProtection="1">
      <alignment vertical="center"/>
      <protection/>
    </xf>
    <xf numFmtId="38" fontId="1" fillId="0" borderId="13" xfId="16" applyFont="1" applyBorder="1" applyAlignment="1" applyProtection="1">
      <alignment vertical="center"/>
      <protection/>
    </xf>
    <xf numFmtId="178" fontId="1" fillId="0" borderId="13" xfId="16" applyNumberFormat="1" applyFont="1" applyBorder="1" applyAlignment="1" applyProtection="1">
      <alignment vertical="center"/>
      <protection/>
    </xf>
    <xf numFmtId="0" fontId="1" fillId="2" borderId="3" xfId="0" applyFont="1" applyFill="1" applyBorder="1" applyAlignment="1" applyProtection="1">
      <alignment vertical="center" wrapText="1"/>
      <protection/>
    </xf>
    <xf numFmtId="38" fontId="1" fillId="0" borderId="14" xfId="16" applyFont="1" applyBorder="1" applyAlignment="1" applyProtection="1">
      <alignment vertical="center"/>
      <protection/>
    </xf>
    <xf numFmtId="38" fontId="1" fillId="0" borderId="15" xfId="16" applyFont="1" applyBorder="1" applyAlignment="1" applyProtection="1">
      <alignment vertical="center"/>
      <protection/>
    </xf>
    <xf numFmtId="38" fontId="1" fillId="0" borderId="16" xfId="16" applyFont="1" applyBorder="1" applyAlignment="1" applyProtection="1">
      <alignment vertical="center"/>
      <protection/>
    </xf>
    <xf numFmtId="38" fontId="1" fillId="0" borderId="11" xfId="16" applyFont="1" applyFill="1" applyBorder="1" applyAlignment="1" applyProtection="1">
      <alignment vertical="center"/>
      <protection/>
    </xf>
    <xf numFmtId="38" fontId="1" fillId="0" borderId="12" xfId="16" applyFont="1" applyFill="1" applyBorder="1" applyAlignment="1" applyProtection="1">
      <alignment vertical="center"/>
      <protection/>
    </xf>
    <xf numFmtId="38" fontId="1" fillId="0" borderId="13" xfId="16" applyFont="1" applyFill="1" applyBorder="1" applyAlignment="1" applyProtection="1">
      <alignment vertical="center"/>
      <protection/>
    </xf>
    <xf numFmtId="38" fontId="1" fillId="0" borderId="1" xfId="16" applyFont="1" applyBorder="1" applyAlignment="1" applyProtection="1">
      <alignment horizontal="center" vertical="center"/>
      <protection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0" fontId="1" fillId="2" borderId="17" xfId="0" applyFont="1" applyFill="1" applyBorder="1" applyAlignment="1" applyProtection="1">
      <alignment horizontal="center" vertical="center" wrapText="1"/>
      <protection/>
    </xf>
    <xf numFmtId="38" fontId="1" fillId="2" borderId="1" xfId="16" applyFont="1" applyFill="1" applyBorder="1" applyAlignment="1" applyProtection="1">
      <alignment horizontal="center" vertical="center" wrapText="1"/>
      <protection/>
    </xf>
    <xf numFmtId="0" fontId="1" fillId="2" borderId="2" xfId="0" applyFont="1" applyFill="1" applyBorder="1" applyAlignment="1" applyProtection="1">
      <alignment horizontal="center" vertical="center" wrapText="1"/>
      <protection/>
    </xf>
    <xf numFmtId="0" fontId="1" fillId="2" borderId="3" xfId="0" applyFont="1" applyFill="1" applyBorder="1" applyAlignment="1" applyProtection="1">
      <alignment horizontal="center" vertical="center" wrapText="1"/>
      <protection/>
    </xf>
    <xf numFmtId="0" fontId="1" fillId="2" borderId="15" xfId="0" applyFont="1" applyFill="1" applyBorder="1" applyAlignment="1" applyProtection="1">
      <alignment horizontal="center" vertical="center" wrapText="1"/>
      <protection/>
    </xf>
    <xf numFmtId="0" fontId="1" fillId="2" borderId="18" xfId="0" applyFont="1" applyFill="1" applyBorder="1" applyAlignment="1" applyProtection="1">
      <alignment horizontal="center" vertical="center" wrapText="1"/>
      <protection/>
    </xf>
    <xf numFmtId="0" fontId="1" fillId="2" borderId="19" xfId="0" applyFont="1" applyFill="1" applyBorder="1" applyAlignment="1" applyProtection="1">
      <alignment horizontal="center" vertical="center" wrapText="1"/>
      <protection/>
    </xf>
    <xf numFmtId="0" fontId="1" fillId="2" borderId="20" xfId="0" applyFont="1" applyFill="1" applyBorder="1" applyAlignment="1" applyProtection="1">
      <alignment horizontal="center" vertical="center" wrapText="1"/>
      <protection/>
    </xf>
    <xf numFmtId="0" fontId="1" fillId="2" borderId="21" xfId="0" applyFont="1" applyFill="1" applyBorder="1" applyAlignment="1" applyProtection="1">
      <alignment horizontal="center" vertical="center" wrapText="1"/>
      <protection/>
    </xf>
    <xf numFmtId="0" fontId="1" fillId="2" borderId="22" xfId="0" applyFont="1" applyFill="1" applyBorder="1" applyAlignment="1" applyProtection="1">
      <alignment horizontal="center" vertical="center" wrapText="1"/>
      <protection/>
    </xf>
    <xf numFmtId="0" fontId="1" fillId="2" borderId="23" xfId="0" applyFont="1" applyFill="1" applyBorder="1" applyAlignment="1" applyProtection="1">
      <alignment horizontal="center" vertical="center" wrapText="1"/>
      <protection/>
    </xf>
    <xf numFmtId="0" fontId="1" fillId="2" borderId="0" xfId="0" applyFont="1" applyFill="1" applyBorder="1" applyAlignment="1" applyProtection="1">
      <alignment horizontal="center" vertical="center" wrapText="1"/>
      <protection/>
    </xf>
    <xf numFmtId="0" fontId="1" fillId="2" borderId="24" xfId="0" applyFont="1" applyFill="1" applyBorder="1" applyAlignment="1" applyProtection="1">
      <alignment horizontal="center" vertical="center" wrapText="1"/>
      <protection/>
    </xf>
    <xf numFmtId="0" fontId="1" fillId="2" borderId="25" xfId="0" applyFont="1" applyFill="1" applyBorder="1" applyAlignment="1" applyProtection="1">
      <alignment horizontal="center" vertical="center" wrapText="1"/>
      <protection/>
    </xf>
    <xf numFmtId="0" fontId="1" fillId="2" borderId="26" xfId="0" applyFont="1" applyFill="1" applyBorder="1" applyAlignment="1" applyProtection="1">
      <alignment horizontal="center" vertical="center" wrapText="1"/>
      <protection/>
    </xf>
    <xf numFmtId="0" fontId="1" fillId="2" borderId="27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E102"/>
  <sheetViews>
    <sheetView tabSelected="1" view="pageBreakPreview" zoomScaleNormal="75" zoomScaleSheetLayoutView="100" workbookViewId="0" topLeftCell="A1">
      <pane xSplit="4" ySplit="7" topLeftCell="G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" sqref="D1"/>
    </sheetView>
  </sheetViews>
  <sheetFormatPr defaultColWidth="9.00390625" defaultRowHeight="13.5"/>
  <cols>
    <col min="1" max="1" width="5.625" style="2" customWidth="1"/>
    <col min="2" max="2" width="3.00390625" style="2" customWidth="1"/>
    <col min="3" max="3" width="15.375" style="2" customWidth="1"/>
    <col min="4" max="11" width="8.625" style="2" customWidth="1"/>
    <col min="12" max="12" width="4.625" style="3" customWidth="1"/>
    <col min="13" max="13" width="8.625" style="2" customWidth="1"/>
    <col min="14" max="14" width="4.625" style="3" customWidth="1"/>
    <col min="15" max="15" width="8.625" style="2" customWidth="1"/>
    <col min="16" max="16" width="4.625" style="3" customWidth="1"/>
    <col min="17" max="17" width="8.625" style="2" customWidth="1"/>
    <col min="18" max="18" width="4.625" style="3" customWidth="1"/>
    <col min="19" max="19" width="8.625" style="2" customWidth="1"/>
    <col min="20" max="20" width="4.625" style="3" customWidth="1"/>
    <col min="21" max="21" width="8.625" style="2" customWidth="1"/>
    <col min="22" max="22" width="4.625" style="3" customWidth="1"/>
    <col min="23" max="23" width="8.625" style="2" customWidth="1"/>
    <col min="24" max="24" width="4.625" style="3" customWidth="1"/>
    <col min="25" max="25" width="8.625" style="2" customWidth="1"/>
    <col min="26" max="26" width="4.625" style="3" customWidth="1"/>
    <col min="27" max="27" width="8.625" style="2" customWidth="1"/>
    <col min="28" max="28" width="4.625" style="3" customWidth="1"/>
    <col min="29" max="29" width="8.625" style="2" customWidth="1"/>
    <col min="30" max="30" width="4.625" style="3" customWidth="1"/>
    <col min="31" max="31" width="9.25390625" style="2" bestFit="1" customWidth="1"/>
    <col min="32" max="32" width="9.00390625" style="2" customWidth="1"/>
    <col min="33" max="33" width="3.875" style="2" customWidth="1"/>
    <col min="34" max="16384" width="9.00390625" style="2" customWidth="1"/>
  </cols>
  <sheetData>
    <row r="1" spans="1:24" ht="16.5" customHeight="1">
      <c r="A1" s="1" t="s">
        <v>83</v>
      </c>
      <c r="O1" s="11"/>
      <c r="P1" s="11"/>
      <c r="Q1" s="11"/>
      <c r="R1" s="11"/>
      <c r="S1" s="11"/>
      <c r="T1" s="11"/>
      <c r="U1" s="11"/>
      <c r="V1" s="11"/>
      <c r="W1" s="11"/>
      <c r="X1" s="11"/>
    </row>
    <row r="2" ht="13.5" customHeight="1"/>
    <row r="3" spans="1:30" s="5" customFormat="1" ht="16.5" customHeight="1">
      <c r="A3" s="55" t="s">
        <v>96</v>
      </c>
      <c r="B3" s="55" t="s">
        <v>0</v>
      </c>
      <c r="C3" s="55" t="s">
        <v>1</v>
      </c>
      <c r="D3" s="53" t="s">
        <v>84</v>
      </c>
      <c r="E3" s="53" t="s">
        <v>85</v>
      </c>
      <c r="F3" s="61" t="s">
        <v>97</v>
      </c>
      <c r="G3" s="62"/>
      <c r="H3" s="63"/>
      <c r="I3" s="54" t="s">
        <v>98</v>
      </c>
      <c r="J3" s="45"/>
      <c r="K3" s="54" t="s">
        <v>82</v>
      </c>
      <c r="L3" s="56"/>
      <c r="M3" s="56"/>
      <c r="N3" s="57"/>
      <c r="O3" s="54" t="s">
        <v>82</v>
      </c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7"/>
    </row>
    <row r="4" spans="1:30" s="5" customFormat="1" ht="16.5" customHeight="1">
      <c r="A4" s="55"/>
      <c r="B4" s="55"/>
      <c r="C4" s="55"/>
      <c r="D4" s="53"/>
      <c r="E4" s="53"/>
      <c r="F4" s="64"/>
      <c r="G4" s="65"/>
      <c r="H4" s="66"/>
      <c r="I4" s="53"/>
      <c r="J4" s="58" t="s">
        <v>189</v>
      </c>
      <c r="K4" s="53" t="s">
        <v>86</v>
      </c>
      <c r="L4" s="53"/>
      <c r="M4" s="61" t="s">
        <v>87</v>
      </c>
      <c r="N4" s="63"/>
      <c r="O4" s="53" t="s">
        <v>88</v>
      </c>
      <c r="P4" s="53"/>
      <c r="Q4" s="53" t="s">
        <v>89</v>
      </c>
      <c r="R4" s="53"/>
      <c r="S4" s="53" t="s">
        <v>90</v>
      </c>
      <c r="T4" s="53"/>
      <c r="U4" s="53" t="s">
        <v>91</v>
      </c>
      <c r="V4" s="53"/>
      <c r="W4" s="53" t="s">
        <v>92</v>
      </c>
      <c r="X4" s="53"/>
      <c r="Y4" s="53" t="s">
        <v>93</v>
      </c>
      <c r="Z4" s="53"/>
      <c r="AA4" s="53" t="s">
        <v>94</v>
      </c>
      <c r="AB4" s="53"/>
      <c r="AC4" s="53" t="s">
        <v>95</v>
      </c>
      <c r="AD4" s="53"/>
    </row>
    <row r="5" spans="1:30" s="5" customFormat="1" ht="27" customHeight="1">
      <c r="A5" s="55"/>
      <c r="B5" s="55"/>
      <c r="C5" s="55"/>
      <c r="D5" s="53"/>
      <c r="E5" s="53"/>
      <c r="F5" s="67"/>
      <c r="G5" s="68"/>
      <c r="H5" s="69"/>
      <c r="I5" s="53"/>
      <c r="J5" s="59"/>
      <c r="K5" s="53"/>
      <c r="L5" s="53"/>
      <c r="M5" s="67"/>
      <c r="N5" s="69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</row>
    <row r="6" spans="1:30" s="5" customFormat="1" ht="27" customHeight="1">
      <c r="A6" s="55"/>
      <c r="B6" s="55"/>
      <c r="C6" s="55"/>
      <c r="D6" s="53"/>
      <c r="E6" s="53"/>
      <c r="F6" s="4" t="s">
        <v>80</v>
      </c>
      <c r="G6" s="4" t="s">
        <v>81</v>
      </c>
      <c r="H6" s="4" t="s">
        <v>74</v>
      </c>
      <c r="I6" s="53"/>
      <c r="J6" s="60"/>
      <c r="K6" s="4" t="s">
        <v>99</v>
      </c>
      <c r="L6" s="10" t="s">
        <v>75</v>
      </c>
      <c r="M6" s="4" t="s">
        <v>99</v>
      </c>
      <c r="N6" s="10" t="s">
        <v>75</v>
      </c>
      <c r="O6" s="4" t="s">
        <v>99</v>
      </c>
      <c r="P6" s="10" t="s">
        <v>75</v>
      </c>
      <c r="Q6" s="4" t="s">
        <v>99</v>
      </c>
      <c r="R6" s="10" t="s">
        <v>75</v>
      </c>
      <c r="S6" s="4" t="s">
        <v>99</v>
      </c>
      <c r="T6" s="10" t="s">
        <v>75</v>
      </c>
      <c r="U6" s="4" t="s">
        <v>99</v>
      </c>
      <c r="V6" s="10" t="s">
        <v>75</v>
      </c>
      <c r="W6" s="4" t="s">
        <v>99</v>
      </c>
      <c r="X6" s="10" t="s">
        <v>75</v>
      </c>
      <c r="Y6" s="4" t="s">
        <v>99</v>
      </c>
      <c r="Z6" s="10" t="s">
        <v>75</v>
      </c>
      <c r="AA6" s="4" t="s">
        <v>99</v>
      </c>
      <c r="AB6" s="10" t="s">
        <v>75</v>
      </c>
      <c r="AC6" s="4" t="s">
        <v>99</v>
      </c>
      <c r="AD6" s="10" t="s">
        <v>75</v>
      </c>
    </row>
    <row r="7" spans="1:31" s="6" customFormat="1" ht="13.5" customHeight="1">
      <c r="A7" s="52" t="s">
        <v>68</v>
      </c>
      <c r="B7" s="39">
        <v>6</v>
      </c>
      <c r="C7" s="49" t="s">
        <v>7</v>
      </c>
      <c r="D7" s="39">
        <v>20167</v>
      </c>
      <c r="E7" s="39">
        <v>910</v>
      </c>
      <c r="F7" s="39">
        <v>388619</v>
      </c>
      <c r="G7" s="39">
        <v>0</v>
      </c>
      <c r="H7" s="39">
        <f aca="true" t="shared" si="0" ref="H7:H12">SUM(F7:G7)</f>
        <v>388619</v>
      </c>
      <c r="I7" s="39">
        <f aca="true" t="shared" si="1" ref="I7:I12">SUM(D7:E7,H7)</f>
        <v>409696</v>
      </c>
      <c r="J7" s="39">
        <f aca="true" t="shared" si="2" ref="J7:J12">SUM(D7:F7)</f>
        <v>409696</v>
      </c>
      <c r="K7" s="39">
        <v>19852</v>
      </c>
      <c r="L7" s="40">
        <f>+ROUND(K7/I7*100,1)</f>
        <v>4.8</v>
      </c>
      <c r="M7" s="39">
        <v>303061</v>
      </c>
      <c r="N7" s="40">
        <f aca="true" t="shared" si="3" ref="N7:N13">+ROUND(M7/I7*100,1)</f>
        <v>74</v>
      </c>
      <c r="O7" s="39">
        <v>29972</v>
      </c>
      <c r="P7" s="40">
        <f>+ROUND(O7/I7*100,1)</f>
        <v>7.3</v>
      </c>
      <c r="Q7" s="39">
        <v>1597</v>
      </c>
      <c r="R7" s="40">
        <f>+ROUND(Q7/I7*100,1)</f>
        <v>0.4</v>
      </c>
      <c r="S7" s="39">
        <v>30995</v>
      </c>
      <c r="T7" s="40">
        <f aca="true" t="shared" si="4" ref="T7:T13">+ROUND(S7/I7*100,1)</f>
        <v>7.6</v>
      </c>
      <c r="U7" s="39">
        <v>0</v>
      </c>
      <c r="V7" s="40">
        <v>0</v>
      </c>
      <c r="W7" s="39">
        <v>0</v>
      </c>
      <c r="X7" s="40">
        <v>0</v>
      </c>
      <c r="Y7" s="39">
        <v>21652</v>
      </c>
      <c r="Z7" s="40">
        <f>+ROUND(Y7/I7*100,1)</f>
        <v>5.3</v>
      </c>
      <c r="AA7" s="39">
        <v>1577</v>
      </c>
      <c r="AB7" s="40">
        <f>+ROUND(AA7/I7*100,1)</f>
        <v>0.4</v>
      </c>
      <c r="AC7" s="39">
        <v>990</v>
      </c>
      <c r="AD7" s="40">
        <f>+ROUND(AC7/I7*100,1)</f>
        <v>0.2</v>
      </c>
      <c r="AE7" s="6">
        <f>K7+M7+O7+Q7+S7+U7+W7+Y7+AA7+AC7</f>
        <v>409696</v>
      </c>
    </row>
    <row r="8" spans="1:31" s="6" customFormat="1" ht="13.5" customHeight="1">
      <c r="A8" s="52"/>
      <c r="B8" s="41">
        <v>42</v>
      </c>
      <c r="C8" s="41" t="s">
        <v>31</v>
      </c>
      <c r="D8" s="41">
        <v>1860</v>
      </c>
      <c r="E8" s="41">
        <v>15155</v>
      </c>
      <c r="F8" s="41">
        <v>63864</v>
      </c>
      <c r="G8" s="41">
        <v>0</v>
      </c>
      <c r="H8" s="41">
        <f t="shared" si="0"/>
        <v>63864</v>
      </c>
      <c r="I8" s="41">
        <f t="shared" si="1"/>
        <v>80879</v>
      </c>
      <c r="J8" s="41">
        <f t="shared" si="2"/>
        <v>80879</v>
      </c>
      <c r="K8" s="41">
        <v>1860</v>
      </c>
      <c r="L8" s="42">
        <f>+ROUND(K8/I8*100,1)</f>
        <v>2.3</v>
      </c>
      <c r="M8" s="41">
        <v>69116</v>
      </c>
      <c r="N8" s="42">
        <f t="shared" si="3"/>
        <v>85.5</v>
      </c>
      <c r="O8" s="41">
        <v>0</v>
      </c>
      <c r="P8" s="42">
        <v>0</v>
      </c>
      <c r="Q8" s="41">
        <v>0</v>
      </c>
      <c r="R8" s="42">
        <v>0</v>
      </c>
      <c r="S8" s="41">
        <v>8303</v>
      </c>
      <c r="T8" s="42">
        <f t="shared" si="4"/>
        <v>10.3</v>
      </c>
      <c r="U8" s="41">
        <v>0</v>
      </c>
      <c r="V8" s="42">
        <v>0</v>
      </c>
      <c r="W8" s="41">
        <v>0</v>
      </c>
      <c r="X8" s="42">
        <v>0</v>
      </c>
      <c r="Y8" s="41">
        <v>1600</v>
      </c>
      <c r="Z8" s="42">
        <f>+ROUND(Y8/I8*100,1)</f>
        <v>2</v>
      </c>
      <c r="AA8" s="41">
        <v>0</v>
      </c>
      <c r="AB8" s="42">
        <v>0</v>
      </c>
      <c r="AC8" s="41">
        <v>0</v>
      </c>
      <c r="AD8" s="42">
        <v>0</v>
      </c>
      <c r="AE8" s="6">
        <f aca="true" t="shared" si="5" ref="AE8:AE71">K8+M8+O8+Q8+S8+U8+W8+Y8+AA8+AC8</f>
        <v>80879</v>
      </c>
    </row>
    <row r="9" spans="1:31" s="6" customFormat="1" ht="13.5" customHeight="1">
      <c r="A9" s="52"/>
      <c r="B9" s="41">
        <v>13</v>
      </c>
      <c r="C9" s="41" t="s">
        <v>10</v>
      </c>
      <c r="D9" s="41">
        <v>8960</v>
      </c>
      <c r="E9" s="41">
        <v>7940</v>
      </c>
      <c r="F9" s="41">
        <v>0</v>
      </c>
      <c r="G9" s="41">
        <v>243167</v>
      </c>
      <c r="H9" s="41">
        <f t="shared" si="0"/>
        <v>243167</v>
      </c>
      <c r="I9" s="41">
        <f t="shared" si="1"/>
        <v>260067</v>
      </c>
      <c r="J9" s="41">
        <f t="shared" si="2"/>
        <v>16900</v>
      </c>
      <c r="K9" s="41">
        <v>19460</v>
      </c>
      <c r="L9" s="42">
        <f>+ROUND(K9/I9*100,1)</f>
        <v>7.5</v>
      </c>
      <c r="M9" s="41">
        <v>36234</v>
      </c>
      <c r="N9" s="42">
        <f t="shared" si="3"/>
        <v>13.9</v>
      </c>
      <c r="O9" s="41">
        <v>193</v>
      </c>
      <c r="P9" s="42">
        <f>+ROUND(O9/I9*100,1)</f>
        <v>0.1</v>
      </c>
      <c r="Q9" s="41">
        <v>5236</v>
      </c>
      <c r="R9" s="42">
        <f>+ROUND(Q9/I9*100,1)</f>
        <v>2</v>
      </c>
      <c r="S9" s="41">
        <v>198944</v>
      </c>
      <c r="T9" s="42">
        <f t="shared" si="4"/>
        <v>76.5</v>
      </c>
      <c r="U9" s="41">
        <v>0</v>
      </c>
      <c r="V9" s="42">
        <v>0</v>
      </c>
      <c r="W9" s="41">
        <v>0</v>
      </c>
      <c r="X9" s="42">
        <v>0</v>
      </c>
      <c r="Y9" s="41">
        <v>0</v>
      </c>
      <c r="Z9" s="42">
        <v>0</v>
      </c>
      <c r="AA9" s="41">
        <v>0</v>
      </c>
      <c r="AB9" s="42">
        <v>0</v>
      </c>
      <c r="AC9" s="41">
        <v>0</v>
      </c>
      <c r="AD9" s="42">
        <v>0</v>
      </c>
      <c r="AE9" s="6">
        <f t="shared" si="5"/>
        <v>260067</v>
      </c>
    </row>
    <row r="10" spans="1:31" s="6" customFormat="1" ht="13.5" customHeight="1">
      <c r="A10" s="52"/>
      <c r="B10" s="41">
        <v>50</v>
      </c>
      <c r="C10" s="41" t="s">
        <v>36</v>
      </c>
      <c r="D10" s="41">
        <v>2557</v>
      </c>
      <c r="E10" s="41">
        <v>3320</v>
      </c>
      <c r="F10" s="41">
        <v>29600</v>
      </c>
      <c r="G10" s="41">
        <v>63568</v>
      </c>
      <c r="H10" s="41">
        <f t="shared" si="0"/>
        <v>93168</v>
      </c>
      <c r="I10" s="41">
        <f t="shared" si="1"/>
        <v>99045</v>
      </c>
      <c r="J10" s="41">
        <f t="shared" si="2"/>
        <v>35477</v>
      </c>
      <c r="K10" s="41">
        <v>0</v>
      </c>
      <c r="L10" s="42">
        <v>0</v>
      </c>
      <c r="M10" s="41">
        <v>72317</v>
      </c>
      <c r="N10" s="42">
        <f t="shared" si="3"/>
        <v>73</v>
      </c>
      <c r="O10" s="41">
        <v>88</v>
      </c>
      <c r="P10" s="42">
        <f>+ROUND(O10/I10*100,1)</f>
        <v>0.1</v>
      </c>
      <c r="Q10" s="41">
        <v>0</v>
      </c>
      <c r="R10" s="42">
        <v>0</v>
      </c>
      <c r="S10" s="41">
        <v>13303</v>
      </c>
      <c r="T10" s="42">
        <f t="shared" si="4"/>
        <v>13.4</v>
      </c>
      <c r="U10" s="41">
        <v>0</v>
      </c>
      <c r="V10" s="42">
        <v>0</v>
      </c>
      <c r="W10" s="41">
        <v>0</v>
      </c>
      <c r="X10" s="42">
        <v>0</v>
      </c>
      <c r="Y10" s="41">
        <v>10439</v>
      </c>
      <c r="Z10" s="42">
        <f>+ROUND(Y10/I10*100,1)</f>
        <v>10.5</v>
      </c>
      <c r="AA10" s="41">
        <v>109</v>
      </c>
      <c r="AB10" s="42">
        <f>+ROUND(AA10/I10*100,1)</f>
        <v>0.1</v>
      </c>
      <c r="AC10" s="41">
        <v>2789</v>
      </c>
      <c r="AD10" s="42">
        <f>+ROUND(AC10/I10*100,1)</f>
        <v>2.8</v>
      </c>
      <c r="AE10" s="6">
        <f t="shared" si="5"/>
        <v>99045</v>
      </c>
    </row>
    <row r="11" spans="1:31" s="6" customFormat="1" ht="13.5" customHeight="1">
      <c r="A11" s="52"/>
      <c r="B11" s="41">
        <v>37</v>
      </c>
      <c r="C11" s="41" t="s">
        <v>27</v>
      </c>
      <c r="D11" s="41">
        <v>12243</v>
      </c>
      <c r="E11" s="41">
        <v>85603</v>
      </c>
      <c r="F11" s="41">
        <v>11190</v>
      </c>
      <c r="G11" s="41">
        <v>740286</v>
      </c>
      <c r="H11" s="41">
        <f t="shared" si="0"/>
        <v>751476</v>
      </c>
      <c r="I11" s="41">
        <f t="shared" si="1"/>
        <v>849322</v>
      </c>
      <c r="J11" s="41">
        <f t="shared" si="2"/>
        <v>109036</v>
      </c>
      <c r="K11" s="41">
        <v>1676</v>
      </c>
      <c r="L11" s="42">
        <f>+ROUND(K11/I11*100,1)</f>
        <v>0.2</v>
      </c>
      <c r="M11" s="41">
        <v>733850</v>
      </c>
      <c r="N11" s="42">
        <f t="shared" si="3"/>
        <v>86.4</v>
      </c>
      <c r="O11" s="41">
        <v>14829</v>
      </c>
      <c r="P11" s="42">
        <f>+ROUND(O11/I11*100,1)</f>
        <v>1.7</v>
      </c>
      <c r="Q11" s="41">
        <v>20569</v>
      </c>
      <c r="R11" s="42">
        <f>+ROUND(Q11/I11*100,1)</f>
        <v>2.4</v>
      </c>
      <c r="S11" s="41">
        <v>66244</v>
      </c>
      <c r="T11" s="42">
        <f t="shared" si="4"/>
        <v>7.8</v>
      </c>
      <c r="U11" s="41">
        <v>0</v>
      </c>
      <c r="V11" s="42">
        <v>0</v>
      </c>
      <c r="W11" s="41">
        <v>0</v>
      </c>
      <c r="X11" s="42">
        <v>0</v>
      </c>
      <c r="Y11" s="41">
        <v>6144</v>
      </c>
      <c r="Z11" s="42">
        <f>+ROUND(Y11/I11*100,1)</f>
        <v>0.7</v>
      </c>
      <c r="AA11" s="41">
        <v>1830</v>
      </c>
      <c r="AB11" s="42">
        <f>+ROUND(AA11/I11*100,1)</f>
        <v>0.2</v>
      </c>
      <c r="AC11" s="41">
        <v>4180</v>
      </c>
      <c r="AD11" s="42">
        <f>+ROUND(AC11/I11*100,1)</f>
        <v>0.5</v>
      </c>
      <c r="AE11" s="6">
        <f t="shared" si="5"/>
        <v>849322</v>
      </c>
    </row>
    <row r="12" spans="1:31" s="6" customFormat="1" ht="13.5" customHeight="1" thickBot="1">
      <c r="A12" s="52"/>
      <c r="B12" s="43">
        <v>86</v>
      </c>
      <c r="C12" s="43" t="s">
        <v>65</v>
      </c>
      <c r="D12" s="43">
        <v>2185</v>
      </c>
      <c r="E12" s="43">
        <v>0</v>
      </c>
      <c r="F12" s="43">
        <v>35936</v>
      </c>
      <c r="G12" s="43">
        <v>0</v>
      </c>
      <c r="H12" s="43">
        <f t="shared" si="0"/>
        <v>35936</v>
      </c>
      <c r="I12" s="43">
        <f t="shared" si="1"/>
        <v>38121</v>
      </c>
      <c r="J12" s="43">
        <f t="shared" si="2"/>
        <v>38121</v>
      </c>
      <c r="K12" s="43">
        <v>0</v>
      </c>
      <c r="L12" s="44">
        <f>+ROUND(K12/I12*100,1)</f>
        <v>0</v>
      </c>
      <c r="M12" s="43">
        <v>0</v>
      </c>
      <c r="N12" s="44">
        <f t="shared" si="3"/>
        <v>0</v>
      </c>
      <c r="O12" s="43">
        <v>19107</v>
      </c>
      <c r="P12" s="44">
        <f>+ROUND(O12/I12*100,1)</f>
        <v>50.1</v>
      </c>
      <c r="Q12" s="43">
        <v>0</v>
      </c>
      <c r="R12" s="44">
        <v>0</v>
      </c>
      <c r="S12" s="43">
        <v>0</v>
      </c>
      <c r="T12" s="44">
        <f t="shared" si="4"/>
        <v>0</v>
      </c>
      <c r="U12" s="43">
        <v>0</v>
      </c>
      <c r="V12" s="44">
        <v>0</v>
      </c>
      <c r="W12" s="43">
        <v>0</v>
      </c>
      <c r="X12" s="44">
        <v>0</v>
      </c>
      <c r="Y12" s="43">
        <v>19014</v>
      </c>
      <c r="Z12" s="44">
        <f>+ROUND(Y12/I12*100,1)</f>
        <v>49.9</v>
      </c>
      <c r="AA12" s="43">
        <v>0</v>
      </c>
      <c r="AB12" s="44">
        <v>0</v>
      </c>
      <c r="AC12" s="43">
        <v>0</v>
      </c>
      <c r="AD12" s="44">
        <v>0</v>
      </c>
      <c r="AE12" s="6">
        <f t="shared" si="5"/>
        <v>38121</v>
      </c>
    </row>
    <row r="13" spans="1:31" s="6" customFormat="1" ht="13.5" customHeight="1" thickTop="1">
      <c r="A13" s="52"/>
      <c r="B13" s="33"/>
      <c r="C13" s="34" t="s">
        <v>74</v>
      </c>
      <c r="D13" s="29">
        <f aca="true" t="shared" si="6" ref="D13:K13">+SUM(D7:D12)</f>
        <v>47972</v>
      </c>
      <c r="E13" s="29">
        <f t="shared" si="6"/>
        <v>112928</v>
      </c>
      <c r="F13" s="29">
        <f t="shared" si="6"/>
        <v>529209</v>
      </c>
      <c r="G13" s="29">
        <f t="shared" si="6"/>
        <v>1047021</v>
      </c>
      <c r="H13" s="29">
        <f t="shared" si="6"/>
        <v>1576230</v>
      </c>
      <c r="I13" s="29">
        <f t="shared" si="6"/>
        <v>1737130</v>
      </c>
      <c r="J13" s="29">
        <f t="shared" si="6"/>
        <v>690109</v>
      </c>
      <c r="K13" s="29">
        <f t="shared" si="6"/>
        <v>42848</v>
      </c>
      <c r="L13" s="30">
        <f>+ROUND(K13/I13*100,1)</f>
        <v>2.5</v>
      </c>
      <c r="M13" s="29">
        <f>+SUM(M7:M12)</f>
        <v>1214578</v>
      </c>
      <c r="N13" s="30">
        <f t="shared" si="3"/>
        <v>69.9</v>
      </c>
      <c r="O13" s="29">
        <f>+SUM(O7:O12)</f>
        <v>64189</v>
      </c>
      <c r="P13" s="30">
        <f>+ROUND(O13/I13*100,1)</f>
        <v>3.7</v>
      </c>
      <c r="Q13" s="29">
        <f>+SUM(Q7:Q12)</f>
        <v>27402</v>
      </c>
      <c r="R13" s="30">
        <f>+ROUND(Q13/I13*100,1)</f>
        <v>1.6</v>
      </c>
      <c r="S13" s="29">
        <f>+SUM(S7:S12)</f>
        <v>317789</v>
      </c>
      <c r="T13" s="30">
        <f t="shared" si="4"/>
        <v>18.3</v>
      </c>
      <c r="U13" s="29">
        <f>+SUM(U7:U12)</f>
        <v>0</v>
      </c>
      <c r="V13" s="30">
        <f>+ROUND(U13/I13*100,1)</f>
        <v>0</v>
      </c>
      <c r="W13" s="29">
        <f>+SUM(W7:W12)</f>
        <v>0</v>
      </c>
      <c r="X13" s="30">
        <f>+ROUND(W13/I13*100,1)</f>
        <v>0</v>
      </c>
      <c r="Y13" s="29">
        <f>+SUM(Y7:Y12)</f>
        <v>58849</v>
      </c>
      <c r="Z13" s="30">
        <f>+ROUND(Y13/I13*100,1)</f>
        <v>3.4</v>
      </c>
      <c r="AA13" s="29">
        <f>+SUM(AA7:AA12)</f>
        <v>3516</v>
      </c>
      <c r="AB13" s="30">
        <f>+ROUND(AA13/I13*100,1)</f>
        <v>0.2</v>
      </c>
      <c r="AC13" s="29">
        <f>+SUM(AC7:AC12)</f>
        <v>7959</v>
      </c>
      <c r="AD13" s="30">
        <f>+ROUND(AC13/I13*100,1)</f>
        <v>0.5</v>
      </c>
      <c r="AE13" s="6">
        <f t="shared" si="5"/>
        <v>1737130</v>
      </c>
    </row>
    <row r="14" spans="1:31" s="6" customFormat="1" ht="13.5" customHeight="1">
      <c r="A14" s="52"/>
      <c r="B14" s="35"/>
      <c r="C14" s="36"/>
      <c r="D14" s="31"/>
      <c r="E14" s="31"/>
      <c r="F14" s="31"/>
      <c r="G14" s="31"/>
      <c r="H14" s="31"/>
      <c r="I14" s="31"/>
      <c r="J14" s="31"/>
      <c r="K14" s="31"/>
      <c r="L14" s="32"/>
      <c r="M14" s="31"/>
      <c r="N14" s="32"/>
      <c r="O14" s="31"/>
      <c r="P14" s="32"/>
      <c r="Q14" s="31"/>
      <c r="R14" s="32"/>
      <c r="S14" s="31"/>
      <c r="T14" s="32"/>
      <c r="U14" s="31"/>
      <c r="V14" s="32"/>
      <c r="W14" s="31"/>
      <c r="X14" s="32"/>
      <c r="Y14" s="31"/>
      <c r="Z14" s="32"/>
      <c r="AA14" s="31"/>
      <c r="AB14" s="32"/>
      <c r="AC14" s="31"/>
      <c r="AD14" s="32"/>
      <c r="AE14" s="6">
        <f t="shared" si="5"/>
        <v>0</v>
      </c>
    </row>
    <row r="15" spans="1:31" s="6" customFormat="1" ht="13.5" customHeight="1">
      <c r="A15" s="52" t="s">
        <v>76</v>
      </c>
      <c r="B15" s="39">
        <v>3</v>
      </c>
      <c r="C15" s="49" t="s">
        <v>4</v>
      </c>
      <c r="D15" s="39">
        <v>22254</v>
      </c>
      <c r="E15" s="39">
        <v>28014</v>
      </c>
      <c r="F15" s="39">
        <v>0</v>
      </c>
      <c r="G15" s="39">
        <v>527274</v>
      </c>
      <c r="H15" s="39">
        <f>SUM(F15:G15)</f>
        <v>527274</v>
      </c>
      <c r="I15" s="39">
        <f>SUM(D15:E15,H15)</f>
        <v>577542</v>
      </c>
      <c r="J15" s="39">
        <f>SUM(D15:F15)</f>
        <v>50268</v>
      </c>
      <c r="K15" s="39">
        <v>45237</v>
      </c>
      <c r="L15" s="40">
        <f>+ROUND(K15/I15*100,1)</f>
        <v>7.8</v>
      </c>
      <c r="M15" s="39">
        <v>468200</v>
      </c>
      <c r="N15" s="40">
        <f>+ROUND(M15/I15*100,1)</f>
        <v>81.1</v>
      </c>
      <c r="O15" s="39">
        <v>27363</v>
      </c>
      <c r="P15" s="40">
        <f>+ROUND(O15/I15*100,1)</f>
        <v>4.7</v>
      </c>
      <c r="Q15" s="39">
        <v>0</v>
      </c>
      <c r="R15" s="40">
        <v>0</v>
      </c>
      <c r="S15" s="39">
        <v>35111</v>
      </c>
      <c r="T15" s="40">
        <f>+ROUND(S15/I15*100,1)</f>
        <v>6.1</v>
      </c>
      <c r="U15" s="39">
        <v>0</v>
      </c>
      <c r="V15" s="40">
        <v>0</v>
      </c>
      <c r="W15" s="39">
        <v>0</v>
      </c>
      <c r="X15" s="40">
        <v>0</v>
      </c>
      <c r="Y15" s="39">
        <v>1346</v>
      </c>
      <c r="Z15" s="40">
        <f>+ROUND(Y15/I15*100,1)</f>
        <v>0.2</v>
      </c>
      <c r="AA15" s="39">
        <v>285</v>
      </c>
      <c r="AB15" s="40">
        <f>+ROUND(AA15/I15*100,1)</f>
        <v>0</v>
      </c>
      <c r="AC15" s="39">
        <v>0</v>
      </c>
      <c r="AD15" s="40">
        <v>0</v>
      </c>
      <c r="AE15" s="6">
        <f t="shared" si="5"/>
        <v>577542</v>
      </c>
    </row>
    <row r="16" spans="1:31" s="6" customFormat="1" ht="13.5" customHeight="1">
      <c r="A16" s="52"/>
      <c r="B16" s="41">
        <v>44</v>
      </c>
      <c r="C16" s="50" t="s">
        <v>32</v>
      </c>
      <c r="D16" s="41">
        <v>395</v>
      </c>
      <c r="E16" s="41">
        <v>8777</v>
      </c>
      <c r="F16" s="41">
        <v>0</v>
      </c>
      <c r="G16" s="41">
        <v>162975</v>
      </c>
      <c r="H16" s="41">
        <f>SUM(F16:G16)</f>
        <v>162975</v>
      </c>
      <c r="I16" s="41">
        <f>SUM(D16:E16,H16)</f>
        <v>172147</v>
      </c>
      <c r="J16" s="41">
        <f>SUM(D16:F16)</f>
        <v>9172</v>
      </c>
      <c r="K16" s="41">
        <v>0</v>
      </c>
      <c r="L16" s="42">
        <f>+ROUND(K16/I16*100,1)</f>
        <v>0</v>
      </c>
      <c r="M16" s="41">
        <v>116183</v>
      </c>
      <c r="N16" s="42">
        <f>+ROUND(M16/I16*100,1)</f>
        <v>67.5</v>
      </c>
      <c r="O16" s="41">
        <v>3853</v>
      </c>
      <c r="P16" s="42">
        <f>+ROUND(O16/I16*100,1)</f>
        <v>2.2</v>
      </c>
      <c r="Q16" s="41">
        <v>4385</v>
      </c>
      <c r="R16" s="42">
        <f>+ROUND(Q16/I16*100,1)</f>
        <v>2.5</v>
      </c>
      <c r="S16" s="41">
        <v>44261</v>
      </c>
      <c r="T16" s="42">
        <f>+ROUND(S16/I16*100,1)</f>
        <v>25.7</v>
      </c>
      <c r="U16" s="41">
        <v>0</v>
      </c>
      <c r="V16" s="42">
        <v>0</v>
      </c>
      <c r="W16" s="41">
        <v>0</v>
      </c>
      <c r="X16" s="42">
        <v>0</v>
      </c>
      <c r="Y16" s="41">
        <v>3294</v>
      </c>
      <c r="Z16" s="42">
        <f>+ROUND(Y16/I16*100,1)</f>
        <v>1.9</v>
      </c>
      <c r="AA16" s="41">
        <v>171</v>
      </c>
      <c r="AB16" s="42">
        <f>+ROUND(AA16/I16*100,1)</f>
        <v>0.1</v>
      </c>
      <c r="AC16" s="41">
        <v>0</v>
      </c>
      <c r="AD16" s="42">
        <v>0</v>
      </c>
      <c r="AE16" s="6">
        <f t="shared" si="5"/>
        <v>172147</v>
      </c>
    </row>
    <row r="17" spans="1:31" s="6" customFormat="1" ht="13.5" customHeight="1">
      <c r="A17" s="52"/>
      <c r="B17" s="41">
        <v>67</v>
      </c>
      <c r="C17" s="50" t="s">
        <v>50</v>
      </c>
      <c r="D17" s="41">
        <v>130</v>
      </c>
      <c r="E17" s="41">
        <v>19665</v>
      </c>
      <c r="F17" s="41">
        <v>0</v>
      </c>
      <c r="G17" s="41">
        <v>69016</v>
      </c>
      <c r="H17" s="41">
        <f>SUM(F17:G17)</f>
        <v>69016</v>
      </c>
      <c r="I17" s="41">
        <f>SUM(D17:E17,H17)</f>
        <v>88811</v>
      </c>
      <c r="J17" s="41">
        <f>SUM(D17:F17)</f>
        <v>19795</v>
      </c>
      <c r="K17" s="41">
        <v>130</v>
      </c>
      <c r="L17" s="42">
        <f>+ROUND(K17/I17*100,1)</f>
        <v>0.1</v>
      </c>
      <c r="M17" s="41">
        <v>57534</v>
      </c>
      <c r="N17" s="42">
        <f>+ROUND(M17/I17*100,1)</f>
        <v>64.8</v>
      </c>
      <c r="O17" s="41">
        <v>2061</v>
      </c>
      <c r="P17" s="42">
        <f>+ROUND(O17/I17*100,1)</f>
        <v>2.3</v>
      </c>
      <c r="Q17" s="41">
        <v>2400</v>
      </c>
      <c r="R17" s="42">
        <f>+ROUND(Q17/I17*100,1)</f>
        <v>2.7</v>
      </c>
      <c r="S17" s="41">
        <v>24228</v>
      </c>
      <c r="T17" s="42">
        <f>+ROUND(S17/I17*100,1)</f>
        <v>27.3</v>
      </c>
      <c r="U17" s="41">
        <v>0</v>
      </c>
      <c r="V17" s="42">
        <v>0</v>
      </c>
      <c r="W17" s="41">
        <v>0</v>
      </c>
      <c r="X17" s="42">
        <v>0</v>
      </c>
      <c r="Y17" s="41">
        <v>2458</v>
      </c>
      <c r="Z17" s="42">
        <f>+ROUND(Y17/I17*100,1)</f>
        <v>2.8</v>
      </c>
      <c r="AA17" s="41">
        <v>0</v>
      </c>
      <c r="AB17" s="42">
        <v>0</v>
      </c>
      <c r="AC17" s="41">
        <v>0</v>
      </c>
      <c r="AD17" s="42">
        <v>0</v>
      </c>
      <c r="AE17" s="6">
        <f t="shared" si="5"/>
        <v>88811</v>
      </c>
    </row>
    <row r="18" spans="1:31" s="6" customFormat="1" ht="13.5" customHeight="1" thickBot="1">
      <c r="A18" s="52"/>
      <c r="B18" s="43">
        <v>53</v>
      </c>
      <c r="C18" s="43" t="s">
        <v>39</v>
      </c>
      <c r="D18" s="43">
        <v>15660</v>
      </c>
      <c r="E18" s="43">
        <v>34349</v>
      </c>
      <c r="F18" s="43">
        <v>210524</v>
      </c>
      <c r="G18" s="43">
        <v>0</v>
      </c>
      <c r="H18" s="43">
        <f>SUM(F18:G18)</f>
        <v>210524</v>
      </c>
      <c r="I18" s="43">
        <f>SUM(D18:E18,H18)</f>
        <v>260533</v>
      </c>
      <c r="J18" s="43">
        <f>SUM(D18:F18)</f>
        <v>260533</v>
      </c>
      <c r="K18" s="43">
        <v>1556</v>
      </c>
      <c r="L18" s="44">
        <f>+ROUND(K18/I18*100,1)</f>
        <v>0.6</v>
      </c>
      <c r="M18" s="43">
        <v>215345</v>
      </c>
      <c r="N18" s="44">
        <f>+ROUND(M18/I18*100,1)</f>
        <v>82.7</v>
      </c>
      <c r="O18" s="43">
        <v>3194</v>
      </c>
      <c r="P18" s="44">
        <f>+ROUND(O18/I18*100,1)</f>
        <v>1.2</v>
      </c>
      <c r="Q18" s="43">
        <v>5327</v>
      </c>
      <c r="R18" s="44">
        <f>+ROUND(Q18/I18*100,1)</f>
        <v>2</v>
      </c>
      <c r="S18" s="43">
        <v>17882</v>
      </c>
      <c r="T18" s="44">
        <f>+ROUND(S18/I18*100,1)</f>
        <v>6.9</v>
      </c>
      <c r="U18" s="43">
        <v>0</v>
      </c>
      <c r="V18" s="44">
        <v>0</v>
      </c>
      <c r="W18" s="43">
        <v>0</v>
      </c>
      <c r="X18" s="44">
        <v>0</v>
      </c>
      <c r="Y18" s="43">
        <v>14622</v>
      </c>
      <c r="Z18" s="44">
        <f>+ROUND(Y18/I18*100,1)</f>
        <v>5.6</v>
      </c>
      <c r="AA18" s="43">
        <v>825</v>
      </c>
      <c r="AB18" s="44">
        <f>+ROUND(AA18/I18*100,1)</f>
        <v>0.3</v>
      </c>
      <c r="AC18" s="43">
        <v>1782</v>
      </c>
      <c r="AD18" s="44">
        <f>+ROUND(AC18/I18*100,1)</f>
        <v>0.7</v>
      </c>
      <c r="AE18" s="6">
        <f t="shared" si="5"/>
        <v>260533</v>
      </c>
    </row>
    <row r="19" spans="1:31" s="6" customFormat="1" ht="13.5" customHeight="1" thickTop="1">
      <c r="A19" s="52"/>
      <c r="B19" s="33"/>
      <c r="C19" s="34" t="s">
        <v>74</v>
      </c>
      <c r="D19" s="29">
        <f aca="true" t="shared" si="7" ref="D19:K19">+SUM(D15:D18)</f>
        <v>38439</v>
      </c>
      <c r="E19" s="29">
        <f t="shared" si="7"/>
        <v>90805</v>
      </c>
      <c r="F19" s="29">
        <f t="shared" si="7"/>
        <v>210524</v>
      </c>
      <c r="G19" s="29">
        <f t="shared" si="7"/>
        <v>759265</v>
      </c>
      <c r="H19" s="29">
        <f t="shared" si="7"/>
        <v>969789</v>
      </c>
      <c r="I19" s="29">
        <f t="shared" si="7"/>
        <v>1099033</v>
      </c>
      <c r="J19" s="29">
        <f t="shared" si="7"/>
        <v>339768</v>
      </c>
      <c r="K19" s="29">
        <f t="shared" si="7"/>
        <v>46923</v>
      </c>
      <c r="L19" s="30">
        <f>+ROUND(K19/I19*100,1)</f>
        <v>4.3</v>
      </c>
      <c r="M19" s="29">
        <f>+SUM(M15:M18)</f>
        <v>857262</v>
      </c>
      <c r="N19" s="30">
        <f>+ROUND(M19/I19*100,1)</f>
        <v>78</v>
      </c>
      <c r="O19" s="29">
        <f>+SUM(O15:O18)</f>
        <v>36471</v>
      </c>
      <c r="P19" s="30">
        <f>+ROUND(O19/I19*100,1)</f>
        <v>3.3</v>
      </c>
      <c r="Q19" s="29">
        <f>+SUM(Q15:Q18)</f>
        <v>12112</v>
      </c>
      <c r="R19" s="30">
        <f>+ROUND(Q19/I19*100,1)</f>
        <v>1.1</v>
      </c>
      <c r="S19" s="29">
        <f>+SUM(S15:S18)</f>
        <v>121482</v>
      </c>
      <c r="T19" s="30">
        <f>+ROUND(S19/I19*100,1)</f>
        <v>11.1</v>
      </c>
      <c r="U19" s="29">
        <f>+SUM(U15:U18)</f>
        <v>0</v>
      </c>
      <c r="V19" s="30">
        <f>+ROUND(U19/I19*100,1)</f>
        <v>0</v>
      </c>
      <c r="W19" s="29">
        <f>+SUM(W15:W18)</f>
        <v>0</v>
      </c>
      <c r="X19" s="30">
        <f>+ROUND(W19/I19*100,1)</f>
        <v>0</v>
      </c>
      <c r="Y19" s="29">
        <f>+SUM(Y15:Y18)</f>
        <v>21720</v>
      </c>
      <c r="Z19" s="30">
        <f>+ROUND(Y19/I19*100,1)</f>
        <v>2</v>
      </c>
      <c r="AA19" s="29">
        <f>+SUM(AA15:AA18)</f>
        <v>1281</v>
      </c>
      <c r="AB19" s="30">
        <f>+ROUND(AA19/I19*100,1)</f>
        <v>0.1</v>
      </c>
      <c r="AC19" s="29">
        <f>+SUM(AC15:AC18)</f>
        <v>1782</v>
      </c>
      <c r="AD19" s="30">
        <f>+ROUND(AC19/I19*100,1)</f>
        <v>0.2</v>
      </c>
      <c r="AE19" s="6">
        <f t="shared" si="5"/>
        <v>1099033</v>
      </c>
    </row>
    <row r="20" spans="1:31" s="6" customFormat="1" ht="13.5" customHeight="1">
      <c r="A20" s="52"/>
      <c r="B20" s="35"/>
      <c r="C20" s="36"/>
      <c r="D20" s="31"/>
      <c r="E20" s="31"/>
      <c r="F20" s="31"/>
      <c r="G20" s="31"/>
      <c r="H20" s="31"/>
      <c r="I20" s="31"/>
      <c r="J20" s="31"/>
      <c r="K20" s="31"/>
      <c r="L20" s="32"/>
      <c r="M20" s="31"/>
      <c r="N20" s="32"/>
      <c r="O20" s="31"/>
      <c r="P20" s="32"/>
      <c r="Q20" s="31"/>
      <c r="R20" s="32"/>
      <c r="S20" s="31"/>
      <c r="T20" s="32"/>
      <c r="U20" s="31"/>
      <c r="V20" s="32"/>
      <c r="W20" s="31"/>
      <c r="X20" s="32"/>
      <c r="Y20" s="31"/>
      <c r="Z20" s="32"/>
      <c r="AA20" s="31"/>
      <c r="AB20" s="32"/>
      <c r="AC20" s="31"/>
      <c r="AD20" s="32"/>
      <c r="AE20" s="6">
        <f t="shared" si="5"/>
        <v>0</v>
      </c>
    </row>
    <row r="21" spans="1:31" s="6" customFormat="1" ht="13.5" customHeight="1">
      <c r="A21" s="52" t="s">
        <v>69</v>
      </c>
      <c r="B21" s="39">
        <v>14</v>
      </c>
      <c r="C21" s="39" t="s">
        <v>11</v>
      </c>
      <c r="D21" s="39">
        <v>2179</v>
      </c>
      <c r="E21" s="39">
        <v>19725</v>
      </c>
      <c r="F21" s="39">
        <v>0</v>
      </c>
      <c r="G21" s="39">
        <v>273866</v>
      </c>
      <c r="H21" s="39">
        <f aca="true" t="shared" si="8" ref="H21:H33">SUM(F21:G21)</f>
        <v>273866</v>
      </c>
      <c r="I21" s="39">
        <f aca="true" t="shared" si="9" ref="I21:I33">SUM(D21:E21,H21)</f>
        <v>295770</v>
      </c>
      <c r="J21" s="39">
        <f aca="true" t="shared" si="10" ref="J21:J33">SUM(D21:F21)</f>
        <v>21904</v>
      </c>
      <c r="K21" s="39">
        <v>8941</v>
      </c>
      <c r="L21" s="40">
        <f aca="true" t="shared" si="11" ref="L21:L34">+ROUND(K21/I21*100,1)</f>
        <v>3</v>
      </c>
      <c r="M21" s="39">
        <v>136283</v>
      </c>
      <c r="N21" s="40">
        <f aca="true" t="shared" si="12" ref="N21:N30">+ROUND(M21/I21*100,1)</f>
        <v>46.1</v>
      </c>
      <c r="O21" s="39">
        <v>879</v>
      </c>
      <c r="P21" s="40">
        <f aca="true" t="shared" si="13" ref="P21:P30">+ROUND(O21/I21*100,1)</f>
        <v>0.3</v>
      </c>
      <c r="Q21" s="39">
        <v>0</v>
      </c>
      <c r="R21" s="40">
        <v>0</v>
      </c>
      <c r="S21" s="39">
        <v>149018</v>
      </c>
      <c r="T21" s="40">
        <f aca="true" t="shared" si="14" ref="T21:T34">+ROUND(S21/I21*100,1)</f>
        <v>50.4</v>
      </c>
      <c r="U21" s="39">
        <v>0</v>
      </c>
      <c r="V21" s="40">
        <v>0</v>
      </c>
      <c r="W21" s="39">
        <v>0</v>
      </c>
      <c r="X21" s="40">
        <v>0</v>
      </c>
      <c r="Y21" s="39">
        <v>0</v>
      </c>
      <c r="Z21" s="40">
        <v>0</v>
      </c>
      <c r="AA21" s="39">
        <v>649</v>
      </c>
      <c r="AB21" s="40">
        <f aca="true" t="shared" si="15" ref="AB21:AB34">+ROUND(AA21/I21*100,1)</f>
        <v>0.2</v>
      </c>
      <c r="AC21" s="39">
        <v>0</v>
      </c>
      <c r="AD21" s="40">
        <v>0</v>
      </c>
      <c r="AE21" s="6">
        <f t="shared" si="5"/>
        <v>295770</v>
      </c>
    </row>
    <row r="22" spans="1:31" s="6" customFormat="1" ht="13.5" customHeight="1">
      <c r="A22" s="52"/>
      <c r="B22" s="41">
        <v>5</v>
      </c>
      <c r="C22" s="41" t="s">
        <v>6</v>
      </c>
      <c r="D22" s="41">
        <v>6653</v>
      </c>
      <c r="E22" s="41">
        <v>24867</v>
      </c>
      <c r="F22" s="41">
        <v>0</v>
      </c>
      <c r="G22" s="41">
        <v>340426</v>
      </c>
      <c r="H22" s="41">
        <f t="shared" si="8"/>
        <v>340426</v>
      </c>
      <c r="I22" s="41">
        <f t="shared" si="9"/>
        <v>371946</v>
      </c>
      <c r="J22" s="41">
        <f t="shared" si="10"/>
        <v>31520</v>
      </c>
      <c r="K22" s="41">
        <v>31301</v>
      </c>
      <c r="L22" s="42">
        <f t="shared" si="11"/>
        <v>8.4</v>
      </c>
      <c r="M22" s="41">
        <v>265471</v>
      </c>
      <c r="N22" s="42">
        <f t="shared" si="12"/>
        <v>71.4</v>
      </c>
      <c r="O22" s="41">
        <v>48097</v>
      </c>
      <c r="P22" s="42">
        <f t="shared" si="13"/>
        <v>12.9</v>
      </c>
      <c r="Q22" s="41">
        <v>951</v>
      </c>
      <c r="R22" s="42">
        <f aca="true" t="shared" si="16" ref="R22:R34">+ROUND(Q22/I22*100,1)</f>
        <v>0.3</v>
      </c>
      <c r="S22" s="41">
        <v>2524</v>
      </c>
      <c r="T22" s="42">
        <f t="shared" si="14"/>
        <v>0.7</v>
      </c>
      <c r="U22" s="41">
        <v>0</v>
      </c>
      <c r="V22" s="42">
        <v>0</v>
      </c>
      <c r="W22" s="41">
        <v>0</v>
      </c>
      <c r="X22" s="42">
        <v>0</v>
      </c>
      <c r="Y22" s="41">
        <v>23019</v>
      </c>
      <c r="Z22" s="42">
        <f>+ROUND(Y22/I22*100,1)</f>
        <v>6.2</v>
      </c>
      <c r="AA22" s="41">
        <v>370</v>
      </c>
      <c r="AB22" s="42">
        <f t="shared" si="15"/>
        <v>0.1</v>
      </c>
      <c r="AC22" s="41">
        <v>213</v>
      </c>
      <c r="AD22" s="42">
        <f>+ROUND(AC22/I22*100,1)</f>
        <v>0.1</v>
      </c>
      <c r="AE22" s="6">
        <f t="shared" si="5"/>
        <v>371946</v>
      </c>
    </row>
    <row r="23" spans="1:31" s="6" customFormat="1" ht="13.5" customHeight="1">
      <c r="A23" s="52"/>
      <c r="B23" s="41">
        <v>45</v>
      </c>
      <c r="C23" s="41" t="s">
        <v>33</v>
      </c>
      <c r="D23" s="41">
        <v>16706</v>
      </c>
      <c r="E23" s="41">
        <v>60927</v>
      </c>
      <c r="F23" s="41">
        <v>0</v>
      </c>
      <c r="G23" s="41">
        <v>488045</v>
      </c>
      <c r="H23" s="41">
        <f t="shared" si="8"/>
        <v>488045</v>
      </c>
      <c r="I23" s="41">
        <f t="shared" si="9"/>
        <v>565678</v>
      </c>
      <c r="J23" s="41">
        <f t="shared" si="10"/>
        <v>77633</v>
      </c>
      <c r="K23" s="41">
        <v>9030</v>
      </c>
      <c r="L23" s="42">
        <f t="shared" si="11"/>
        <v>1.6</v>
      </c>
      <c r="M23" s="41">
        <v>342798</v>
      </c>
      <c r="N23" s="42">
        <f t="shared" si="12"/>
        <v>60.6</v>
      </c>
      <c r="O23" s="41">
        <v>10261</v>
      </c>
      <c r="P23" s="42">
        <f t="shared" si="13"/>
        <v>1.8</v>
      </c>
      <c r="Q23" s="41">
        <v>56536</v>
      </c>
      <c r="R23" s="42">
        <f t="shared" si="16"/>
        <v>10</v>
      </c>
      <c r="S23" s="41">
        <v>140166</v>
      </c>
      <c r="T23" s="42">
        <f t="shared" si="14"/>
        <v>24.8</v>
      </c>
      <c r="U23" s="41">
        <v>0</v>
      </c>
      <c r="V23" s="42">
        <v>0</v>
      </c>
      <c r="W23" s="41">
        <v>0</v>
      </c>
      <c r="X23" s="42">
        <v>0</v>
      </c>
      <c r="Y23" s="41">
        <v>6537</v>
      </c>
      <c r="Z23" s="42">
        <f>+ROUND(Y23/I23*100,1)</f>
        <v>1.2</v>
      </c>
      <c r="AA23" s="41">
        <v>350</v>
      </c>
      <c r="AB23" s="42">
        <f t="shared" si="15"/>
        <v>0.1</v>
      </c>
      <c r="AC23" s="41">
        <v>0</v>
      </c>
      <c r="AD23" s="42">
        <v>0</v>
      </c>
      <c r="AE23" s="6">
        <f t="shared" si="5"/>
        <v>565678</v>
      </c>
    </row>
    <row r="24" spans="1:31" s="6" customFormat="1" ht="13.5" customHeight="1">
      <c r="A24" s="52"/>
      <c r="B24" s="41">
        <v>55</v>
      </c>
      <c r="C24" s="41" t="s">
        <v>41</v>
      </c>
      <c r="D24" s="41">
        <v>2353</v>
      </c>
      <c r="E24" s="41">
        <v>2518</v>
      </c>
      <c r="F24" s="41">
        <v>0</v>
      </c>
      <c r="G24" s="41">
        <v>19430</v>
      </c>
      <c r="H24" s="41">
        <f t="shared" si="8"/>
        <v>19430</v>
      </c>
      <c r="I24" s="41">
        <f t="shared" si="9"/>
        <v>24301</v>
      </c>
      <c r="J24" s="41">
        <f t="shared" si="10"/>
        <v>4871</v>
      </c>
      <c r="K24" s="41">
        <v>0</v>
      </c>
      <c r="L24" s="42">
        <f t="shared" si="11"/>
        <v>0</v>
      </c>
      <c r="M24" s="41">
        <v>11137</v>
      </c>
      <c r="N24" s="42">
        <f t="shared" si="12"/>
        <v>45.8</v>
      </c>
      <c r="O24" s="41">
        <v>659</v>
      </c>
      <c r="P24" s="42">
        <f t="shared" si="13"/>
        <v>2.7</v>
      </c>
      <c r="Q24" s="41">
        <v>4764</v>
      </c>
      <c r="R24" s="42">
        <f t="shared" si="16"/>
        <v>19.6</v>
      </c>
      <c r="S24" s="41">
        <v>7357</v>
      </c>
      <c r="T24" s="42">
        <f t="shared" si="14"/>
        <v>30.3</v>
      </c>
      <c r="U24" s="41">
        <v>384</v>
      </c>
      <c r="V24" s="42">
        <f>+ROUND(U24/I24*100,1)</f>
        <v>1.6</v>
      </c>
      <c r="W24" s="41">
        <v>0</v>
      </c>
      <c r="X24" s="42">
        <v>0</v>
      </c>
      <c r="Y24" s="41">
        <v>0</v>
      </c>
      <c r="Z24" s="42">
        <v>0</v>
      </c>
      <c r="AA24" s="41">
        <v>0</v>
      </c>
      <c r="AB24" s="42">
        <f t="shared" si="15"/>
        <v>0</v>
      </c>
      <c r="AC24" s="41">
        <v>0</v>
      </c>
      <c r="AD24" s="42">
        <v>0</v>
      </c>
      <c r="AE24" s="6">
        <f t="shared" si="5"/>
        <v>24301</v>
      </c>
    </row>
    <row r="25" spans="1:31" s="6" customFormat="1" ht="13.5" customHeight="1">
      <c r="A25" s="52"/>
      <c r="B25" s="41">
        <v>65</v>
      </c>
      <c r="C25" s="41" t="s">
        <v>48</v>
      </c>
      <c r="D25" s="41">
        <v>13</v>
      </c>
      <c r="E25" s="41">
        <v>2358</v>
      </c>
      <c r="F25" s="41">
        <v>0</v>
      </c>
      <c r="G25" s="41">
        <v>16913</v>
      </c>
      <c r="H25" s="41">
        <f t="shared" si="8"/>
        <v>16913</v>
      </c>
      <c r="I25" s="41">
        <f t="shared" si="9"/>
        <v>19284</v>
      </c>
      <c r="J25" s="41">
        <f t="shared" si="10"/>
        <v>2371</v>
      </c>
      <c r="K25" s="41">
        <v>346</v>
      </c>
      <c r="L25" s="42">
        <f t="shared" si="11"/>
        <v>1.8</v>
      </c>
      <c r="M25" s="41">
        <v>4875</v>
      </c>
      <c r="N25" s="42">
        <f t="shared" si="12"/>
        <v>25.3</v>
      </c>
      <c r="O25" s="41">
        <v>399</v>
      </c>
      <c r="P25" s="42">
        <f t="shared" si="13"/>
        <v>2.1</v>
      </c>
      <c r="Q25" s="41">
        <v>9002</v>
      </c>
      <c r="R25" s="42">
        <f t="shared" si="16"/>
        <v>46.7</v>
      </c>
      <c r="S25" s="41">
        <v>4606</v>
      </c>
      <c r="T25" s="42">
        <f t="shared" si="14"/>
        <v>23.9</v>
      </c>
      <c r="U25" s="41">
        <v>0</v>
      </c>
      <c r="V25" s="42">
        <v>0</v>
      </c>
      <c r="W25" s="41">
        <v>0</v>
      </c>
      <c r="X25" s="42">
        <v>0</v>
      </c>
      <c r="Y25" s="41">
        <v>56</v>
      </c>
      <c r="Z25" s="42">
        <v>0.9</v>
      </c>
      <c r="AA25" s="41">
        <v>0</v>
      </c>
      <c r="AB25" s="42">
        <f t="shared" si="15"/>
        <v>0</v>
      </c>
      <c r="AC25" s="41">
        <v>0</v>
      </c>
      <c r="AD25" s="42">
        <v>0</v>
      </c>
      <c r="AE25" s="6">
        <f t="shared" si="5"/>
        <v>19284</v>
      </c>
    </row>
    <row r="26" spans="1:31" s="6" customFormat="1" ht="13.5" customHeight="1">
      <c r="A26" s="52"/>
      <c r="B26" s="41">
        <v>17</v>
      </c>
      <c r="C26" s="41" t="s">
        <v>13</v>
      </c>
      <c r="D26" s="41">
        <v>1840</v>
      </c>
      <c r="E26" s="41">
        <v>15264</v>
      </c>
      <c r="F26" s="41">
        <v>98025</v>
      </c>
      <c r="G26" s="41">
        <v>0</v>
      </c>
      <c r="H26" s="41">
        <f t="shared" si="8"/>
        <v>98025</v>
      </c>
      <c r="I26" s="41">
        <f t="shared" si="9"/>
        <v>115129</v>
      </c>
      <c r="J26" s="41">
        <f t="shared" si="10"/>
        <v>115129</v>
      </c>
      <c r="K26" s="41">
        <v>31283</v>
      </c>
      <c r="L26" s="42">
        <f t="shared" si="11"/>
        <v>27.2</v>
      </c>
      <c r="M26" s="41">
        <v>59161</v>
      </c>
      <c r="N26" s="42">
        <f t="shared" si="12"/>
        <v>51.4</v>
      </c>
      <c r="O26" s="41">
        <v>1627</v>
      </c>
      <c r="P26" s="42">
        <f t="shared" si="13"/>
        <v>1.4</v>
      </c>
      <c r="Q26" s="41">
        <v>0</v>
      </c>
      <c r="R26" s="42">
        <f t="shared" si="16"/>
        <v>0</v>
      </c>
      <c r="S26" s="41">
        <v>14257</v>
      </c>
      <c r="T26" s="42">
        <f t="shared" si="14"/>
        <v>12.4</v>
      </c>
      <c r="U26" s="41">
        <v>420</v>
      </c>
      <c r="V26" s="42">
        <f>+ROUND(U26/I26*100,1)</f>
        <v>0.4</v>
      </c>
      <c r="W26" s="41">
        <v>0</v>
      </c>
      <c r="X26" s="42">
        <v>0</v>
      </c>
      <c r="Y26" s="41">
        <v>8260</v>
      </c>
      <c r="Z26" s="42">
        <f aca="true" t="shared" si="17" ref="Z26:Z34">+ROUND(Y26/I26*100,1)</f>
        <v>7.2</v>
      </c>
      <c r="AA26" s="41">
        <v>121</v>
      </c>
      <c r="AB26" s="42">
        <f t="shared" si="15"/>
        <v>0.1</v>
      </c>
      <c r="AC26" s="41">
        <v>0</v>
      </c>
      <c r="AD26" s="42">
        <v>0</v>
      </c>
      <c r="AE26" s="6">
        <f t="shared" si="5"/>
        <v>115129</v>
      </c>
    </row>
    <row r="27" spans="1:31" s="6" customFormat="1" ht="13.5" customHeight="1">
      <c r="A27" s="52"/>
      <c r="B27" s="41">
        <v>58</v>
      </c>
      <c r="C27" s="41" t="s">
        <v>44</v>
      </c>
      <c r="D27" s="41">
        <v>9650</v>
      </c>
      <c r="E27" s="41">
        <v>22213</v>
      </c>
      <c r="F27" s="41">
        <v>11264</v>
      </c>
      <c r="G27" s="41">
        <v>237893</v>
      </c>
      <c r="H27" s="41">
        <f t="shared" si="8"/>
        <v>249157</v>
      </c>
      <c r="I27" s="41">
        <f t="shared" si="9"/>
        <v>281020</v>
      </c>
      <c r="J27" s="41">
        <f t="shared" si="10"/>
        <v>43127</v>
      </c>
      <c r="K27" s="41">
        <v>20747</v>
      </c>
      <c r="L27" s="42">
        <f t="shared" si="11"/>
        <v>7.4</v>
      </c>
      <c r="M27" s="41">
        <v>208465</v>
      </c>
      <c r="N27" s="42">
        <f t="shared" si="12"/>
        <v>74.2</v>
      </c>
      <c r="O27" s="41">
        <v>28998</v>
      </c>
      <c r="P27" s="42">
        <f t="shared" si="13"/>
        <v>10.3</v>
      </c>
      <c r="Q27" s="41">
        <v>0</v>
      </c>
      <c r="R27" s="42">
        <f t="shared" si="16"/>
        <v>0</v>
      </c>
      <c r="S27" s="41">
        <v>13285</v>
      </c>
      <c r="T27" s="42">
        <f t="shared" si="14"/>
        <v>4.7</v>
      </c>
      <c r="U27" s="41">
        <v>0</v>
      </c>
      <c r="V27" s="42">
        <v>0</v>
      </c>
      <c r="W27" s="41">
        <v>0</v>
      </c>
      <c r="X27" s="42">
        <v>0</v>
      </c>
      <c r="Y27" s="41">
        <v>9482</v>
      </c>
      <c r="Z27" s="42">
        <f t="shared" si="17"/>
        <v>3.4</v>
      </c>
      <c r="AA27" s="41">
        <v>43</v>
      </c>
      <c r="AB27" s="42">
        <f t="shared" si="15"/>
        <v>0</v>
      </c>
      <c r="AC27" s="41">
        <v>0</v>
      </c>
      <c r="AD27" s="42">
        <v>0</v>
      </c>
      <c r="AE27" s="6">
        <f t="shared" si="5"/>
        <v>281020</v>
      </c>
    </row>
    <row r="28" spans="1:31" s="6" customFormat="1" ht="13.5" customHeight="1">
      <c r="A28" s="52"/>
      <c r="B28" s="41">
        <v>56</v>
      </c>
      <c r="C28" s="41" t="s">
        <v>42</v>
      </c>
      <c r="D28" s="41">
        <v>167</v>
      </c>
      <c r="E28" s="41">
        <v>5620</v>
      </c>
      <c r="F28" s="41">
        <v>0</v>
      </c>
      <c r="G28" s="41">
        <v>122183</v>
      </c>
      <c r="H28" s="41">
        <f t="shared" si="8"/>
        <v>122183</v>
      </c>
      <c r="I28" s="41">
        <f t="shared" si="9"/>
        <v>127970</v>
      </c>
      <c r="J28" s="41">
        <f t="shared" si="10"/>
        <v>5787</v>
      </c>
      <c r="K28" s="41">
        <v>0</v>
      </c>
      <c r="L28" s="42">
        <f t="shared" si="11"/>
        <v>0</v>
      </c>
      <c r="M28" s="41">
        <v>54544</v>
      </c>
      <c r="N28" s="42">
        <f t="shared" si="12"/>
        <v>42.6</v>
      </c>
      <c r="O28" s="41">
        <v>885</v>
      </c>
      <c r="P28" s="42">
        <f t="shared" si="13"/>
        <v>0.7</v>
      </c>
      <c r="Q28" s="41">
        <v>1653</v>
      </c>
      <c r="R28" s="42">
        <f t="shared" si="16"/>
        <v>1.3</v>
      </c>
      <c r="S28" s="41">
        <v>70120</v>
      </c>
      <c r="T28" s="42">
        <f t="shared" si="14"/>
        <v>54.8</v>
      </c>
      <c r="U28" s="41">
        <v>0</v>
      </c>
      <c r="V28" s="42">
        <v>0</v>
      </c>
      <c r="W28" s="41">
        <v>0</v>
      </c>
      <c r="X28" s="42">
        <v>0</v>
      </c>
      <c r="Y28" s="41">
        <v>768</v>
      </c>
      <c r="Z28" s="42">
        <f t="shared" si="17"/>
        <v>0.6</v>
      </c>
      <c r="AA28" s="41">
        <v>0</v>
      </c>
      <c r="AB28" s="42">
        <f t="shared" si="15"/>
        <v>0</v>
      </c>
      <c r="AC28" s="41">
        <v>0</v>
      </c>
      <c r="AD28" s="42">
        <v>0</v>
      </c>
      <c r="AE28" s="6">
        <f t="shared" si="5"/>
        <v>127970</v>
      </c>
    </row>
    <row r="29" spans="1:31" s="6" customFormat="1" ht="13.5" customHeight="1">
      <c r="A29" s="52"/>
      <c r="B29" s="41">
        <v>71</v>
      </c>
      <c r="C29" s="41" t="s">
        <v>53</v>
      </c>
      <c r="D29" s="41">
        <v>1934</v>
      </c>
      <c r="E29" s="41">
        <v>5727</v>
      </c>
      <c r="F29" s="41">
        <v>18931</v>
      </c>
      <c r="G29" s="41">
        <v>9611</v>
      </c>
      <c r="H29" s="41">
        <f t="shared" si="8"/>
        <v>28542</v>
      </c>
      <c r="I29" s="41">
        <f t="shared" si="9"/>
        <v>36203</v>
      </c>
      <c r="J29" s="41">
        <f t="shared" si="10"/>
        <v>26592</v>
      </c>
      <c r="K29" s="41">
        <v>0</v>
      </c>
      <c r="L29" s="42">
        <f t="shared" si="11"/>
        <v>0</v>
      </c>
      <c r="M29" s="41">
        <v>9128</v>
      </c>
      <c r="N29" s="42">
        <f t="shared" si="12"/>
        <v>25.2</v>
      </c>
      <c r="O29" s="41">
        <v>0</v>
      </c>
      <c r="P29" s="42">
        <f t="shared" si="13"/>
        <v>0</v>
      </c>
      <c r="Q29" s="41">
        <v>700</v>
      </c>
      <c r="R29" s="42">
        <f t="shared" si="16"/>
        <v>1.9</v>
      </c>
      <c r="S29" s="41">
        <v>24701</v>
      </c>
      <c r="T29" s="42">
        <f t="shared" si="14"/>
        <v>68.2</v>
      </c>
      <c r="U29" s="41">
        <v>0</v>
      </c>
      <c r="V29" s="42">
        <v>0</v>
      </c>
      <c r="W29" s="41">
        <v>0</v>
      </c>
      <c r="X29" s="42">
        <v>0</v>
      </c>
      <c r="Y29" s="41">
        <v>1674</v>
      </c>
      <c r="Z29" s="42">
        <f t="shared" si="17"/>
        <v>4.6</v>
      </c>
      <c r="AA29" s="41">
        <v>0</v>
      </c>
      <c r="AB29" s="42">
        <f t="shared" si="15"/>
        <v>0</v>
      </c>
      <c r="AC29" s="41">
        <v>0</v>
      </c>
      <c r="AD29" s="42">
        <v>0</v>
      </c>
      <c r="AE29" s="6">
        <f t="shared" si="5"/>
        <v>36203</v>
      </c>
    </row>
    <row r="30" spans="1:31" s="6" customFormat="1" ht="13.5" customHeight="1">
      <c r="A30" s="52"/>
      <c r="B30" s="41">
        <v>78</v>
      </c>
      <c r="C30" s="41" t="s">
        <v>59</v>
      </c>
      <c r="D30" s="41">
        <v>6671</v>
      </c>
      <c r="E30" s="41">
        <v>1635</v>
      </c>
      <c r="F30" s="41">
        <v>54619</v>
      </c>
      <c r="G30" s="41">
        <v>12508</v>
      </c>
      <c r="H30" s="41">
        <f t="shared" si="8"/>
        <v>67127</v>
      </c>
      <c r="I30" s="41">
        <f t="shared" si="9"/>
        <v>75433</v>
      </c>
      <c r="J30" s="41">
        <f t="shared" si="10"/>
        <v>62925</v>
      </c>
      <c r="K30" s="41">
        <v>0</v>
      </c>
      <c r="L30" s="42">
        <f t="shared" si="11"/>
        <v>0</v>
      </c>
      <c r="M30" s="41">
        <v>0</v>
      </c>
      <c r="N30" s="42">
        <f t="shared" si="12"/>
        <v>0</v>
      </c>
      <c r="O30" s="41">
        <v>0</v>
      </c>
      <c r="P30" s="42">
        <f t="shared" si="13"/>
        <v>0</v>
      </c>
      <c r="Q30" s="41">
        <v>0</v>
      </c>
      <c r="R30" s="42">
        <f t="shared" si="16"/>
        <v>0</v>
      </c>
      <c r="S30" s="41">
        <v>35652</v>
      </c>
      <c r="T30" s="42">
        <f t="shared" si="14"/>
        <v>47.3</v>
      </c>
      <c r="U30" s="41">
        <v>0</v>
      </c>
      <c r="V30" s="42">
        <v>0</v>
      </c>
      <c r="W30" s="41">
        <v>0</v>
      </c>
      <c r="X30" s="42">
        <v>0</v>
      </c>
      <c r="Y30" s="41">
        <v>39781</v>
      </c>
      <c r="Z30" s="42">
        <f t="shared" si="17"/>
        <v>52.7</v>
      </c>
      <c r="AA30" s="41">
        <v>0</v>
      </c>
      <c r="AB30" s="42">
        <f t="shared" si="15"/>
        <v>0</v>
      </c>
      <c r="AC30" s="41">
        <v>0</v>
      </c>
      <c r="AD30" s="42">
        <v>0</v>
      </c>
      <c r="AE30" s="6">
        <f t="shared" si="5"/>
        <v>75433</v>
      </c>
    </row>
    <row r="31" spans="1:31" s="6" customFormat="1" ht="13.5" customHeight="1">
      <c r="A31" s="52"/>
      <c r="B31" s="41">
        <v>79</v>
      </c>
      <c r="C31" s="41" t="s">
        <v>60</v>
      </c>
      <c r="D31" s="41">
        <v>1955</v>
      </c>
      <c r="E31" s="41">
        <v>6882</v>
      </c>
      <c r="F31" s="41">
        <v>45488</v>
      </c>
      <c r="G31" s="41">
        <v>0</v>
      </c>
      <c r="H31" s="41">
        <f t="shared" si="8"/>
        <v>45488</v>
      </c>
      <c r="I31" s="41">
        <f t="shared" si="9"/>
        <v>54325</v>
      </c>
      <c r="J31" s="41">
        <f t="shared" si="10"/>
        <v>54325</v>
      </c>
      <c r="K31" s="41">
        <v>0</v>
      </c>
      <c r="L31" s="42">
        <f t="shared" si="11"/>
        <v>0</v>
      </c>
      <c r="M31" s="41">
        <v>10243</v>
      </c>
      <c r="N31" s="42">
        <f>+ROUND(M31/I31*100,1)</f>
        <v>18.9</v>
      </c>
      <c r="O31" s="41">
        <v>1260</v>
      </c>
      <c r="P31" s="42">
        <f>+ROUND(O31/I31*100,1)</f>
        <v>2.3</v>
      </c>
      <c r="Q31" s="41">
        <v>0</v>
      </c>
      <c r="R31" s="42">
        <f t="shared" si="16"/>
        <v>0</v>
      </c>
      <c r="S31" s="41">
        <v>42822</v>
      </c>
      <c r="T31" s="42">
        <f t="shared" si="14"/>
        <v>78.8</v>
      </c>
      <c r="U31" s="41">
        <v>0</v>
      </c>
      <c r="V31" s="42">
        <v>0</v>
      </c>
      <c r="W31" s="41">
        <v>0</v>
      </c>
      <c r="X31" s="42">
        <v>0</v>
      </c>
      <c r="Y31" s="41">
        <v>0</v>
      </c>
      <c r="Z31" s="42">
        <f t="shared" si="17"/>
        <v>0</v>
      </c>
      <c r="AA31" s="41">
        <v>0</v>
      </c>
      <c r="AB31" s="42">
        <f t="shared" si="15"/>
        <v>0</v>
      </c>
      <c r="AC31" s="41">
        <v>0</v>
      </c>
      <c r="AD31" s="42">
        <v>0</v>
      </c>
      <c r="AE31" s="6">
        <f t="shared" si="5"/>
        <v>54325</v>
      </c>
    </row>
    <row r="32" spans="1:31" s="6" customFormat="1" ht="13.5" customHeight="1">
      <c r="A32" s="52"/>
      <c r="B32" s="41">
        <v>80</v>
      </c>
      <c r="C32" s="41" t="s">
        <v>61</v>
      </c>
      <c r="D32" s="41">
        <v>3800</v>
      </c>
      <c r="E32" s="41">
        <v>1747</v>
      </c>
      <c r="F32" s="41">
        <v>40525</v>
      </c>
      <c r="G32" s="41">
        <v>0</v>
      </c>
      <c r="H32" s="41">
        <f t="shared" si="8"/>
        <v>40525</v>
      </c>
      <c r="I32" s="41">
        <f t="shared" si="9"/>
        <v>46072</v>
      </c>
      <c r="J32" s="41">
        <f t="shared" si="10"/>
        <v>46072</v>
      </c>
      <c r="K32" s="41">
        <v>0</v>
      </c>
      <c r="L32" s="42">
        <f t="shared" si="11"/>
        <v>0</v>
      </c>
      <c r="M32" s="41">
        <v>23549</v>
      </c>
      <c r="N32" s="42">
        <f>+ROUND(M32/I32*100,1)</f>
        <v>51.1</v>
      </c>
      <c r="O32" s="41">
        <v>2732</v>
      </c>
      <c r="P32" s="42">
        <f>+ROUND(O32/I32*100,1)</f>
        <v>5.9</v>
      </c>
      <c r="Q32" s="41">
        <v>0</v>
      </c>
      <c r="R32" s="42">
        <f t="shared" si="16"/>
        <v>0</v>
      </c>
      <c r="S32" s="41">
        <v>19791</v>
      </c>
      <c r="T32" s="42">
        <f t="shared" si="14"/>
        <v>43</v>
      </c>
      <c r="U32" s="41">
        <v>0</v>
      </c>
      <c r="V32" s="42">
        <v>0</v>
      </c>
      <c r="W32" s="41">
        <v>0</v>
      </c>
      <c r="X32" s="42">
        <v>0</v>
      </c>
      <c r="Y32" s="41">
        <v>0</v>
      </c>
      <c r="Z32" s="42">
        <f t="shared" si="17"/>
        <v>0</v>
      </c>
      <c r="AA32" s="41">
        <v>0</v>
      </c>
      <c r="AB32" s="42">
        <f t="shared" si="15"/>
        <v>0</v>
      </c>
      <c r="AC32" s="41">
        <v>0</v>
      </c>
      <c r="AD32" s="42">
        <v>0</v>
      </c>
      <c r="AE32" s="6">
        <f t="shared" si="5"/>
        <v>46072</v>
      </c>
    </row>
    <row r="33" spans="1:31" s="6" customFormat="1" ht="13.5" customHeight="1" thickBot="1">
      <c r="A33" s="52"/>
      <c r="B33" s="43">
        <v>85</v>
      </c>
      <c r="C33" s="43" t="s">
        <v>64</v>
      </c>
      <c r="D33" s="43">
        <v>1046</v>
      </c>
      <c r="E33" s="43">
        <v>3019</v>
      </c>
      <c r="F33" s="43">
        <v>35463</v>
      </c>
      <c r="G33" s="43">
        <v>0</v>
      </c>
      <c r="H33" s="43">
        <f t="shared" si="8"/>
        <v>35463</v>
      </c>
      <c r="I33" s="43">
        <f t="shared" si="9"/>
        <v>39528</v>
      </c>
      <c r="J33" s="43">
        <f t="shared" si="10"/>
        <v>39528</v>
      </c>
      <c r="K33" s="43">
        <v>0</v>
      </c>
      <c r="L33" s="44">
        <f t="shared" si="11"/>
        <v>0</v>
      </c>
      <c r="M33" s="43">
        <v>0</v>
      </c>
      <c r="N33" s="44">
        <f>+ROUND(M33/I33*100,1)</f>
        <v>0</v>
      </c>
      <c r="O33" s="43">
        <v>0</v>
      </c>
      <c r="P33" s="44">
        <f>+ROUND(O33/I33*100,1)</f>
        <v>0</v>
      </c>
      <c r="Q33" s="43">
        <v>0</v>
      </c>
      <c r="R33" s="44">
        <f t="shared" si="16"/>
        <v>0</v>
      </c>
      <c r="S33" s="43">
        <v>36028</v>
      </c>
      <c r="T33" s="44">
        <f t="shared" si="14"/>
        <v>91.1</v>
      </c>
      <c r="U33" s="43">
        <v>0</v>
      </c>
      <c r="V33" s="44">
        <v>0</v>
      </c>
      <c r="W33" s="43">
        <v>0</v>
      </c>
      <c r="X33" s="44">
        <v>0</v>
      </c>
      <c r="Y33" s="43">
        <v>3500</v>
      </c>
      <c r="Z33" s="44">
        <f t="shared" si="17"/>
        <v>8.9</v>
      </c>
      <c r="AA33" s="43">
        <v>0</v>
      </c>
      <c r="AB33" s="44">
        <f t="shared" si="15"/>
        <v>0</v>
      </c>
      <c r="AC33" s="43">
        <v>0</v>
      </c>
      <c r="AD33" s="44">
        <v>0</v>
      </c>
      <c r="AE33" s="6">
        <f t="shared" si="5"/>
        <v>39528</v>
      </c>
    </row>
    <row r="34" spans="1:31" s="6" customFormat="1" ht="13.5" customHeight="1" thickTop="1">
      <c r="A34" s="52"/>
      <c r="B34" s="33"/>
      <c r="C34" s="34" t="s">
        <v>74</v>
      </c>
      <c r="D34" s="29">
        <f aca="true" t="shared" si="18" ref="D34:K34">+SUM(D21:D33)</f>
        <v>54967</v>
      </c>
      <c r="E34" s="29">
        <f t="shared" si="18"/>
        <v>172502</v>
      </c>
      <c r="F34" s="29">
        <f t="shared" si="18"/>
        <v>304315</v>
      </c>
      <c r="G34" s="29">
        <f t="shared" si="18"/>
        <v>1520875</v>
      </c>
      <c r="H34" s="29">
        <f t="shared" si="18"/>
        <v>1825190</v>
      </c>
      <c r="I34" s="29">
        <f t="shared" si="18"/>
        <v>2052659</v>
      </c>
      <c r="J34" s="29">
        <f t="shared" si="18"/>
        <v>531784</v>
      </c>
      <c r="K34" s="29">
        <f t="shared" si="18"/>
        <v>101648</v>
      </c>
      <c r="L34" s="30">
        <f t="shared" si="11"/>
        <v>5</v>
      </c>
      <c r="M34" s="29">
        <f>+SUM(M21:M33)</f>
        <v>1125654</v>
      </c>
      <c r="N34" s="30">
        <f>+ROUND(M34/I34*100,1)</f>
        <v>54.8</v>
      </c>
      <c r="O34" s="29">
        <f>+SUM(O21:O33)</f>
        <v>95797</v>
      </c>
      <c r="P34" s="30">
        <f>+ROUND(O34/I34*100,1)</f>
        <v>4.7</v>
      </c>
      <c r="Q34" s="29">
        <f>+SUM(Q21:Q33)</f>
        <v>73606</v>
      </c>
      <c r="R34" s="30">
        <f t="shared" si="16"/>
        <v>3.6</v>
      </c>
      <c r="S34" s="29">
        <f>+SUM(S21:S33)</f>
        <v>560327</v>
      </c>
      <c r="T34" s="30">
        <f t="shared" si="14"/>
        <v>27.3</v>
      </c>
      <c r="U34" s="29">
        <f>+SUM(U21:U33)</f>
        <v>804</v>
      </c>
      <c r="V34" s="30">
        <f>+ROUND(U34/I34*100,1)</f>
        <v>0</v>
      </c>
      <c r="W34" s="29">
        <f>+SUM(W21:W33)</f>
        <v>0</v>
      </c>
      <c r="X34" s="30">
        <f>+ROUND(W34/I34*100,1)</f>
        <v>0</v>
      </c>
      <c r="Y34" s="29">
        <f>+SUM(Y21:Y33)</f>
        <v>93077</v>
      </c>
      <c r="Z34" s="30">
        <f t="shared" si="17"/>
        <v>4.5</v>
      </c>
      <c r="AA34" s="29">
        <f>+SUM(AA21:AA33)</f>
        <v>1533</v>
      </c>
      <c r="AB34" s="30">
        <f t="shared" si="15"/>
        <v>0.1</v>
      </c>
      <c r="AC34" s="29">
        <f>+SUM(AC21:AC33)</f>
        <v>213</v>
      </c>
      <c r="AD34" s="30">
        <f>+ROUND(AC34/I34*100,1)</f>
        <v>0</v>
      </c>
      <c r="AE34" s="6">
        <f t="shared" si="5"/>
        <v>2052659</v>
      </c>
    </row>
    <row r="35" spans="1:31" s="6" customFormat="1" ht="13.5" customHeight="1">
      <c r="A35" s="52"/>
      <c r="B35" s="35"/>
      <c r="C35" s="36"/>
      <c r="D35" s="31"/>
      <c r="E35" s="31"/>
      <c r="F35" s="31"/>
      <c r="G35" s="31"/>
      <c r="H35" s="31"/>
      <c r="I35" s="31"/>
      <c r="J35" s="31"/>
      <c r="K35" s="31"/>
      <c r="L35" s="32"/>
      <c r="M35" s="31"/>
      <c r="N35" s="32"/>
      <c r="O35" s="31"/>
      <c r="P35" s="32"/>
      <c r="Q35" s="31"/>
      <c r="R35" s="32"/>
      <c r="S35" s="31"/>
      <c r="T35" s="32"/>
      <c r="U35" s="31"/>
      <c r="V35" s="32"/>
      <c r="W35" s="31"/>
      <c r="X35" s="32"/>
      <c r="Y35" s="31"/>
      <c r="Z35" s="32"/>
      <c r="AA35" s="31"/>
      <c r="AB35" s="32"/>
      <c r="AC35" s="31"/>
      <c r="AD35" s="32"/>
      <c r="AE35" s="6">
        <f t="shared" si="5"/>
        <v>0</v>
      </c>
    </row>
    <row r="36" spans="1:31" s="6" customFormat="1" ht="13.5" customHeight="1">
      <c r="A36" s="52" t="s">
        <v>77</v>
      </c>
      <c r="B36" s="39">
        <v>35</v>
      </c>
      <c r="C36" s="49" t="s">
        <v>26</v>
      </c>
      <c r="D36" s="39">
        <v>9174</v>
      </c>
      <c r="E36" s="39">
        <v>47627</v>
      </c>
      <c r="F36" s="39">
        <v>0</v>
      </c>
      <c r="G36" s="39">
        <v>488994</v>
      </c>
      <c r="H36" s="39">
        <f aca="true" t="shared" si="19" ref="H36:H44">SUM(F36:G36)</f>
        <v>488994</v>
      </c>
      <c r="I36" s="39">
        <f aca="true" t="shared" si="20" ref="I36:I44">SUM(D36:E36,H36)</f>
        <v>545795</v>
      </c>
      <c r="J36" s="39">
        <f aca="true" t="shared" si="21" ref="J36:J44">SUM(D36:F36)</f>
        <v>56801</v>
      </c>
      <c r="K36" s="39">
        <v>6658</v>
      </c>
      <c r="L36" s="40">
        <f aca="true" t="shared" si="22" ref="L36:L45">+ROUND(K36/I36*100,1)</f>
        <v>1.2</v>
      </c>
      <c r="M36" s="39">
        <v>191300</v>
      </c>
      <c r="N36" s="40">
        <f aca="true" t="shared" si="23" ref="N36:N45">+ROUND(M36/I36*100,1)</f>
        <v>35</v>
      </c>
      <c r="O36" s="39">
        <v>6549</v>
      </c>
      <c r="P36" s="40">
        <f aca="true" t="shared" si="24" ref="P36:P45">+ROUND(O36/I36*100,1)</f>
        <v>1.2</v>
      </c>
      <c r="Q36" s="39">
        <v>22319</v>
      </c>
      <c r="R36" s="40">
        <f aca="true" t="shared" si="25" ref="R36:R45">+ROUND(Q36/I36*100,1)</f>
        <v>4.1</v>
      </c>
      <c r="S36" s="39">
        <v>316607</v>
      </c>
      <c r="T36" s="40">
        <f aca="true" t="shared" si="26" ref="T36:T45">+ROUND(S36/I36*100,1)</f>
        <v>58</v>
      </c>
      <c r="U36" s="39">
        <v>1330</v>
      </c>
      <c r="V36" s="40">
        <f>+ROUND(U36/I36*100,1)</f>
        <v>0.2</v>
      </c>
      <c r="W36" s="39">
        <v>0</v>
      </c>
      <c r="X36" s="40">
        <v>0</v>
      </c>
      <c r="Y36" s="39">
        <v>182</v>
      </c>
      <c r="Z36" s="40">
        <v>0</v>
      </c>
      <c r="AA36" s="39">
        <v>850</v>
      </c>
      <c r="AB36" s="40">
        <f aca="true" t="shared" si="27" ref="AB36:AB45">+ROUND(AA36/I36*100,1)</f>
        <v>0.2</v>
      </c>
      <c r="AC36" s="39">
        <v>0</v>
      </c>
      <c r="AD36" s="40">
        <v>0</v>
      </c>
      <c r="AE36" s="6">
        <f t="shared" si="5"/>
        <v>545795</v>
      </c>
    </row>
    <row r="37" spans="1:31" s="6" customFormat="1" ht="13.5" customHeight="1">
      <c r="A37" s="52"/>
      <c r="B37" s="41">
        <v>72</v>
      </c>
      <c r="C37" s="50" t="s">
        <v>54</v>
      </c>
      <c r="D37" s="41">
        <v>280</v>
      </c>
      <c r="E37" s="41">
        <v>5268</v>
      </c>
      <c r="F37" s="41">
        <v>0</v>
      </c>
      <c r="G37" s="41">
        <v>46263</v>
      </c>
      <c r="H37" s="41">
        <f t="shared" si="19"/>
        <v>46263</v>
      </c>
      <c r="I37" s="41">
        <f t="shared" si="20"/>
        <v>51811</v>
      </c>
      <c r="J37" s="41">
        <f t="shared" si="21"/>
        <v>5548</v>
      </c>
      <c r="K37" s="41">
        <v>729</v>
      </c>
      <c r="L37" s="42">
        <f t="shared" si="22"/>
        <v>1.4</v>
      </c>
      <c r="M37" s="41">
        <v>14629</v>
      </c>
      <c r="N37" s="42">
        <f t="shared" si="23"/>
        <v>28.2</v>
      </c>
      <c r="O37" s="41">
        <v>99</v>
      </c>
      <c r="P37" s="42">
        <f t="shared" si="24"/>
        <v>0.2</v>
      </c>
      <c r="Q37" s="41">
        <v>0</v>
      </c>
      <c r="R37" s="42">
        <f t="shared" si="25"/>
        <v>0</v>
      </c>
      <c r="S37" s="41">
        <v>34756</v>
      </c>
      <c r="T37" s="42">
        <f t="shared" si="26"/>
        <v>67.1</v>
      </c>
      <c r="U37" s="41">
        <v>0</v>
      </c>
      <c r="V37" s="42">
        <v>0</v>
      </c>
      <c r="W37" s="41">
        <v>0</v>
      </c>
      <c r="X37" s="42">
        <v>0</v>
      </c>
      <c r="Y37" s="41">
        <v>773</v>
      </c>
      <c r="Z37" s="42">
        <f>+ROUND(Y37/I37*100,1)</f>
        <v>1.5</v>
      </c>
      <c r="AA37" s="41">
        <v>0</v>
      </c>
      <c r="AB37" s="42">
        <f t="shared" si="27"/>
        <v>0</v>
      </c>
      <c r="AC37" s="41">
        <v>825</v>
      </c>
      <c r="AD37" s="42">
        <f>+ROUND(AC37/I37*100,1)</f>
        <v>1.6</v>
      </c>
      <c r="AE37" s="6">
        <f t="shared" si="5"/>
        <v>51811</v>
      </c>
    </row>
    <row r="38" spans="1:31" s="6" customFormat="1" ht="13.5" customHeight="1">
      <c r="A38" s="52"/>
      <c r="B38" s="41">
        <v>29</v>
      </c>
      <c r="C38" s="50" t="s">
        <v>22</v>
      </c>
      <c r="D38" s="41">
        <v>1645</v>
      </c>
      <c r="E38" s="41">
        <v>11617</v>
      </c>
      <c r="F38" s="41">
        <v>0</v>
      </c>
      <c r="G38" s="41">
        <v>292688</v>
      </c>
      <c r="H38" s="41">
        <f t="shared" si="19"/>
        <v>292688</v>
      </c>
      <c r="I38" s="41">
        <f t="shared" si="20"/>
        <v>305950</v>
      </c>
      <c r="J38" s="41">
        <f t="shared" si="21"/>
        <v>13262</v>
      </c>
      <c r="K38" s="41">
        <v>0</v>
      </c>
      <c r="L38" s="42">
        <f t="shared" si="22"/>
        <v>0</v>
      </c>
      <c r="M38" s="41">
        <v>171049</v>
      </c>
      <c r="N38" s="42">
        <f t="shared" si="23"/>
        <v>55.9</v>
      </c>
      <c r="O38" s="41">
        <v>3472</v>
      </c>
      <c r="P38" s="42">
        <f t="shared" si="24"/>
        <v>1.1</v>
      </c>
      <c r="Q38" s="41">
        <v>222</v>
      </c>
      <c r="R38" s="42">
        <f t="shared" si="25"/>
        <v>0.1</v>
      </c>
      <c r="S38" s="41">
        <v>75738</v>
      </c>
      <c r="T38" s="42">
        <f t="shared" si="26"/>
        <v>24.8</v>
      </c>
      <c r="U38" s="41">
        <v>0</v>
      </c>
      <c r="V38" s="42">
        <v>0</v>
      </c>
      <c r="W38" s="41">
        <v>0</v>
      </c>
      <c r="X38" s="42">
        <v>0</v>
      </c>
      <c r="Y38" s="41">
        <v>54269</v>
      </c>
      <c r="Z38" s="42">
        <f>+ROUND(Y38/I38*100,1)</f>
        <v>17.7</v>
      </c>
      <c r="AA38" s="41">
        <v>1200</v>
      </c>
      <c r="AB38" s="42">
        <f t="shared" si="27"/>
        <v>0.4</v>
      </c>
      <c r="AC38" s="41">
        <v>0</v>
      </c>
      <c r="AD38" s="42">
        <f>+ROUND(AC38/I38*100,1)</f>
        <v>0</v>
      </c>
      <c r="AE38" s="6">
        <f t="shared" si="5"/>
        <v>305950</v>
      </c>
    </row>
    <row r="39" spans="1:31" s="6" customFormat="1" ht="13.5" customHeight="1">
      <c r="A39" s="52"/>
      <c r="B39" s="41">
        <v>25</v>
      </c>
      <c r="C39" s="50" t="s">
        <v>19</v>
      </c>
      <c r="D39" s="41">
        <v>5160</v>
      </c>
      <c r="E39" s="41">
        <v>2485</v>
      </c>
      <c r="F39" s="41">
        <v>1695</v>
      </c>
      <c r="G39" s="41">
        <v>133231</v>
      </c>
      <c r="H39" s="41">
        <f t="shared" si="19"/>
        <v>134926</v>
      </c>
      <c r="I39" s="41">
        <f t="shared" si="20"/>
        <v>142571</v>
      </c>
      <c r="J39" s="41">
        <f t="shared" si="21"/>
        <v>9340</v>
      </c>
      <c r="K39" s="41">
        <v>0</v>
      </c>
      <c r="L39" s="42">
        <f t="shared" si="22"/>
        <v>0</v>
      </c>
      <c r="M39" s="41">
        <v>103946</v>
      </c>
      <c r="N39" s="42">
        <f t="shared" si="23"/>
        <v>72.9</v>
      </c>
      <c r="O39" s="41">
        <v>1288</v>
      </c>
      <c r="P39" s="42">
        <f t="shared" si="24"/>
        <v>0.9</v>
      </c>
      <c r="Q39" s="41">
        <v>7759</v>
      </c>
      <c r="R39" s="42">
        <f t="shared" si="25"/>
        <v>5.4</v>
      </c>
      <c r="S39" s="41">
        <v>29570</v>
      </c>
      <c r="T39" s="42">
        <f t="shared" si="26"/>
        <v>20.7</v>
      </c>
      <c r="U39" s="41">
        <v>0</v>
      </c>
      <c r="V39" s="42">
        <v>0</v>
      </c>
      <c r="W39" s="41">
        <v>0</v>
      </c>
      <c r="X39" s="42">
        <v>0</v>
      </c>
      <c r="Y39" s="41">
        <v>0</v>
      </c>
      <c r="Z39" s="42">
        <v>0</v>
      </c>
      <c r="AA39" s="41">
        <v>8</v>
      </c>
      <c r="AB39" s="42">
        <f t="shared" si="27"/>
        <v>0</v>
      </c>
      <c r="AC39" s="41">
        <v>0</v>
      </c>
      <c r="AD39" s="42">
        <v>0</v>
      </c>
      <c r="AE39" s="6">
        <f t="shared" si="5"/>
        <v>142571</v>
      </c>
    </row>
    <row r="40" spans="1:31" s="6" customFormat="1" ht="13.5" customHeight="1">
      <c r="A40" s="52"/>
      <c r="B40" s="41">
        <v>59</v>
      </c>
      <c r="C40" s="50" t="s">
        <v>45</v>
      </c>
      <c r="D40" s="41">
        <v>3687</v>
      </c>
      <c r="E40" s="41">
        <v>15120</v>
      </c>
      <c r="F40" s="41">
        <v>2248</v>
      </c>
      <c r="G40" s="41">
        <v>195833</v>
      </c>
      <c r="H40" s="41">
        <f t="shared" si="19"/>
        <v>198081</v>
      </c>
      <c r="I40" s="41">
        <f t="shared" si="20"/>
        <v>216888</v>
      </c>
      <c r="J40" s="41">
        <f t="shared" si="21"/>
        <v>21055</v>
      </c>
      <c r="K40" s="41">
        <v>30207</v>
      </c>
      <c r="L40" s="42">
        <f t="shared" si="22"/>
        <v>13.9</v>
      </c>
      <c r="M40" s="41">
        <v>15198</v>
      </c>
      <c r="N40" s="42">
        <f t="shared" si="23"/>
        <v>7</v>
      </c>
      <c r="O40" s="41">
        <v>0</v>
      </c>
      <c r="P40" s="42">
        <f t="shared" si="24"/>
        <v>0</v>
      </c>
      <c r="Q40" s="41">
        <v>2296</v>
      </c>
      <c r="R40" s="42">
        <f t="shared" si="25"/>
        <v>1.1</v>
      </c>
      <c r="S40" s="41">
        <v>149525</v>
      </c>
      <c r="T40" s="42">
        <f t="shared" si="26"/>
        <v>68.9</v>
      </c>
      <c r="U40" s="41">
        <v>0</v>
      </c>
      <c r="V40" s="42">
        <v>0</v>
      </c>
      <c r="W40" s="41">
        <v>0</v>
      </c>
      <c r="X40" s="42">
        <v>0</v>
      </c>
      <c r="Y40" s="41">
        <v>19662</v>
      </c>
      <c r="Z40" s="42">
        <f aca="true" t="shared" si="28" ref="Z40:Z45">+ROUND(Y40/I40*100,1)</f>
        <v>9.1</v>
      </c>
      <c r="AA40" s="41">
        <v>0</v>
      </c>
      <c r="AB40" s="42">
        <f t="shared" si="27"/>
        <v>0</v>
      </c>
      <c r="AC40" s="41">
        <v>0</v>
      </c>
      <c r="AD40" s="42">
        <v>0</v>
      </c>
      <c r="AE40" s="6">
        <f t="shared" si="5"/>
        <v>216888</v>
      </c>
    </row>
    <row r="41" spans="1:31" s="6" customFormat="1" ht="13.5" customHeight="1">
      <c r="A41" s="52"/>
      <c r="B41" s="41">
        <v>66</v>
      </c>
      <c r="C41" s="50" t="s">
        <v>49</v>
      </c>
      <c r="D41" s="41">
        <v>1688</v>
      </c>
      <c r="E41" s="41">
        <v>7120</v>
      </c>
      <c r="F41" s="41">
        <v>55893</v>
      </c>
      <c r="G41" s="41">
        <v>81160</v>
      </c>
      <c r="H41" s="41">
        <f t="shared" si="19"/>
        <v>137053</v>
      </c>
      <c r="I41" s="41">
        <f t="shared" si="20"/>
        <v>145861</v>
      </c>
      <c r="J41" s="41">
        <f t="shared" si="21"/>
        <v>64701</v>
      </c>
      <c r="K41" s="41">
        <v>0</v>
      </c>
      <c r="L41" s="42">
        <f t="shared" si="22"/>
        <v>0</v>
      </c>
      <c r="M41" s="41">
        <v>24487</v>
      </c>
      <c r="N41" s="42">
        <f t="shared" si="23"/>
        <v>16.8</v>
      </c>
      <c r="O41" s="41">
        <v>6063</v>
      </c>
      <c r="P41" s="42">
        <f t="shared" si="24"/>
        <v>4.2</v>
      </c>
      <c r="Q41" s="41">
        <v>15591</v>
      </c>
      <c r="R41" s="42">
        <f t="shared" si="25"/>
        <v>10.7</v>
      </c>
      <c r="S41" s="41">
        <v>34131</v>
      </c>
      <c r="T41" s="42">
        <f t="shared" si="26"/>
        <v>23.4</v>
      </c>
      <c r="U41" s="41">
        <v>87</v>
      </c>
      <c r="V41" s="42">
        <f>+ROUND(U41/I41*100,1)</f>
        <v>0.1</v>
      </c>
      <c r="W41" s="41">
        <v>0</v>
      </c>
      <c r="X41" s="42">
        <v>0</v>
      </c>
      <c r="Y41" s="41">
        <v>59932</v>
      </c>
      <c r="Z41" s="42">
        <f t="shared" si="28"/>
        <v>41.1</v>
      </c>
      <c r="AA41" s="41">
        <v>217</v>
      </c>
      <c r="AB41" s="42">
        <f t="shared" si="27"/>
        <v>0.1</v>
      </c>
      <c r="AC41" s="41">
        <v>5353</v>
      </c>
      <c r="AD41" s="42">
        <f>+ROUND(AC41/I41*100,1)</f>
        <v>3.7</v>
      </c>
      <c r="AE41" s="6">
        <f t="shared" si="5"/>
        <v>145861</v>
      </c>
    </row>
    <row r="42" spans="1:31" s="6" customFormat="1" ht="13.5" customHeight="1">
      <c r="A42" s="52"/>
      <c r="B42" s="41">
        <v>64</v>
      </c>
      <c r="C42" s="50" t="s">
        <v>47</v>
      </c>
      <c r="D42" s="41">
        <v>3800</v>
      </c>
      <c r="E42" s="41">
        <v>3175</v>
      </c>
      <c r="F42" s="41">
        <v>0</v>
      </c>
      <c r="G42" s="41">
        <v>103030</v>
      </c>
      <c r="H42" s="41">
        <f t="shared" si="19"/>
        <v>103030</v>
      </c>
      <c r="I42" s="41">
        <f t="shared" si="20"/>
        <v>110005</v>
      </c>
      <c r="J42" s="41">
        <f t="shared" si="21"/>
        <v>6975</v>
      </c>
      <c r="K42" s="41">
        <v>0</v>
      </c>
      <c r="L42" s="42">
        <f t="shared" si="22"/>
        <v>0</v>
      </c>
      <c r="M42" s="41">
        <v>26043</v>
      </c>
      <c r="N42" s="42">
        <f t="shared" si="23"/>
        <v>23.7</v>
      </c>
      <c r="O42" s="41">
        <v>678</v>
      </c>
      <c r="P42" s="42">
        <f t="shared" si="24"/>
        <v>0.6</v>
      </c>
      <c r="Q42" s="41">
        <v>1610</v>
      </c>
      <c r="R42" s="42">
        <f t="shared" si="25"/>
        <v>1.5</v>
      </c>
      <c r="S42" s="41">
        <v>81566</v>
      </c>
      <c r="T42" s="42">
        <f t="shared" si="26"/>
        <v>74.1</v>
      </c>
      <c r="U42" s="41">
        <v>0</v>
      </c>
      <c r="V42" s="42">
        <v>0</v>
      </c>
      <c r="W42" s="41">
        <v>0</v>
      </c>
      <c r="X42" s="42">
        <v>0</v>
      </c>
      <c r="Y42" s="41">
        <v>0</v>
      </c>
      <c r="Z42" s="42">
        <f t="shared" si="28"/>
        <v>0</v>
      </c>
      <c r="AA42" s="41">
        <v>108</v>
      </c>
      <c r="AB42" s="42">
        <f t="shared" si="27"/>
        <v>0.1</v>
      </c>
      <c r="AC42" s="41">
        <v>0</v>
      </c>
      <c r="AD42" s="42">
        <v>0</v>
      </c>
      <c r="AE42" s="6">
        <f t="shared" si="5"/>
        <v>110005</v>
      </c>
    </row>
    <row r="43" spans="1:31" s="6" customFormat="1" ht="13.5" customHeight="1">
      <c r="A43" s="52"/>
      <c r="B43" s="41">
        <v>88</v>
      </c>
      <c r="C43" s="41" t="s">
        <v>67</v>
      </c>
      <c r="D43" s="41">
        <v>2932</v>
      </c>
      <c r="E43" s="41">
        <v>4907</v>
      </c>
      <c r="F43" s="41">
        <v>77170</v>
      </c>
      <c r="G43" s="41">
        <v>0</v>
      </c>
      <c r="H43" s="41">
        <f t="shared" si="19"/>
        <v>77170</v>
      </c>
      <c r="I43" s="41">
        <f t="shared" si="20"/>
        <v>85009</v>
      </c>
      <c r="J43" s="41">
        <f t="shared" si="21"/>
        <v>85009</v>
      </c>
      <c r="K43" s="41">
        <v>0</v>
      </c>
      <c r="L43" s="42">
        <f t="shared" si="22"/>
        <v>0</v>
      </c>
      <c r="M43" s="41">
        <v>4932</v>
      </c>
      <c r="N43" s="42">
        <f t="shared" si="23"/>
        <v>5.8</v>
      </c>
      <c r="O43" s="41">
        <v>0</v>
      </c>
      <c r="P43" s="42">
        <f t="shared" si="24"/>
        <v>0</v>
      </c>
      <c r="Q43" s="41">
        <v>0</v>
      </c>
      <c r="R43" s="42">
        <f t="shared" si="25"/>
        <v>0</v>
      </c>
      <c r="S43" s="41">
        <v>75398</v>
      </c>
      <c r="T43" s="42">
        <f t="shared" si="26"/>
        <v>88.7</v>
      </c>
      <c r="U43" s="41">
        <v>0</v>
      </c>
      <c r="V43" s="42">
        <v>0</v>
      </c>
      <c r="W43" s="41">
        <v>0</v>
      </c>
      <c r="X43" s="42">
        <v>0</v>
      </c>
      <c r="Y43" s="41">
        <v>4679</v>
      </c>
      <c r="Z43" s="42">
        <f t="shared" si="28"/>
        <v>5.5</v>
      </c>
      <c r="AA43" s="41">
        <v>0</v>
      </c>
      <c r="AB43" s="42">
        <f t="shared" si="27"/>
        <v>0</v>
      </c>
      <c r="AC43" s="41">
        <v>0</v>
      </c>
      <c r="AD43" s="42">
        <v>0</v>
      </c>
      <c r="AE43" s="6">
        <f t="shared" si="5"/>
        <v>85009</v>
      </c>
    </row>
    <row r="44" spans="1:31" s="6" customFormat="1" ht="13.5" customHeight="1" thickBot="1">
      <c r="A44" s="52"/>
      <c r="B44" s="43">
        <v>52</v>
      </c>
      <c r="C44" s="43" t="s">
        <v>38</v>
      </c>
      <c r="D44" s="43">
        <v>1924</v>
      </c>
      <c r="E44" s="43">
        <v>3686</v>
      </c>
      <c r="F44" s="43">
        <v>0</v>
      </c>
      <c r="G44" s="43">
        <v>56913</v>
      </c>
      <c r="H44" s="43">
        <f t="shared" si="19"/>
        <v>56913</v>
      </c>
      <c r="I44" s="43">
        <f t="shared" si="20"/>
        <v>62523</v>
      </c>
      <c r="J44" s="43">
        <f t="shared" si="21"/>
        <v>5610</v>
      </c>
      <c r="K44" s="43">
        <v>0</v>
      </c>
      <c r="L44" s="44">
        <f t="shared" si="22"/>
        <v>0</v>
      </c>
      <c r="M44" s="43">
        <v>56457</v>
      </c>
      <c r="N44" s="44">
        <f t="shared" si="23"/>
        <v>90.3</v>
      </c>
      <c r="O44" s="43">
        <v>106</v>
      </c>
      <c r="P44" s="44">
        <f t="shared" si="24"/>
        <v>0.2</v>
      </c>
      <c r="Q44" s="43">
        <v>0</v>
      </c>
      <c r="R44" s="44">
        <f t="shared" si="25"/>
        <v>0</v>
      </c>
      <c r="S44" s="43">
        <v>2321</v>
      </c>
      <c r="T44" s="44">
        <f t="shared" si="26"/>
        <v>3.7</v>
      </c>
      <c r="U44" s="43">
        <v>0</v>
      </c>
      <c r="V44" s="44">
        <v>0</v>
      </c>
      <c r="W44" s="43">
        <v>0</v>
      </c>
      <c r="X44" s="44">
        <v>0</v>
      </c>
      <c r="Y44" s="43">
        <v>3639</v>
      </c>
      <c r="Z44" s="44">
        <f t="shared" si="28"/>
        <v>5.8</v>
      </c>
      <c r="AA44" s="43">
        <v>0</v>
      </c>
      <c r="AB44" s="44">
        <f t="shared" si="27"/>
        <v>0</v>
      </c>
      <c r="AC44" s="43">
        <v>0</v>
      </c>
      <c r="AD44" s="44">
        <v>0</v>
      </c>
      <c r="AE44" s="6">
        <f t="shared" si="5"/>
        <v>62523</v>
      </c>
    </row>
    <row r="45" spans="1:31" s="6" customFormat="1" ht="13.5" customHeight="1" thickTop="1">
      <c r="A45" s="52"/>
      <c r="B45" s="33"/>
      <c r="C45" s="34" t="s">
        <v>74</v>
      </c>
      <c r="D45" s="29">
        <f aca="true" t="shared" si="29" ref="D45:K45">+SUM(D36:D44)</f>
        <v>30290</v>
      </c>
      <c r="E45" s="29">
        <f t="shared" si="29"/>
        <v>101005</v>
      </c>
      <c r="F45" s="29">
        <f t="shared" si="29"/>
        <v>137006</v>
      </c>
      <c r="G45" s="29">
        <f t="shared" si="29"/>
        <v>1398112</v>
      </c>
      <c r="H45" s="29">
        <f t="shared" si="29"/>
        <v>1535118</v>
      </c>
      <c r="I45" s="29">
        <f t="shared" si="29"/>
        <v>1666413</v>
      </c>
      <c r="J45" s="29">
        <f t="shared" si="29"/>
        <v>268301</v>
      </c>
      <c r="K45" s="29">
        <f t="shared" si="29"/>
        <v>37594</v>
      </c>
      <c r="L45" s="30">
        <f t="shared" si="22"/>
        <v>2.3</v>
      </c>
      <c r="M45" s="29">
        <f>+SUM(M36:M44)</f>
        <v>608041</v>
      </c>
      <c r="N45" s="30">
        <f t="shared" si="23"/>
        <v>36.5</v>
      </c>
      <c r="O45" s="29">
        <f>+SUM(O36:O44)</f>
        <v>18255</v>
      </c>
      <c r="P45" s="30">
        <f t="shared" si="24"/>
        <v>1.1</v>
      </c>
      <c r="Q45" s="29">
        <f>+SUM(Q36:Q44)</f>
        <v>49797</v>
      </c>
      <c r="R45" s="30">
        <f t="shared" si="25"/>
        <v>3</v>
      </c>
      <c r="S45" s="29">
        <f>+SUM(S36:S44)</f>
        <v>799612</v>
      </c>
      <c r="T45" s="30">
        <f t="shared" si="26"/>
        <v>48</v>
      </c>
      <c r="U45" s="29">
        <f>+SUM(U36:U44)</f>
        <v>1417</v>
      </c>
      <c r="V45" s="30">
        <f>+ROUND(U45/I45*100,1)</f>
        <v>0.1</v>
      </c>
      <c r="W45" s="29">
        <f>+SUM(W36:W44)</f>
        <v>0</v>
      </c>
      <c r="X45" s="30">
        <f>+ROUND(W45/I45*100,1)</f>
        <v>0</v>
      </c>
      <c r="Y45" s="29">
        <f>+SUM(Y36:Y44)</f>
        <v>143136</v>
      </c>
      <c r="Z45" s="30">
        <f t="shared" si="28"/>
        <v>8.6</v>
      </c>
      <c r="AA45" s="29">
        <f>+SUM(AA36:AA44)</f>
        <v>2383</v>
      </c>
      <c r="AB45" s="30">
        <f t="shared" si="27"/>
        <v>0.1</v>
      </c>
      <c r="AC45" s="29">
        <f>+SUM(AC36:AC44)</f>
        <v>6178</v>
      </c>
      <c r="AD45" s="30">
        <f>+ROUND(AC45/I45*100,1)</f>
        <v>0.4</v>
      </c>
      <c r="AE45" s="6">
        <f t="shared" si="5"/>
        <v>1666413</v>
      </c>
    </row>
    <row r="46" spans="1:31" s="6" customFormat="1" ht="13.5" customHeight="1">
      <c r="A46" s="52"/>
      <c r="B46" s="35"/>
      <c r="C46" s="36"/>
      <c r="D46" s="31"/>
      <c r="E46" s="31"/>
      <c r="F46" s="31"/>
      <c r="G46" s="31"/>
      <c r="H46" s="31"/>
      <c r="I46" s="31"/>
      <c r="J46" s="31"/>
      <c r="K46" s="31"/>
      <c r="L46" s="32"/>
      <c r="M46" s="31"/>
      <c r="N46" s="32"/>
      <c r="O46" s="31"/>
      <c r="P46" s="32"/>
      <c r="Q46" s="31"/>
      <c r="R46" s="32"/>
      <c r="S46" s="31"/>
      <c r="T46" s="32"/>
      <c r="U46" s="31"/>
      <c r="V46" s="32"/>
      <c r="W46" s="31"/>
      <c r="X46" s="32"/>
      <c r="Y46" s="31"/>
      <c r="Z46" s="32"/>
      <c r="AA46" s="31"/>
      <c r="AB46" s="32"/>
      <c r="AC46" s="31"/>
      <c r="AD46" s="32"/>
      <c r="AE46" s="6">
        <f t="shared" si="5"/>
        <v>0</v>
      </c>
    </row>
    <row r="47" spans="1:31" s="6" customFormat="1" ht="13.5" customHeight="1">
      <c r="A47" s="52" t="s">
        <v>78</v>
      </c>
      <c r="B47" s="39">
        <v>70</v>
      </c>
      <c r="C47" s="49" t="s">
        <v>52</v>
      </c>
      <c r="D47" s="39">
        <v>19069</v>
      </c>
      <c r="E47" s="39">
        <v>82293</v>
      </c>
      <c r="F47" s="39">
        <v>0</v>
      </c>
      <c r="G47" s="39">
        <v>803660</v>
      </c>
      <c r="H47" s="39">
        <f>SUM(F47:G47)</f>
        <v>803660</v>
      </c>
      <c r="I47" s="39">
        <f>SUM(D47:E47,H47)</f>
        <v>905022</v>
      </c>
      <c r="J47" s="39">
        <f>SUM(D47:F47)</f>
        <v>101362</v>
      </c>
      <c r="K47" s="39">
        <v>159247</v>
      </c>
      <c r="L47" s="40">
        <f>+ROUND(K47/I47*100,1)</f>
        <v>17.6</v>
      </c>
      <c r="M47" s="39">
        <v>680217</v>
      </c>
      <c r="N47" s="40">
        <f>+ROUND(M47/I47*100,1)</f>
        <v>75.2</v>
      </c>
      <c r="O47" s="39">
        <v>26476</v>
      </c>
      <c r="P47" s="40">
        <f>+ROUND(O47/I47*100,1)</f>
        <v>2.9</v>
      </c>
      <c r="Q47" s="39">
        <v>170</v>
      </c>
      <c r="R47" s="40">
        <f>+ROUND(Q47/I47*100,1)</f>
        <v>0</v>
      </c>
      <c r="S47" s="39">
        <v>35954</v>
      </c>
      <c r="T47" s="40">
        <f>+ROUND(S47/I47*100,1)</f>
        <v>4</v>
      </c>
      <c r="U47" s="39">
        <v>0</v>
      </c>
      <c r="V47" s="40">
        <v>0</v>
      </c>
      <c r="W47" s="39">
        <v>0</v>
      </c>
      <c r="X47" s="40">
        <v>0</v>
      </c>
      <c r="Y47" s="39">
        <v>871</v>
      </c>
      <c r="Z47" s="40">
        <f>+ROUND(Y47/I47*100,1)</f>
        <v>0.1</v>
      </c>
      <c r="AA47" s="39">
        <v>216</v>
      </c>
      <c r="AB47" s="40">
        <f>+ROUND(AA47/I47*100,1)</f>
        <v>0</v>
      </c>
      <c r="AC47" s="39">
        <v>1871</v>
      </c>
      <c r="AD47" s="40">
        <f>+ROUND(AC47/I47*100,1)</f>
        <v>0.2</v>
      </c>
      <c r="AE47" s="6">
        <f t="shared" si="5"/>
        <v>905022</v>
      </c>
    </row>
    <row r="48" spans="1:31" s="6" customFormat="1" ht="13.5" customHeight="1">
      <c r="A48" s="52"/>
      <c r="B48" s="41">
        <v>83</v>
      </c>
      <c r="C48" s="50" t="s">
        <v>63</v>
      </c>
      <c r="D48" s="41">
        <v>1209</v>
      </c>
      <c r="E48" s="41">
        <v>8545</v>
      </c>
      <c r="F48" s="41">
        <v>0</v>
      </c>
      <c r="G48" s="41">
        <v>115923</v>
      </c>
      <c r="H48" s="41">
        <f>SUM(F48:G48)</f>
        <v>115923</v>
      </c>
      <c r="I48" s="41">
        <f>SUM(D48:E48,H48)</f>
        <v>125677</v>
      </c>
      <c r="J48" s="41">
        <f>SUM(D48:F48)</f>
        <v>9754</v>
      </c>
      <c r="K48" s="41">
        <v>0</v>
      </c>
      <c r="L48" s="42">
        <f>+ROUND(K48/I48*100,1)</f>
        <v>0</v>
      </c>
      <c r="M48" s="41">
        <v>106916</v>
      </c>
      <c r="N48" s="42">
        <f>+ROUND(M48/I48*100,1)</f>
        <v>85.1</v>
      </c>
      <c r="O48" s="41">
        <v>3545</v>
      </c>
      <c r="P48" s="42">
        <f>+ROUND(O48/I48*100,1)</f>
        <v>2.8</v>
      </c>
      <c r="Q48" s="41">
        <v>0</v>
      </c>
      <c r="R48" s="42">
        <f>+ROUND(Q48/I48*100,1)</f>
        <v>0</v>
      </c>
      <c r="S48" s="41">
        <v>8129</v>
      </c>
      <c r="T48" s="42">
        <f>+ROUND(S48/I48*100,1)</f>
        <v>6.5</v>
      </c>
      <c r="U48" s="41">
        <v>0</v>
      </c>
      <c r="V48" s="42">
        <v>0</v>
      </c>
      <c r="W48" s="41">
        <v>0</v>
      </c>
      <c r="X48" s="42">
        <v>0</v>
      </c>
      <c r="Y48" s="41">
        <v>6897</v>
      </c>
      <c r="Z48" s="42">
        <f>+ROUND(Y48/I48*100,1)</f>
        <v>5.5</v>
      </c>
      <c r="AA48" s="41">
        <v>190</v>
      </c>
      <c r="AB48" s="42">
        <f>+ROUND(AA48/I48*100,1)</f>
        <v>0.2</v>
      </c>
      <c r="AC48" s="41">
        <v>0</v>
      </c>
      <c r="AD48" s="42">
        <v>0</v>
      </c>
      <c r="AE48" s="6">
        <f t="shared" si="5"/>
        <v>125677</v>
      </c>
    </row>
    <row r="49" spans="1:31" s="6" customFormat="1" ht="13.5" customHeight="1" thickBot="1">
      <c r="A49" s="52"/>
      <c r="B49" s="43">
        <v>76</v>
      </c>
      <c r="C49" s="43" t="s">
        <v>58</v>
      </c>
      <c r="D49" s="43">
        <v>5110</v>
      </c>
      <c r="E49" s="43">
        <v>4389</v>
      </c>
      <c r="F49" s="43">
        <v>0</v>
      </c>
      <c r="G49" s="43">
        <v>87063</v>
      </c>
      <c r="H49" s="43">
        <f>SUM(F49:G49)</f>
        <v>87063</v>
      </c>
      <c r="I49" s="43">
        <f>SUM(D49:E49,H49)</f>
        <v>96562</v>
      </c>
      <c r="J49" s="43">
        <f>SUM(D49:F49)</f>
        <v>9499</v>
      </c>
      <c r="K49" s="43">
        <v>0</v>
      </c>
      <c r="L49" s="44">
        <f>+ROUND(K49/I49*100,1)</f>
        <v>0</v>
      </c>
      <c r="M49" s="43">
        <v>65203</v>
      </c>
      <c r="N49" s="44">
        <f>+ROUND(M49/I49*100,1)</f>
        <v>67.5</v>
      </c>
      <c r="O49" s="43">
        <v>175</v>
      </c>
      <c r="P49" s="44">
        <f>+ROUND(O49/I49*100,1)</f>
        <v>0.2</v>
      </c>
      <c r="Q49" s="43">
        <v>0</v>
      </c>
      <c r="R49" s="44">
        <f>+ROUND(Q49/I49*100,1)</f>
        <v>0</v>
      </c>
      <c r="S49" s="43">
        <v>27073</v>
      </c>
      <c r="T49" s="44">
        <f>+ROUND(S49/I49*100,1)</f>
        <v>28</v>
      </c>
      <c r="U49" s="43">
        <v>0</v>
      </c>
      <c r="V49" s="44">
        <v>0</v>
      </c>
      <c r="W49" s="43">
        <v>0</v>
      </c>
      <c r="X49" s="44">
        <v>0</v>
      </c>
      <c r="Y49" s="43">
        <v>4014</v>
      </c>
      <c r="Z49" s="44">
        <f>+ROUND(Y49/I49*100,1)</f>
        <v>4.2</v>
      </c>
      <c r="AA49" s="43">
        <v>97</v>
      </c>
      <c r="AB49" s="44">
        <f>+ROUND(AA49/I49*100,1)</f>
        <v>0.1</v>
      </c>
      <c r="AC49" s="43">
        <v>0</v>
      </c>
      <c r="AD49" s="44">
        <v>0</v>
      </c>
      <c r="AE49" s="6">
        <f t="shared" si="5"/>
        <v>96562</v>
      </c>
    </row>
    <row r="50" spans="1:31" s="6" customFormat="1" ht="13.5" customHeight="1" thickTop="1">
      <c r="A50" s="52"/>
      <c r="B50" s="33"/>
      <c r="C50" s="34" t="s">
        <v>74</v>
      </c>
      <c r="D50" s="29">
        <f aca="true" t="shared" si="30" ref="D50:K50">+SUM(D47:D49)</f>
        <v>25388</v>
      </c>
      <c r="E50" s="29">
        <f t="shared" si="30"/>
        <v>95227</v>
      </c>
      <c r="F50" s="29">
        <f t="shared" si="30"/>
        <v>0</v>
      </c>
      <c r="G50" s="29">
        <f t="shared" si="30"/>
        <v>1006646</v>
      </c>
      <c r="H50" s="29">
        <f t="shared" si="30"/>
        <v>1006646</v>
      </c>
      <c r="I50" s="29">
        <f t="shared" si="30"/>
        <v>1127261</v>
      </c>
      <c r="J50" s="29">
        <f t="shared" si="30"/>
        <v>120615</v>
      </c>
      <c r="K50" s="29">
        <f t="shared" si="30"/>
        <v>159247</v>
      </c>
      <c r="L50" s="30">
        <f>+ROUND(K50/I50*100,1)</f>
        <v>14.1</v>
      </c>
      <c r="M50" s="29">
        <f>+SUM(M47:M49)</f>
        <v>852336</v>
      </c>
      <c r="N50" s="30">
        <f>+ROUND(M50/I50*100,1)</f>
        <v>75.6</v>
      </c>
      <c r="O50" s="29">
        <f>+SUM(O47:O49)</f>
        <v>30196</v>
      </c>
      <c r="P50" s="30">
        <f>+ROUND(O50/I50*100,1)</f>
        <v>2.7</v>
      </c>
      <c r="Q50" s="29">
        <f>+SUM(Q47:Q49)</f>
        <v>170</v>
      </c>
      <c r="R50" s="30">
        <f>+ROUND(Q50/I50*100,1)</f>
        <v>0</v>
      </c>
      <c r="S50" s="29">
        <f>+SUM(S47:S49)</f>
        <v>71156</v>
      </c>
      <c r="T50" s="30">
        <f>+ROUND(S50/I50*100,1)</f>
        <v>6.3</v>
      </c>
      <c r="U50" s="29">
        <f>+SUM(U47:U49)</f>
        <v>0</v>
      </c>
      <c r="V50" s="30">
        <f>+ROUND(U50/I50*100,1)</f>
        <v>0</v>
      </c>
      <c r="W50" s="29">
        <f>+SUM(W47:W49)</f>
        <v>0</v>
      </c>
      <c r="X50" s="30">
        <f>+ROUND(W50/I50*100,1)</f>
        <v>0</v>
      </c>
      <c r="Y50" s="29">
        <f>+SUM(Y47:Y49)</f>
        <v>11782</v>
      </c>
      <c r="Z50" s="30">
        <f>+ROUND(Y50/I50*100,1)</f>
        <v>1</v>
      </c>
      <c r="AA50" s="29">
        <f>+SUM(AA47:AA49)</f>
        <v>503</v>
      </c>
      <c r="AB50" s="30">
        <f>+ROUND(AA50/I50*100,1)</f>
        <v>0</v>
      </c>
      <c r="AC50" s="29">
        <f>+SUM(AC47:AC49)</f>
        <v>1871</v>
      </c>
      <c r="AD50" s="30">
        <f>+ROUND(AC50/I50*100,1)</f>
        <v>0.2</v>
      </c>
      <c r="AE50" s="6">
        <f t="shared" si="5"/>
        <v>1127261</v>
      </c>
    </row>
    <row r="51" spans="1:31" s="6" customFormat="1" ht="13.5" customHeight="1">
      <c r="A51" s="52"/>
      <c r="B51" s="35"/>
      <c r="C51" s="36"/>
      <c r="D51" s="31"/>
      <c r="E51" s="31"/>
      <c r="F51" s="31"/>
      <c r="G51" s="31"/>
      <c r="H51" s="31"/>
      <c r="I51" s="31"/>
      <c r="J51" s="31"/>
      <c r="K51" s="31"/>
      <c r="L51" s="32"/>
      <c r="M51" s="31"/>
      <c r="N51" s="32"/>
      <c r="O51" s="31"/>
      <c r="P51" s="32"/>
      <c r="Q51" s="31"/>
      <c r="R51" s="32"/>
      <c r="S51" s="31"/>
      <c r="T51" s="32"/>
      <c r="U51" s="31"/>
      <c r="V51" s="32"/>
      <c r="W51" s="31"/>
      <c r="X51" s="32"/>
      <c r="Y51" s="31"/>
      <c r="Z51" s="32"/>
      <c r="AA51" s="31"/>
      <c r="AB51" s="32"/>
      <c r="AC51" s="31"/>
      <c r="AD51" s="32"/>
      <c r="AE51" s="6">
        <f t="shared" si="5"/>
        <v>0</v>
      </c>
    </row>
    <row r="52" spans="1:31" s="6" customFormat="1" ht="13.5" customHeight="1" thickBot="1">
      <c r="A52" s="52" t="s">
        <v>70</v>
      </c>
      <c r="B52" s="37">
        <v>20</v>
      </c>
      <c r="C52" s="37" t="s">
        <v>15</v>
      </c>
      <c r="D52" s="37">
        <v>7027</v>
      </c>
      <c r="E52" s="37">
        <v>4483</v>
      </c>
      <c r="F52" s="37">
        <v>600</v>
      </c>
      <c r="G52" s="37">
        <v>44909</v>
      </c>
      <c r="H52" s="37">
        <f>SUM(F52:G52)</f>
        <v>45509</v>
      </c>
      <c r="I52" s="37">
        <f>SUM(D52:E52,H52)</f>
        <v>57019</v>
      </c>
      <c r="J52" s="37">
        <f>SUM(D52:F52)</f>
        <v>12110</v>
      </c>
      <c r="K52" s="37">
        <v>8063</v>
      </c>
      <c r="L52" s="38">
        <f>+ROUND(K52/I52*100,1)</f>
        <v>14.1</v>
      </c>
      <c r="M52" s="37">
        <v>19962</v>
      </c>
      <c r="N52" s="38">
        <f>+ROUND(M52/I52*100,1)</f>
        <v>35</v>
      </c>
      <c r="O52" s="37">
        <v>4790</v>
      </c>
      <c r="P52" s="38">
        <f>+ROUND(O52/I52*100,1)</f>
        <v>8.4</v>
      </c>
      <c r="Q52" s="37">
        <v>4496</v>
      </c>
      <c r="R52" s="38">
        <f>+ROUND(Q52/I52*100,1)</f>
        <v>7.9</v>
      </c>
      <c r="S52" s="37">
        <v>17447</v>
      </c>
      <c r="T52" s="38">
        <f>+ROUND(S52/I52*100,1)</f>
        <v>30.6</v>
      </c>
      <c r="U52" s="37">
        <v>549</v>
      </c>
      <c r="V52" s="38">
        <f>+ROUND(U52/I52*100,1)</f>
        <v>1</v>
      </c>
      <c r="W52" s="37">
        <v>0</v>
      </c>
      <c r="X52" s="38">
        <v>0</v>
      </c>
      <c r="Y52" s="37">
        <v>1217</v>
      </c>
      <c r="Z52" s="38">
        <f>+ROUND(Y52/I52*100,1)</f>
        <v>2.1</v>
      </c>
      <c r="AA52" s="37">
        <v>139</v>
      </c>
      <c r="AB52" s="38">
        <f>+ROUND(AA52/I52*100,1)</f>
        <v>0.2</v>
      </c>
      <c r="AC52" s="37">
        <v>356</v>
      </c>
      <c r="AD52" s="38">
        <f>+ROUND(AC52/I52*100,1)</f>
        <v>0.6</v>
      </c>
      <c r="AE52" s="6">
        <f t="shared" si="5"/>
        <v>57019</v>
      </c>
    </row>
    <row r="53" spans="1:31" s="6" customFormat="1" ht="13.5" customHeight="1" thickTop="1">
      <c r="A53" s="52"/>
      <c r="B53" s="33"/>
      <c r="C53" s="34" t="s">
        <v>74</v>
      </c>
      <c r="D53" s="29">
        <f aca="true" t="shared" si="31" ref="D53:K53">+SUM(D52:D52)</f>
        <v>7027</v>
      </c>
      <c r="E53" s="29">
        <f t="shared" si="31"/>
        <v>4483</v>
      </c>
      <c r="F53" s="29">
        <f t="shared" si="31"/>
        <v>600</v>
      </c>
      <c r="G53" s="29">
        <f t="shared" si="31"/>
        <v>44909</v>
      </c>
      <c r="H53" s="29">
        <f t="shared" si="31"/>
        <v>45509</v>
      </c>
      <c r="I53" s="29">
        <f t="shared" si="31"/>
        <v>57019</v>
      </c>
      <c r="J53" s="29">
        <f t="shared" si="31"/>
        <v>12110</v>
      </c>
      <c r="K53" s="29">
        <f t="shared" si="31"/>
        <v>8063</v>
      </c>
      <c r="L53" s="30">
        <f>+ROUND(K53/I53*100,1)</f>
        <v>14.1</v>
      </c>
      <c r="M53" s="29">
        <f>+SUM(M52:M52)</f>
        <v>19962</v>
      </c>
      <c r="N53" s="30">
        <f>+ROUND(M53/I53*100,1)</f>
        <v>35</v>
      </c>
      <c r="O53" s="29">
        <f>+SUM(O52:O52)</f>
        <v>4790</v>
      </c>
      <c r="P53" s="30">
        <f>+ROUND(O53/I53*100,1)</f>
        <v>8.4</v>
      </c>
      <c r="Q53" s="29">
        <f>+SUM(Q52:Q52)</f>
        <v>4496</v>
      </c>
      <c r="R53" s="30">
        <f>+ROUND(Q53/I53*100,1)</f>
        <v>7.9</v>
      </c>
      <c r="S53" s="29">
        <f>+SUM(S52:S52)</f>
        <v>17447</v>
      </c>
      <c r="T53" s="30">
        <f>+ROUND(S53/I53*100,1)</f>
        <v>30.6</v>
      </c>
      <c r="U53" s="29">
        <f>+SUM(U52:U52)</f>
        <v>549</v>
      </c>
      <c r="V53" s="30">
        <f>+ROUND(U53/I53*100,1)</f>
        <v>1</v>
      </c>
      <c r="W53" s="29">
        <f>+SUM(W52:W52)</f>
        <v>0</v>
      </c>
      <c r="X53" s="30">
        <f>+ROUND(W53/I53*100,1)</f>
        <v>0</v>
      </c>
      <c r="Y53" s="29">
        <f>+SUM(Y52:Y52)</f>
        <v>1217</v>
      </c>
      <c r="Z53" s="30">
        <f>+ROUND(Y53/I53*100,1)</f>
        <v>2.1</v>
      </c>
      <c r="AA53" s="29">
        <f>+SUM(AA52:AA52)</f>
        <v>139</v>
      </c>
      <c r="AB53" s="30">
        <f>+ROUND(AA53/I53*100,1)</f>
        <v>0.2</v>
      </c>
      <c r="AC53" s="29">
        <f>+SUM(AC52:AC52)</f>
        <v>356</v>
      </c>
      <c r="AD53" s="30">
        <f>+ROUND(AC53/I53*100,1)</f>
        <v>0.6</v>
      </c>
      <c r="AE53" s="6">
        <f t="shared" si="5"/>
        <v>57019</v>
      </c>
    </row>
    <row r="54" spans="1:31" s="6" customFormat="1" ht="13.5" customHeight="1">
      <c r="A54" s="52"/>
      <c r="B54" s="35"/>
      <c r="C54" s="36"/>
      <c r="D54" s="31"/>
      <c r="E54" s="31"/>
      <c r="F54" s="31"/>
      <c r="G54" s="31"/>
      <c r="H54" s="31"/>
      <c r="I54" s="31"/>
      <c r="J54" s="31"/>
      <c r="K54" s="31"/>
      <c r="L54" s="32"/>
      <c r="M54" s="31"/>
      <c r="N54" s="32"/>
      <c r="O54" s="31"/>
      <c r="P54" s="32"/>
      <c r="Q54" s="31"/>
      <c r="R54" s="32"/>
      <c r="S54" s="31"/>
      <c r="T54" s="32"/>
      <c r="U54" s="31"/>
      <c r="V54" s="32"/>
      <c r="W54" s="31"/>
      <c r="X54" s="32"/>
      <c r="Y54" s="31"/>
      <c r="Z54" s="32"/>
      <c r="AA54" s="31"/>
      <c r="AB54" s="32"/>
      <c r="AC54" s="31"/>
      <c r="AD54" s="32"/>
      <c r="AE54" s="6">
        <f t="shared" si="5"/>
        <v>0</v>
      </c>
    </row>
    <row r="55" spans="1:31" s="6" customFormat="1" ht="13.5" customHeight="1">
      <c r="A55" s="52" t="s">
        <v>71</v>
      </c>
      <c r="B55" s="39">
        <v>4</v>
      </c>
      <c r="C55" s="39" t="s">
        <v>5</v>
      </c>
      <c r="D55" s="39">
        <v>0</v>
      </c>
      <c r="E55" s="39">
        <v>12081</v>
      </c>
      <c r="F55" s="39">
        <v>0</v>
      </c>
      <c r="G55" s="39">
        <v>1257886</v>
      </c>
      <c r="H55" s="39">
        <f aca="true" t="shared" si="32" ref="H55:H65">SUM(F55:G55)</f>
        <v>1257886</v>
      </c>
      <c r="I55" s="39">
        <f aca="true" t="shared" si="33" ref="I55:I65">SUM(D55:E55,H55)</f>
        <v>1269967</v>
      </c>
      <c r="J55" s="39">
        <f aca="true" t="shared" si="34" ref="J55:J65">SUM(D55:F55)</f>
        <v>12081</v>
      </c>
      <c r="K55" s="39">
        <v>26403</v>
      </c>
      <c r="L55" s="40">
        <f>+ROUND(K55/I55*100,1)</f>
        <v>2.1</v>
      </c>
      <c r="M55" s="39">
        <v>1003155</v>
      </c>
      <c r="N55" s="40">
        <f aca="true" t="shared" si="35" ref="N55:N66">+ROUND(M55/I55*100,1)</f>
        <v>79</v>
      </c>
      <c r="O55" s="39">
        <v>18407</v>
      </c>
      <c r="P55" s="40">
        <f>+ROUND(O55/I55*100,1)</f>
        <v>1.4</v>
      </c>
      <c r="Q55" s="39">
        <v>1453</v>
      </c>
      <c r="R55" s="40">
        <f aca="true" t="shared" si="36" ref="R55:R66">+ROUND(Q55/I55*100,1)</f>
        <v>0.1</v>
      </c>
      <c r="S55" s="39">
        <v>172410</v>
      </c>
      <c r="T55" s="40">
        <f aca="true" t="shared" si="37" ref="T55:T66">+ROUND(S55/I55*100,1)</f>
        <v>13.6</v>
      </c>
      <c r="U55" s="39">
        <v>0</v>
      </c>
      <c r="V55" s="40">
        <v>0</v>
      </c>
      <c r="W55" s="39">
        <v>0</v>
      </c>
      <c r="X55" s="40">
        <v>0</v>
      </c>
      <c r="Y55" s="39">
        <v>43863</v>
      </c>
      <c r="Z55" s="40">
        <f aca="true" t="shared" si="38" ref="Z55:Z66">+ROUND(Y55/I55*100,1)</f>
        <v>3.5</v>
      </c>
      <c r="AA55" s="39">
        <v>2464</v>
      </c>
      <c r="AB55" s="40">
        <f aca="true" t="shared" si="39" ref="AB55:AB66">+ROUND(AA55/I55*100,1)</f>
        <v>0.2</v>
      </c>
      <c r="AC55" s="39">
        <v>1812</v>
      </c>
      <c r="AD55" s="40">
        <f aca="true" t="shared" si="40" ref="AD55:AD66">+ROUND(AC55/I55*100,1)</f>
        <v>0.1</v>
      </c>
      <c r="AE55" s="6">
        <f t="shared" si="5"/>
        <v>1269967</v>
      </c>
    </row>
    <row r="56" spans="1:31" s="6" customFormat="1" ht="13.5" customHeight="1">
      <c r="A56" s="52"/>
      <c r="B56" s="41">
        <v>41</v>
      </c>
      <c r="C56" s="41" t="s">
        <v>30</v>
      </c>
      <c r="D56" s="41">
        <v>3025</v>
      </c>
      <c r="E56" s="41">
        <v>4232</v>
      </c>
      <c r="F56" s="41">
        <v>90982</v>
      </c>
      <c r="G56" s="41">
        <v>0</v>
      </c>
      <c r="H56" s="41">
        <f t="shared" si="32"/>
        <v>90982</v>
      </c>
      <c r="I56" s="41">
        <f t="shared" si="33"/>
        <v>98239</v>
      </c>
      <c r="J56" s="41">
        <f t="shared" si="34"/>
        <v>98239</v>
      </c>
      <c r="K56" s="41">
        <v>0</v>
      </c>
      <c r="L56" s="42">
        <v>0</v>
      </c>
      <c r="M56" s="41">
        <v>75585</v>
      </c>
      <c r="N56" s="42">
        <f t="shared" si="35"/>
        <v>76.9</v>
      </c>
      <c r="O56" s="41">
        <v>230</v>
      </c>
      <c r="P56" s="42">
        <f>+ROUND(O56/I56*100,1)</f>
        <v>0.2</v>
      </c>
      <c r="Q56" s="41">
        <v>650</v>
      </c>
      <c r="R56" s="42">
        <f t="shared" si="36"/>
        <v>0.7</v>
      </c>
      <c r="S56" s="41">
        <v>9088</v>
      </c>
      <c r="T56" s="42">
        <f t="shared" si="37"/>
        <v>9.3</v>
      </c>
      <c r="U56" s="41">
        <v>0</v>
      </c>
      <c r="V56" s="42">
        <v>0</v>
      </c>
      <c r="W56" s="41">
        <v>0</v>
      </c>
      <c r="X56" s="42">
        <v>0</v>
      </c>
      <c r="Y56" s="41">
        <v>12616</v>
      </c>
      <c r="Z56" s="42">
        <f t="shared" si="38"/>
        <v>12.8</v>
      </c>
      <c r="AA56" s="41">
        <v>62</v>
      </c>
      <c r="AB56" s="42">
        <f t="shared" si="39"/>
        <v>0.1</v>
      </c>
      <c r="AC56" s="41">
        <v>8</v>
      </c>
      <c r="AD56" s="42">
        <f t="shared" si="40"/>
        <v>0</v>
      </c>
      <c r="AE56" s="6">
        <f t="shared" si="5"/>
        <v>98239</v>
      </c>
    </row>
    <row r="57" spans="1:31" s="6" customFormat="1" ht="13.5" customHeight="1">
      <c r="A57" s="52"/>
      <c r="B57" s="41">
        <v>47</v>
      </c>
      <c r="C57" s="41" t="s">
        <v>35</v>
      </c>
      <c r="D57" s="41">
        <v>3033</v>
      </c>
      <c r="E57" s="41">
        <v>12492</v>
      </c>
      <c r="F57" s="41">
        <v>0</v>
      </c>
      <c r="G57" s="41">
        <v>76785</v>
      </c>
      <c r="H57" s="41">
        <f t="shared" si="32"/>
        <v>76785</v>
      </c>
      <c r="I57" s="41">
        <f t="shared" si="33"/>
        <v>92310</v>
      </c>
      <c r="J57" s="41">
        <f t="shared" si="34"/>
        <v>15525</v>
      </c>
      <c r="K57" s="41">
        <v>0</v>
      </c>
      <c r="L57" s="42">
        <v>0</v>
      </c>
      <c r="M57" s="41">
        <v>52919</v>
      </c>
      <c r="N57" s="42">
        <f t="shared" si="35"/>
        <v>57.3</v>
      </c>
      <c r="O57" s="41">
        <v>6470</v>
      </c>
      <c r="P57" s="42">
        <f>+ROUND(O57/I57*100,1)</f>
        <v>7</v>
      </c>
      <c r="Q57" s="41">
        <v>1073</v>
      </c>
      <c r="R57" s="42">
        <f t="shared" si="36"/>
        <v>1.2</v>
      </c>
      <c r="S57" s="41">
        <v>23928</v>
      </c>
      <c r="T57" s="42">
        <f t="shared" si="37"/>
        <v>25.9</v>
      </c>
      <c r="U57" s="41">
        <v>0</v>
      </c>
      <c r="V57" s="42">
        <v>0</v>
      </c>
      <c r="W57" s="41">
        <v>0</v>
      </c>
      <c r="X57" s="42">
        <v>0</v>
      </c>
      <c r="Y57" s="41">
        <v>4543</v>
      </c>
      <c r="Z57" s="42">
        <f t="shared" si="38"/>
        <v>4.9</v>
      </c>
      <c r="AA57" s="41">
        <v>168</v>
      </c>
      <c r="AB57" s="42">
        <f t="shared" si="39"/>
        <v>0.2</v>
      </c>
      <c r="AC57" s="41">
        <v>3209</v>
      </c>
      <c r="AD57" s="42">
        <f t="shared" si="40"/>
        <v>3.5</v>
      </c>
      <c r="AE57" s="6">
        <f t="shared" si="5"/>
        <v>92310</v>
      </c>
    </row>
    <row r="58" spans="1:31" s="6" customFormat="1" ht="13.5" customHeight="1">
      <c r="A58" s="52"/>
      <c r="B58" s="41">
        <v>46</v>
      </c>
      <c r="C58" s="41" t="s">
        <v>34</v>
      </c>
      <c r="D58" s="41">
        <v>15500</v>
      </c>
      <c r="E58" s="41">
        <v>48274</v>
      </c>
      <c r="F58" s="41">
        <v>1721</v>
      </c>
      <c r="G58" s="41">
        <v>501670</v>
      </c>
      <c r="H58" s="41">
        <f t="shared" si="32"/>
        <v>503391</v>
      </c>
      <c r="I58" s="41">
        <f t="shared" si="33"/>
        <v>567165</v>
      </c>
      <c r="J58" s="41">
        <f t="shared" si="34"/>
        <v>65495</v>
      </c>
      <c r="K58" s="41">
        <v>6968</v>
      </c>
      <c r="L58" s="42">
        <f>+ROUND(K58/I58*100,1)</f>
        <v>1.2</v>
      </c>
      <c r="M58" s="41">
        <v>375848</v>
      </c>
      <c r="N58" s="42">
        <f t="shared" si="35"/>
        <v>66.3</v>
      </c>
      <c r="O58" s="41">
        <v>25950</v>
      </c>
      <c r="P58" s="42">
        <f>+ROUND(O58/I58*100,1)</f>
        <v>4.6</v>
      </c>
      <c r="Q58" s="41">
        <v>2337</v>
      </c>
      <c r="R58" s="42">
        <f t="shared" si="36"/>
        <v>0.4</v>
      </c>
      <c r="S58" s="41">
        <v>122235</v>
      </c>
      <c r="T58" s="42">
        <f t="shared" si="37"/>
        <v>21.6</v>
      </c>
      <c r="U58" s="41">
        <v>0</v>
      </c>
      <c r="V58" s="42">
        <v>0</v>
      </c>
      <c r="W58" s="41">
        <v>0</v>
      </c>
      <c r="X58" s="42">
        <v>0</v>
      </c>
      <c r="Y58" s="41">
        <v>29837</v>
      </c>
      <c r="Z58" s="42">
        <f t="shared" si="38"/>
        <v>5.3</v>
      </c>
      <c r="AA58" s="41">
        <v>3858</v>
      </c>
      <c r="AB58" s="42">
        <f t="shared" si="39"/>
        <v>0.7</v>
      </c>
      <c r="AC58" s="41">
        <v>132</v>
      </c>
      <c r="AD58" s="42">
        <f t="shared" si="40"/>
        <v>0</v>
      </c>
      <c r="AE58" s="6">
        <f t="shared" si="5"/>
        <v>567165</v>
      </c>
    </row>
    <row r="59" spans="1:31" s="6" customFormat="1" ht="13.5" customHeight="1">
      <c r="A59" s="52"/>
      <c r="B59" s="41">
        <v>33</v>
      </c>
      <c r="C59" s="41" t="s">
        <v>24</v>
      </c>
      <c r="D59" s="41">
        <v>1740</v>
      </c>
      <c r="E59" s="41">
        <v>6624</v>
      </c>
      <c r="F59" s="41">
        <v>1102</v>
      </c>
      <c r="G59" s="41">
        <v>124738</v>
      </c>
      <c r="H59" s="41">
        <f t="shared" si="32"/>
        <v>125840</v>
      </c>
      <c r="I59" s="41">
        <f t="shared" si="33"/>
        <v>134204</v>
      </c>
      <c r="J59" s="41">
        <f t="shared" si="34"/>
        <v>9466</v>
      </c>
      <c r="K59" s="41">
        <v>0</v>
      </c>
      <c r="L59" s="42">
        <v>0</v>
      </c>
      <c r="M59" s="41">
        <v>62859</v>
      </c>
      <c r="N59" s="42">
        <f t="shared" si="35"/>
        <v>46.8</v>
      </c>
      <c r="O59" s="41">
        <v>0</v>
      </c>
      <c r="P59" s="42">
        <f>+ROUND(O59/I59*100,1)</f>
        <v>0</v>
      </c>
      <c r="Q59" s="41">
        <v>0</v>
      </c>
      <c r="R59" s="42">
        <f t="shared" si="36"/>
        <v>0</v>
      </c>
      <c r="S59" s="41">
        <v>70153</v>
      </c>
      <c r="T59" s="42">
        <f t="shared" si="37"/>
        <v>52.3</v>
      </c>
      <c r="U59" s="41">
        <v>0</v>
      </c>
      <c r="V59" s="42">
        <v>0</v>
      </c>
      <c r="W59" s="41">
        <v>0</v>
      </c>
      <c r="X59" s="42">
        <v>0</v>
      </c>
      <c r="Y59" s="41">
        <v>1192</v>
      </c>
      <c r="Z59" s="42">
        <f t="shared" si="38"/>
        <v>0.9</v>
      </c>
      <c r="AA59" s="41">
        <v>0</v>
      </c>
      <c r="AB59" s="42">
        <f t="shared" si="39"/>
        <v>0</v>
      </c>
      <c r="AC59" s="41">
        <v>0</v>
      </c>
      <c r="AD59" s="42">
        <f t="shared" si="40"/>
        <v>0</v>
      </c>
      <c r="AE59" s="6">
        <f t="shared" si="5"/>
        <v>134204</v>
      </c>
    </row>
    <row r="60" spans="1:31" s="6" customFormat="1" ht="13.5" customHeight="1">
      <c r="A60" s="52"/>
      <c r="B60" s="41">
        <v>34</v>
      </c>
      <c r="C60" s="41" t="s">
        <v>25</v>
      </c>
      <c r="D60" s="41">
        <v>2366</v>
      </c>
      <c r="E60" s="41">
        <v>15931</v>
      </c>
      <c r="F60" s="41">
        <v>7014</v>
      </c>
      <c r="G60" s="41">
        <v>342394</v>
      </c>
      <c r="H60" s="41">
        <f t="shared" si="32"/>
        <v>349408</v>
      </c>
      <c r="I60" s="41">
        <f t="shared" si="33"/>
        <v>367705</v>
      </c>
      <c r="J60" s="41">
        <f t="shared" si="34"/>
        <v>25311</v>
      </c>
      <c r="K60" s="41">
        <v>0</v>
      </c>
      <c r="L60" s="42">
        <v>0</v>
      </c>
      <c r="M60" s="41">
        <v>174214</v>
      </c>
      <c r="N60" s="42">
        <f t="shared" si="35"/>
        <v>47.4</v>
      </c>
      <c r="O60" s="41">
        <v>9094</v>
      </c>
      <c r="P60" s="42">
        <f aca="true" t="shared" si="41" ref="P60:P66">+ROUND(O60/I60*100,1)</f>
        <v>2.5</v>
      </c>
      <c r="Q60" s="41">
        <v>0</v>
      </c>
      <c r="R60" s="42">
        <f t="shared" si="36"/>
        <v>0</v>
      </c>
      <c r="S60" s="41">
        <v>170726</v>
      </c>
      <c r="T60" s="42">
        <f t="shared" si="37"/>
        <v>46.4</v>
      </c>
      <c r="U60" s="41">
        <v>0</v>
      </c>
      <c r="V60" s="42">
        <v>0</v>
      </c>
      <c r="W60" s="41">
        <v>0</v>
      </c>
      <c r="X60" s="42">
        <v>0</v>
      </c>
      <c r="Y60" s="41">
        <v>12712</v>
      </c>
      <c r="Z60" s="42">
        <f t="shared" si="38"/>
        <v>3.5</v>
      </c>
      <c r="AA60" s="41">
        <v>607</v>
      </c>
      <c r="AB60" s="42">
        <f t="shared" si="39"/>
        <v>0.2</v>
      </c>
      <c r="AC60" s="41">
        <v>352</v>
      </c>
      <c r="AD60" s="42">
        <f t="shared" si="40"/>
        <v>0.1</v>
      </c>
      <c r="AE60" s="6">
        <f t="shared" si="5"/>
        <v>367705</v>
      </c>
    </row>
    <row r="61" spans="1:31" s="6" customFormat="1" ht="13.5" customHeight="1">
      <c r="A61" s="52"/>
      <c r="B61" s="41">
        <v>38</v>
      </c>
      <c r="C61" s="41" t="s">
        <v>28</v>
      </c>
      <c r="D61" s="41">
        <v>4877</v>
      </c>
      <c r="E61" s="41">
        <v>12616</v>
      </c>
      <c r="F61" s="41">
        <v>8097</v>
      </c>
      <c r="G61" s="41">
        <v>228658</v>
      </c>
      <c r="H61" s="41">
        <f t="shared" si="32"/>
        <v>236755</v>
      </c>
      <c r="I61" s="41">
        <f t="shared" si="33"/>
        <v>254248</v>
      </c>
      <c r="J61" s="41">
        <f t="shared" si="34"/>
        <v>25590</v>
      </c>
      <c r="K61" s="41">
        <v>275</v>
      </c>
      <c r="L61" s="42">
        <f>+ROUND(K61/I61*100,1)</f>
        <v>0.1</v>
      </c>
      <c r="M61" s="41">
        <v>179050</v>
      </c>
      <c r="N61" s="42">
        <f t="shared" si="35"/>
        <v>70.4</v>
      </c>
      <c r="O61" s="41">
        <v>3507</v>
      </c>
      <c r="P61" s="42">
        <f t="shared" si="41"/>
        <v>1.4</v>
      </c>
      <c r="Q61" s="41">
        <v>0</v>
      </c>
      <c r="R61" s="42">
        <f t="shared" si="36"/>
        <v>0</v>
      </c>
      <c r="S61" s="41">
        <v>47667</v>
      </c>
      <c r="T61" s="42">
        <f t="shared" si="37"/>
        <v>18.7</v>
      </c>
      <c r="U61" s="41">
        <v>0</v>
      </c>
      <c r="V61" s="42">
        <v>0</v>
      </c>
      <c r="W61" s="41">
        <v>0</v>
      </c>
      <c r="X61" s="42">
        <v>0</v>
      </c>
      <c r="Y61" s="41">
        <v>15183</v>
      </c>
      <c r="Z61" s="42">
        <f t="shared" si="38"/>
        <v>6</v>
      </c>
      <c r="AA61" s="41">
        <v>190</v>
      </c>
      <c r="AB61" s="42">
        <f t="shared" si="39"/>
        <v>0.1</v>
      </c>
      <c r="AC61" s="41">
        <v>8376</v>
      </c>
      <c r="AD61" s="42">
        <f t="shared" si="40"/>
        <v>3.3</v>
      </c>
      <c r="AE61" s="6">
        <f t="shared" si="5"/>
        <v>254248</v>
      </c>
    </row>
    <row r="62" spans="1:31" s="6" customFormat="1" ht="13.5" customHeight="1">
      <c r="A62" s="52"/>
      <c r="B62" s="41">
        <v>51</v>
      </c>
      <c r="C62" s="41" t="s">
        <v>37</v>
      </c>
      <c r="D62" s="41">
        <v>0</v>
      </c>
      <c r="E62" s="41">
        <v>12658</v>
      </c>
      <c r="F62" s="41">
        <v>0</v>
      </c>
      <c r="G62" s="41">
        <v>101083</v>
      </c>
      <c r="H62" s="41">
        <f t="shared" si="32"/>
        <v>101083</v>
      </c>
      <c r="I62" s="41">
        <f t="shared" si="33"/>
        <v>113741</v>
      </c>
      <c r="J62" s="41">
        <f t="shared" si="34"/>
        <v>12658</v>
      </c>
      <c r="K62" s="41">
        <v>398</v>
      </c>
      <c r="L62" s="42">
        <f>+ROUND(K62/I62*100,1)</f>
        <v>0.3</v>
      </c>
      <c r="M62" s="41">
        <v>52145</v>
      </c>
      <c r="N62" s="42">
        <f t="shared" si="35"/>
        <v>45.8</v>
      </c>
      <c r="O62" s="41">
        <v>8792</v>
      </c>
      <c r="P62" s="42">
        <f t="shared" si="41"/>
        <v>7.7</v>
      </c>
      <c r="Q62" s="41">
        <v>0</v>
      </c>
      <c r="R62" s="42">
        <f t="shared" si="36"/>
        <v>0</v>
      </c>
      <c r="S62" s="41">
        <v>22698</v>
      </c>
      <c r="T62" s="42">
        <f t="shared" si="37"/>
        <v>20</v>
      </c>
      <c r="U62" s="41">
        <v>0</v>
      </c>
      <c r="V62" s="42">
        <v>0</v>
      </c>
      <c r="W62" s="41">
        <v>0</v>
      </c>
      <c r="X62" s="42">
        <v>0</v>
      </c>
      <c r="Y62" s="41">
        <v>29441</v>
      </c>
      <c r="Z62" s="42">
        <f t="shared" si="38"/>
        <v>25.9</v>
      </c>
      <c r="AA62" s="41">
        <v>0</v>
      </c>
      <c r="AB62" s="42">
        <f t="shared" si="39"/>
        <v>0</v>
      </c>
      <c r="AC62" s="41">
        <v>267</v>
      </c>
      <c r="AD62" s="42">
        <f t="shared" si="40"/>
        <v>0.2</v>
      </c>
      <c r="AE62" s="6">
        <f t="shared" si="5"/>
        <v>113741</v>
      </c>
    </row>
    <row r="63" spans="1:31" s="6" customFormat="1" ht="13.5" customHeight="1">
      <c r="A63" s="52"/>
      <c r="B63" s="41">
        <v>73</v>
      </c>
      <c r="C63" s="41" t="s">
        <v>55</v>
      </c>
      <c r="D63" s="41">
        <v>0</v>
      </c>
      <c r="E63" s="41">
        <v>2820</v>
      </c>
      <c r="F63" s="41">
        <v>3422</v>
      </c>
      <c r="G63" s="41">
        <v>71220</v>
      </c>
      <c r="H63" s="41">
        <f t="shared" si="32"/>
        <v>74642</v>
      </c>
      <c r="I63" s="41">
        <f t="shared" si="33"/>
        <v>77462</v>
      </c>
      <c r="J63" s="41">
        <f t="shared" si="34"/>
        <v>6242</v>
      </c>
      <c r="K63" s="41">
        <v>0</v>
      </c>
      <c r="L63" s="42">
        <v>0</v>
      </c>
      <c r="M63" s="41">
        <v>33331</v>
      </c>
      <c r="N63" s="42">
        <f t="shared" si="35"/>
        <v>43</v>
      </c>
      <c r="O63" s="41">
        <v>200</v>
      </c>
      <c r="P63" s="42">
        <f t="shared" si="41"/>
        <v>0.3</v>
      </c>
      <c r="Q63" s="41">
        <v>0</v>
      </c>
      <c r="R63" s="42">
        <f t="shared" si="36"/>
        <v>0</v>
      </c>
      <c r="S63" s="41">
        <v>39718</v>
      </c>
      <c r="T63" s="42">
        <f t="shared" si="37"/>
        <v>51.3</v>
      </c>
      <c r="U63" s="41">
        <v>0</v>
      </c>
      <c r="V63" s="42">
        <v>0</v>
      </c>
      <c r="W63" s="41">
        <v>0</v>
      </c>
      <c r="X63" s="42">
        <v>0</v>
      </c>
      <c r="Y63" s="41">
        <v>4176</v>
      </c>
      <c r="Z63" s="42">
        <f t="shared" si="38"/>
        <v>5.4</v>
      </c>
      <c r="AA63" s="41">
        <v>4</v>
      </c>
      <c r="AB63" s="42">
        <f t="shared" si="39"/>
        <v>0</v>
      </c>
      <c r="AC63" s="41">
        <v>33</v>
      </c>
      <c r="AD63" s="42">
        <f t="shared" si="40"/>
        <v>0</v>
      </c>
      <c r="AE63" s="6">
        <f t="shared" si="5"/>
        <v>77462</v>
      </c>
    </row>
    <row r="64" spans="1:31" s="6" customFormat="1" ht="13.5" customHeight="1">
      <c r="A64" s="52"/>
      <c r="B64" s="41">
        <v>19</v>
      </c>
      <c r="C64" s="50" t="s">
        <v>14</v>
      </c>
      <c r="D64" s="41">
        <v>6021</v>
      </c>
      <c r="E64" s="41">
        <v>2945</v>
      </c>
      <c r="F64" s="41">
        <v>0</v>
      </c>
      <c r="G64" s="41">
        <v>81192</v>
      </c>
      <c r="H64" s="41">
        <f t="shared" si="32"/>
        <v>81192</v>
      </c>
      <c r="I64" s="41">
        <f t="shared" si="33"/>
        <v>90158</v>
      </c>
      <c r="J64" s="41">
        <f t="shared" si="34"/>
        <v>8966</v>
      </c>
      <c r="K64" s="41">
        <v>0</v>
      </c>
      <c r="L64" s="42">
        <f>+ROUND(K64/I64*100,1)</f>
        <v>0</v>
      </c>
      <c r="M64" s="41">
        <v>23395</v>
      </c>
      <c r="N64" s="42">
        <f t="shared" si="35"/>
        <v>25.9</v>
      </c>
      <c r="O64" s="41">
        <v>24102</v>
      </c>
      <c r="P64" s="42">
        <f t="shared" si="41"/>
        <v>26.7</v>
      </c>
      <c r="Q64" s="41">
        <v>0</v>
      </c>
      <c r="R64" s="42">
        <f t="shared" si="36"/>
        <v>0</v>
      </c>
      <c r="S64" s="41">
        <v>42311</v>
      </c>
      <c r="T64" s="42">
        <f t="shared" si="37"/>
        <v>46.9</v>
      </c>
      <c r="U64" s="41">
        <v>0</v>
      </c>
      <c r="V64" s="42">
        <v>0</v>
      </c>
      <c r="W64" s="41">
        <v>0</v>
      </c>
      <c r="X64" s="42">
        <v>0</v>
      </c>
      <c r="Y64" s="41">
        <v>350</v>
      </c>
      <c r="Z64" s="42">
        <f t="shared" si="38"/>
        <v>0.4</v>
      </c>
      <c r="AA64" s="41">
        <v>0</v>
      </c>
      <c r="AB64" s="42">
        <f t="shared" si="39"/>
        <v>0</v>
      </c>
      <c r="AC64" s="41">
        <v>0</v>
      </c>
      <c r="AD64" s="42">
        <f t="shared" si="40"/>
        <v>0</v>
      </c>
      <c r="AE64" s="6">
        <f t="shared" si="5"/>
        <v>90158</v>
      </c>
    </row>
    <row r="65" spans="1:31" s="6" customFormat="1" ht="13.5" customHeight="1" thickBot="1">
      <c r="A65" s="52"/>
      <c r="B65" s="43">
        <v>32</v>
      </c>
      <c r="C65" s="51" t="s">
        <v>23</v>
      </c>
      <c r="D65" s="43">
        <v>1162</v>
      </c>
      <c r="E65" s="43">
        <v>15865</v>
      </c>
      <c r="F65" s="43">
        <v>0</v>
      </c>
      <c r="G65" s="43">
        <v>58086</v>
      </c>
      <c r="H65" s="43">
        <f t="shared" si="32"/>
        <v>58086</v>
      </c>
      <c r="I65" s="43">
        <f t="shared" si="33"/>
        <v>75113</v>
      </c>
      <c r="J65" s="43">
        <f t="shared" si="34"/>
        <v>17027</v>
      </c>
      <c r="K65" s="43">
        <v>0</v>
      </c>
      <c r="L65" s="44">
        <v>0</v>
      </c>
      <c r="M65" s="43">
        <v>62380</v>
      </c>
      <c r="N65" s="44">
        <f t="shared" si="35"/>
        <v>83</v>
      </c>
      <c r="O65" s="43">
        <v>263</v>
      </c>
      <c r="P65" s="44">
        <f t="shared" si="41"/>
        <v>0.4</v>
      </c>
      <c r="Q65" s="43">
        <v>0</v>
      </c>
      <c r="R65" s="44">
        <f t="shared" si="36"/>
        <v>0</v>
      </c>
      <c r="S65" s="43">
        <v>12169</v>
      </c>
      <c r="T65" s="44">
        <f t="shared" si="37"/>
        <v>16.2</v>
      </c>
      <c r="U65" s="43">
        <v>0</v>
      </c>
      <c r="V65" s="44">
        <v>0</v>
      </c>
      <c r="W65" s="43">
        <v>0</v>
      </c>
      <c r="X65" s="44">
        <v>0</v>
      </c>
      <c r="Y65" s="43">
        <v>105</v>
      </c>
      <c r="Z65" s="44">
        <f t="shared" si="38"/>
        <v>0.1</v>
      </c>
      <c r="AA65" s="43">
        <v>0</v>
      </c>
      <c r="AB65" s="44">
        <f t="shared" si="39"/>
        <v>0</v>
      </c>
      <c r="AC65" s="43">
        <v>196</v>
      </c>
      <c r="AD65" s="44">
        <f t="shared" si="40"/>
        <v>0.3</v>
      </c>
      <c r="AE65" s="6">
        <f t="shared" si="5"/>
        <v>75113</v>
      </c>
    </row>
    <row r="66" spans="1:31" s="6" customFormat="1" ht="13.5" customHeight="1" thickTop="1">
      <c r="A66" s="52"/>
      <c r="B66" s="33"/>
      <c r="C66" s="34" t="s">
        <v>74</v>
      </c>
      <c r="D66" s="29">
        <f aca="true" t="shared" si="42" ref="D66:K66">+SUM(D55:D65)</f>
        <v>37724</v>
      </c>
      <c r="E66" s="29">
        <f t="shared" si="42"/>
        <v>146538</v>
      </c>
      <c r="F66" s="29">
        <f t="shared" si="42"/>
        <v>112338</v>
      </c>
      <c r="G66" s="29">
        <f t="shared" si="42"/>
        <v>2843712</v>
      </c>
      <c r="H66" s="29">
        <f t="shared" si="42"/>
        <v>2956050</v>
      </c>
      <c r="I66" s="29">
        <f t="shared" si="42"/>
        <v>3140312</v>
      </c>
      <c r="J66" s="29">
        <f t="shared" si="42"/>
        <v>296600</v>
      </c>
      <c r="K66" s="29">
        <f t="shared" si="42"/>
        <v>34044</v>
      </c>
      <c r="L66" s="30">
        <f>+ROUND(K66/I66*100,1)</f>
        <v>1.1</v>
      </c>
      <c r="M66" s="29">
        <f>+SUM(M55:M65)</f>
        <v>2094881</v>
      </c>
      <c r="N66" s="30">
        <f t="shared" si="35"/>
        <v>66.7</v>
      </c>
      <c r="O66" s="29">
        <f>+SUM(O55:O65)</f>
        <v>97015</v>
      </c>
      <c r="P66" s="30">
        <f t="shared" si="41"/>
        <v>3.1</v>
      </c>
      <c r="Q66" s="29">
        <f>+SUM(Q55:Q65)</f>
        <v>5513</v>
      </c>
      <c r="R66" s="30">
        <f t="shared" si="36"/>
        <v>0.2</v>
      </c>
      <c r="S66" s="29">
        <f>+SUM(S55:S65)</f>
        <v>733103</v>
      </c>
      <c r="T66" s="30">
        <f t="shared" si="37"/>
        <v>23.3</v>
      </c>
      <c r="U66" s="29">
        <f>+SUM(U55:U65)</f>
        <v>0</v>
      </c>
      <c r="V66" s="30">
        <f>+ROUND(U66/I66*100,1)</f>
        <v>0</v>
      </c>
      <c r="W66" s="29">
        <f>+SUM(W55:W65)</f>
        <v>0</v>
      </c>
      <c r="X66" s="30">
        <f>+ROUND(W66/I66*100,1)</f>
        <v>0</v>
      </c>
      <c r="Y66" s="29">
        <f>+SUM(Y55:Y65)</f>
        <v>154018</v>
      </c>
      <c r="Z66" s="30">
        <f t="shared" si="38"/>
        <v>4.9</v>
      </c>
      <c r="AA66" s="29">
        <f>+SUM(AA55:AA65)</f>
        <v>7353</v>
      </c>
      <c r="AB66" s="30">
        <f t="shared" si="39"/>
        <v>0.2</v>
      </c>
      <c r="AC66" s="29">
        <f>+SUM(AC55:AC65)</f>
        <v>14385</v>
      </c>
      <c r="AD66" s="30">
        <f t="shared" si="40"/>
        <v>0.5</v>
      </c>
      <c r="AE66" s="6">
        <f t="shared" si="5"/>
        <v>3140312</v>
      </c>
    </row>
    <row r="67" spans="1:31" s="6" customFormat="1" ht="13.5" customHeight="1">
      <c r="A67" s="52"/>
      <c r="B67" s="35"/>
      <c r="C67" s="36"/>
      <c r="D67" s="31"/>
      <c r="E67" s="31"/>
      <c r="F67" s="31"/>
      <c r="G67" s="31"/>
      <c r="H67" s="31"/>
      <c r="I67" s="31"/>
      <c r="J67" s="31"/>
      <c r="K67" s="31"/>
      <c r="L67" s="32"/>
      <c r="M67" s="31"/>
      <c r="N67" s="32"/>
      <c r="O67" s="31"/>
      <c r="P67" s="32"/>
      <c r="Q67" s="31"/>
      <c r="R67" s="32"/>
      <c r="S67" s="31"/>
      <c r="T67" s="32"/>
      <c r="U67" s="31"/>
      <c r="V67" s="32"/>
      <c r="W67" s="31"/>
      <c r="X67" s="32"/>
      <c r="Y67" s="31"/>
      <c r="Z67" s="32"/>
      <c r="AA67" s="31"/>
      <c r="AB67" s="32"/>
      <c r="AC67" s="31"/>
      <c r="AD67" s="32"/>
      <c r="AE67" s="6">
        <f t="shared" si="5"/>
        <v>0</v>
      </c>
    </row>
    <row r="68" spans="1:31" s="6" customFormat="1" ht="13.5" customHeight="1">
      <c r="A68" s="52" t="s">
        <v>79</v>
      </c>
      <c r="B68" s="39">
        <v>9</v>
      </c>
      <c r="C68" s="49" t="s">
        <v>8</v>
      </c>
      <c r="D68" s="39">
        <v>0</v>
      </c>
      <c r="E68" s="39">
        <v>57695</v>
      </c>
      <c r="F68" s="39">
        <v>0</v>
      </c>
      <c r="G68" s="39">
        <v>278243</v>
      </c>
      <c r="H68" s="46">
        <f>SUM(F68:G68)</f>
        <v>278243</v>
      </c>
      <c r="I68" s="47">
        <f>SUM(D68:E68,H68)</f>
        <v>335938</v>
      </c>
      <c r="J68" s="41">
        <f>SUM(D68:F68)</f>
        <v>57695</v>
      </c>
      <c r="K68" s="39">
        <v>26531</v>
      </c>
      <c r="L68" s="40">
        <f>+ROUND(K68/I68*100,1)</f>
        <v>7.9</v>
      </c>
      <c r="M68" s="39">
        <v>244169</v>
      </c>
      <c r="N68" s="40">
        <f>+ROUND(M68/I68*100,1)</f>
        <v>72.7</v>
      </c>
      <c r="O68" s="39">
        <v>978</v>
      </c>
      <c r="P68" s="40">
        <f>+ROUND(O68/I68*100,1)</f>
        <v>0.3</v>
      </c>
      <c r="Q68" s="39">
        <v>2098</v>
      </c>
      <c r="R68" s="40">
        <f>+ROUND(Q68/I68*100,1)</f>
        <v>0.6</v>
      </c>
      <c r="S68" s="39">
        <v>51920</v>
      </c>
      <c r="T68" s="40">
        <f>+ROUND(S68/I68*100,1)</f>
        <v>15.5</v>
      </c>
      <c r="U68" s="39">
        <v>0</v>
      </c>
      <c r="V68" s="40">
        <v>0</v>
      </c>
      <c r="W68" s="39">
        <v>0</v>
      </c>
      <c r="X68" s="40">
        <v>0</v>
      </c>
      <c r="Y68" s="39">
        <v>6718</v>
      </c>
      <c r="Z68" s="40">
        <f>+ROUND(Y68/I68*100,1)</f>
        <v>2</v>
      </c>
      <c r="AA68" s="39">
        <v>694</v>
      </c>
      <c r="AB68" s="40">
        <f>+ROUND(AA68/I68*100,1)</f>
        <v>0.2</v>
      </c>
      <c r="AC68" s="39">
        <v>2830</v>
      </c>
      <c r="AD68" s="40">
        <f>+ROUND(AC68/I68*100,1)</f>
        <v>0.8</v>
      </c>
      <c r="AE68" s="6">
        <f t="shared" si="5"/>
        <v>335938</v>
      </c>
    </row>
    <row r="69" spans="1:31" s="6" customFormat="1" ht="13.5" customHeight="1">
      <c r="A69" s="52"/>
      <c r="B69" s="41">
        <v>22</v>
      </c>
      <c r="C69" s="50" t="s">
        <v>17</v>
      </c>
      <c r="D69" s="41">
        <v>3719</v>
      </c>
      <c r="E69" s="41">
        <v>5600</v>
      </c>
      <c r="F69" s="41">
        <v>2900</v>
      </c>
      <c r="G69" s="41">
        <v>80338</v>
      </c>
      <c r="H69" s="41">
        <f>SUM(F69:G69)</f>
        <v>83238</v>
      </c>
      <c r="I69" s="41">
        <f>SUM(D69:E69,H69)</f>
        <v>92557</v>
      </c>
      <c r="J69" s="41">
        <f>SUM(D69:F69)</f>
        <v>12219</v>
      </c>
      <c r="K69" s="41">
        <v>5175</v>
      </c>
      <c r="L69" s="42">
        <f>+ROUND(K69/I69*100,1)</f>
        <v>5.6</v>
      </c>
      <c r="M69" s="41">
        <v>38596</v>
      </c>
      <c r="N69" s="42">
        <f>+ROUND(M69/I69*100,1)</f>
        <v>41.7</v>
      </c>
      <c r="O69" s="41">
        <v>3705</v>
      </c>
      <c r="P69" s="42">
        <f>+ROUND(O69/I69*100,1)</f>
        <v>4</v>
      </c>
      <c r="Q69" s="41">
        <v>3677</v>
      </c>
      <c r="R69" s="42">
        <f>+ROUND(Q69/I69*100,1)</f>
        <v>4</v>
      </c>
      <c r="S69" s="41">
        <v>32366</v>
      </c>
      <c r="T69" s="42">
        <f>+ROUND(S69/I69*100,1)</f>
        <v>35</v>
      </c>
      <c r="U69" s="41">
        <v>0</v>
      </c>
      <c r="V69" s="42">
        <v>0</v>
      </c>
      <c r="W69" s="41">
        <v>0</v>
      </c>
      <c r="X69" s="42">
        <v>0</v>
      </c>
      <c r="Y69" s="41">
        <v>565</v>
      </c>
      <c r="Z69" s="42">
        <f>+ROUND(Y69/I69*100,1)</f>
        <v>0.6</v>
      </c>
      <c r="AA69" s="41">
        <v>0</v>
      </c>
      <c r="AB69" s="42">
        <f>+ROUND(AA69/I69*100,1)</f>
        <v>0</v>
      </c>
      <c r="AC69" s="41">
        <v>8473</v>
      </c>
      <c r="AD69" s="42">
        <f>+ROUND(AC69/I69*100,1)</f>
        <v>9.2</v>
      </c>
      <c r="AE69" s="6">
        <f t="shared" si="5"/>
        <v>92557</v>
      </c>
    </row>
    <row r="70" spans="1:31" s="6" customFormat="1" ht="13.5" customHeight="1">
      <c r="A70" s="52"/>
      <c r="B70" s="41">
        <v>74</v>
      </c>
      <c r="C70" s="50" t="s">
        <v>56</v>
      </c>
      <c r="D70" s="41">
        <v>1657</v>
      </c>
      <c r="E70" s="41">
        <v>130</v>
      </c>
      <c r="F70" s="41">
        <v>3352</v>
      </c>
      <c r="G70" s="41">
        <v>87880</v>
      </c>
      <c r="H70" s="41">
        <f>SUM(F70:G70)</f>
        <v>91232</v>
      </c>
      <c r="I70" s="41">
        <f>SUM(D70:E70,H70)</f>
        <v>93019</v>
      </c>
      <c r="J70" s="41">
        <f>SUM(D70:F70)</f>
        <v>5139</v>
      </c>
      <c r="K70" s="41">
        <v>0</v>
      </c>
      <c r="L70" s="42">
        <v>0</v>
      </c>
      <c r="M70" s="41">
        <v>51100</v>
      </c>
      <c r="N70" s="42">
        <f>+ROUND(M70/I70*100,1)</f>
        <v>54.9</v>
      </c>
      <c r="O70" s="41">
        <v>1044</v>
      </c>
      <c r="P70" s="42">
        <f>+ROUND(O70/I70*100,1)</f>
        <v>1.1</v>
      </c>
      <c r="Q70" s="41">
        <v>0</v>
      </c>
      <c r="R70" s="42">
        <f>+ROUND(Q70/I70*100,1)</f>
        <v>0</v>
      </c>
      <c r="S70" s="41">
        <v>33180</v>
      </c>
      <c r="T70" s="42">
        <f>+ROUND(S70/I70*100,1)</f>
        <v>35.7</v>
      </c>
      <c r="U70" s="41">
        <v>0</v>
      </c>
      <c r="V70" s="42">
        <v>0</v>
      </c>
      <c r="W70" s="41">
        <v>0</v>
      </c>
      <c r="X70" s="42">
        <v>0</v>
      </c>
      <c r="Y70" s="41">
        <v>7600</v>
      </c>
      <c r="Z70" s="42">
        <f>+ROUND(Y70/I70*100,1)</f>
        <v>8.2</v>
      </c>
      <c r="AA70" s="41">
        <v>0</v>
      </c>
      <c r="AB70" s="42">
        <f>+ROUND(AA70/I70*100,1)</f>
        <v>0</v>
      </c>
      <c r="AC70" s="41">
        <v>95</v>
      </c>
      <c r="AD70" s="42">
        <f>+ROUND(AC70/I70*100,1)</f>
        <v>0.1</v>
      </c>
      <c r="AE70" s="6">
        <f t="shared" si="5"/>
        <v>93019</v>
      </c>
    </row>
    <row r="71" spans="1:31" s="6" customFormat="1" ht="13.5" customHeight="1" thickBot="1">
      <c r="A71" s="52"/>
      <c r="B71" s="43">
        <v>63</v>
      </c>
      <c r="C71" s="51" t="s">
        <v>46</v>
      </c>
      <c r="D71" s="43">
        <v>195</v>
      </c>
      <c r="E71" s="43">
        <v>21837</v>
      </c>
      <c r="F71" s="43">
        <v>0</v>
      </c>
      <c r="G71" s="43">
        <v>178513</v>
      </c>
      <c r="H71" s="37">
        <f>SUM(F71:G71)</f>
        <v>178513</v>
      </c>
      <c r="I71" s="48">
        <f>SUM(D71:E71,H71)</f>
        <v>200545</v>
      </c>
      <c r="J71" s="41">
        <f>SUM(D71:F71)</f>
        <v>22032</v>
      </c>
      <c r="K71" s="43">
        <v>195</v>
      </c>
      <c r="L71" s="44">
        <f>+ROUND(K71/I71*100,1)</f>
        <v>0.1</v>
      </c>
      <c r="M71" s="43">
        <v>54422</v>
      </c>
      <c r="N71" s="44">
        <f>+ROUND(M71/I71*100,1)</f>
        <v>27.1</v>
      </c>
      <c r="O71" s="43">
        <v>14476</v>
      </c>
      <c r="P71" s="44">
        <f>+ROUND(O71/I71*100,1)</f>
        <v>7.2</v>
      </c>
      <c r="Q71" s="43">
        <v>98</v>
      </c>
      <c r="R71" s="44">
        <f>+ROUND(Q71/I71*100,1)</f>
        <v>0</v>
      </c>
      <c r="S71" s="43">
        <v>95761</v>
      </c>
      <c r="T71" s="44">
        <f>+ROUND(S71/I71*100,1)</f>
        <v>47.8</v>
      </c>
      <c r="U71" s="43">
        <v>0</v>
      </c>
      <c r="V71" s="44">
        <v>0</v>
      </c>
      <c r="W71" s="43">
        <v>0</v>
      </c>
      <c r="X71" s="44">
        <v>0</v>
      </c>
      <c r="Y71" s="43">
        <v>35206</v>
      </c>
      <c r="Z71" s="44">
        <f>+ROUND(Y71/I71*100,1)</f>
        <v>17.6</v>
      </c>
      <c r="AA71" s="43">
        <v>259</v>
      </c>
      <c r="AB71" s="44">
        <f>+ROUND(AA71/I71*100,1)</f>
        <v>0.1</v>
      </c>
      <c r="AC71" s="43">
        <v>128</v>
      </c>
      <c r="AD71" s="44">
        <f>+ROUND(AC71/I71*100,1)</f>
        <v>0.1</v>
      </c>
      <c r="AE71" s="6">
        <f t="shared" si="5"/>
        <v>200545</v>
      </c>
    </row>
    <row r="72" spans="1:31" s="6" customFormat="1" ht="13.5" customHeight="1" thickTop="1">
      <c r="A72" s="52"/>
      <c r="B72" s="33"/>
      <c r="C72" s="34" t="s">
        <v>74</v>
      </c>
      <c r="D72" s="29">
        <f aca="true" t="shared" si="43" ref="D72:K72">+SUM(D68:D71)</f>
        <v>5571</v>
      </c>
      <c r="E72" s="29">
        <f t="shared" si="43"/>
        <v>85262</v>
      </c>
      <c r="F72" s="29">
        <f t="shared" si="43"/>
        <v>6252</v>
      </c>
      <c r="G72" s="29">
        <f t="shared" si="43"/>
        <v>624974</v>
      </c>
      <c r="H72" s="29">
        <f t="shared" si="43"/>
        <v>631226</v>
      </c>
      <c r="I72" s="29">
        <f t="shared" si="43"/>
        <v>722059</v>
      </c>
      <c r="J72" s="29">
        <f t="shared" si="43"/>
        <v>97085</v>
      </c>
      <c r="K72" s="29">
        <f t="shared" si="43"/>
        <v>31901</v>
      </c>
      <c r="L72" s="30">
        <f>+ROUND(K72/I72*100,1)</f>
        <v>4.4</v>
      </c>
      <c r="M72" s="29">
        <f>+SUM(M68:M71)</f>
        <v>388287</v>
      </c>
      <c r="N72" s="30">
        <f>+ROUND(M72/I72*100,1)</f>
        <v>53.8</v>
      </c>
      <c r="O72" s="29">
        <f>+SUM(O68:O71)</f>
        <v>20203</v>
      </c>
      <c r="P72" s="30">
        <f>+ROUND(O72/I72*100,1)</f>
        <v>2.8</v>
      </c>
      <c r="Q72" s="29">
        <f>+SUM(Q68:Q71)</f>
        <v>5873</v>
      </c>
      <c r="R72" s="30">
        <f>+ROUND(Q72/I72*100,1)</f>
        <v>0.8</v>
      </c>
      <c r="S72" s="29">
        <f>+SUM(S68:S71)</f>
        <v>213227</v>
      </c>
      <c r="T72" s="30">
        <f>+ROUND(S72/I72*100,1)</f>
        <v>29.5</v>
      </c>
      <c r="U72" s="29">
        <f>+SUM(U68:U71)</f>
        <v>0</v>
      </c>
      <c r="V72" s="30">
        <f>+ROUND(U72/I72*100,1)</f>
        <v>0</v>
      </c>
      <c r="W72" s="29">
        <f>+SUM(W68:W71)</f>
        <v>0</v>
      </c>
      <c r="X72" s="30">
        <f>+ROUND(W72/I72*100,1)</f>
        <v>0</v>
      </c>
      <c r="Y72" s="29">
        <f>+SUM(Y68:Y71)</f>
        <v>50089</v>
      </c>
      <c r="Z72" s="30">
        <f>+ROUND(Y72/I72*100,1)</f>
        <v>6.9</v>
      </c>
      <c r="AA72" s="29">
        <f>+SUM(AA68:AA71)</f>
        <v>953</v>
      </c>
      <c r="AB72" s="30">
        <f>+ROUND(AA72/I72*100,1)</f>
        <v>0.1</v>
      </c>
      <c r="AC72" s="29">
        <f>+SUM(AC68:AC71)</f>
        <v>11526</v>
      </c>
      <c r="AD72" s="30">
        <f>+ROUND(AC72/I72*100,1)</f>
        <v>1.6</v>
      </c>
      <c r="AE72" s="6">
        <f aca="true" t="shared" si="44" ref="AE72:AE93">K72+M72+O72+Q72+S72+U72+W72+Y72+AA72+AC72</f>
        <v>722059</v>
      </c>
    </row>
    <row r="73" spans="1:31" s="6" customFormat="1" ht="13.5" customHeight="1">
      <c r="A73" s="52"/>
      <c r="B73" s="35"/>
      <c r="C73" s="36"/>
      <c r="D73" s="31"/>
      <c r="E73" s="31"/>
      <c r="F73" s="31"/>
      <c r="G73" s="31"/>
      <c r="H73" s="31"/>
      <c r="I73" s="31"/>
      <c r="J73" s="31"/>
      <c r="K73" s="31"/>
      <c r="L73" s="32"/>
      <c r="M73" s="31"/>
      <c r="N73" s="32"/>
      <c r="O73" s="31"/>
      <c r="P73" s="32"/>
      <c r="Q73" s="31"/>
      <c r="R73" s="32"/>
      <c r="S73" s="31"/>
      <c r="T73" s="32"/>
      <c r="U73" s="31"/>
      <c r="V73" s="32"/>
      <c r="W73" s="31"/>
      <c r="X73" s="32"/>
      <c r="Y73" s="31"/>
      <c r="Z73" s="32"/>
      <c r="AA73" s="31"/>
      <c r="AB73" s="32"/>
      <c r="AC73" s="31"/>
      <c r="AD73" s="32"/>
      <c r="AE73" s="6">
        <f t="shared" si="44"/>
        <v>0</v>
      </c>
    </row>
    <row r="74" spans="1:31" s="6" customFormat="1" ht="13.5" customHeight="1">
      <c r="A74" s="52" t="s">
        <v>72</v>
      </c>
      <c r="B74" s="39">
        <v>57</v>
      </c>
      <c r="C74" s="39" t="s">
        <v>43</v>
      </c>
      <c r="D74" s="39">
        <v>7482</v>
      </c>
      <c r="E74" s="39">
        <v>126544</v>
      </c>
      <c r="F74" s="39">
        <v>14243</v>
      </c>
      <c r="G74" s="39">
        <v>1251158</v>
      </c>
      <c r="H74" s="41">
        <f aca="true" t="shared" si="45" ref="H74:H82">SUM(F74:G74)</f>
        <v>1265401</v>
      </c>
      <c r="I74" s="41">
        <f aca="true" t="shared" si="46" ref="I74:I82">SUM(D74:E74,H74)</f>
        <v>1399427</v>
      </c>
      <c r="J74" s="39">
        <v>148269</v>
      </c>
      <c r="K74" s="39">
        <v>0</v>
      </c>
      <c r="L74" s="40">
        <v>0</v>
      </c>
      <c r="M74" s="39">
        <v>1216102</v>
      </c>
      <c r="N74" s="40">
        <f aca="true" t="shared" si="47" ref="N74:N83">+ROUND(M74/I74*100,1)</f>
        <v>86.9</v>
      </c>
      <c r="O74" s="39">
        <v>38956</v>
      </c>
      <c r="P74" s="40">
        <f aca="true" t="shared" si="48" ref="P74:P83">+ROUND(O74/I74*100,1)</f>
        <v>2.8</v>
      </c>
      <c r="Q74" s="39">
        <v>9839</v>
      </c>
      <c r="R74" s="40">
        <f aca="true" t="shared" si="49" ref="R74:R83">+ROUND(Q74/I74*100,1)</f>
        <v>0.7</v>
      </c>
      <c r="S74" s="39">
        <v>116833</v>
      </c>
      <c r="T74" s="40">
        <f aca="true" t="shared" si="50" ref="T74:T83">+ROUND(S74/I74*100,1)</f>
        <v>8.3</v>
      </c>
      <c r="U74" s="39">
        <v>238</v>
      </c>
      <c r="V74" s="40">
        <v>0</v>
      </c>
      <c r="W74" s="39">
        <v>0</v>
      </c>
      <c r="X74" s="40">
        <v>0</v>
      </c>
      <c r="Y74" s="39">
        <v>12820</v>
      </c>
      <c r="Z74" s="40">
        <f aca="true" t="shared" si="51" ref="Z74:Z83">+ROUND(Y74/I74*100,1)</f>
        <v>0.9</v>
      </c>
      <c r="AA74" s="39">
        <v>836</v>
      </c>
      <c r="AB74" s="40">
        <f aca="true" t="shared" si="52" ref="AB74:AB83">+ROUND(AA74/I74*100,1)</f>
        <v>0.1</v>
      </c>
      <c r="AC74" s="39">
        <v>3803</v>
      </c>
      <c r="AD74" s="40">
        <f aca="true" t="shared" si="53" ref="AD74:AD83">+ROUND(AC74/I74*100,1)</f>
        <v>0.3</v>
      </c>
      <c r="AE74" s="6">
        <f t="shared" si="44"/>
        <v>1399427</v>
      </c>
    </row>
    <row r="75" spans="1:31" s="6" customFormat="1" ht="13.5" customHeight="1">
      <c r="A75" s="52"/>
      <c r="B75" s="41">
        <v>1</v>
      </c>
      <c r="C75" s="41" t="s">
        <v>2</v>
      </c>
      <c r="D75" s="41">
        <v>31042</v>
      </c>
      <c r="E75" s="41">
        <v>105245</v>
      </c>
      <c r="F75" s="41">
        <v>80249</v>
      </c>
      <c r="G75" s="41">
        <v>1605043</v>
      </c>
      <c r="H75" s="41">
        <f t="shared" si="45"/>
        <v>1685292</v>
      </c>
      <c r="I75" s="41">
        <f t="shared" si="46"/>
        <v>1821579</v>
      </c>
      <c r="J75" s="41">
        <v>216536</v>
      </c>
      <c r="K75" s="41">
        <v>73044</v>
      </c>
      <c r="L75" s="42">
        <f>+ROUND(K75/I75*100,1)</f>
        <v>4</v>
      </c>
      <c r="M75" s="41">
        <v>1336827</v>
      </c>
      <c r="N75" s="42">
        <f t="shared" si="47"/>
        <v>73.4</v>
      </c>
      <c r="O75" s="41">
        <v>133434</v>
      </c>
      <c r="P75" s="42">
        <f t="shared" si="48"/>
        <v>7.3</v>
      </c>
      <c r="Q75" s="41">
        <v>0</v>
      </c>
      <c r="R75" s="42">
        <f t="shared" si="49"/>
        <v>0</v>
      </c>
      <c r="S75" s="41">
        <v>107542</v>
      </c>
      <c r="T75" s="42">
        <f t="shared" si="50"/>
        <v>5.9</v>
      </c>
      <c r="U75" s="41">
        <v>3476</v>
      </c>
      <c r="V75" s="42">
        <f>+ROUND(U75/I75*100,1)</f>
        <v>0.2</v>
      </c>
      <c r="W75" s="41">
        <v>0</v>
      </c>
      <c r="X75" s="42">
        <v>0</v>
      </c>
      <c r="Y75" s="41">
        <v>167256</v>
      </c>
      <c r="Z75" s="42">
        <f t="shared" si="51"/>
        <v>9.2</v>
      </c>
      <c r="AA75" s="41">
        <v>0</v>
      </c>
      <c r="AB75" s="42">
        <f t="shared" si="52"/>
        <v>0</v>
      </c>
      <c r="AC75" s="41">
        <v>0</v>
      </c>
      <c r="AD75" s="42">
        <f t="shared" si="53"/>
        <v>0</v>
      </c>
      <c r="AE75" s="6">
        <f t="shared" si="44"/>
        <v>1821579</v>
      </c>
    </row>
    <row r="76" spans="1:31" s="6" customFormat="1" ht="13.5" customHeight="1">
      <c r="A76" s="52"/>
      <c r="B76" s="41">
        <v>10</v>
      </c>
      <c r="C76" s="41" t="s">
        <v>9</v>
      </c>
      <c r="D76" s="41">
        <v>24788</v>
      </c>
      <c r="E76" s="41">
        <v>34999</v>
      </c>
      <c r="F76" s="41">
        <v>0</v>
      </c>
      <c r="G76" s="41">
        <v>346139</v>
      </c>
      <c r="H76" s="41">
        <f t="shared" si="45"/>
        <v>346139</v>
      </c>
      <c r="I76" s="41">
        <f t="shared" si="46"/>
        <v>405926</v>
      </c>
      <c r="J76" s="41">
        <v>59787</v>
      </c>
      <c r="K76" s="41">
        <v>2788</v>
      </c>
      <c r="L76" s="42">
        <f>+ROUND(K76/I76*100,1)</f>
        <v>0.7</v>
      </c>
      <c r="M76" s="41">
        <v>373584</v>
      </c>
      <c r="N76" s="42">
        <f t="shared" si="47"/>
        <v>92</v>
      </c>
      <c r="O76" s="41">
        <v>2443</v>
      </c>
      <c r="P76" s="42">
        <f t="shared" si="48"/>
        <v>0.6</v>
      </c>
      <c r="Q76" s="41">
        <v>8900</v>
      </c>
      <c r="R76" s="42">
        <f t="shared" si="49"/>
        <v>2.2</v>
      </c>
      <c r="S76" s="41">
        <v>8302</v>
      </c>
      <c r="T76" s="42">
        <f t="shared" si="50"/>
        <v>2</v>
      </c>
      <c r="U76" s="41">
        <v>701</v>
      </c>
      <c r="V76" s="42">
        <f>+ROUND(U76/I76*100,1)</f>
        <v>0.2</v>
      </c>
      <c r="W76" s="41">
        <v>0</v>
      </c>
      <c r="X76" s="42">
        <v>0</v>
      </c>
      <c r="Y76" s="41">
        <v>8877</v>
      </c>
      <c r="Z76" s="42">
        <f t="shared" si="51"/>
        <v>2.2</v>
      </c>
      <c r="AA76" s="41">
        <v>331</v>
      </c>
      <c r="AB76" s="42">
        <f t="shared" si="52"/>
        <v>0.1</v>
      </c>
      <c r="AC76" s="41">
        <v>0</v>
      </c>
      <c r="AD76" s="42">
        <f t="shared" si="53"/>
        <v>0</v>
      </c>
      <c r="AE76" s="6">
        <f t="shared" si="44"/>
        <v>405926</v>
      </c>
    </row>
    <row r="77" spans="1:31" s="6" customFormat="1" ht="13.5" customHeight="1">
      <c r="A77" s="52"/>
      <c r="B77" s="41">
        <v>26</v>
      </c>
      <c r="C77" s="41" t="s">
        <v>20</v>
      </c>
      <c r="D77" s="41">
        <v>2476</v>
      </c>
      <c r="E77" s="41">
        <v>4695</v>
      </c>
      <c r="F77" s="41">
        <v>0</v>
      </c>
      <c r="G77" s="41">
        <v>33574</v>
      </c>
      <c r="H77" s="41">
        <f t="shared" si="45"/>
        <v>33574</v>
      </c>
      <c r="I77" s="41">
        <f t="shared" si="46"/>
        <v>40745</v>
      </c>
      <c r="J77" s="41">
        <v>7171</v>
      </c>
      <c r="K77" s="41">
        <v>0</v>
      </c>
      <c r="L77" s="42">
        <v>0</v>
      </c>
      <c r="M77" s="41">
        <v>10372</v>
      </c>
      <c r="N77" s="42">
        <f t="shared" si="47"/>
        <v>25.5</v>
      </c>
      <c r="O77" s="41">
        <v>3075</v>
      </c>
      <c r="P77" s="42">
        <f t="shared" si="48"/>
        <v>7.5</v>
      </c>
      <c r="Q77" s="41">
        <v>2100</v>
      </c>
      <c r="R77" s="42">
        <f t="shared" si="49"/>
        <v>5.2</v>
      </c>
      <c r="S77" s="41">
        <v>23846</v>
      </c>
      <c r="T77" s="42">
        <f t="shared" si="50"/>
        <v>58.5</v>
      </c>
      <c r="U77" s="41">
        <v>1043</v>
      </c>
      <c r="V77" s="42">
        <f>+ROUND(U77/I77*100,1)</f>
        <v>2.6</v>
      </c>
      <c r="W77" s="41">
        <v>0</v>
      </c>
      <c r="X77" s="42">
        <v>0</v>
      </c>
      <c r="Y77" s="41">
        <v>93</v>
      </c>
      <c r="Z77" s="42">
        <f t="shared" si="51"/>
        <v>0.2</v>
      </c>
      <c r="AA77" s="41">
        <v>140</v>
      </c>
      <c r="AB77" s="42">
        <f t="shared" si="52"/>
        <v>0.3</v>
      </c>
      <c r="AC77" s="41">
        <v>76</v>
      </c>
      <c r="AD77" s="42">
        <f t="shared" si="53"/>
        <v>0.2</v>
      </c>
      <c r="AE77" s="6">
        <f t="shared" si="44"/>
        <v>40745</v>
      </c>
    </row>
    <row r="78" spans="1:31" s="6" customFormat="1" ht="13.5" customHeight="1">
      <c r="A78" s="52"/>
      <c r="B78" s="41">
        <v>15</v>
      </c>
      <c r="C78" s="41" t="s">
        <v>12</v>
      </c>
      <c r="D78" s="41">
        <v>3542</v>
      </c>
      <c r="E78" s="41">
        <v>5741</v>
      </c>
      <c r="F78" s="41">
        <v>77288</v>
      </c>
      <c r="G78" s="41">
        <v>0</v>
      </c>
      <c r="H78" s="41">
        <f t="shared" si="45"/>
        <v>77288</v>
      </c>
      <c r="I78" s="41">
        <f t="shared" si="46"/>
        <v>86571</v>
      </c>
      <c r="J78" s="41">
        <v>86571</v>
      </c>
      <c r="K78" s="41">
        <v>472</v>
      </c>
      <c r="L78" s="42">
        <f>+ROUND(K78/I78*100,1)</f>
        <v>0.5</v>
      </c>
      <c r="M78" s="41">
        <v>71362</v>
      </c>
      <c r="N78" s="42">
        <f t="shared" si="47"/>
        <v>82.4</v>
      </c>
      <c r="O78" s="41">
        <v>0</v>
      </c>
      <c r="P78" s="42">
        <f t="shared" si="48"/>
        <v>0</v>
      </c>
      <c r="Q78" s="41">
        <v>2760</v>
      </c>
      <c r="R78" s="42">
        <f t="shared" si="49"/>
        <v>3.2</v>
      </c>
      <c r="S78" s="41">
        <v>7061</v>
      </c>
      <c r="T78" s="42">
        <f t="shared" si="50"/>
        <v>8.2</v>
      </c>
      <c r="U78" s="41">
        <v>0</v>
      </c>
      <c r="V78" s="42">
        <v>0</v>
      </c>
      <c r="W78" s="41">
        <v>0</v>
      </c>
      <c r="X78" s="42">
        <v>0</v>
      </c>
      <c r="Y78" s="41">
        <v>4916</v>
      </c>
      <c r="Z78" s="42">
        <f t="shared" si="51"/>
        <v>5.7</v>
      </c>
      <c r="AA78" s="41">
        <v>0</v>
      </c>
      <c r="AB78" s="42">
        <f t="shared" si="52"/>
        <v>0</v>
      </c>
      <c r="AC78" s="41">
        <v>0</v>
      </c>
      <c r="AD78" s="42">
        <f t="shared" si="53"/>
        <v>0</v>
      </c>
      <c r="AE78" s="6">
        <f t="shared" si="44"/>
        <v>86571</v>
      </c>
    </row>
    <row r="79" spans="1:31" s="6" customFormat="1" ht="13.5" customHeight="1">
      <c r="A79" s="52"/>
      <c r="B79" s="41">
        <v>87</v>
      </c>
      <c r="C79" s="50" t="s">
        <v>66</v>
      </c>
      <c r="D79" s="41">
        <v>5801</v>
      </c>
      <c r="E79" s="41">
        <v>2093</v>
      </c>
      <c r="F79" s="41">
        <v>0</v>
      </c>
      <c r="G79" s="41">
        <v>43599</v>
      </c>
      <c r="H79" s="41">
        <f t="shared" si="45"/>
        <v>43599</v>
      </c>
      <c r="I79" s="41">
        <f t="shared" si="46"/>
        <v>51493</v>
      </c>
      <c r="J79" s="41">
        <v>7894</v>
      </c>
      <c r="K79" s="41">
        <v>0</v>
      </c>
      <c r="L79" s="42">
        <v>0</v>
      </c>
      <c r="M79" s="41">
        <v>20919</v>
      </c>
      <c r="N79" s="42">
        <f t="shared" si="47"/>
        <v>40.6</v>
      </c>
      <c r="O79" s="41">
        <v>215</v>
      </c>
      <c r="P79" s="42">
        <f t="shared" si="48"/>
        <v>0.4</v>
      </c>
      <c r="Q79" s="41">
        <v>0</v>
      </c>
      <c r="R79" s="42">
        <f t="shared" si="49"/>
        <v>0</v>
      </c>
      <c r="S79" s="41">
        <v>22157</v>
      </c>
      <c r="T79" s="42">
        <f t="shared" si="50"/>
        <v>43</v>
      </c>
      <c r="U79" s="41">
        <v>0</v>
      </c>
      <c r="V79" s="42">
        <v>0</v>
      </c>
      <c r="W79" s="41">
        <v>0</v>
      </c>
      <c r="X79" s="42">
        <v>0</v>
      </c>
      <c r="Y79" s="41">
        <v>3229</v>
      </c>
      <c r="Z79" s="42">
        <f t="shared" si="51"/>
        <v>6.3</v>
      </c>
      <c r="AA79" s="41">
        <v>0</v>
      </c>
      <c r="AB79" s="42">
        <f t="shared" si="52"/>
        <v>0</v>
      </c>
      <c r="AC79" s="41">
        <v>4973</v>
      </c>
      <c r="AD79" s="42">
        <f t="shared" si="53"/>
        <v>9.7</v>
      </c>
      <c r="AE79" s="6">
        <f t="shared" si="44"/>
        <v>51493</v>
      </c>
    </row>
    <row r="80" spans="1:31" s="6" customFormat="1" ht="13.5" customHeight="1">
      <c r="A80" s="52"/>
      <c r="B80" s="41">
        <v>81</v>
      </c>
      <c r="C80" s="50" t="s">
        <v>62</v>
      </c>
      <c r="D80" s="41">
        <v>5129</v>
      </c>
      <c r="E80" s="41">
        <v>2338</v>
      </c>
      <c r="F80" s="41">
        <v>2034</v>
      </c>
      <c r="G80" s="41">
        <v>167449</v>
      </c>
      <c r="H80" s="41">
        <f t="shared" si="45"/>
        <v>169483</v>
      </c>
      <c r="I80" s="41">
        <f t="shared" si="46"/>
        <v>176950</v>
      </c>
      <c r="J80" s="41">
        <v>9501</v>
      </c>
      <c r="K80" s="41">
        <v>0</v>
      </c>
      <c r="L80" s="42">
        <v>0</v>
      </c>
      <c r="M80" s="41">
        <v>64644</v>
      </c>
      <c r="N80" s="42">
        <f t="shared" si="47"/>
        <v>36.5</v>
      </c>
      <c r="O80" s="41">
        <v>1124</v>
      </c>
      <c r="P80" s="42">
        <f t="shared" si="48"/>
        <v>0.6</v>
      </c>
      <c r="Q80" s="41">
        <v>13265</v>
      </c>
      <c r="R80" s="42">
        <f t="shared" si="49"/>
        <v>7.5</v>
      </c>
      <c r="S80" s="41">
        <v>54521</v>
      </c>
      <c r="T80" s="42">
        <f t="shared" si="50"/>
        <v>30.8</v>
      </c>
      <c r="U80" s="41">
        <v>0</v>
      </c>
      <c r="V80" s="42">
        <v>0</v>
      </c>
      <c r="W80" s="41">
        <v>0</v>
      </c>
      <c r="X80" s="42">
        <v>0</v>
      </c>
      <c r="Y80" s="41">
        <v>43219</v>
      </c>
      <c r="Z80" s="42">
        <f t="shared" si="51"/>
        <v>24.4</v>
      </c>
      <c r="AA80" s="41">
        <v>102</v>
      </c>
      <c r="AB80" s="42">
        <f t="shared" si="52"/>
        <v>0.1</v>
      </c>
      <c r="AC80" s="41">
        <v>75</v>
      </c>
      <c r="AD80" s="42">
        <f t="shared" si="53"/>
        <v>0</v>
      </c>
      <c r="AE80" s="6">
        <f t="shared" si="44"/>
        <v>176950</v>
      </c>
    </row>
    <row r="81" spans="1:31" s="6" customFormat="1" ht="13.5" customHeight="1">
      <c r="A81" s="52"/>
      <c r="B81" s="41">
        <v>54</v>
      </c>
      <c r="C81" s="41" t="s">
        <v>40</v>
      </c>
      <c r="D81" s="41">
        <v>8145</v>
      </c>
      <c r="E81" s="41">
        <v>19411</v>
      </c>
      <c r="F81" s="41">
        <v>52174</v>
      </c>
      <c r="G81" s="41">
        <v>72215</v>
      </c>
      <c r="H81" s="41">
        <f t="shared" si="45"/>
        <v>124389</v>
      </c>
      <c r="I81" s="41">
        <f t="shared" si="46"/>
        <v>151945</v>
      </c>
      <c r="J81" s="41">
        <v>79730</v>
      </c>
      <c r="K81" s="41">
        <v>0</v>
      </c>
      <c r="L81" s="42">
        <v>0</v>
      </c>
      <c r="M81" s="41">
        <v>101895</v>
      </c>
      <c r="N81" s="42">
        <f t="shared" si="47"/>
        <v>67.1</v>
      </c>
      <c r="O81" s="41">
        <v>15314</v>
      </c>
      <c r="P81" s="42">
        <f t="shared" si="48"/>
        <v>10.1</v>
      </c>
      <c r="Q81" s="41">
        <v>2432</v>
      </c>
      <c r="R81" s="42">
        <f t="shared" si="49"/>
        <v>1.6</v>
      </c>
      <c r="S81" s="41">
        <v>15908</v>
      </c>
      <c r="T81" s="42">
        <f t="shared" si="50"/>
        <v>10.5</v>
      </c>
      <c r="U81" s="41">
        <v>0</v>
      </c>
      <c r="V81" s="42">
        <v>0</v>
      </c>
      <c r="W81" s="41">
        <v>0</v>
      </c>
      <c r="X81" s="42">
        <v>0</v>
      </c>
      <c r="Y81" s="41">
        <v>16365</v>
      </c>
      <c r="Z81" s="42">
        <f t="shared" si="51"/>
        <v>10.8</v>
      </c>
      <c r="AA81" s="41">
        <v>31</v>
      </c>
      <c r="AB81" s="42">
        <f t="shared" si="52"/>
        <v>0</v>
      </c>
      <c r="AC81" s="41">
        <v>0</v>
      </c>
      <c r="AD81" s="42">
        <f t="shared" si="53"/>
        <v>0</v>
      </c>
      <c r="AE81" s="6">
        <f t="shared" si="44"/>
        <v>151945</v>
      </c>
    </row>
    <row r="82" spans="1:31" s="6" customFormat="1" ht="13.5" customHeight="1" thickBot="1">
      <c r="A82" s="52"/>
      <c r="B82" s="43">
        <v>75</v>
      </c>
      <c r="C82" s="43" t="s">
        <v>57</v>
      </c>
      <c r="D82" s="43">
        <v>4779</v>
      </c>
      <c r="E82" s="43">
        <v>6143</v>
      </c>
      <c r="F82" s="43">
        <v>0</v>
      </c>
      <c r="G82" s="43">
        <v>74018</v>
      </c>
      <c r="H82" s="41">
        <f t="shared" si="45"/>
        <v>74018</v>
      </c>
      <c r="I82" s="41">
        <f t="shared" si="46"/>
        <v>84940</v>
      </c>
      <c r="J82" s="43">
        <v>10922</v>
      </c>
      <c r="K82" s="43">
        <v>0</v>
      </c>
      <c r="L82" s="44">
        <v>0</v>
      </c>
      <c r="M82" s="43">
        <v>59347</v>
      </c>
      <c r="N82" s="44">
        <f t="shared" si="47"/>
        <v>69.9</v>
      </c>
      <c r="O82" s="43">
        <v>159</v>
      </c>
      <c r="P82" s="44">
        <f t="shared" si="48"/>
        <v>0.2</v>
      </c>
      <c r="Q82" s="43">
        <v>3965</v>
      </c>
      <c r="R82" s="44">
        <f t="shared" si="49"/>
        <v>4.7</v>
      </c>
      <c r="S82" s="43">
        <v>14324</v>
      </c>
      <c r="T82" s="44">
        <f t="shared" si="50"/>
        <v>16.9</v>
      </c>
      <c r="U82" s="43">
        <v>0</v>
      </c>
      <c r="V82" s="44">
        <v>0</v>
      </c>
      <c r="W82" s="43">
        <v>0</v>
      </c>
      <c r="X82" s="44">
        <v>0</v>
      </c>
      <c r="Y82" s="43">
        <v>7131</v>
      </c>
      <c r="Z82" s="44">
        <f t="shared" si="51"/>
        <v>8.4</v>
      </c>
      <c r="AA82" s="43">
        <v>0</v>
      </c>
      <c r="AB82" s="44">
        <f t="shared" si="52"/>
        <v>0</v>
      </c>
      <c r="AC82" s="43">
        <v>14</v>
      </c>
      <c r="AD82" s="44">
        <f t="shared" si="53"/>
        <v>0</v>
      </c>
      <c r="AE82" s="6">
        <f t="shared" si="44"/>
        <v>84940</v>
      </c>
    </row>
    <row r="83" spans="1:31" s="6" customFormat="1" ht="13.5" customHeight="1" thickTop="1">
      <c r="A83" s="52"/>
      <c r="B83" s="33"/>
      <c r="C83" s="34" t="s">
        <v>74</v>
      </c>
      <c r="D83" s="29">
        <f aca="true" t="shared" si="54" ref="D83:K83">+SUM(D74:D82)</f>
        <v>93184</v>
      </c>
      <c r="E83" s="29">
        <f t="shared" si="54"/>
        <v>307209</v>
      </c>
      <c r="F83" s="29">
        <f t="shared" si="54"/>
        <v>225988</v>
      </c>
      <c r="G83" s="29">
        <f t="shared" si="54"/>
        <v>3593195</v>
      </c>
      <c r="H83" s="29">
        <f t="shared" si="54"/>
        <v>3819183</v>
      </c>
      <c r="I83" s="29">
        <f t="shared" si="54"/>
        <v>4219576</v>
      </c>
      <c r="J83" s="29">
        <f t="shared" si="54"/>
        <v>626381</v>
      </c>
      <c r="K83" s="29">
        <f t="shared" si="54"/>
        <v>76304</v>
      </c>
      <c r="L83" s="30">
        <f>+ROUND(K83/I83*100,1)</f>
        <v>1.8</v>
      </c>
      <c r="M83" s="29">
        <f>+SUM(M74:M82)</f>
        <v>3255052</v>
      </c>
      <c r="N83" s="30">
        <f t="shared" si="47"/>
        <v>77.1</v>
      </c>
      <c r="O83" s="29">
        <f>+SUM(O74:O82)</f>
        <v>194720</v>
      </c>
      <c r="P83" s="30">
        <f t="shared" si="48"/>
        <v>4.6</v>
      </c>
      <c r="Q83" s="29">
        <f>+SUM(Q74:Q82)</f>
        <v>43261</v>
      </c>
      <c r="R83" s="30">
        <f t="shared" si="49"/>
        <v>1</v>
      </c>
      <c r="S83" s="29">
        <f>+SUM(S74:S82)</f>
        <v>370494</v>
      </c>
      <c r="T83" s="30">
        <f t="shared" si="50"/>
        <v>8.8</v>
      </c>
      <c r="U83" s="29">
        <f>+SUM(U74:U82)</f>
        <v>5458</v>
      </c>
      <c r="V83" s="30">
        <f>+ROUND(U83/I83*100,1)</f>
        <v>0.1</v>
      </c>
      <c r="W83" s="29">
        <f>+SUM(W74:W82)</f>
        <v>0</v>
      </c>
      <c r="X83" s="30">
        <f>+ROUND(W83/I83*100,1)</f>
        <v>0</v>
      </c>
      <c r="Y83" s="29">
        <f>+SUM(Y74:Y82)</f>
        <v>263906</v>
      </c>
      <c r="Z83" s="30">
        <f t="shared" si="51"/>
        <v>6.3</v>
      </c>
      <c r="AA83" s="29">
        <f>+SUM(AA74:AA82)</f>
        <v>1440</v>
      </c>
      <c r="AB83" s="30">
        <f t="shared" si="52"/>
        <v>0</v>
      </c>
      <c r="AC83" s="29">
        <f>+SUM(AC74:AC82)</f>
        <v>8941</v>
      </c>
      <c r="AD83" s="30">
        <f t="shared" si="53"/>
        <v>0.2</v>
      </c>
      <c r="AE83" s="6">
        <f t="shared" si="44"/>
        <v>4219576</v>
      </c>
    </row>
    <row r="84" spans="1:31" s="6" customFormat="1" ht="13.5" customHeight="1">
      <c r="A84" s="52"/>
      <c r="B84" s="35"/>
      <c r="C84" s="36"/>
      <c r="D84" s="31"/>
      <c r="E84" s="31"/>
      <c r="F84" s="31"/>
      <c r="G84" s="31"/>
      <c r="H84" s="31"/>
      <c r="I84" s="31"/>
      <c r="J84" s="31"/>
      <c r="K84" s="31"/>
      <c r="L84" s="32"/>
      <c r="M84" s="31"/>
      <c r="N84" s="32"/>
      <c r="O84" s="31"/>
      <c r="P84" s="32"/>
      <c r="Q84" s="31"/>
      <c r="R84" s="32"/>
      <c r="S84" s="31"/>
      <c r="T84" s="32"/>
      <c r="U84" s="31"/>
      <c r="V84" s="32"/>
      <c r="W84" s="31"/>
      <c r="X84" s="32"/>
      <c r="Y84" s="31"/>
      <c r="Z84" s="32"/>
      <c r="AA84" s="31"/>
      <c r="AB84" s="32"/>
      <c r="AC84" s="31"/>
      <c r="AD84" s="32"/>
      <c r="AE84" s="6">
        <f t="shared" si="44"/>
        <v>0</v>
      </c>
    </row>
    <row r="85" spans="1:31" s="6" customFormat="1" ht="13.5" customHeight="1">
      <c r="A85" s="52" t="s">
        <v>73</v>
      </c>
      <c r="B85" s="39">
        <v>2</v>
      </c>
      <c r="C85" s="39" t="s">
        <v>3</v>
      </c>
      <c r="D85" s="39">
        <v>8513</v>
      </c>
      <c r="E85" s="39">
        <v>18867</v>
      </c>
      <c r="F85" s="39">
        <v>0</v>
      </c>
      <c r="G85" s="39">
        <v>215953</v>
      </c>
      <c r="H85" s="39">
        <f aca="true" t="shared" si="55" ref="H85:H90">SUM(F85:G85)</f>
        <v>215953</v>
      </c>
      <c r="I85" s="39">
        <f aca="true" t="shared" si="56" ref="I85:I90">SUM(D85:E85,H85)</f>
        <v>243333</v>
      </c>
      <c r="J85" s="39">
        <f aca="true" t="shared" si="57" ref="J85:J90">SUM(D85:F85)</f>
        <v>27380</v>
      </c>
      <c r="K85" s="39">
        <v>0</v>
      </c>
      <c r="L85" s="40">
        <v>0</v>
      </c>
      <c r="M85" s="39">
        <v>217499</v>
      </c>
      <c r="N85" s="40">
        <f aca="true" t="shared" si="58" ref="N85:N91">+ROUND(M85/I85*100,1)</f>
        <v>89.4</v>
      </c>
      <c r="O85" s="39">
        <v>457</v>
      </c>
      <c r="P85" s="40">
        <f aca="true" t="shared" si="59" ref="P85:P91">+ROUND(O85/I85*100,1)</f>
        <v>0.2</v>
      </c>
      <c r="Q85" s="39">
        <v>982</v>
      </c>
      <c r="R85" s="40">
        <f aca="true" t="shared" si="60" ref="R85:R91">+ROUND(Q85/I85*100,1)</f>
        <v>0.4</v>
      </c>
      <c r="S85" s="39">
        <v>10122</v>
      </c>
      <c r="T85" s="40">
        <f aca="true" t="shared" si="61" ref="T85:T91">+ROUND(S85/I85*100,1)</f>
        <v>4.2</v>
      </c>
      <c r="U85" s="39">
        <v>1803</v>
      </c>
      <c r="V85" s="40">
        <f>+ROUND(U85/I85*100,1)</f>
        <v>0.7</v>
      </c>
      <c r="W85" s="39">
        <v>0</v>
      </c>
      <c r="X85" s="40">
        <v>0</v>
      </c>
      <c r="Y85" s="39">
        <v>12470</v>
      </c>
      <c r="Z85" s="40">
        <f aca="true" t="shared" si="62" ref="Z85:Z91">+ROUND(Y85/I85*100,1)</f>
        <v>5.1</v>
      </c>
      <c r="AA85" s="39">
        <v>0</v>
      </c>
      <c r="AB85" s="40">
        <v>0</v>
      </c>
      <c r="AC85" s="39">
        <v>0</v>
      </c>
      <c r="AD85" s="40">
        <v>0</v>
      </c>
      <c r="AE85" s="6">
        <f t="shared" si="44"/>
        <v>243333</v>
      </c>
    </row>
    <row r="86" spans="1:31" s="6" customFormat="1" ht="13.5" customHeight="1">
      <c r="A86" s="52"/>
      <c r="B86" s="41">
        <v>69</v>
      </c>
      <c r="C86" s="41" t="s">
        <v>51</v>
      </c>
      <c r="D86" s="41">
        <v>3810</v>
      </c>
      <c r="E86" s="41">
        <v>7150</v>
      </c>
      <c r="F86" s="41">
        <v>0</v>
      </c>
      <c r="G86" s="41">
        <v>47933</v>
      </c>
      <c r="H86" s="41">
        <f t="shared" si="55"/>
        <v>47933</v>
      </c>
      <c r="I86" s="41">
        <f t="shared" si="56"/>
        <v>58893</v>
      </c>
      <c r="J86" s="41">
        <f t="shared" si="57"/>
        <v>10960</v>
      </c>
      <c r="K86" s="41">
        <v>100</v>
      </c>
      <c r="L86" s="42">
        <f>+ROUND(K86/I86*100,1)</f>
        <v>0.2</v>
      </c>
      <c r="M86" s="41">
        <v>16509</v>
      </c>
      <c r="N86" s="42">
        <f t="shared" si="58"/>
        <v>28</v>
      </c>
      <c r="O86" s="41">
        <v>0</v>
      </c>
      <c r="P86" s="42">
        <f t="shared" si="59"/>
        <v>0</v>
      </c>
      <c r="Q86" s="41">
        <v>3416</v>
      </c>
      <c r="R86" s="42">
        <f t="shared" si="60"/>
        <v>5.8</v>
      </c>
      <c r="S86" s="41">
        <v>7734</v>
      </c>
      <c r="T86" s="42">
        <f t="shared" si="61"/>
        <v>13.1</v>
      </c>
      <c r="U86" s="41">
        <v>0</v>
      </c>
      <c r="V86" s="42">
        <v>0</v>
      </c>
      <c r="W86" s="41">
        <v>0</v>
      </c>
      <c r="X86" s="42">
        <v>0</v>
      </c>
      <c r="Y86" s="41">
        <v>31118</v>
      </c>
      <c r="Z86" s="42">
        <f t="shared" si="62"/>
        <v>52.8</v>
      </c>
      <c r="AA86" s="41">
        <v>16</v>
      </c>
      <c r="AB86" s="42">
        <f aca="true" t="shared" si="63" ref="AB86:AB91">+ROUND(AA86/I86*100,1)</f>
        <v>0</v>
      </c>
      <c r="AC86" s="41">
        <v>0</v>
      </c>
      <c r="AD86" s="42">
        <v>0</v>
      </c>
      <c r="AE86" s="6">
        <f t="shared" si="44"/>
        <v>58893</v>
      </c>
    </row>
    <row r="87" spans="1:31" s="6" customFormat="1" ht="13.5" customHeight="1">
      <c r="A87" s="52"/>
      <c r="B87" s="41">
        <v>27</v>
      </c>
      <c r="C87" s="41" t="s">
        <v>21</v>
      </c>
      <c r="D87" s="41">
        <v>2630</v>
      </c>
      <c r="E87" s="41">
        <v>28777</v>
      </c>
      <c r="F87" s="41">
        <v>0</v>
      </c>
      <c r="G87" s="41">
        <v>175305</v>
      </c>
      <c r="H87" s="41">
        <f t="shared" si="55"/>
        <v>175305</v>
      </c>
      <c r="I87" s="41">
        <f t="shared" si="56"/>
        <v>206712</v>
      </c>
      <c r="J87" s="41">
        <f t="shared" si="57"/>
        <v>31407</v>
      </c>
      <c r="K87" s="41">
        <v>20</v>
      </c>
      <c r="L87" s="42">
        <f>+ROUND(K87/I87*100,1)</f>
        <v>0</v>
      </c>
      <c r="M87" s="41">
        <v>92665</v>
      </c>
      <c r="N87" s="42">
        <f t="shared" si="58"/>
        <v>44.8</v>
      </c>
      <c r="O87" s="41">
        <v>4388</v>
      </c>
      <c r="P87" s="42">
        <f t="shared" si="59"/>
        <v>2.1</v>
      </c>
      <c r="Q87" s="41">
        <v>2282</v>
      </c>
      <c r="R87" s="42">
        <f t="shared" si="60"/>
        <v>1.1</v>
      </c>
      <c r="S87" s="41">
        <v>96925</v>
      </c>
      <c r="T87" s="42">
        <f t="shared" si="61"/>
        <v>46.9</v>
      </c>
      <c r="U87" s="41">
        <v>0</v>
      </c>
      <c r="V87" s="42">
        <v>0</v>
      </c>
      <c r="W87" s="41">
        <v>0</v>
      </c>
      <c r="X87" s="42">
        <v>0</v>
      </c>
      <c r="Y87" s="41">
        <v>9489</v>
      </c>
      <c r="Z87" s="42">
        <f t="shared" si="62"/>
        <v>4.6</v>
      </c>
      <c r="AA87" s="41">
        <v>833</v>
      </c>
      <c r="AB87" s="42">
        <f t="shared" si="63"/>
        <v>0.4</v>
      </c>
      <c r="AC87" s="41">
        <v>110</v>
      </c>
      <c r="AD87" s="42">
        <f>+ROUND(AC87/I87*100,1)</f>
        <v>0.1</v>
      </c>
      <c r="AE87" s="6">
        <f t="shared" si="44"/>
        <v>206712</v>
      </c>
    </row>
    <row r="88" spans="1:31" s="6" customFormat="1" ht="13.5" customHeight="1">
      <c r="A88" s="52"/>
      <c r="B88" s="41">
        <v>21</v>
      </c>
      <c r="C88" s="41" t="s">
        <v>16</v>
      </c>
      <c r="D88" s="41">
        <v>10239</v>
      </c>
      <c r="E88" s="41">
        <v>8959</v>
      </c>
      <c r="F88" s="41">
        <v>0</v>
      </c>
      <c r="G88" s="41">
        <v>83146</v>
      </c>
      <c r="H88" s="41">
        <f t="shared" si="55"/>
        <v>83146</v>
      </c>
      <c r="I88" s="41">
        <f t="shared" si="56"/>
        <v>102344</v>
      </c>
      <c r="J88" s="41">
        <f t="shared" si="57"/>
        <v>19198</v>
      </c>
      <c r="K88" s="41">
        <v>0</v>
      </c>
      <c r="L88" s="42">
        <v>0</v>
      </c>
      <c r="M88" s="41">
        <v>28650</v>
      </c>
      <c r="N88" s="42">
        <f t="shared" si="58"/>
        <v>28</v>
      </c>
      <c r="O88" s="41">
        <v>935</v>
      </c>
      <c r="P88" s="42">
        <f t="shared" si="59"/>
        <v>0.9</v>
      </c>
      <c r="Q88" s="41">
        <v>6207</v>
      </c>
      <c r="R88" s="42">
        <f t="shared" si="60"/>
        <v>6.1</v>
      </c>
      <c r="S88" s="41">
        <v>62074</v>
      </c>
      <c r="T88" s="42">
        <f t="shared" si="61"/>
        <v>60.7</v>
      </c>
      <c r="U88" s="41">
        <v>0</v>
      </c>
      <c r="V88" s="42">
        <v>0</v>
      </c>
      <c r="W88" s="41">
        <v>0</v>
      </c>
      <c r="X88" s="42">
        <v>0</v>
      </c>
      <c r="Y88" s="41">
        <v>4395</v>
      </c>
      <c r="Z88" s="42">
        <f t="shared" si="62"/>
        <v>4.3</v>
      </c>
      <c r="AA88" s="41">
        <v>83</v>
      </c>
      <c r="AB88" s="42">
        <f t="shared" si="63"/>
        <v>0.1</v>
      </c>
      <c r="AC88" s="41">
        <v>0</v>
      </c>
      <c r="AD88" s="42">
        <v>0</v>
      </c>
      <c r="AE88" s="6">
        <f t="shared" si="44"/>
        <v>102344</v>
      </c>
    </row>
    <row r="89" spans="1:31" s="6" customFormat="1" ht="13.5" customHeight="1">
      <c r="A89" s="52"/>
      <c r="B89" s="41">
        <v>40</v>
      </c>
      <c r="C89" s="41" t="s">
        <v>29</v>
      </c>
      <c r="D89" s="41">
        <v>1454</v>
      </c>
      <c r="E89" s="41">
        <v>300</v>
      </c>
      <c r="F89" s="41">
        <v>0</v>
      </c>
      <c r="G89" s="41">
        <v>53168</v>
      </c>
      <c r="H89" s="41">
        <f t="shared" si="55"/>
        <v>53168</v>
      </c>
      <c r="I89" s="41">
        <f t="shared" si="56"/>
        <v>54922</v>
      </c>
      <c r="J89" s="41">
        <f t="shared" si="57"/>
        <v>1754</v>
      </c>
      <c r="K89" s="41">
        <v>300</v>
      </c>
      <c r="L89" s="42">
        <f>+ROUND(K89/I89*100,1)</f>
        <v>0.5</v>
      </c>
      <c r="M89" s="41">
        <v>7613</v>
      </c>
      <c r="N89" s="42">
        <f t="shared" si="58"/>
        <v>13.9</v>
      </c>
      <c r="O89" s="41">
        <v>348</v>
      </c>
      <c r="P89" s="42">
        <f t="shared" si="59"/>
        <v>0.6</v>
      </c>
      <c r="Q89" s="41">
        <v>55</v>
      </c>
      <c r="R89" s="42">
        <f t="shared" si="60"/>
        <v>0.1</v>
      </c>
      <c r="S89" s="41">
        <v>38690</v>
      </c>
      <c r="T89" s="42">
        <f t="shared" si="61"/>
        <v>70.4</v>
      </c>
      <c r="U89" s="41">
        <v>0</v>
      </c>
      <c r="V89" s="42">
        <v>0</v>
      </c>
      <c r="W89" s="41">
        <v>0</v>
      </c>
      <c r="X89" s="42">
        <v>0</v>
      </c>
      <c r="Y89" s="41">
        <v>6113</v>
      </c>
      <c r="Z89" s="42">
        <f t="shared" si="62"/>
        <v>11.1</v>
      </c>
      <c r="AA89" s="41">
        <v>56</v>
      </c>
      <c r="AB89" s="42">
        <f t="shared" si="63"/>
        <v>0.1</v>
      </c>
      <c r="AC89" s="41">
        <v>1747</v>
      </c>
      <c r="AD89" s="42">
        <f>+ROUND(AC89/I89*100,1)</f>
        <v>3.2</v>
      </c>
      <c r="AE89" s="6">
        <f t="shared" si="44"/>
        <v>54922</v>
      </c>
    </row>
    <row r="90" spans="1:31" s="6" customFormat="1" ht="13.5" customHeight="1" thickBot="1">
      <c r="A90" s="52"/>
      <c r="B90" s="43">
        <v>23</v>
      </c>
      <c r="C90" s="43" t="s">
        <v>18</v>
      </c>
      <c r="D90" s="43">
        <v>3460</v>
      </c>
      <c r="E90" s="43">
        <v>3892</v>
      </c>
      <c r="F90" s="43">
        <v>0</v>
      </c>
      <c r="G90" s="43">
        <v>25845</v>
      </c>
      <c r="H90" s="43">
        <f t="shared" si="55"/>
        <v>25845</v>
      </c>
      <c r="I90" s="43">
        <f t="shared" si="56"/>
        <v>33197</v>
      </c>
      <c r="J90" s="43">
        <f t="shared" si="57"/>
        <v>7352</v>
      </c>
      <c r="K90" s="43">
        <v>0</v>
      </c>
      <c r="L90" s="44">
        <v>0</v>
      </c>
      <c r="M90" s="43">
        <v>7493</v>
      </c>
      <c r="N90" s="44">
        <f t="shared" si="58"/>
        <v>22.6</v>
      </c>
      <c r="O90" s="43">
        <v>15</v>
      </c>
      <c r="P90" s="44">
        <f t="shared" si="59"/>
        <v>0</v>
      </c>
      <c r="Q90" s="43">
        <v>0</v>
      </c>
      <c r="R90" s="44">
        <f t="shared" si="60"/>
        <v>0</v>
      </c>
      <c r="S90" s="43">
        <v>25438</v>
      </c>
      <c r="T90" s="44">
        <f t="shared" si="61"/>
        <v>76.6</v>
      </c>
      <c r="U90" s="43">
        <v>75</v>
      </c>
      <c r="V90" s="44">
        <f>+ROUND(U90/I90*100,1)</f>
        <v>0.2</v>
      </c>
      <c r="W90" s="43">
        <v>0</v>
      </c>
      <c r="X90" s="44">
        <v>0</v>
      </c>
      <c r="Y90" s="43">
        <v>0</v>
      </c>
      <c r="Z90" s="44">
        <f t="shared" si="62"/>
        <v>0</v>
      </c>
      <c r="AA90" s="43">
        <v>0</v>
      </c>
      <c r="AB90" s="44">
        <f t="shared" si="63"/>
        <v>0</v>
      </c>
      <c r="AC90" s="43">
        <v>176</v>
      </c>
      <c r="AD90" s="44">
        <f>+ROUND(AC90/I90*100,1)</f>
        <v>0.5</v>
      </c>
      <c r="AE90" s="6">
        <f t="shared" si="44"/>
        <v>33197</v>
      </c>
    </row>
    <row r="91" spans="1:31" s="6" customFormat="1" ht="13.5" customHeight="1" thickTop="1">
      <c r="A91" s="52"/>
      <c r="B91" s="33"/>
      <c r="C91" s="34" t="s">
        <v>74</v>
      </c>
      <c r="D91" s="29">
        <f aca="true" t="shared" si="64" ref="D91:K91">+SUM(D85:D90)</f>
        <v>30106</v>
      </c>
      <c r="E91" s="29">
        <f t="shared" si="64"/>
        <v>67945</v>
      </c>
      <c r="F91" s="29">
        <f t="shared" si="64"/>
        <v>0</v>
      </c>
      <c r="G91" s="29">
        <f t="shared" si="64"/>
        <v>601350</v>
      </c>
      <c r="H91" s="29">
        <f t="shared" si="64"/>
        <v>601350</v>
      </c>
      <c r="I91" s="29">
        <f t="shared" si="64"/>
        <v>699401</v>
      </c>
      <c r="J91" s="29">
        <f t="shared" si="64"/>
        <v>98051</v>
      </c>
      <c r="K91" s="29">
        <f t="shared" si="64"/>
        <v>420</v>
      </c>
      <c r="L91" s="30">
        <f>+ROUND(K91/I91*100,1)</f>
        <v>0.1</v>
      </c>
      <c r="M91" s="29">
        <f>+SUM(M85:M90)</f>
        <v>370429</v>
      </c>
      <c r="N91" s="30">
        <f t="shared" si="58"/>
        <v>53</v>
      </c>
      <c r="O91" s="29">
        <f>+SUM(O85:O90)</f>
        <v>6143</v>
      </c>
      <c r="P91" s="30">
        <f t="shared" si="59"/>
        <v>0.9</v>
      </c>
      <c r="Q91" s="29">
        <f>+SUM(Q85:Q90)</f>
        <v>12942</v>
      </c>
      <c r="R91" s="30">
        <f t="shared" si="60"/>
        <v>1.9</v>
      </c>
      <c r="S91" s="29">
        <f>+SUM(S85:S90)</f>
        <v>240983</v>
      </c>
      <c r="T91" s="30">
        <f t="shared" si="61"/>
        <v>34.5</v>
      </c>
      <c r="U91" s="29">
        <f>+SUM(U85:U90)</f>
        <v>1878</v>
      </c>
      <c r="V91" s="30">
        <f>+ROUND(U91/I91*100,1)</f>
        <v>0.3</v>
      </c>
      <c r="W91" s="29">
        <f>+SUM(W85:W90)</f>
        <v>0</v>
      </c>
      <c r="X91" s="30">
        <f>+ROUND(W91/I91*100,1)</f>
        <v>0</v>
      </c>
      <c r="Y91" s="29">
        <f>+SUM(Y85:Y90)</f>
        <v>63585</v>
      </c>
      <c r="Z91" s="30">
        <f t="shared" si="62"/>
        <v>9.1</v>
      </c>
      <c r="AA91" s="29">
        <f>+SUM(AA85:AA90)</f>
        <v>988</v>
      </c>
      <c r="AB91" s="30">
        <f t="shared" si="63"/>
        <v>0.1</v>
      </c>
      <c r="AC91" s="29">
        <f>+SUM(AC85:AC90)</f>
        <v>2033</v>
      </c>
      <c r="AD91" s="30">
        <f>+ROUND(AC91/I91*100,1)</f>
        <v>0.3</v>
      </c>
      <c r="AE91" s="6">
        <f t="shared" si="44"/>
        <v>699401</v>
      </c>
    </row>
    <row r="92" spans="1:31" s="6" customFormat="1" ht="13.5" customHeight="1">
      <c r="A92" s="52"/>
      <c r="B92" s="35"/>
      <c r="C92" s="36"/>
      <c r="D92" s="31"/>
      <c r="E92" s="31"/>
      <c r="F92" s="31"/>
      <c r="G92" s="31"/>
      <c r="H92" s="31"/>
      <c r="I92" s="31"/>
      <c r="J92" s="31"/>
      <c r="K92" s="31"/>
      <c r="L92" s="32"/>
      <c r="M92" s="31"/>
      <c r="N92" s="32"/>
      <c r="O92" s="31"/>
      <c r="P92" s="32"/>
      <c r="Q92" s="31"/>
      <c r="R92" s="32"/>
      <c r="S92" s="31"/>
      <c r="T92" s="32"/>
      <c r="U92" s="31"/>
      <c r="V92" s="32"/>
      <c r="W92" s="31"/>
      <c r="X92" s="32"/>
      <c r="Y92" s="31"/>
      <c r="Z92" s="32"/>
      <c r="AA92" s="31"/>
      <c r="AB92" s="32"/>
      <c r="AC92" s="31"/>
      <c r="AD92" s="32"/>
      <c r="AE92" s="6">
        <f t="shared" si="44"/>
        <v>0</v>
      </c>
    </row>
    <row r="93" spans="1:31" s="6" customFormat="1" ht="13.5" customHeight="1">
      <c r="A93" s="12" t="s">
        <v>188</v>
      </c>
      <c r="B93" s="27"/>
      <c r="C93" s="28" t="s">
        <v>74</v>
      </c>
      <c r="D93" s="7">
        <f aca="true" t="shared" si="65" ref="D93:K93">+D13+D19+D34+D45+D50+D53+D66+D72+D83+D91</f>
        <v>370668</v>
      </c>
      <c r="E93" s="7">
        <f t="shared" si="65"/>
        <v>1183904</v>
      </c>
      <c r="F93" s="7">
        <f t="shared" si="65"/>
        <v>1526232</v>
      </c>
      <c r="G93" s="7">
        <f t="shared" si="65"/>
        <v>13440059</v>
      </c>
      <c r="H93" s="7">
        <f t="shared" si="65"/>
        <v>14966291</v>
      </c>
      <c r="I93" s="7">
        <f t="shared" si="65"/>
        <v>16520863</v>
      </c>
      <c r="J93" s="7">
        <f t="shared" si="65"/>
        <v>3080804</v>
      </c>
      <c r="K93" s="7">
        <f t="shared" si="65"/>
        <v>538992</v>
      </c>
      <c r="L93" s="8">
        <f>+ROUND(K93/I93*100,1)</f>
        <v>3.3</v>
      </c>
      <c r="M93" s="7">
        <f>+M13+M19+M34+M45+M50+M53+M66+M72+M83+M91</f>
        <v>10786482</v>
      </c>
      <c r="N93" s="8">
        <f>+ROUND(M93/I93*100,1)</f>
        <v>65.3</v>
      </c>
      <c r="O93" s="7">
        <f>+O13+O19+O34+O45+O50+O53+O66+O72+O83+O91</f>
        <v>567779</v>
      </c>
      <c r="P93" s="8">
        <f>+ROUND(O93/I93*100,1)</f>
        <v>3.4</v>
      </c>
      <c r="Q93" s="7">
        <f>+Q13+Q19+Q34+Q45+Q50+Q53+Q66+Q72+Q83+Q91</f>
        <v>235172</v>
      </c>
      <c r="R93" s="8">
        <f>+ROUND(Q93/I93*100,1)</f>
        <v>1.4</v>
      </c>
      <c r="S93" s="7">
        <f>+S13+S19+S34+S45+S50+S53+S66+S72+S83+S91</f>
        <v>3445620</v>
      </c>
      <c r="T93" s="8">
        <f>+ROUND(S93/I93*100,1)</f>
        <v>20.9</v>
      </c>
      <c r="U93" s="7">
        <f>+U13+U19+U34+U45+U50+U53+U66+U72+U83+U91</f>
        <v>10106</v>
      </c>
      <c r="V93" s="8">
        <f>+ROUND(U93/I93*100,1)</f>
        <v>0.1</v>
      </c>
      <c r="W93" s="7">
        <f>+W13+W19+W34+W45+W50+W53+W66+W72+W83+W91</f>
        <v>0</v>
      </c>
      <c r="X93" s="8">
        <f>+ROUND(W93/I93*100,1)</f>
        <v>0</v>
      </c>
      <c r="Y93" s="7">
        <f>+Y13+Y19+Y34+Y45+Y50+Y53+Y66+Y72+Y83+Y91</f>
        <v>861379</v>
      </c>
      <c r="Z93" s="8">
        <f>+ROUND(Y93/I93*100,1)</f>
        <v>5.2</v>
      </c>
      <c r="AA93" s="7">
        <f>+AA13+AA19+AA34+AA45+AA50+AA53+AA66+AA72+AA83+AA91</f>
        <v>20089</v>
      </c>
      <c r="AB93" s="8">
        <f>+ROUND(AA93/I93*100,1)</f>
        <v>0.1</v>
      </c>
      <c r="AC93" s="7">
        <f>+AC13+AC19+AC34+AC45+AC50+AC53+AC66+AC72+AC83+AC91</f>
        <v>55244</v>
      </c>
      <c r="AD93" s="8">
        <f>+ROUND(AC93/I93*100,1)</f>
        <v>0.3</v>
      </c>
      <c r="AE93" s="6">
        <f t="shared" si="44"/>
        <v>16520863</v>
      </c>
    </row>
    <row r="94" spans="12:30" s="6" customFormat="1" ht="13.5" customHeight="1">
      <c r="L94" s="9"/>
      <c r="N94" s="9"/>
      <c r="P94" s="9"/>
      <c r="R94" s="9"/>
      <c r="T94" s="9"/>
      <c r="V94" s="9"/>
      <c r="X94" s="9"/>
      <c r="Z94" s="9"/>
      <c r="AB94" s="9"/>
      <c r="AD94" s="9"/>
    </row>
    <row r="95" spans="12:30" s="6" customFormat="1" ht="13.5" customHeight="1">
      <c r="L95" s="9"/>
      <c r="N95" s="9"/>
      <c r="P95" s="9"/>
      <c r="R95" s="9"/>
      <c r="T95" s="9"/>
      <c r="V95" s="9"/>
      <c r="X95" s="9"/>
      <c r="Z95" s="9"/>
      <c r="AB95" s="9"/>
      <c r="AD95" s="9"/>
    </row>
    <row r="96" spans="12:30" s="6" customFormat="1" ht="13.5" customHeight="1">
      <c r="L96" s="9"/>
      <c r="N96" s="9"/>
      <c r="P96" s="9"/>
      <c r="R96" s="9"/>
      <c r="T96" s="9"/>
      <c r="V96" s="9"/>
      <c r="X96" s="9"/>
      <c r="Z96" s="9"/>
      <c r="AB96" s="9"/>
      <c r="AD96" s="9"/>
    </row>
    <row r="97" spans="12:30" s="6" customFormat="1" ht="13.5" customHeight="1">
      <c r="L97" s="9"/>
      <c r="N97" s="9"/>
      <c r="P97" s="9"/>
      <c r="R97" s="9"/>
      <c r="T97" s="9"/>
      <c r="V97" s="9"/>
      <c r="X97" s="9"/>
      <c r="Z97" s="9"/>
      <c r="AB97" s="9"/>
      <c r="AD97" s="9"/>
    </row>
    <row r="98" spans="12:30" s="6" customFormat="1" ht="13.5" customHeight="1">
      <c r="L98" s="9"/>
      <c r="N98" s="9"/>
      <c r="P98" s="9"/>
      <c r="R98" s="9"/>
      <c r="T98" s="9"/>
      <c r="V98" s="9"/>
      <c r="X98" s="9"/>
      <c r="Z98" s="9"/>
      <c r="AB98" s="9"/>
      <c r="AD98" s="9"/>
    </row>
    <row r="99" spans="12:30" s="6" customFormat="1" ht="13.5" customHeight="1">
      <c r="L99" s="9"/>
      <c r="N99" s="9"/>
      <c r="P99" s="9"/>
      <c r="R99" s="9"/>
      <c r="T99" s="9"/>
      <c r="V99" s="9"/>
      <c r="X99" s="9"/>
      <c r="Z99" s="9"/>
      <c r="AB99" s="9"/>
      <c r="AD99" s="9"/>
    </row>
    <row r="100" spans="12:30" s="6" customFormat="1" ht="13.5" customHeight="1">
      <c r="L100" s="9"/>
      <c r="N100" s="9"/>
      <c r="P100" s="9"/>
      <c r="R100" s="9"/>
      <c r="T100" s="9"/>
      <c r="V100" s="9"/>
      <c r="X100" s="9"/>
      <c r="Z100" s="9"/>
      <c r="AB100" s="9"/>
      <c r="AD100" s="9"/>
    </row>
    <row r="101" spans="12:30" s="6" customFormat="1" ht="13.5" customHeight="1">
      <c r="L101" s="9"/>
      <c r="N101" s="9"/>
      <c r="P101" s="9"/>
      <c r="R101" s="9"/>
      <c r="T101" s="9"/>
      <c r="V101" s="9"/>
      <c r="X101" s="9"/>
      <c r="Z101" s="9"/>
      <c r="AB101" s="9"/>
      <c r="AD101" s="9"/>
    </row>
    <row r="102" spans="12:30" s="6" customFormat="1" ht="13.5" customHeight="1">
      <c r="L102" s="9"/>
      <c r="N102" s="9"/>
      <c r="P102" s="9"/>
      <c r="R102" s="9"/>
      <c r="T102" s="9"/>
      <c r="V102" s="9"/>
      <c r="X102" s="9"/>
      <c r="Z102" s="9"/>
      <c r="AB102" s="9"/>
      <c r="AD102" s="9"/>
    </row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</sheetData>
  <sheetProtection password="CB99" sheet="1" objects="1" scenarios="1"/>
  <mergeCells count="30">
    <mergeCell ref="A68:A73"/>
    <mergeCell ref="A74:A84"/>
    <mergeCell ref="A85:A92"/>
    <mergeCell ref="A36:A46"/>
    <mergeCell ref="A47:A51"/>
    <mergeCell ref="A52:A54"/>
    <mergeCell ref="A55:A67"/>
    <mergeCell ref="Y4:Z5"/>
    <mergeCell ref="F3:H5"/>
    <mergeCell ref="O3:AD3"/>
    <mergeCell ref="M4:N5"/>
    <mergeCell ref="K4:L5"/>
    <mergeCell ref="Q4:R5"/>
    <mergeCell ref="AA4:AB5"/>
    <mergeCell ref="AC4:AD5"/>
    <mergeCell ref="S4:T5"/>
    <mergeCell ref="U4:V5"/>
    <mergeCell ref="W4:X5"/>
    <mergeCell ref="K3:N3"/>
    <mergeCell ref="O4:P5"/>
    <mergeCell ref="J4:J6"/>
    <mergeCell ref="I3:I6"/>
    <mergeCell ref="A3:A6"/>
    <mergeCell ref="B3:B6"/>
    <mergeCell ref="C3:C6"/>
    <mergeCell ref="D3:D6"/>
    <mergeCell ref="A7:A14"/>
    <mergeCell ref="A15:A20"/>
    <mergeCell ref="A21:A35"/>
    <mergeCell ref="E3:E6"/>
  </mergeCells>
  <printOptions/>
  <pageMargins left="0.77" right="0.1968503937007874" top="0.5905511811023623" bottom="0.6" header="0.5118110236220472" footer="0.15748031496062992"/>
  <pageSetup horizontalDpi="600" verticalDpi="600" orientation="portrait" pageOrder="overThenDown" paperSize="9" scale="85" r:id="rId1"/>
  <rowBreaks count="1" manualBreakCount="1">
    <brk id="54" max="255" man="1"/>
  </rowBreaks>
  <colBreaks count="1" manualBreakCount="1">
    <brk id="14" max="9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G90"/>
  <sheetViews>
    <sheetView zoomScale="75" zoomScaleNormal="75" workbookViewId="0" topLeftCell="A1">
      <pane xSplit="5" ySplit="5" topLeftCell="Y60" activePane="bottomRight" state="frozen"/>
      <selection pane="topLeft" activeCell="A1" sqref="A1"/>
      <selection pane="topRight" activeCell="F1" sqref="F1"/>
      <selection pane="bottomLeft" activeCell="A6" sqref="A6"/>
      <selection pane="bottomRight" activeCell="E83" sqref="E83:AD88"/>
    </sheetView>
  </sheetViews>
  <sheetFormatPr defaultColWidth="9.00390625" defaultRowHeight="13.5"/>
  <cols>
    <col min="1" max="1" width="3.625" style="19" customWidth="1"/>
    <col min="2" max="3" width="3.50390625" style="19" customWidth="1"/>
    <col min="4" max="4" width="14.125" style="19" customWidth="1"/>
    <col min="8" max="8" width="10.25390625" style="0" customWidth="1"/>
    <col min="9" max="9" width="10.375" style="0" customWidth="1"/>
    <col min="10" max="10" width="10.875" style="0" customWidth="1"/>
    <col min="14" max="15" width="10.25390625" style="0" customWidth="1"/>
    <col min="32" max="33" width="10.25390625" style="0" bestFit="1" customWidth="1"/>
  </cols>
  <sheetData>
    <row r="1" spans="1:4" ht="13.5">
      <c r="A1" s="13" t="s">
        <v>165</v>
      </c>
      <c r="B1" s="14"/>
      <c r="C1" s="14"/>
      <c r="D1" s="14"/>
    </row>
    <row r="2" spans="1:4" ht="13.5">
      <c r="A2" s="14"/>
      <c r="B2" s="14"/>
      <c r="C2" s="14"/>
      <c r="D2" s="14"/>
    </row>
    <row r="3" spans="1:11" ht="13.5">
      <c r="A3" s="14"/>
      <c r="B3" s="14"/>
      <c r="C3" s="14"/>
      <c r="D3" s="14"/>
      <c r="E3" t="s">
        <v>166</v>
      </c>
      <c r="F3" t="s">
        <v>167</v>
      </c>
      <c r="G3" t="s">
        <v>168</v>
      </c>
      <c r="H3" t="s">
        <v>169</v>
      </c>
      <c r="I3" t="s">
        <v>170</v>
      </c>
      <c r="K3" t="s">
        <v>171</v>
      </c>
    </row>
    <row r="4" spans="1:32" s="18" customFormat="1" ht="27">
      <c r="A4" s="15" t="s">
        <v>172</v>
      </c>
      <c r="B4" s="15" t="s">
        <v>173</v>
      </c>
      <c r="C4" s="15" t="s">
        <v>174</v>
      </c>
      <c r="D4" s="16" t="s">
        <v>1</v>
      </c>
      <c r="E4" s="17">
        <v>6812</v>
      </c>
      <c r="F4" s="17">
        <v>6824</v>
      </c>
      <c r="G4" s="17">
        <v>6836</v>
      </c>
      <c r="H4" s="17">
        <v>6848</v>
      </c>
      <c r="I4" s="18" t="s">
        <v>74</v>
      </c>
      <c r="J4" s="18" t="s">
        <v>175</v>
      </c>
      <c r="K4" s="18" t="s">
        <v>176</v>
      </c>
      <c r="L4" s="18" t="s">
        <v>177</v>
      </c>
      <c r="N4" s="18" t="s">
        <v>178</v>
      </c>
      <c r="P4" s="18" t="s">
        <v>179</v>
      </c>
      <c r="R4" s="18" t="s">
        <v>180</v>
      </c>
      <c r="T4" s="18" t="s">
        <v>181</v>
      </c>
      <c r="V4" s="18" t="s">
        <v>182</v>
      </c>
      <c r="X4" s="18" t="s">
        <v>183</v>
      </c>
      <c r="Z4" s="18" t="s">
        <v>184</v>
      </c>
      <c r="AB4" s="18" t="s">
        <v>185</v>
      </c>
      <c r="AD4" s="18" t="s">
        <v>186</v>
      </c>
      <c r="AF4" s="26" t="s">
        <v>74</v>
      </c>
    </row>
    <row r="5" spans="1:33" ht="13.5">
      <c r="A5" s="19">
        <v>6</v>
      </c>
      <c r="B5" s="19">
        <v>1</v>
      </c>
      <c r="C5" s="19">
        <v>1</v>
      </c>
      <c r="D5" s="20" t="s">
        <v>100</v>
      </c>
      <c r="E5" s="19">
        <v>18102</v>
      </c>
      <c r="F5" s="19">
        <v>910</v>
      </c>
      <c r="G5" s="19">
        <v>388620</v>
      </c>
      <c r="H5" s="19">
        <v>0</v>
      </c>
      <c r="I5" s="21">
        <f aca="true" t="shared" si="0" ref="I5:I42">SUM(G5:H5)</f>
        <v>388620</v>
      </c>
      <c r="J5" s="21">
        <f aca="true" t="shared" si="1" ref="J5:J42">SUM(E5:F5,I5)</f>
        <v>407632</v>
      </c>
      <c r="K5" s="21">
        <f aca="true" t="shared" si="2" ref="K5:K42">SUM(E5:G5)</f>
        <v>407632</v>
      </c>
      <c r="L5" s="19">
        <v>19852</v>
      </c>
      <c r="M5" s="19"/>
      <c r="N5" s="19">
        <v>303042</v>
      </c>
      <c r="O5" s="19"/>
      <c r="P5" s="19">
        <v>30214</v>
      </c>
      <c r="Q5" s="19"/>
      <c r="R5" s="19">
        <v>1597</v>
      </c>
      <c r="S5" s="19"/>
      <c r="T5" s="19">
        <v>30996</v>
      </c>
      <c r="U5" s="19"/>
      <c r="V5" s="19">
        <v>0</v>
      </c>
      <c r="W5" s="19"/>
      <c r="X5" s="19">
        <v>0</v>
      </c>
      <c r="Y5" s="19"/>
      <c r="Z5" s="19">
        <v>19607</v>
      </c>
      <c r="AA5" s="19"/>
      <c r="AB5" s="19">
        <v>1334</v>
      </c>
      <c r="AC5" s="19"/>
      <c r="AD5" s="19">
        <v>990</v>
      </c>
      <c r="AE5" s="19"/>
      <c r="AF5" s="21">
        <f aca="true" t="shared" si="3" ref="AF5:AF42">SUM(L5:AD5)</f>
        <v>407632</v>
      </c>
      <c r="AG5" s="21"/>
    </row>
    <row r="6" spans="1:33" ht="13.5">
      <c r="A6" s="19">
        <v>42</v>
      </c>
      <c r="B6" s="19">
        <v>1</v>
      </c>
      <c r="C6" s="19">
        <v>2</v>
      </c>
      <c r="D6" s="20" t="s">
        <v>101</v>
      </c>
      <c r="E6" s="19">
        <v>1860</v>
      </c>
      <c r="F6" s="19">
        <v>15155</v>
      </c>
      <c r="G6" s="19">
        <v>63864</v>
      </c>
      <c r="H6" s="19">
        <v>0</v>
      </c>
      <c r="I6" s="21">
        <f t="shared" si="0"/>
        <v>63864</v>
      </c>
      <c r="J6" s="21">
        <f t="shared" si="1"/>
        <v>80879</v>
      </c>
      <c r="K6" s="21">
        <f t="shared" si="2"/>
        <v>80879</v>
      </c>
      <c r="L6" s="19">
        <v>1860</v>
      </c>
      <c r="M6" s="19"/>
      <c r="N6" s="19">
        <v>69116</v>
      </c>
      <c r="O6" s="19"/>
      <c r="P6" s="19">
        <v>0</v>
      </c>
      <c r="Q6" s="19"/>
      <c r="R6" s="19">
        <v>0</v>
      </c>
      <c r="S6" s="19"/>
      <c r="T6" s="19">
        <v>8303</v>
      </c>
      <c r="U6" s="19"/>
      <c r="V6" s="19">
        <v>0</v>
      </c>
      <c r="W6" s="19"/>
      <c r="X6" s="19">
        <v>0</v>
      </c>
      <c r="Y6" s="19"/>
      <c r="Z6" s="19">
        <v>1600</v>
      </c>
      <c r="AA6" s="19"/>
      <c r="AB6" s="19">
        <v>0</v>
      </c>
      <c r="AC6" s="19"/>
      <c r="AD6" s="19">
        <v>0</v>
      </c>
      <c r="AE6" s="19"/>
      <c r="AF6" s="21">
        <f t="shared" si="3"/>
        <v>80879</v>
      </c>
      <c r="AG6" s="21"/>
    </row>
    <row r="7" spans="1:33" ht="13.5">
      <c r="A7" s="19">
        <v>13</v>
      </c>
      <c r="B7" s="19">
        <v>1</v>
      </c>
      <c r="C7" s="19">
        <v>3</v>
      </c>
      <c r="D7" s="20" t="s">
        <v>102</v>
      </c>
      <c r="E7" s="19">
        <v>8960</v>
      </c>
      <c r="F7" s="19">
        <v>7940</v>
      </c>
      <c r="G7" s="19">
        <v>0</v>
      </c>
      <c r="H7" s="19">
        <v>243167</v>
      </c>
      <c r="I7" s="21">
        <f t="shared" si="0"/>
        <v>243167</v>
      </c>
      <c r="J7" s="21">
        <f t="shared" si="1"/>
        <v>260067</v>
      </c>
      <c r="K7" s="21">
        <f t="shared" si="2"/>
        <v>16900</v>
      </c>
      <c r="L7" s="19">
        <v>19460</v>
      </c>
      <c r="M7" s="19"/>
      <c r="N7" s="19">
        <v>36234</v>
      </c>
      <c r="O7" s="19"/>
      <c r="P7" s="19">
        <v>193</v>
      </c>
      <c r="Q7" s="19"/>
      <c r="R7" s="19">
        <v>5236</v>
      </c>
      <c r="S7" s="19"/>
      <c r="T7" s="19">
        <v>198944</v>
      </c>
      <c r="U7" s="19"/>
      <c r="V7" s="19">
        <v>0</v>
      </c>
      <c r="W7" s="19"/>
      <c r="X7" s="19">
        <v>0</v>
      </c>
      <c r="Y7" s="19"/>
      <c r="Z7" s="19">
        <v>0</v>
      </c>
      <c r="AA7" s="19"/>
      <c r="AB7" s="19">
        <v>0</v>
      </c>
      <c r="AC7" s="19"/>
      <c r="AD7" s="19">
        <v>0</v>
      </c>
      <c r="AE7" s="19"/>
      <c r="AF7" s="21">
        <f t="shared" si="3"/>
        <v>260067</v>
      </c>
      <c r="AG7" s="21"/>
    </row>
    <row r="8" spans="1:33" ht="13.5">
      <c r="A8" s="19">
        <v>50</v>
      </c>
      <c r="B8" s="19">
        <v>1</v>
      </c>
      <c r="C8" s="19">
        <v>4</v>
      </c>
      <c r="D8" s="20" t="s">
        <v>103</v>
      </c>
      <c r="E8" s="19">
        <v>2557</v>
      </c>
      <c r="F8" s="19">
        <v>3320</v>
      </c>
      <c r="G8" s="19">
        <v>29600</v>
      </c>
      <c r="H8" s="19">
        <v>63568</v>
      </c>
      <c r="I8" s="21">
        <f t="shared" si="0"/>
        <v>93168</v>
      </c>
      <c r="J8" s="21">
        <f t="shared" si="1"/>
        <v>99045</v>
      </c>
      <c r="K8" s="21">
        <f t="shared" si="2"/>
        <v>35477</v>
      </c>
      <c r="L8" s="19">
        <v>0</v>
      </c>
      <c r="M8" s="19"/>
      <c r="N8" s="19">
        <v>72317</v>
      </c>
      <c r="O8" s="19"/>
      <c r="P8" s="19">
        <v>88</v>
      </c>
      <c r="Q8" s="19"/>
      <c r="R8" s="19">
        <v>0</v>
      </c>
      <c r="S8" s="19"/>
      <c r="T8" s="19">
        <v>13303</v>
      </c>
      <c r="U8" s="19"/>
      <c r="V8" s="19">
        <v>0</v>
      </c>
      <c r="W8" s="19"/>
      <c r="X8" s="19">
        <v>0</v>
      </c>
      <c r="Y8" s="19"/>
      <c r="Z8" s="19">
        <v>10439</v>
      </c>
      <c r="AA8" s="19"/>
      <c r="AB8" s="19">
        <v>109</v>
      </c>
      <c r="AC8" s="19"/>
      <c r="AD8" s="19">
        <v>2789</v>
      </c>
      <c r="AE8" s="19"/>
      <c r="AF8" s="21">
        <f t="shared" si="3"/>
        <v>99045</v>
      </c>
      <c r="AG8" s="21"/>
    </row>
    <row r="9" spans="1:33" ht="13.5">
      <c r="A9" s="19">
        <v>37</v>
      </c>
      <c r="B9" s="19">
        <v>1</v>
      </c>
      <c r="C9" s="19">
        <v>5</v>
      </c>
      <c r="D9" s="20" t="s">
        <v>104</v>
      </c>
      <c r="E9" s="19">
        <v>12243</v>
      </c>
      <c r="F9" s="19">
        <v>85603</v>
      </c>
      <c r="G9" s="19">
        <v>11190</v>
      </c>
      <c r="H9" s="19">
        <v>740286</v>
      </c>
      <c r="I9" s="21">
        <f t="shared" si="0"/>
        <v>751476</v>
      </c>
      <c r="J9" s="21">
        <f t="shared" si="1"/>
        <v>849322</v>
      </c>
      <c r="K9" s="21">
        <f t="shared" si="2"/>
        <v>109036</v>
      </c>
      <c r="L9" s="19">
        <v>1676</v>
      </c>
      <c r="M9" s="19"/>
      <c r="N9" s="19">
        <v>733850</v>
      </c>
      <c r="O9" s="19"/>
      <c r="P9" s="19">
        <v>14829</v>
      </c>
      <c r="Q9" s="19"/>
      <c r="R9" s="19">
        <v>20569</v>
      </c>
      <c r="S9" s="19"/>
      <c r="T9" s="19">
        <v>66244</v>
      </c>
      <c r="U9" s="19"/>
      <c r="V9" s="19">
        <v>0</v>
      </c>
      <c r="W9" s="19"/>
      <c r="X9" s="19">
        <v>0</v>
      </c>
      <c r="Y9" s="19"/>
      <c r="Z9" s="19">
        <v>6144</v>
      </c>
      <c r="AA9" s="19"/>
      <c r="AB9" s="19">
        <v>1830</v>
      </c>
      <c r="AC9" s="19"/>
      <c r="AD9" s="19">
        <v>4180</v>
      </c>
      <c r="AE9" s="19"/>
      <c r="AF9" s="21">
        <f t="shared" si="3"/>
        <v>849322</v>
      </c>
      <c r="AG9" s="21"/>
    </row>
    <row r="10" spans="1:33" ht="13.5">
      <c r="A10" s="19">
        <v>86</v>
      </c>
      <c r="B10" s="19">
        <v>1</v>
      </c>
      <c r="C10" s="19">
        <v>6</v>
      </c>
      <c r="D10" s="20" t="s">
        <v>105</v>
      </c>
      <c r="E10" s="19">
        <v>2185</v>
      </c>
      <c r="F10" s="19">
        <v>0</v>
      </c>
      <c r="G10" s="19">
        <v>35936</v>
      </c>
      <c r="H10" s="19">
        <v>0</v>
      </c>
      <c r="I10" s="21">
        <f t="shared" si="0"/>
        <v>35936</v>
      </c>
      <c r="J10" s="21">
        <f t="shared" si="1"/>
        <v>38121</v>
      </c>
      <c r="K10" s="21">
        <f t="shared" si="2"/>
        <v>38121</v>
      </c>
      <c r="L10" s="19">
        <v>0</v>
      </c>
      <c r="M10" s="19"/>
      <c r="N10" s="19">
        <v>0</v>
      </c>
      <c r="O10" s="19"/>
      <c r="P10" s="19">
        <v>19107</v>
      </c>
      <c r="Q10" s="19"/>
      <c r="R10" s="19">
        <v>0</v>
      </c>
      <c r="S10" s="19"/>
      <c r="T10" s="19">
        <v>0</v>
      </c>
      <c r="U10" s="19"/>
      <c r="V10" s="19">
        <v>0</v>
      </c>
      <c r="W10" s="19"/>
      <c r="X10" s="19">
        <v>0</v>
      </c>
      <c r="Y10" s="19"/>
      <c r="Z10" s="19">
        <v>19014</v>
      </c>
      <c r="AA10" s="19"/>
      <c r="AB10" s="19">
        <v>0</v>
      </c>
      <c r="AC10" s="19"/>
      <c r="AD10" s="19">
        <v>0</v>
      </c>
      <c r="AE10" s="19"/>
      <c r="AF10" s="21">
        <f t="shared" si="3"/>
        <v>38121</v>
      </c>
      <c r="AG10" s="21"/>
    </row>
    <row r="11" spans="4:33" ht="13.5">
      <c r="D11" s="20"/>
      <c r="E11" s="19"/>
      <c r="F11" s="19"/>
      <c r="G11" s="19"/>
      <c r="H11" s="19"/>
      <c r="I11" s="21"/>
      <c r="J11" s="21"/>
      <c r="K11" s="21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21"/>
      <c r="AG11" s="21"/>
    </row>
    <row r="12" spans="4:33" ht="13.5">
      <c r="D12" s="20"/>
      <c r="E12" s="19"/>
      <c r="F12" s="19"/>
      <c r="G12" s="19"/>
      <c r="H12" s="19"/>
      <c r="I12" s="21"/>
      <c r="J12" s="21"/>
      <c r="K12" s="21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21"/>
      <c r="AG12" s="21"/>
    </row>
    <row r="13" spans="1:33" ht="13.5">
      <c r="A13" s="19">
        <v>3</v>
      </c>
      <c r="B13" s="19">
        <v>2</v>
      </c>
      <c r="C13" s="19">
        <v>7</v>
      </c>
      <c r="D13" s="20" t="s">
        <v>106</v>
      </c>
      <c r="E13" s="19">
        <v>22254</v>
      </c>
      <c r="F13" s="19">
        <v>28014</v>
      </c>
      <c r="G13" s="19">
        <v>0</v>
      </c>
      <c r="H13" s="19">
        <v>527274</v>
      </c>
      <c r="I13" s="21">
        <f t="shared" si="0"/>
        <v>527274</v>
      </c>
      <c r="J13" s="21">
        <f t="shared" si="1"/>
        <v>577542</v>
      </c>
      <c r="K13" s="21">
        <f t="shared" si="2"/>
        <v>50268</v>
      </c>
      <c r="L13" s="19">
        <v>42826</v>
      </c>
      <c r="M13" s="19"/>
      <c r="N13" s="19">
        <v>475070</v>
      </c>
      <c r="O13" s="19"/>
      <c r="P13" s="19">
        <v>23109</v>
      </c>
      <c r="Q13" s="19"/>
      <c r="R13" s="19">
        <v>0</v>
      </c>
      <c r="S13" s="19"/>
      <c r="T13" s="19">
        <v>34922</v>
      </c>
      <c r="U13" s="19"/>
      <c r="V13" s="19">
        <v>0</v>
      </c>
      <c r="W13" s="19"/>
      <c r="X13" s="19">
        <v>0</v>
      </c>
      <c r="Y13" s="19"/>
      <c r="Z13" s="19">
        <v>1330</v>
      </c>
      <c r="AA13" s="19"/>
      <c r="AB13" s="19">
        <v>285</v>
      </c>
      <c r="AC13" s="19"/>
      <c r="AD13" s="19">
        <v>0</v>
      </c>
      <c r="AE13" s="19"/>
      <c r="AF13" s="21">
        <f t="shared" si="3"/>
        <v>577542</v>
      </c>
      <c r="AG13" s="21"/>
    </row>
    <row r="14" spans="1:33" ht="13.5">
      <c r="A14" s="19">
        <v>44</v>
      </c>
      <c r="B14" s="19">
        <v>2</v>
      </c>
      <c r="C14" s="19">
        <v>8</v>
      </c>
      <c r="D14" s="19" t="s">
        <v>107</v>
      </c>
      <c r="E14" s="19">
        <v>395</v>
      </c>
      <c r="F14" s="19">
        <v>8777</v>
      </c>
      <c r="G14" s="19">
        <v>0</v>
      </c>
      <c r="H14" s="19">
        <v>162975</v>
      </c>
      <c r="I14" s="21">
        <f t="shared" si="0"/>
        <v>162975</v>
      </c>
      <c r="J14" s="21">
        <f t="shared" si="1"/>
        <v>172147</v>
      </c>
      <c r="K14" s="21">
        <f t="shared" si="2"/>
        <v>9172</v>
      </c>
      <c r="L14" s="19">
        <v>0</v>
      </c>
      <c r="M14" s="19"/>
      <c r="N14" s="19">
        <v>116183</v>
      </c>
      <c r="O14" s="19"/>
      <c r="P14" s="19">
        <v>3853</v>
      </c>
      <c r="Q14" s="19"/>
      <c r="R14" s="19">
        <v>4385</v>
      </c>
      <c r="S14" s="19"/>
      <c r="T14" s="19">
        <v>44261</v>
      </c>
      <c r="U14" s="19"/>
      <c r="V14" s="19">
        <v>0</v>
      </c>
      <c r="W14" s="19"/>
      <c r="X14" s="19">
        <v>0</v>
      </c>
      <c r="Y14" s="19"/>
      <c r="Z14" s="19">
        <v>3294</v>
      </c>
      <c r="AA14" s="19"/>
      <c r="AB14" s="19">
        <v>171</v>
      </c>
      <c r="AC14" s="19"/>
      <c r="AD14" s="19">
        <v>0</v>
      </c>
      <c r="AE14" s="19"/>
      <c r="AF14" s="21">
        <f t="shared" si="3"/>
        <v>172147</v>
      </c>
      <c r="AG14" s="21"/>
    </row>
    <row r="15" spans="1:33" ht="13.5">
      <c r="A15" s="19">
        <v>67</v>
      </c>
      <c r="B15" s="19">
        <v>2</v>
      </c>
      <c r="C15" s="19">
        <v>9</v>
      </c>
      <c r="D15" s="19" t="s">
        <v>108</v>
      </c>
      <c r="E15" s="19">
        <v>130</v>
      </c>
      <c r="F15" s="19">
        <v>19665</v>
      </c>
      <c r="G15" s="19">
        <v>0</v>
      </c>
      <c r="H15" s="19">
        <v>69016</v>
      </c>
      <c r="I15" s="21">
        <f t="shared" si="0"/>
        <v>69016</v>
      </c>
      <c r="J15" s="21">
        <f t="shared" si="1"/>
        <v>88811</v>
      </c>
      <c r="K15" s="21">
        <f t="shared" si="2"/>
        <v>19795</v>
      </c>
      <c r="L15" s="19">
        <v>130</v>
      </c>
      <c r="M15" s="19"/>
      <c r="N15" s="19">
        <v>57534</v>
      </c>
      <c r="O15" s="19"/>
      <c r="P15" s="19">
        <v>2061</v>
      </c>
      <c r="Q15" s="19"/>
      <c r="R15" s="19">
        <v>2400</v>
      </c>
      <c r="S15" s="19"/>
      <c r="T15" s="19">
        <v>24228</v>
      </c>
      <c r="U15" s="19"/>
      <c r="V15" s="19">
        <v>0</v>
      </c>
      <c r="W15" s="19"/>
      <c r="X15" s="19">
        <v>1628</v>
      </c>
      <c r="Y15" s="19"/>
      <c r="Z15" s="19">
        <v>830</v>
      </c>
      <c r="AA15" s="19"/>
      <c r="AB15" s="19">
        <v>0</v>
      </c>
      <c r="AC15" s="19"/>
      <c r="AD15" s="19">
        <v>0</v>
      </c>
      <c r="AE15" s="19"/>
      <c r="AF15" s="21">
        <f t="shared" si="3"/>
        <v>88811</v>
      </c>
      <c r="AG15" s="21"/>
    </row>
    <row r="16" spans="1:33" ht="13.5">
      <c r="A16" s="19">
        <v>53</v>
      </c>
      <c r="B16" s="19">
        <v>2</v>
      </c>
      <c r="C16" s="19">
        <v>10</v>
      </c>
      <c r="D16" s="20" t="s">
        <v>109</v>
      </c>
      <c r="E16" s="19">
        <v>15660</v>
      </c>
      <c r="F16" s="19">
        <v>34349</v>
      </c>
      <c r="G16" s="19">
        <v>210524</v>
      </c>
      <c r="H16" s="19">
        <v>0</v>
      </c>
      <c r="I16" s="21">
        <f t="shared" si="0"/>
        <v>210524</v>
      </c>
      <c r="J16" s="21">
        <f t="shared" si="1"/>
        <v>260533</v>
      </c>
      <c r="K16" s="21">
        <f t="shared" si="2"/>
        <v>260533</v>
      </c>
      <c r="L16" s="19">
        <v>1556</v>
      </c>
      <c r="M16" s="19"/>
      <c r="N16" s="19">
        <v>215345</v>
      </c>
      <c r="O16" s="19"/>
      <c r="P16" s="19">
        <v>3194</v>
      </c>
      <c r="Q16" s="19"/>
      <c r="R16" s="19">
        <v>5327</v>
      </c>
      <c r="S16" s="19"/>
      <c r="T16" s="19">
        <v>17882</v>
      </c>
      <c r="U16" s="19"/>
      <c r="V16" s="19">
        <v>0</v>
      </c>
      <c r="W16" s="19"/>
      <c r="X16" s="19">
        <v>0</v>
      </c>
      <c r="Y16" s="19"/>
      <c r="Z16" s="19">
        <v>14622</v>
      </c>
      <c r="AA16" s="19"/>
      <c r="AB16" s="19">
        <v>825</v>
      </c>
      <c r="AC16" s="19"/>
      <c r="AD16" s="19">
        <v>1782</v>
      </c>
      <c r="AE16" s="19"/>
      <c r="AF16" s="21">
        <f t="shared" si="3"/>
        <v>260533</v>
      </c>
      <c r="AG16" s="21"/>
    </row>
    <row r="17" spans="4:33" ht="13.5">
      <c r="D17" s="20"/>
      <c r="E17" s="19"/>
      <c r="F17" s="19"/>
      <c r="G17" s="19"/>
      <c r="H17" s="19"/>
      <c r="I17" s="21"/>
      <c r="J17" s="21"/>
      <c r="K17" s="21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21"/>
      <c r="AG17" s="21"/>
    </row>
    <row r="18" spans="4:33" ht="13.5">
      <c r="D18" s="20"/>
      <c r="E18" s="19"/>
      <c r="F18" s="19"/>
      <c r="G18" s="19"/>
      <c r="H18" s="19"/>
      <c r="I18" s="21"/>
      <c r="J18" s="21"/>
      <c r="K18" s="21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21"/>
      <c r="AG18" s="21"/>
    </row>
    <row r="19" spans="1:33" ht="13.5">
      <c r="A19" s="19">
        <v>14</v>
      </c>
      <c r="B19" s="19">
        <v>3</v>
      </c>
      <c r="C19" s="19">
        <v>11</v>
      </c>
      <c r="D19" s="20" t="s">
        <v>110</v>
      </c>
      <c r="E19" s="19">
        <v>2179</v>
      </c>
      <c r="F19" s="19">
        <v>19725</v>
      </c>
      <c r="G19" s="19">
        <v>0</v>
      </c>
      <c r="H19" s="19">
        <v>273866</v>
      </c>
      <c r="I19" s="21">
        <f t="shared" si="0"/>
        <v>273866</v>
      </c>
      <c r="J19" s="21">
        <f t="shared" si="1"/>
        <v>295770</v>
      </c>
      <c r="K19" s="21">
        <f t="shared" si="2"/>
        <v>21904</v>
      </c>
      <c r="L19" s="19">
        <v>8941</v>
      </c>
      <c r="M19" s="19"/>
      <c r="N19" s="19">
        <v>136283</v>
      </c>
      <c r="O19" s="19"/>
      <c r="P19" s="19">
        <v>879</v>
      </c>
      <c r="Q19" s="19"/>
      <c r="R19" s="19">
        <v>0</v>
      </c>
      <c r="S19" s="19"/>
      <c r="T19" s="19">
        <v>149018</v>
      </c>
      <c r="U19" s="19"/>
      <c r="V19" s="19">
        <v>0</v>
      </c>
      <c r="W19" s="19"/>
      <c r="X19" s="19">
        <v>0</v>
      </c>
      <c r="Y19" s="19"/>
      <c r="Z19" s="19">
        <v>0</v>
      </c>
      <c r="AA19" s="19"/>
      <c r="AB19" s="19">
        <v>649</v>
      </c>
      <c r="AC19" s="19"/>
      <c r="AD19" s="19">
        <v>0</v>
      </c>
      <c r="AE19" s="19"/>
      <c r="AF19" s="21">
        <f t="shared" si="3"/>
        <v>295770</v>
      </c>
      <c r="AG19" s="21"/>
    </row>
    <row r="20" spans="1:33" ht="13.5">
      <c r="A20" s="19">
        <v>5</v>
      </c>
      <c r="B20" s="19">
        <v>3</v>
      </c>
      <c r="C20" s="19">
        <v>12</v>
      </c>
      <c r="D20" s="20" t="s">
        <v>111</v>
      </c>
      <c r="E20" s="19">
        <v>6653</v>
      </c>
      <c r="F20" s="19">
        <v>24867</v>
      </c>
      <c r="G20" s="19">
        <v>0</v>
      </c>
      <c r="H20" s="19">
        <v>340426</v>
      </c>
      <c r="I20" s="21">
        <f t="shared" si="0"/>
        <v>340426</v>
      </c>
      <c r="J20" s="21">
        <f t="shared" si="1"/>
        <v>371946</v>
      </c>
      <c r="K20" s="21">
        <f t="shared" si="2"/>
        <v>31520</v>
      </c>
      <c r="L20" s="19">
        <v>31301</v>
      </c>
      <c r="M20" s="19"/>
      <c r="N20" s="19">
        <v>265471</v>
      </c>
      <c r="O20" s="19"/>
      <c r="P20" s="19">
        <v>48097</v>
      </c>
      <c r="Q20" s="19"/>
      <c r="R20" s="19">
        <v>951</v>
      </c>
      <c r="S20" s="19"/>
      <c r="T20" s="19">
        <v>2524</v>
      </c>
      <c r="U20" s="19"/>
      <c r="V20" s="19">
        <v>0</v>
      </c>
      <c r="W20" s="19"/>
      <c r="X20" s="19">
        <v>0</v>
      </c>
      <c r="Y20" s="19"/>
      <c r="Z20" s="19">
        <v>23019</v>
      </c>
      <c r="AA20" s="19"/>
      <c r="AB20" s="19">
        <v>370</v>
      </c>
      <c r="AC20" s="19"/>
      <c r="AD20" s="19">
        <v>213</v>
      </c>
      <c r="AE20" s="19"/>
      <c r="AF20" s="21">
        <f t="shared" si="3"/>
        <v>371946</v>
      </c>
      <c r="AG20" s="21"/>
    </row>
    <row r="21" spans="1:33" ht="13.5">
      <c r="A21" s="19">
        <v>45</v>
      </c>
      <c r="B21" s="19">
        <v>3</v>
      </c>
      <c r="C21" s="19">
        <v>13</v>
      </c>
      <c r="D21" s="20" t="s">
        <v>112</v>
      </c>
      <c r="E21" s="19">
        <v>16706</v>
      </c>
      <c r="F21" s="19">
        <v>60927</v>
      </c>
      <c r="G21" s="19">
        <v>0</v>
      </c>
      <c r="H21" s="19">
        <v>488045</v>
      </c>
      <c r="I21" s="21">
        <f t="shared" si="0"/>
        <v>488045</v>
      </c>
      <c r="J21" s="21">
        <f t="shared" si="1"/>
        <v>565678</v>
      </c>
      <c r="K21" s="21">
        <f t="shared" si="2"/>
        <v>77633</v>
      </c>
      <c r="L21" s="19">
        <v>9030</v>
      </c>
      <c r="M21" s="19"/>
      <c r="N21" s="19">
        <v>342798</v>
      </c>
      <c r="O21" s="19"/>
      <c r="P21" s="19">
        <v>10261</v>
      </c>
      <c r="Q21" s="19"/>
      <c r="R21" s="19">
        <v>56536</v>
      </c>
      <c r="S21" s="19"/>
      <c r="T21" s="19">
        <v>140166</v>
      </c>
      <c r="U21" s="19"/>
      <c r="V21" s="19">
        <v>0</v>
      </c>
      <c r="W21" s="19"/>
      <c r="X21" s="19">
        <v>0</v>
      </c>
      <c r="Y21" s="19"/>
      <c r="Z21" s="19">
        <v>6537</v>
      </c>
      <c r="AA21" s="19"/>
      <c r="AB21" s="19">
        <v>350</v>
      </c>
      <c r="AC21" s="19"/>
      <c r="AD21" s="19">
        <v>0</v>
      </c>
      <c r="AE21" s="19"/>
      <c r="AF21" s="21">
        <f t="shared" si="3"/>
        <v>565678</v>
      </c>
      <c r="AG21" s="21"/>
    </row>
    <row r="22" spans="1:33" ht="13.5">
      <c r="A22" s="19">
        <v>55</v>
      </c>
      <c r="B22" s="19">
        <v>3</v>
      </c>
      <c r="C22" s="19">
        <v>14</v>
      </c>
      <c r="D22" s="19" t="s">
        <v>113</v>
      </c>
      <c r="E22" s="19">
        <v>2353</v>
      </c>
      <c r="F22" s="19">
        <v>2518</v>
      </c>
      <c r="G22" s="19">
        <v>0</v>
      </c>
      <c r="H22" s="19">
        <v>19430</v>
      </c>
      <c r="I22" s="21">
        <f t="shared" si="0"/>
        <v>19430</v>
      </c>
      <c r="J22" s="21">
        <f t="shared" si="1"/>
        <v>24301</v>
      </c>
      <c r="K22" s="21">
        <f t="shared" si="2"/>
        <v>4871</v>
      </c>
      <c r="L22" s="19">
        <v>0</v>
      </c>
      <c r="M22" s="19"/>
      <c r="N22" s="19">
        <v>11137</v>
      </c>
      <c r="O22" s="19"/>
      <c r="P22" s="19">
        <v>659</v>
      </c>
      <c r="Q22" s="19"/>
      <c r="R22" s="19">
        <v>4764</v>
      </c>
      <c r="S22" s="19"/>
      <c r="T22" s="19">
        <v>7357</v>
      </c>
      <c r="U22" s="19"/>
      <c r="V22" s="19">
        <v>384</v>
      </c>
      <c r="W22" s="19"/>
      <c r="X22" s="19">
        <v>0</v>
      </c>
      <c r="Y22" s="19"/>
      <c r="Z22" s="19">
        <v>0</v>
      </c>
      <c r="AA22" s="19"/>
      <c r="AB22" s="19">
        <v>0</v>
      </c>
      <c r="AC22" s="19"/>
      <c r="AD22" s="19">
        <v>0</v>
      </c>
      <c r="AE22" s="19"/>
      <c r="AF22" s="21">
        <f t="shared" si="3"/>
        <v>24301</v>
      </c>
      <c r="AG22" s="21"/>
    </row>
    <row r="23" spans="1:33" ht="13.5">
      <c r="A23" s="19">
        <v>65</v>
      </c>
      <c r="B23" s="19">
        <v>3</v>
      </c>
      <c r="C23" s="19">
        <v>15</v>
      </c>
      <c r="D23" s="19" t="s">
        <v>114</v>
      </c>
      <c r="E23" s="19">
        <v>13</v>
      </c>
      <c r="F23" s="19">
        <v>2358</v>
      </c>
      <c r="G23" s="19">
        <v>0</v>
      </c>
      <c r="H23" s="19">
        <v>16913</v>
      </c>
      <c r="I23" s="21">
        <f t="shared" si="0"/>
        <v>16913</v>
      </c>
      <c r="J23" s="21">
        <f t="shared" si="1"/>
        <v>19284</v>
      </c>
      <c r="K23" s="21">
        <f t="shared" si="2"/>
        <v>2371</v>
      </c>
      <c r="L23" s="19">
        <v>346</v>
      </c>
      <c r="M23" s="19"/>
      <c r="N23" s="19">
        <v>4875</v>
      </c>
      <c r="O23" s="19"/>
      <c r="P23" s="19">
        <v>399</v>
      </c>
      <c r="Q23" s="19"/>
      <c r="R23" s="19">
        <v>9002</v>
      </c>
      <c r="S23" s="19"/>
      <c r="T23" s="19">
        <v>4606</v>
      </c>
      <c r="U23" s="19"/>
      <c r="V23" s="19">
        <v>0</v>
      </c>
      <c r="W23" s="19"/>
      <c r="X23" s="19">
        <v>0</v>
      </c>
      <c r="Y23" s="19"/>
      <c r="Z23" s="19">
        <v>56</v>
      </c>
      <c r="AA23" s="19"/>
      <c r="AB23" s="19">
        <v>0</v>
      </c>
      <c r="AC23" s="19"/>
      <c r="AD23" s="19">
        <v>0</v>
      </c>
      <c r="AE23" s="19"/>
      <c r="AF23" s="21">
        <f t="shared" si="3"/>
        <v>19284</v>
      </c>
      <c r="AG23" s="21"/>
    </row>
    <row r="24" spans="1:33" ht="13.5">
      <c r="A24" s="19">
        <v>17</v>
      </c>
      <c r="B24" s="19">
        <v>3</v>
      </c>
      <c r="C24" s="19">
        <v>16</v>
      </c>
      <c r="D24" s="20" t="s">
        <v>115</v>
      </c>
      <c r="E24" s="19">
        <v>1840</v>
      </c>
      <c r="F24" s="19">
        <v>15264</v>
      </c>
      <c r="G24" s="19">
        <v>98025</v>
      </c>
      <c r="H24" s="19">
        <v>0</v>
      </c>
      <c r="I24" s="21">
        <f t="shared" si="0"/>
        <v>98025</v>
      </c>
      <c r="J24" s="21">
        <f t="shared" si="1"/>
        <v>115129</v>
      </c>
      <c r="K24" s="21">
        <f t="shared" si="2"/>
        <v>115129</v>
      </c>
      <c r="L24" s="19">
        <v>31283</v>
      </c>
      <c r="M24" s="19"/>
      <c r="N24" s="19">
        <v>59161</v>
      </c>
      <c r="O24" s="19"/>
      <c r="P24" s="19">
        <v>1627</v>
      </c>
      <c r="Q24" s="19"/>
      <c r="R24" s="19">
        <v>0</v>
      </c>
      <c r="S24" s="19"/>
      <c r="T24" s="19">
        <v>14257</v>
      </c>
      <c r="U24" s="19"/>
      <c r="V24" s="19">
        <v>420</v>
      </c>
      <c r="W24" s="19"/>
      <c r="X24" s="19">
        <v>0</v>
      </c>
      <c r="Y24" s="19"/>
      <c r="Z24" s="19">
        <v>8260</v>
      </c>
      <c r="AA24" s="19"/>
      <c r="AB24" s="19">
        <v>121</v>
      </c>
      <c r="AC24" s="19"/>
      <c r="AD24" s="19">
        <v>0</v>
      </c>
      <c r="AE24" s="19"/>
      <c r="AF24" s="21">
        <f t="shared" si="3"/>
        <v>115129</v>
      </c>
      <c r="AG24" s="21"/>
    </row>
    <row r="25" spans="1:33" ht="13.5">
      <c r="A25" s="19">
        <v>58</v>
      </c>
      <c r="B25" s="19">
        <v>3</v>
      </c>
      <c r="C25" s="19">
        <v>17</v>
      </c>
      <c r="D25" s="20" t="s">
        <v>116</v>
      </c>
      <c r="E25" s="19">
        <v>9650</v>
      </c>
      <c r="F25" s="19">
        <v>22213</v>
      </c>
      <c r="G25" s="19">
        <v>11264</v>
      </c>
      <c r="H25" s="19">
        <v>237893</v>
      </c>
      <c r="I25" s="21">
        <f t="shared" si="0"/>
        <v>249157</v>
      </c>
      <c r="J25" s="21">
        <f t="shared" si="1"/>
        <v>281020</v>
      </c>
      <c r="K25" s="21">
        <f t="shared" si="2"/>
        <v>43127</v>
      </c>
      <c r="L25" s="19">
        <v>20747</v>
      </c>
      <c r="M25" s="19"/>
      <c r="N25" s="19">
        <v>208465</v>
      </c>
      <c r="O25" s="19"/>
      <c r="P25" s="19">
        <v>28998</v>
      </c>
      <c r="Q25" s="19"/>
      <c r="R25" s="19">
        <v>0</v>
      </c>
      <c r="S25" s="19"/>
      <c r="T25" s="19">
        <v>13285</v>
      </c>
      <c r="U25" s="19"/>
      <c r="V25" s="19">
        <v>0</v>
      </c>
      <c r="W25" s="19"/>
      <c r="X25" s="19">
        <v>0</v>
      </c>
      <c r="Y25" s="19"/>
      <c r="Z25" s="19">
        <v>9482</v>
      </c>
      <c r="AA25" s="19"/>
      <c r="AB25" s="19">
        <v>43</v>
      </c>
      <c r="AC25" s="19"/>
      <c r="AD25" s="19">
        <v>0</v>
      </c>
      <c r="AE25" s="19"/>
      <c r="AF25" s="21">
        <f t="shared" si="3"/>
        <v>281020</v>
      </c>
      <c r="AG25" s="21"/>
    </row>
    <row r="26" spans="1:33" ht="13.5">
      <c r="A26" s="19">
        <v>56</v>
      </c>
      <c r="B26" s="19">
        <v>3</v>
      </c>
      <c r="C26" s="19">
        <v>18</v>
      </c>
      <c r="D26" s="20" t="s">
        <v>117</v>
      </c>
      <c r="E26" s="19">
        <v>167</v>
      </c>
      <c r="F26" s="19">
        <v>5620</v>
      </c>
      <c r="G26" s="19">
        <v>0</v>
      </c>
      <c r="H26" s="19">
        <v>122183</v>
      </c>
      <c r="I26" s="21">
        <f t="shared" si="0"/>
        <v>122183</v>
      </c>
      <c r="J26" s="21">
        <f t="shared" si="1"/>
        <v>127970</v>
      </c>
      <c r="K26" s="21">
        <f t="shared" si="2"/>
        <v>5787</v>
      </c>
      <c r="L26" s="19">
        <v>0</v>
      </c>
      <c r="M26" s="19"/>
      <c r="N26" s="19">
        <v>54544</v>
      </c>
      <c r="O26" s="19"/>
      <c r="P26" s="19">
        <v>885</v>
      </c>
      <c r="Q26" s="19"/>
      <c r="R26" s="19">
        <v>1653</v>
      </c>
      <c r="S26" s="19"/>
      <c r="T26" s="19">
        <v>70120</v>
      </c>
      <c r="U26" s="19"/>
      <c r="V26" s="19">
        <v>0</v>
      </c>
      <c r="W26" s="19"/>
      <c r="X26" s="19">
        <v>0</v>
      </c>
      <c r="Y26" s="19"/>
      <c r="Z26" s="19">
        <v>768</v>
      </c>
      <c r="AA26" s="19"/>
      <c r="AB26" s="19">
        <v>0</v>
      </c>
      <c r="AC26" s="19"/>
      <c r="AD26" s="19">
        <v>0</v>
      </c>
      <c r="AE26" s="19"/>
      <c r="AF26" s="21">
        <f t="shared" si="3"/>
        <v>127970</v>
      </c>
      <c r="AG26" s="21"/>
    </row>
    <row r="27" spans="1:33" ht="13.5">
      <c r="A27" s="20">
        <v>71</v>
      </c>
      <c r="B27" s="20">
        <v>3</v>
      </c>
      <c r="C27" s="20">
        <v>19</v>
      </c>
      <c r="D27" s="20" t="s">
        <v>118</v>
      </c>
      <c r="E27" s="19">
        <v>1934</v>
      </c>
      <c r="F27" s="19">
        <v>5727</v>
      </c>
      <c r="G27" s="19">
        <v>18931</v>
      </c>
      <c r="H27" s="19">
        <v>9611</v>
      </c>
      <c r="I27" s="21">
        <f t="shared" si="0"/>
        <v>28542</v>
      </c>
      <c r="J27" s="21">
        <f t="shared" si="1"/>
        <v>36203</v>
      </c>
      <c r="K27" s="21">
        <f t="shared" si="2"/>
        <v>26592</v>
      </c>
      <c r="L27" s="19">
        <v>0</v>
      </c>
      <c r="M27" s="19"/>
      <c r="N27" s="19">
        <v>9128</v>
      </c>
      <c r="O27" s="19"/>
      <c r="P27" s="19">
        <v>0</v>
      </c>
      <c r="Q27" s="19"/>
      <c r="R27" s="19">
        <v>700</v>
      </c>
      <c r="S27" s="19"/>
      <c r="T27" s="19">
        <v>24701</v>
      </c>
      <c r="U27" s="19"/>
      <c r="V27" s="19">
        <v>0</v>
      </c>
      <c r="W27" s="19"/>
      <c r="X27" s="19">
        <v>0</v>
      </c>
      <c r="Y27" s="19"/>
      <c r="Z27" s="19">
        <v>1674</v>
      </c>
      <c r="AA27" s="19"/>
      <c r="AB27" s="19">
        <v>0</v>
      </c>
      <c r="AC27" s="19"/>
      <c r="AD27" s="19">
        <v>0</v>
      </c>
      <c r="AE27" s="19"/>
      <c r="AF27" s="21">
        <f t="shared" si="3"/>
        <v>36203</v>
      </c>
      <c r="AG27" s="21"/>
    </row>
    <row r="28" spans="1:33" ht="13.5">
      <c r="A28" s="19">
        <v>78</v>
      </c>
      <c r="B28" s="19">
        <v>3</v>
      </c>
      <c r="C28" s="19">
        <v>20</v>
      </c>
      <c r="D28" s="20" t="s">
        <v>119</v>
      </c>
      <c r="E28" s="19">
        <v>6671</v>
      </c>
      <c r="F28" s="19">
        <v>1635</v>
      </c>
      <c r="G28" s="19">
        <v>54619</v>
      </c>
      <c r="H28" s="19">
        <v>12508</v>
      </c>
      <c r="I28" s="21">
        <f t="shared" si="0"/>
        <v>67127</v>
      </c>
      <c r="J28" s="21">
        <f t="shared" si="1"/>
        <v>75433</v>
      </c>
      <c r="K28" s="21">
        <f t="shared" si="2"/>
        <v>62925</v>
      </c>
      <c r="L28" s="19">
        <v>0</v>
      </c>
      <c r="M28" s="19"/>
      <c r="N28" s="19">
        <v>0</v>
      </c>
      <c r="O28" s="19"/>
      <c r="P28" s="19">
        <v>0</v>
      </c>
      <c r="Q28" s="19"/>
      <c r="R28" s="19">
        <v>0</v>
      </c>
      <c r="S28" s="19"/>
      <c r="T28" s="19">
        <v>35652</v>
      </c>
      <c r="U28" s="19"/>
      <c r="V28" s="19">
        <v>0</v>
      </c>
      <c r="W28" s="19"/>
      <c r="X28" s="19">
        <v>0</v>
      </c>
      <c r="Y28" s="19"/>
      <c r="Z28" s="19">
        <v>39781</v>
      </c>
      <c r="AA28" s="19"/>
      <c r="AB28" s="19">
        <v>0</v>
      </c>
      <c r="AC28" s="19"/>
      <c r="AD28" s="19">
        <v>0</v>
      </c>
      <c r="AE28" s="19"/>
      <c r="AF28" s="21">
        <f t="shared" si="3"/>
        <v>75433</v>
      </c>
      <c r="AG28" s="21"/>
    </row>
    <row r="29" spans="1:33" ht="13.5">
      <c r="A29" s="19">
        <v>79</v>
      </c>
      <c r="B29" s="19">
        <v>3</v>
      </c>
      <c r="C29" s="19">
        <v>21</v>
      </c>
      <c r="D29" s="20" t="s">
        <v>120</v>
      </c>
      <c r="E29" s="19">
        <v>1955</v>
      </c>
      <c r="F29" s="19">
        <v>6882</v>
      </c>
      <c r="G29" s="19">
        <v>45488</v>
      </c>
      <c r="H29" s="19">
        <v>0</v>
      </c>
      <c r="I29" s="21">
        <f t="shared" si="0"/>
        <v>45488</v>
      </c>
      <c r="J29" s="21">
        <f t="shared" si="1"/>
        <v>54325</v>
      </c>
      <c r="K29" s="21">
        <f t="shared" si="2"/>
        <v>54325</v>
      </c>
      <c r="L29" s="19">
        <v>0</v>
      </c>
      <c r="M29" s="19"/>
      <c r="N29" s="19">
        <v>10243</v>
      </c>
      <c r="O29" s="19"/>
      <c r="P29" s="19">
        <v>1260</v>
      </c>
      <c r="Q29" s="19"/>
      <c r="R29" s="19">
        <v>0</v>
      </c>
      <c r="S29" s="19"/>
      <c r="T29" s="19">
        <v>42822</v>
      </c>
      <c r="U29" s="19"/>
      <c r="V29" s="19">
        <v>0</v>
      </c>
      <c r="W29" s="19"/>
      <c r="X29" s="19">
        <v>0</v>
      </c>
      <c r="Y29" s="19"/>
      <c r="Z29" s="19">
        <v>0</v>
      </c>
      <c r="AA29" s="19"/>
      <c r="AB29" s="19">
        <v>0</v>
      </c>
      <c r="AC29" s="19"/>
      <c r="AD29" s="19">
        <v>0</v>
      </c>
      <c r="AE29" s="19"/>
      <c r="AF29" s="21">
        <f t="shared" si="3"/>
        <v>54325</v>
      </c>
      <c r="AG29" s="21"/>
    </row>
    <row r="30" spans="1:33" ht="13.5">
      <c r="A30" s="19">
        <v>80</v>
      </c>
      <c r="B30" s="19">
        <v>3</v>
      </c>
      <c r="C30" s="19">
        <v>22</v>
      </c>
      <c r="D30" s="20" t="s">
        <v>121</v>
      </c>
      <c r="E30" s="19">
        <v>3800</v>
      </c>
      <c r="F30" s="19">
        <v>1747</v>
      </c>
      <c r="G30" s="19">
        <v>40525</v>
      </c>
      <c r="H30" s="19">
        <v>0</v>
      </c>
      <c r="I30" s="21">
        <f t="shared" si="0"/>
        <v>40525</v>
      </c>
      <c r="J30" s="21">
        <f t="shared" si="1"/>
        <v>46072</v>
      </c>
      <c r="K30" s="21">
        <f t="shared" si="2"/>
        <v>46072</v>
      </c>
      <c r="L30" s="19">
        <v>0</v>
      </c>
      <c r="M30" s="19"/>
      <c r="N30" s="19">
        <v>23549</v>
      </c>
      <c r="O30" s="19"/>
      <c r="P30" s="19">
        <v>2732</v>
      </c>
      <c r="Q30" s="19"/>
      <c r="R30" s="19">
        <v>0</v>
      </c>
      <c r="S30" s="19"/>
      <c r="T30" s="19">
        <v>19791</v>
      </c>
      <c r="U30" s="19"/>
      <c r="V30" s="19">
        <v>0</v>
      </c>
      <c r="W30" s="19"/>
      <c r="X30" s="19">
        <v>0</v>
      </c>
      <c r="Y30" s="19"/>
      <c r="Z30" s="19">
        <v>0</v>
      </c>
      <c r="AA30" s="19"/>
      <c r="AB30" s="19">
        <v>0</v>
      </c>
      <c r="AC30" s="19"/>
      <c r="AD30" s="19">
        <v>0</v>
      </c>
      <c r="AE30" s="19"/>
      <c r="AF30" s="21">
        <f t="shared" si="3"/>
        <v>46072</v>
      </c>
      <c r="AG30" s="21"/>
    </row>
    <row r="31" spans="1:33" ht="13.5">
      <c r="A31" s="19">
        <v>85</v>
      </c>
      <c r="B31" s="19">
        <v>3</v>
      </c>
      <c r="C31" s="19">
        <v>23</v>
      </c>
      <c r="D31" s="20" t="s">
        <v>122</v>
      </c>
      <c r="E31" s="19">
        <v>1046</v>
      </c>
      <c r="F31" s="19">
        <v>3019</v>
      </c>
      <c r="G31" s="19">
        <v>35463</v>
      </c>
      <c r="H31" s="19">
        <v>0</v>
      </c>
      <c r="I31" s="21">
        <f t="shared" si="0"/>
        <v>35463</v>
      </c>
      <c r="J31" s="21">
        <f t="shared" si="1"/>
        <v>39528</v>
      </c>
      <c r="K31" s="21">
        <f t="shared" si="2"/>
        <v>39528</v>
      </c>
      <c r="L31" s="19">
        <v>0</v>
      </c>
      <c r="M31" s="19"/>
      <c r="N31" s="19">
        <v>0</v>
      </c>
      <c r="O31" s="19"/>
      <c r="P31" s="19">
        <v>0</v>
      </c>
      <c r="Q31" s="19"/>
      <c r="R31" s="19">
        <v>0</v>
      </c>
      <c r="S31" s="19"/>
      <c r="T31" s="19">
        <v>36028</v>
      </c>
      <c r="U31" s="19"/>
      <c r="V31" s="19">
        <v>0</v>
      </c>
      <c r="W31" s="19"/>
      <c r="X31" s="19">
        <v>0</v>
      </c>
      <c r="Y31" s="19"/>
      <c r="Z31" s="19">
        <v>3500</v>
      </c>
      <c r="AA31" s="19"/>
      <c r="AB31" s="19">
        <v>0</v>
      </c>
      <c r="AC31" s="19"/>
      <c r="AD31" s="19">
        <v>0</v>
      </c>
      <c r="AE31" s="19"/>
      <c r="AF31" s="21">
        <f t="shared" si="3"/>
        <v>39528</v>
      </c>
      <c r="AG31" s="21"/>
    </row>
    <row r="32" spans="4:33" ht="13.5">
      <c r="D32" s="20"/>
      <c r="E32" s="19"/>
      <c r="F32" s="19"/>
      <c r="G32" s="19"/>
      <c r="H32" s="19"/>
      <c r="I32" s="21"/>
      <c r="J32" s="21"/>
      <c r="K32" s="21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21"/>
      <c r="AG32" s="21"/>
    </row>
    <row r="33" spans="4:33" ht="13.5">
      <c r="D33" s="20"/>
      <c r="E33" s="19"/>
      <c r="F33" s="19"/>
      <c r="G33" s="19"/>
      <c r="H33" s="19"/>
      <c r="I33" s="21"/>
      <c r="J33" s="21"/>
      <c r="K33" s="21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21"/>
      <c r="AG33" s="21"/>
    </row>
    <row r="34" spans="1:33" ht="13.5">
      <c r="A34" s="19">
        <v>35</v>
      </c>
      <c r="B34" s="19">
        <v>4</v>
      </c>
      <c r="C34" s="19">
        <v>24</v>
      </c>
      <c r="D34" s="20" t="s">
        <v>123</v>
      </c>
      <c r="E34" s="19">
        <v>9174</v>
      </c>
      <c r="F34" s="19">
        <v>47627</v>
      </c>
      <c r="G34" s="19">
        <v>0</v>
      </c>
      <c r="H34" s="19">
        <v>488994</v>
      </c>
      <c r="I34" s="21">
        <f t="shared" si="0"/>
        <v>488994</v>
      </c>
      <c r="J34" s="21">
        <f t="shared" si="1"/>
        <v>545795</v>
      </c>
      <c r="K34" s="21">
        <f t="shared" si="2"/>
        <v>56801</v>
      </c>
      <c r="L34" s="19">
        <v>6658</v>
      </c>
      <c r="M34" s="19"/>
      <c r="N34" s="19">
        <v>191300</v>
      </c>
      <c r="O34" s="19"/>
      <c r="P34" s="19">
        <v>6549</v>
      </c>
      <c r="Q34" s="19"/>
      <c r="R34" s="19">
        <v>22319</v>
      </c>
      <c r="S34" s="19"/>
      <c r="T34" s="19">
        <v>316606</v>
      </c>
      <c r="U34" s="19"/>
      <c r="V34" s="19">
        <v>1330</v>
      </c>
      <c r="W34" s="19"/>
      <c r="X34" s="19">
        <v>0</v>
      </c>
      <c r="Y34" s="19"/>
      <c r="Z34" s="19">
        <v>0</v>
      </c>
      <c r="AA34" s="19"/>
      <c r="AB34" s="19">
        <v>1033</v>
      </c>
      <c r="AC34" s="19"/>
      <c r="AD34" s="19">
        <v>0</v>
      </c>
      <c r="AE34" s="19"/>
      <c r="AF34" s="21">
        <f t="shared" si="3"/>
        <v>545795</v>
      </c>
      <c r="AG34" s="21"/>
    </row>
    <row r="35" spans="1:33" ht="13.5">
      <c r="A35" s="19">
        <v>72</v>
      </c>
      <c r="B35" s="19">
        <v>4</v>
      </c>
      <c r="C35" s="19">
        <v>25</v>
      </c>
      <c r="D35" s="19" t="s">
        <v>124</v>
      </c>
      <c r="E35" s="19">
        <v>280</v>
      </c>
      <c r="F35" s="19">
        <v>5268</v>
      </c>
      <c r="G35" s="19">
        <v>0</v>
      </c>
      <c r="H35" s="19">
        <v>46263</v>
      </c>
      <c r="I35" s="21">
        <f t="shared" si="0"/>
        <v>46263</v>
      </c>
      <c r="J35" s="21">
        <f t="shared" si="1"/>
        <v>51811</v>
      </c>
      <c r="K35" s="21">
        <f t="shared" si="2"/>
        <v>5548</v>
      </c>
      <c r="L35" s="19">
        <v>729</v>
      </c>
      <c r="M35" s="19"/>
      <c r="N35" s="19">
        <v>14629</v>
      </c>
      <c r="O35" s="19"/>
      <c r="P35" s="19">
        <v>99</v>
      </c>
      <c r="Q35" s="19"/>
      <c r="R35" s="19">
        <v>0</v>
      </c>
      <c r="S35" s="19"/>
      <c r="T35" s="19">
        <v>34756</v>
      </c>
      <c r="U35" s="19"/>
      <c r="V35" s="19">
        <v>0</v>
      </c>
      <c r="W35" s="19"/>
      <c r="X35" s="19">
        <v>0</v>
      </c>
      <c r="Y35" s="19"/>
      <c r="Z35" s="19">
        <v>773</v>
      </c>
      <c r="AA35" s="19"/>
      <c r="AB35" s="19">
        <v>0</v>
      </c>
      <c r="AC35" s="19"/>
      <c r="AD35" s="19">
        <v>825</v>
      </c>
      <c r="AE35" s="19"/>
      <c r="AF35" s="21">
        <f t="shared" si="3"/>
        <v>51811</v>
      </c>
      <c r="AG35" s="21"/>
    </row>
    <row r="36" spans="1:33" ht="13.5">
      <c r="A36" s="19">
        <v>29</v>
      </c>
      <c r="B36" s="19">
        <v>4</v>
      </c>
      <c r="C36" s="19">
        <v>26</v>
      </c>
      <c r="D36" s="20" t="s">
        <v>125</v>
      </c>
      <c r="E36" s="19">
        <v>1645</v>
      </c>
      <c r="F36" s="19">
        <v>9096</v>
      </c>
      <c r="G36" s="19">
        <v>0</v>
      </c>
      <c r="H36" s="19">
        <v>295868</v>
      </c>
      <c r="I36" s="21">
        <f t="shared" si="0"/>
        <v>295868</v>
      </c>
      <c r="J36" s="21">
        <f t="shared" si="1"/>
        <v>306609</v>
      </c>
      <c r="K36" s="21">
        <f t="shared" si="2"/>
        <v>10741</v>
      </c>
      <c r="L36" s="19">
        <v>0</v>
      </c>
      <c r="M36" s="19"/>
      <c r="N36" s="19">
        <v>171048</v>
      </c>
      <c r="O36" s="19"/>
      <c r="P36" s="19">
        <v>3491</v>
      </c>
      <c r="Q36" s="19"/>
      <c r="R36" s="19">
        <v>222</v>
      </c>
      <c r="S36" s="19"/>
      <c r="T36" s="19">
        <v>75743</v>
      </c>
      <c r="U36" s="19"/>
      <c r="V36" s="19">
        <v>0</v>
      </c>
      <c r="W36" s="19"/>
      <c r="X36" s="19">
        <v>0</v>
      </c>
      <c r="Y36" s="19"/>
      <c r="Z36" s="19">
        <v>54396</v>
      </c>
      <c r="AA36" s="19"/>
      <c r="AB36" s="19">
        <v>1182</v>
      </c>
      <c r="AC36" s="19"/>
      <c r="AD36" s="19">
        <v>527</v>
      </c>
      <c r="AE36" s="19"/>
      <c r="AF36" s="21">
        <f t="shared" si="3"/>
        <v>306609</v>
      </c>
      <c r="AG36" s="21"/>
    </row>
    <row r="37" spans="1:33" ht="13.5">
      <c r="A37" s="19">
        <v>25</v>
      </c>
      <c r="B37" s="19">
        <v>4</v>
      </c>
      <c r="C37" s="19">
        <v>27</v>
      </c>
      <c r="D37" s="20" t="s">
        <v>126</v>
      </c>
      <c r="E37" s="19">
        <v>5160</v>
      </c>
      <c r="F37" s="19">
        <v>2485</v>
      </c>
      <c r="G37" s="19">
        <v>130252</v>
      </c>
      <c r="H37" s="19">
        <v>4674</v>
      </c>
      <c r="I37" s="21">
        <f t="shared" si="0"/>
        <v>134926</v>
      </c>
      <c r="J37" s="21">
        <f t="shared" si="1"/>
        <v>142571</v>
      </c>
      <c r="K37" s="21">
        <f t="shared" si="2"/>
        <v>137897</v>
      </c>
      <c r="L37" s="19">
        <v>0</v>
      </c>
      <c r="M37" s="19"/>
      <c r="N37" s="19">
        <v>105641</v>
      </c>
      <c r="O37" s="19"/>
      <c r="P37" s="19">
        <v>794</v>
      </c>
      <c r="Q37" s="19"/>
      <c r="R37" s="19">
        <v>2208</v>
      </c>
      <c r="S37" s="19"/>
      <c r="T37" s="19">
        <v>33920</v>
      </c>
      <c r="U37" s="19"/>
      <c r="V37" s="19">
        <v>0</v>
      </c>
      <c r="W37" s="19"/>
      <c r="X37" s="19">
        <v>0</v>
      </c>
      <c r="Y37" s="19"/>
      <c r="Z37" s="19">
        <v>0</v>
      </c>
      <c r="AA37" s="19"/>
      <c r="AB37" s="19">
        <v>8</v>
      </c>
      <c r="AC37" s="19"/>
      <c r="AD37" s="19">
        <v>0</v>
      </c>
      <c r="AE37" s="19"/>
      <c r="AF37" s="21">
        <f t="shared" si="3"/>
        <v>142571</v>
      </c>
      <c r="AG37" s="21"/>
    </row>
    <row r="38" spans="1:33" ht="13.5">
      <c r="A38" s="19">
        <v>59</v>
      </c>
      <c r="B38" s="19">
        <v>4</v>
      </c>
      <c r="C38" s="19">
        <v>28</v>
      </c>
      <c r="D38" s="20" t="s">
        <v>127</v>
      </c>
      <c r="E38" s="19">
        <v>3687</v>
      </c>
      <c r="F38" s="19">
        <v>15120</v>
      </c>
      <c r="G38" s="19">
        <v>2248</v>
      </c>
      <c r="H38" s="19">
        <v>195833</v>
      </c>
      <c r="I38" s="21">
        <f t="shared" si="0"/>
        <v>198081</v>
      </c>
      <c r="J38" s="21">
        <f t="shared" si="1"/>
        <v>216888</v>
      </c>
      <c r="K38" s="21">
        <f t="shared" si="2"/>
        <v>21055</v>
      </c>
      <c r="L38" s="19">
        <v>30207</v>
      </c>
      <c r="M38" s="19"/>
      <c r="N38" s="19">
        <v>15198</v>
      </c>
      <c r="O38" s="19"/>
      <c r="P38" s="19">
        <v>0</v>
      </c>
      <c r="Q38" s="19"/>
      <c r="R38" s="19">
        <v>2296</v>
      </c>
      <c r="S38" s="19"/>
      <c r="T38" s="19">
        <v>149525</v>
      </c>
      <c r="U38" s="19"/>
      <c r="V38" s="19">
        <v>0</v>
      </c>
      <c r="W38" s="19"/>
      <c r="X38" s="19">
        <v>0</v>
      </c>
      <c r="Y38" s="19"/>
      <c r="Z38" s="19">
        <v>19662</v>
      </c>
      <c r="AA38" s="19"/>
      <c r="AB38" s="19">
        <v>0</v>
      </c>
      <c r="AC38" s="19"/>
      <c r="AD38" s="19">
        <v>0</v>
      </c>
      <c r="AE38" s="19"/>
      <c r="AF38" s="21">
        <f t="shared" si="3"/>
        <v>216888</v>
      </c>
      <c r="AG38" s="21"/>
    </row>
    <row r="39" spans="1:33" ht="13.5">
      <c r="A39" s="19">
        <v>66</v>
      </c>
      <c r="B39" s="19">
        <v>4</v>
      </c>
      <c r="C39" s="19">
        <v>29</v>
      </c>
      <c r="D39" s="20" t="s">
        <v>128</v>
      </c>
      <c r="E39" s="19">
        <v>1688</v>
      </c>
      <c r="F39" s="19">
        <v>7120</v>
      </c>
      <c r="G39" s="19">
        <v>55893</v>
      </c>
      <c r="H39" s="19">
        <v>81160</v>
      </c>
      <c r="I39" s="21">
        <f t="shared" si="0"/>
        <v>137053</v>
      </c>
      <c r="J39" s="21">
        <f t="shared" si="1"/>
        <v>145861</v>
      </c>
      <c r="K39" s="21">
        <f t="shared" si="2"/>
        <v>64701</v>
      </c>
      <c r="L39" s="19">
        <v>0</v>
      </c>
      <c r="M39" s="19"/>
      <c r="N39" s="19">
        <v>24487</v>
      </c>
      <c r="O39" s="19"/>
      <c r="P39" s="19">
        <v>6063</v>
      </c>
      <c r="Q39" s="19"/>
      <c r="R39" s="19">
        <v>15591</v>
      </c>
      <c r="S39" s="19"/>
      <c r="T39" s="19">
        <v>34131</v>
      </c>
      <c r="U39" s="19"/>
      <c r="V39" s="19">
        <v>87</v>
      </c>
      <c r="W39" s="19"/>
      <c r="X39" s="19">
        <v>0</v>
      </c>
      <c r="Y39" s="19"/>
      <c r="Z39" s="19">
        <v>59932</v>
      </c>
      <c r="AA39" s="19"/>
      <c r="AB39" s="19">
        <v>217</v>
      </c>
      <c r="AC39" s="19"/>
      <c r="AD39" s="19">
        <v>5353</v>
      </c>
      <c r="AE39" s="19"/>
      <c r="AF39" s="21">
        <f t="shared" si="3"/>
        <v>145861</v>
      </c>
      <c r="AG39" s="21"/>
    </row>
    <row r="40" spans="1:33" ht="13.5">
      <c r="A40" s="19">
        <v>64</v>
      </c>
      <c r="B40" s="19">
        <v>4</v>
      </c>
      <c r="C40" s="19">
        <v>30</v>
      </c>
      <c r="D40" s="22" t="s">
        <v>187</v>
      </c>
      <c r="E40" s="19">
        <v>3800</v>
      </c>
      <c r="F40" s="19">
        <v>3175</v>
      </c>
      <c r="G40" s="19">
        <v>103030</v>
      </c>
      <c r="H40" s="19">
        <v>0</v>
      </c>
      <c r="I40" s="21">
        <f t="shared" si="0"/>
        <v>103030</v>
      </c>
      <c r="J40" s="21">
        <f t="shared" si="1"/>
        <v>110005</v>
      </c>
      <c r="K40" s="21">
        <f t="shared" si="2"/>
        <v>110005</v>
      </c>
      <c r="L40" s="19">
        <v>0</v>
      </c>
      <c r="M40" s="19"/>
      <c r="N40" s="19">
        <v>26043</v>
      </c>
      <c r="O40" s="19"/>
      <c r="P40" s="19">
        <v>678</v>
      </c>
      <c r="Q40" s="19"/>
      <c r="R40" s="19">
        <v>1610</v>
      </c>
      <c r="S40" s="19"/>
      <c r="T40" s="19">
        <v>81566</v>
      </c>
      <c r="U40" s="19"/>
      <c r="V40" s="19">
        <v>0</v>
      </c>
      <c r="W40" s="19"/>
      <c r="X40" s="19">
        <v>0</v>
      </c>
      <c r="Y40" s="19"/>
      <c r="Z40" s="19">
        <v>0</v>
      </c>
      <c r="AA40" s="19"/>
      <c r="AB40" s="19">
        <v>108</v>
      </c>
      <c r="AC40" s="19"/>
      <c r="AD40" s="19">
        <v>0</v>
      </c>
      <c r="AE40" s="19"/>
      <c r="AF40" s="21">
        <f t="shared" si="3"/>
        <v>110005</v>
      </c>
      <c r="AG40" s="21"/>
    </row>
    <row r="41" spans="1:33" ht="13.5">
      <c r="A41" s="19">
        <v>88</v>
      </c>
      <c r="B41" s="19">
        <v>4</v>
      </c>
      <c r="C41" s="19">
        <v>31</v>
      </c>
      <c r="D41" s="20" t="s">
        <v>129</v>
      </c>
      <c r="E41" s="19">
        <v>2932</v>
      </c>
      <c r="F41" s="19">
        <v>4907</v>
      </c>
      <c r="G41" s="19">
        <v>77170</v>
      </c>
      <c r="H41" s="19">
        <v>0</v>
      </c>
      <c r="I41" s="21">
        <f t="shared" si="0"/>
        <v>77170</v>
      </c>
      <c r="J41" s="21">
        <f t="shared" si="1"/>
        <v>85009</v>
      </c>
      <c r="K41" s="21">
        <f t="shared" si="2"/>
        <v>85009</v>
      </c>
      <c r="L41" s="19">
        <v>0</v>
      </c>
      <c r="M41" s="19"/>
      <c r="N41" s="19">
        <v>4932</v>
      </c>
      <c r="O41" s="19"/>
      <c r="P41" s="19">
        <v>0</v>
      </c>
      <c r="Q41" s="19"/>
      <c r="R41" s="19">
        <v>0</v>
      </c>
      <c r="S41" s="19"/>
      <c r="T41" s="19">
        <v>75398</v>
      </c>
      <c r="U41" s="19"/>
      <c r="V41" s="19">
        <v>0</v>
      </c>
      <c r="W41" s="19"/>
      <c r="X41" s="19">
        <v>0</v>
      </c>
      <c r="Y41" s="19"/>
      <c r="Z41" s="19">
        <v>4679</v>
      </c>
      <c r="AA41" s="19"/>
      <c r="AB41" s="19">
        <v>0</v>
      </c>
      <c r="AC41" s="19"/>
      <c r="AD41" s="19">
        <v>0</v>
      </c>
      <c r="AE41" s="19"/>
      <c r="AF41" s="21">
        <f t="shared" si="3"/>
        <v>85009</v>
      </c>
      <c r="AG41" s="21"/>
    </row>
    <row r="42" spans="1:33" ht="13.5">
      <c r="A42" s="19">
        <v>52</v>
      </c>
      <c r="B42" s="19">
        <v>4</v>
      </c>
      <c r="C42" s="19">
        <v>32</v>
      </c>
      <c r="D42" s="20" t="s">
        <v>130</v>
      </c>
      <c r="E42" s="19">
        <v>1924</v>
      </c>
      <c r="F42" s="19">
        <v>3686</v>
      </c>
      <c r="G42" s="19">
        <v>0</v>
      </c>
      <c r="H42" s="19">
        <v>56913</v>
      </c>
      <c r="I42" s="21">
        <f t="shared" si="0"/>
        <v>56913</v>
      </c>
      <c r="J42" s="21">
        <f t="shared" si="1"/>
        <v>62523</v>
      </c>
      <c r="K42" s="21">
        <f t="shared" si="2"/>
        <v>5610</v>
      </c>
      <c r="L42" s="19">
        <v>0</v>
      </c>
      <c r="M42" s="19"/>
      <c r="N42" s="19">
        <v>56457</v>
      </c>
      <c r="O42" s="19"/>
      <c r="P42" s="19">
        <v>106</v>
      </c>
      <c r="Q42" s="19"/>
      <c r="R42" s="19">
        <v>0</v>
      </c>
      <c r="S42" s="19"/>
      <c r="T42" s="19">
        <v>2321</v>
      </c>
      <c r="U42" s="19"/>
      <c r="V42" s="19">
        <v>0</v>
      </c>
      <c r="W42" s="19"/>
      <c r="X42" s="19">
        <v>0</v>
      </c>
      <c r="Y42" s="19"/>
      <c r="Z42" s="19">
        <v>3639</v>
      </c>
      <c r="AA42" s="19"/>
      <c r="AB42" s="19">
        <v>0</v>
      </c>
      <c r="AC42" s="19"/>
      <c r="AD42" s="19">
        <v>0</v>
      </c>
      <c r="AE42" s="19"/>
      <c r="AF42" s="21">
        <f t="shared" si="3"/>
        <v>62523</v>
      </c>
      <c r="AG42" s="21"/>
    </row>
    <row r="43" spans="4:33" ht="13.5">
      <c r="D43" s="20"/>
      <c r="E43" s="19"/>
      <c r="F43" s="19"/>
      <c r="G43" s="19"/>
      <c r="H43" s="19"/>
      <c r="I43" s="21"/>
      <c r="J43" s="21"/>
      <c r="K43" s="21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21"/>
      <c r="AG43" s="21"/>
    </row>
    <row r="44" spans="4:33" ht="13.5">
      <c r="D44" s="20"/>
      <c r="E44" s="19"/>
      <c r="F44" s="19"/>
      <c r="G44" s="19"/>
      <c r="H44" s="19"/>
      <c r="I44" s="21"/>
      <c r="J44" s="21"/>
      <c r="K44" s="21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21"/>
      <c r="AG44" s="21"/>
    </row>
    <row r="45" spans="1:33" ht="13.5">
      <c r="A45" s="19">
        <v>70</v>
      </c>
      <c r="B45" s="19">
        <v>5</v>
      </c>
      <c r="C45" s="19">
        <v>33</v>
      </c>
      <c r="D45" s="20" t="s">
        <v>131</v>
      </c>
      <c r="E45" s="19">
        <v>19069</v>
      </c>
      <c r="F45" s="19">
        <v>82293</v>
      </c>
      <c r="G45" s="19">
        <v>0</v>
      </c>
      <c r="H45" s="19">
        <v>803660</v>
      </c>
      <c r="I45" s="21">
        <f aca="true" t="shared" si="4" ref="I45:I86">SUM(G45:H45)</f>
        <v>803660</v>
      </c>
      <c r="J45" s="21">
        <f aca="true" t="shared" si="5" ref="J45:J86">SUM(E45:F45,I45)</f>
        <v>905022</v>
      </c>
      <c r="K45" s="21">
        <f aca="true" t="shared" si="6" ref="K45:K88">SUM(E45:G45)</f>
        <v>101362</v>
      </c>
      <c r="L45" s="19">
        <v>159247</v>
      </c>
      <c r="M45" s="19"/>
      <c r="N45" s="19">
        <v>680217</v>
      </c>
      <c r="O45" s="19"/>
      <c r="P45" s="19">
        <v>26476</v>
      </c>
      <c r="Q45" s="19"/>
      <c r="R45" s="19">
        <v>170</v>
      </c>
      <c r="S45" s="19"/>
      <c r="T45" s="19">
        <v>35954</v>
      </c>
      <c r="U45" s="19"/>
      <c r="V45" s="19">
        <v>0</v>
      </c>
      <c r="W45" s="19"/>
      <c r="X45" s="19">
        <v>0</v>
      </c>
      <c r="Y45" s="19"/>
      <c r="Z45" s="19">
        <v>871</v>
      </c>
      <c r="AA45" s="19"/>
      <c r="AB45" s="19">
        <v>216</v>
      </c>
      <c r="AC45" s="19"/>
      <c r="AD45" s="19">
        <v>1871</v>
      </c>
      <c r="AE45" s="19"/>
      <c r="AF45" s="21">
        <f aca="true" t="shared" si="7" ref="AF45:AF86">SUM(L45:AD45)</f>
        <v>905022</v>
      </c>
      <c r="AG45" s="21"/>
    </row>
    <row r="46" spans="1:33" ht="13.5">
      <c r="A46" s="19">
        <v>83</v>
      </c>
      <c r="B46" s="19">
        <v>5</v>
      </c>
      <c r="C46" s="19">
        <v>34</v>
      </c>
      <c r="D46" s="20" t="s">
        <v>132</v>
      </c>
      <c r="E46" s="19">
        <v>1209</v>
      </c>
      <c r="F46" s="19">
        <v>8545</v>
      </c>
      <c r="G46" s="19">
        <v>0</v>
      </c>
      <c r="H46" s="19">
        <v>115923</v>
      </c>
      <c r="I46" s="21">
        <f t="shared" si="4"/>
        <v>115923</v>
      </c>
      <c r="J46" s="21">
        <f t="shared" si="5"/>
        <v>125677</v>
      </c>
      <c r="K46" s="21">
        <f t="shared" si="6"/>
        <v>9754</v>
      </c>
      <c r="L46" s="19">
        <v>0</v>
      </c>
      <c r="M46" s="19"/>
      <c r="N46" s="19">
        <v>106916</v>
      </c>
      <c r="O46" s="19"/>
      <c r="P46" s="19">
        <v>3545</v>
      </c>
      <c r="Q46" s="19"/>
      <c r="R46" s="19">
        <v>0</v>
      </c>
      <c r="S46" s="19"/>
      <c r="T46" s="19">
        <v>8129</v>
      </c>
      <c r="U46" s="19"/>
      <c r="V46" s="19">
        <v>0</v>
      </c>
      <c r="W46" s="19"/>
      <c r="X46" s="19">
        <v>0</v>
      </c>
      <c r="Y46" s="19"/>
      <c r="Z46" s="19">
        <v>6897</v>
      </c>
      <c r="AA46" s="19"/>
      <c r="AB46" s="19">
        <v>190</v>
      </c>
      <c r="AC46" s="19"/>
      <c r="AD46" s="19">
        <v>0</v>
      </c>
      <c r="AE46" s="19"/>
      <c r="AF46" s="21">
        <f t="shared" si="7"/>
        <v>125677</v>
      </c>
      <c r="AG46" s="21"/>
    </row>
    <row r="47" spans="1:33" ht="13.5">
      <c r="A47" s="19">
        <v>76</v>
      </c>
      <c r="B47" s="19">
        <v>5</v>
      </c>
      <c r="C47" s="19">
        <v>35</v>
      </c>
      <c r="D47" s="20" t="s">
        <v>133</v>
      </c>
      <c r="E47" s="19">
        <v>5110</v>
      </c>
      <c r="F47" s="19">
        <v>4389</v>
      </c>
      <c r="G47" s="19">
        <v>0</v>
      </c>
      <c r="H47" s="19">
        <v>87063</v>
      </c>
      <c r="I47" s="21">
        <f t="shared" si="4"/>
        <v>87063</v>
      </c>
      <c r="J47" s="21">
        <f t="shared" si="5"/>
        <v>96562</v>
      </c>
      <c r="K47" s="21">
        <f t="shared" si="6"/>
        <v>9499</v>
      </c>
      <c r="L47" s="19">
        <v>0</v>
      </c>
      <c r="M47" s="19"/>
      <c r="N47" s="19">
        <v>65203</v>
      </c>
      <c r="O47" s="19"/>
      <c r="P47" s="19">
        <v>175</v>
      </c>
      <c r="Q47" s="19"/>
      <c r="R47" s="19">
        <v>0</v>
      </c>
      <c r="S47" s="19"/>
      <c r="T47" s="19">
        <v>27073</v>
      </c>
      <c r="U47" s="19"/>
      <c r="V47" s="19">
        <v>0</v>
      </c>
      <c r="W47" s="19"/>
      <c r="X47" s="19">
        <v>0</v>
      </c>
      <c r="Y47" s="19"/>
      <c r="Z47" s="19">
        <v>4014</v>
      </c>
      <c r="AA47" s="19"/>
      <c r="AB47" s="19">
        <v>97</v>
      </c>
      <c r="AC47" s="19"/>
      <c r="AD47" s="19">
        <v>0</v>
      </c>
      <c r="AE47" s="19"/>
      <c r="AF47" s="21">
        <f t="shared" si="7"/>
        <v>96562</v>
      </c>
      <c r="AG47" s="21"/>
    </row>
    <row r="48" spans="4:33" ht="13.5">
      <c r="D48" s="20"/>
      <c r="E48" s="19"/>
      <c r="F48" s="19"/>
      <c r="G48" s="19"/>
      <c r="H48" s="19"/>
      <c r="I48" s="21"/>
      <c r="J48" s="21"/>
      <c r="K48" s="21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21"/>
      <c r="AG48" s="21"/>
    </row>
    <row r="49" spans="4:33" ht="13.5">
      <c r="D49" s="20"/>
      <c r="E49" s="19"/>
      <c r="F49" s="19"/>
      <c r="G49" s="19"/>
      <c r="H49" s="19"/>
      <c r="I49" s="21"/>
      <c r="J49" s="21"/>
      <c r="K49" s="21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21"/>
      <c r="AG49" s="21"/>
    </row>
    <row r="50" spans="1:33" ht="13.5">
      <c r="A50" s="19">
        <v>20</v>
      </c>
      <c r="B50" s="19">
        <v>6</v>
      </c>
      <c r="C50" s="19">
        <v>36</v>
      </c>
      <c r="D50" s="20" t="s">
        <v>134</v>
      </c>
      <c r="E50" s="19">
        <v>7027</v>
      </c>
      <c r="F50" s="19">
        <v>4483</v>
      </c>
      <c r="G50" s="19">
        <v>600</v>
      </c>
      <c r="H50" s="19">
        <v>44909</v>
      </c>
      <c r="I50" s="21">
        <f t="shared" si="4"/>
        <v>45509</v>
      </c>
      <c r="J50" s="21">
        <f t="shared" si="5"/>
        <v>57019</v>
      </c>
      <c r="K50" s="21">
        <f t="shared" si="6"/>
        <v>12110</v>
      </c>
      <c r="L50" s="19">
        <v>8063</v>
      </c>
      <c r="M50" s="19"/>
      <c r="N50" s="19">
        <v>19962</v>
      </c>
      <c r="O50" s="19"/>
      <c r="P50" s="19">
        <v>4790</v>
      </c>
      <c r="Q50" s="19"/>
      <c r="R50" s="19">
        <v>4496</v>
      </c>
      <c r="S50" s="19"/>
      <c r="T50" s="19">
        <v>17447</v>
      </c>
      <c r="U50" s="19"/>
      <c r="V50" s="19">
        <v>549</v>
      </c>
      <c r="W50" s="19"/>
      <c r="X50" s="19">
        <v>0</v>
      </c>
      <c r="Y50" s="19"/>
      <c r="Z50" s="19">
        <v>1217</v>
      </c>
      <c r="AA50" s="19"/>
      <c r="AB50" s="19">
        <v>139</v>
      </c>
      <c r="AC50" s="19"/>
      <c r="AD50" s="19">
        <v>356</v>
      </c>
      <c r="AE50" s="19"/>
      <c r="AF50" s="21">
        <f t="shared" si="7"/>
        <v>57019</v>
      </c>
      <c r="AG50" s="21"/>
    </row>
    <row r="51" spans="4:33" ht="13.5">
      <c r="D51" s="20"/>
      <c r="E51" s="19"/>
      <c r="F51" s="19"/>
      <c r="G51" s="19"/>
      <c r="H51" s="19"/>
      <c r="I51" s="21"/>
      <c r="J51" s="21"/>
      <c r="K51" s="21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21"/>
      <c r="AG51" s="21"/>
    </row>
    <row r="52" spans="4:33" ht="13.5">
      <c r="D52" s="20"/>
      <c r="E52" s="19"/>
      <c r="F52" s="19"/>
      <c r="G52" s="19"/>
      <c r="H52" s="19"/>
      <c r="I52" s="21"/>
      <c r="J52" s="21"/>
      <c r="K52" s="21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21"/>
      <c r="AG52" s="21"/>
    </row>
    <row r="53" spans="1:33" ht="13.5">
      <c r="A53" s="19">
        <v>4</v>
      </c>
      <c r="B53" s="19">
        <v>7</v>
      </c>
      <c r="C53" s="19">
        <v>37</v>
      </c>
      <c r="D53" s="19" t="s">
        <v>135</v>
      </c>
      <c r="E53" s="19">
        <v>0</v>
      </c>
      <c r="F53" s="19">
        <v>12081</v>
      </c>
      <c r="G53" s="19">
        <v>0</v>
      </c>
      <c r="H53" s="19">
        <v>1257886</v>
      </c>
      <c r="I53" s="21">
        <f t="shared" si="4"/>
        <v>1257886</v>
      </c>
      <c r="J53" s="21">
        <f t="shared" si="5"/>
        <v>1269967</v>
      </c>
      <c r="K53" s="21">
        <f t="shared" si="6"/>
        <v>12081</v>
      </c>
      <c r="L53" s="19">
        <v>26403</v>
      </c>
      <c r="M53" s="19"/>
      <c r="N53" s="19">
        <v>1003155</v>
      </c>
      <c r="O53" s="19"/>
      <c r="P53" s="19">
        <v>18407</v>
      </c>
      <c r="Q53" s="19"/>
      <c r="R53" s="19">
        <v>1453</v>
      </c>
      <c r="S53" s="19"/>
      <c r="T53" s="19">
        <v>172410</v>
      </c>
      <c r="U53" s="19"/>
      <c r="V53" s="19">
        <v>0</v>
      </c>
      <c r="W53" s="19"/>
      <c r="X53" s="19">
        <v>0</v>
      </c>
      <c r="Y53" s="19"/>
      <c r="Z53" s="19">
        <v>43863</v>
      </c>
      <c r="AA53" s="19"/>
      <c r="AB53" s="19">
        <v>2464</v>
      </c>
      <c r="AC53" s="19"/>
      <c r="AD53" s="19">
        <v>1812</v>
      </c>
      <c r="AE53" s="19"/>
      <c r="AF53" s="21">
        <f t="shared" si="7"/>
        <v>1269967</v>
      </c>
      <c r="AG53" s="21"/>
    </row>
    <row r="54" spans="1:33" ht="13.5">
      <c r="A54" s="20">
        <v>41</v>
      </c>
      <c r="B54" s="20">
        <v>7</v>
      </c>
      <c r="C54" s="20">
        <v>38</v>
      </c>
      <c r="D54" s="19" t="s">
        <v>136</v>
      </c>
      <c r="E54" s="19">
        <v>3025</v>
      </c>
      <c r="F54" s="19">
        <v>4232</v>
      </c>
      <c r="G54" s="19">
        <v>90982</v>
      </c>
      <c r="H54" s="19">
        <v>0</v>
      </c>
      <c r="I54" s="21">
        <f t="shared" si="4"/>
        <v>90982</v>
      </c>
      <c r="J54" s="21">
        <f t="shared" si="5"/>
        <v>98239</v>
      </c>
      <c r="K54" s="21">
        <f t="shared" si="6"/>
        <v>98239</v>
      </c>
      <c r="L54" s="19">
        <v>0</v>
      </c>
      <c r="M54" s="19"/>
      <c r="N54" s="19">
        <v>75585</v>
      </c>
      <c r="O54" s="19"/>
      <c r="P54" s="19">
        <v>230</v>
      </c>
      <c r="Q54" s="19"/>
      <c r="R54" s="19">
        <v>650</v>
      </c>
      <c r="S54" s="19"/>
      <c r="T54" s="19">
        <v>9088</v>
      </c>
      <c r="U54" s="19"/>
      <c r="V54" s="19">
        <v>0</v>
      </c>
      <c r="W54" s="19"/>
      <c r="X54" s="19">
        <v>0</v>
      </c>
      <c r="Y54" s="19"/>
      <c r="Z54" s="19">
        <v>12616</v>
      </c>
      <c r="AA54" s="19"/>
      <c r="AB54" s="19">
        <v>62</v>
      </c>
      <c r="AC54" s="19"/>
      <c r="AD54" s="19">
        <v>8</v>
      </c>
      <c r="AE54" s="19"/>
      <c r="AF54" s="21">
        <f t="shared" si="7"/>
        <v>98239</v>
      </c>
      <c r="AG54" s="21"/>
    </row>
    <row r="55" spans="1:33" ht="13.5">
      <c r="A55" s="20">
        <v>47</v>
      </c>
      <c r="B55" s="20">
        <v>7</v>
      </c>
      <c r="C55" s="20">
        <v>39</v>
      </c>
      <c r="D55" s="19" t="s">
        <v>137</v>
      </c>
      <c r="E55" s="19">
        <v>3033</v>
      </c>
      <c r="F55" s="19">
        <v>12492</v>
      </c>
      <c r="G55" s="19">
        <v>0</v>
      </c>
      <c r="H55" s="19">
        <v>76785</v>
      </c>
      <c r="I55" s="21">
        <f t="shared" si="4"/>
        <v>76785</v>
      </c>
      <c r="J55" s="21">
        <f t="shared" si="5"/>
        <v>92310</v>
      </c>
      <c r="K55" s="21">
        <f t="shared" si="6"/>
        <v>15525</v>
      </c>
      <c r="L55" s="19">
        <v>0</v>
      </c>
      <c r="M55" s="19"/>
      <c r="N55" s="19">
        <v>52919</v>
      </c>
      <c r="O55" s="19"/>
      <c r="P55" s="19">
        <v>6470</v>
      </c>
      <c r="Q55" s="19"/>
      <c r="R55" s="19">
        <v>1073</v>
      </c>
      <c r="S55" s="19"/>
      <c r="T55" s="19">
        <v>23928</v>
      </c>
      <c r="U55" s="19"/>
      <c r="V55" s="19">
        <v>0</v>
      </c>
      <c r="W55" s="19"/>
      <c r="X55" s="19">
        <v>0</v>
      </c>
      <c r="Y55" s="19"/>
      <c r="Z55" s="19">
        <v>4543</v>
      </c>
      <c r="AA55" s="19"/>
      <c r="AB55" s="19">
        <v>168</v>
      </c>
      <c r="AC55" s="19"/>
      <c r="AD55" s="19">
        <v>3209</v>
      </c>
      <c r="AE55" s="19"/>
      <c r="AF55" s="21">
        <f t="shared" si="7"/>
        <v>92310</v>
      </c>
      <c r="AG55" s="21"/>
    </row>
    <row r="56" spans="1:33" ht="13.5">
      <c r="A56" s="19">
        <v>46</v>
      </c>
      <c r="B56" s="19">
        <v>7</v>
      </c>
      <c r="C56" s="19">
        <v>40</v>
      </c>
      <c r="D56" s="20" t="s">
        <v>138</v>
      </c>
      <c r="E56" s="19">
        <v>15500</v>
      </c>
      <c r="F56" s="19">
        <v>48274</v>
      </c>
      <c r="G56" s="19">
        <v>1721</v>
      </c>
      <c r="H56" s="19">
        <v>501670</v>
      </c>
      <c r="I56" s="21">
        <f t="shared" si="4"/>
        <v>503391</v>
      </c>
      <c r="J56" s="21">
        <f t="shared" si="5"/>
        <v>567165</v>
      </c>
      <c r="K56" s="21">
        <f t="shared" si="6"/>
        <v>65495</v>
      </c>
      <c r="L56" s="19">
        <v>6968</v>
      </c>
      <c r="M56" s="19"/>
      <c r="N56" s="19">
        <v>375848</v>
      </c>
      <c r="O56" s="19"/>
      <c r="P56" s="19">
        <v>25950</v>
      </c>
      <c r="Q56" s="19"/>
      <c r="R56" s="19">
        <v>2337</v>
      </c>
      <c r="S56" s="19"/>
      <c r="T56" s="19">
        <v>122235</v>
      </c>
      <c r="U56" s="19"/>
      <c r="V56" s="19">
        <v>0</v>
      </c>
      <c r="W56" s="19"/>
      <c r="X56" s="19">
        <v>0</v>
      </c>
      <c r="Y56" s="19"/>
      <c r="Z56" s="19">
        <v>29837</v>
      </c>
      <c r="AA56" s="19"/>
      <c r="AB56" s="19">
        <v>3858</v>
      </c>
      <c r="AC56" s="19"/>
      <c r="AD56" s="19">
        <v>132</v>
      </c>
      <c r="AE56" s="19"/>
      <c r="AF56" s="21">
        <f t="shared" si="7"/>
        <v>567165</v>
      </c>
      <c r="AG56" s="21"/>
    </row>
    <row r="57" spans="1:33" ht="13.5">
      <c r="A57" s="19">
        <v>33</v>
      </c>
      <c r="B57" s="19">
        <v>7</v>
      </c>
      <c r="C57" s="19">
        <v>41</v>
      </c>
      <c r="D57" s="19" t="s">
        <v>139</v>
      </c>
      <c r="E57" s="19">
        <v>1740</v>
      </c>
      <c r="F57" s="19">
        <v>6624</v>
      </c>
      <c r="G57" s="19">
        <v>1102</v>
      </c>
      <c r="H57" s="19">
        <v>124738</v>
      </c>
      <c r="I57" s="21">
        <f t="shared" si="4"/>
        <v>125840</v>
      </c>
      <c r="J57" s="21">
        <f t="shared" si="5"/>
        <v>134204</v>
      </c>
      <c r="K57" s="21">
        <f t="shared" si="6"/>
        <v>9466</v>
      </c>
      <c r="L57" s="19">
        <v>0</v>
      </c>
      <c r="M57" s="19"/>
      <c r="N57" s="19">
        <v>62859</v>
      </c>
      <c r="O57" s="19"/>
      <c r="P57" s="19">
        <v>0</v>
      </c>
      <c r="Q57" s="19"/>
      <c r="R57" s="19">
        <v>0</v>
      </c>
      <c r="S57" s="19"/>
      <c r="T57" s="19">
        <v>70153</v>
      </c>
      <c r="U57" s="19"/>
      <c r="V57" s="19">
        <v>0</v>
      </c>
      <c r="W57" s="19"/>
      <c r="X57" s="19">
        <v>0</v>
      </c>
      <c r="Y57" s="19"/>
      <c r="Z57" s="19">
        <v>1192</v>
      </c>
      <c r="AA57" s="19"/>
      <c r="AB57" s="19">
        <v>0</v>
      </c>
      <c r="AC57" s="19"/>
      <c r="AD57" s="19">
        <v>0</v>
      </c>
      <c r="AE57" s="19"/>
      <c r="AF57" s="21">
        <f t="shared" si="7"/>
        <v>134204</v>
      </c>
      <c r="AG57" s="21"/>
    </row>
    <row r="58" spans="1:33" ht="13.5">
      <c r="A58" s="19">
        <v>34</v>
      </c>
      <c r="B58" s="19">
        <v>7</v>
      </c>
      <c r="C58" s="19">
        <v>42</v>
      </c>
      <c r="D58" s="19" t="s">
        <v>140</v>
      </c>
      <c r="E58" s="19">
        <v>2366</v>
      </c>
      <c r="F58" s="19">
        <v>15931</v>
      </c>
      <c r="G58" s="19">
        <v>7014</v>
      </c>
      <c r="H58" s="19">
        <v>342394</v>
      </c>
      <c r="I58" s="21">
        <f t="shared" si="4"/>
        <v>349408</v>
      </c>
      <c r="J58" s="21">
        <f t="shared" si="5"/>
        <v>367705</v>
      </c>
      <c r="K58" s="21">
        <f t="shared" si="6"/>
        <v>25311</v>
      </c>
      <c r="L58" s="19">
        <v>0</v>
      </c>
      <c r="M58" s="19"/>
      <c r="N58" s="19">
        <v>174214</v>
      </c>
      <c r="O58" s="19"/>
      <c r="P58" s="19">
        <v>9094</v>
      </c>
      <c r="Q58" s="19"/>
      <c r="R58" s="19">
        <v>0</v>
      </c>
      <c r="S58" s="19"/>
      <c r="T58" s="19">
        <v>170726</v>
      </c>
      <c r="U58" s="19"/>
      <c r="V58" s="19">
        <v>0</v>
      </c>
      <c r="W58" s="19"/>
      <c r="X58" s="19">
        <v>0</v>
      </c>
      <c r="Y58" s="19"/>
      <c r="Z58" s="19">
        <v>12712</v>
      </c>
      <c r="AA58" s="19"/>
      <c r="AB58" s="19">
        <v>607</v>
      </c>
      <c r="AC58" s="19"/>
      <c r="AD58" s="19">
        <v>352</v>
      </c>
      <c r="AE58" s="19"/>
      <c r="AF58" s="21">
        <f t="shared" si="7"/>
        <v>367705</v>
      </c>
      <c r="AG58" s="21"/>
    </row>
    <row r="59" spans="1:33" ht="13.5">
      <c r="A59" s="19">
        <v>38</v>
      </c>
      <c r="B59" s="19">
        <v>7</v>
      </c>
      <c r="C59" s="19">
        <v>43</v>
      </c>
      <c r="D59" s="19" t="s">
        <v>141</v>
      </c>
      <c r="E59" s="19">
        <v>4877</v>
      </c>
      <c r="F59" s="19">
        <v>12616</v>
      </c>
      <c r="G59" s="19">
        <v>8097</v>
      </c>
      <c r="H59" s="19">
        <v>228658</v>
      </c>
      <c r="I59" s="21">
        <f t="shared" si="4"/>
        <v>236755</v>
      </c>
      <c r="J59" s="21">
        <f t="shared" si="5"/>
        <v>254248</v>
      </c>
      <c r="K59" s="21">
        <f t="shared" si="6"/>
        <v>25590</v>
      </c>
      <c r="L59" s="19">
        <v>275</v>
      </c>
      <c r="M59" s="19"/>
      <c r="N59" s="19">
        <v>179050</v>
      </c>
      <c r="O59" s="19"/>
      <c r="P59" s="19">
        <v>3507</v>
      </c>
      <c r="Q59" s="19"/>
      <c r="R59" s="19">
        <v>0</v>
      </c>
      <c r="S59" s="19"/>
      <c r="T59" s="19">
        <v>47667</v>
      </c>
      <c r="U59" s="19"/>
      <c r="V59" s="19">
        <v>0</v>
      </c>
      <c r="W59" s="19"/>
      <c r="X59" s="19">
        <v>0</v>
      </c>
      <c r="Y59" s="19"/>
      <c r="Z59" s="19">
        <v>15183</v>
      </c>
      <c r="AA59" s="19"/>
      <c r="AB59" s="19">
        <v>190</v>
      </c>
      <c r="AC59" s="19"/>
      <c r="AD59" s="19">
        <v>8376</v>
      </c>
      <c r="AE59" s="19"/>
      <c r="AF59" s="21">
        <f t="shared" si="7"/>
        <v>254248</v>
      </c>
      <c r="AG59" s="21"/>
    </row>
    <row r="60" spans="1:33" ht="13.5">
      <c r="A60" s="19">
        <v>51</v>
      </c>
      <c r="B60" s="19">
        <v>7</v>
      </c>
      <c r="C60" s="19">
        <v>44</v>
      </c>
      <c r="D60" s="19" t="s">
        <v>142</v>
      </c>
      <c r="E60" s="19">
        <v>0</v>
      </c>
      <c r="F60" s="19">
        <v>12658</v>
      </c>
      <c r="G60" s="19">
        <v>0</v>
      </c>
      <c r="H60" s="19">
        <v>101083</v>
      </c>
      <c r="I60" s="21">
        <f t="shared" si="4"/>
        <v>101083</v>
      </c>
      <c r="J60" s="21">
        <f t="shared" si="5"/>
        <v>113741</v>
      </c>
      <c r="K60" s="21">
        <f t="shared" si="6"/>
        <v>12658</v>
      </c>
      <c r="L60" s="19">
        <v>398</v>
      </c>
      <c r="M60" s="19"/>
      <c r="N60" s="19">
        <v>52145</v>
      </c>
      <c r="O60" s="19"/>
      <c r="P60" s="19">
        <v>8792</v>
      </c>
      <c r="Q60" s="19"/>
      <c r="R60" s="19">
        <v>0</v>
      </c>
      <c r="S60" s="19"/>
      <c r="T60" s="19">
        <v>22698</v>
      </c>
      <c r="U60" s="19"/>
      <c r="V60" s="19">
        <v>0</v>
      </c>
      <c r="W60" s="19"/>
      <c r="X60" s="19">
        <v>0</v>
      </c>
      <c r="Y60" s="19"/>
      <c r="Z60" s="19">
        <v>29441</v>
      </c>
      <c r="AA60" s="19"/>
      <c r="AB60" s="19">
        <v>0</v>
      </c>
      <c r="AC60" s="19"/>
      <c r="AD60" s="19">
        <v>267</v>
      </c>
      <c r="AE60" s="19"/>
      <c r="AF60" s="21">
        <f t="shared" si="7"/>
        <v>113741</v>
      </c>
      <c r="AG60" s="21"/>
    </row>
    <row r="61" spans="1:33" ht="13.5">
      <c r="A61" s="19">
        <v>73</v>
      </c>
      <c r="B61" s="19">
        <v>7</v>
      </c>
      <c r="C61" s="19">
        <v>45</v>
      </c>
      <c r="D61" s="19" t="s">
        <v>143</v>
      </c>
      <c r="E61" s="19">
        <v>0</v>
      </c>
      <c r="F61" s="19">
        <v>2820</v>
      </c>
      <c r="G61" s="19">
        <v>3422</v>
      </c>
      <c r="H61" s="19">
        <v>71220</v>
      </c>
      <c r="I61" s="21">
        <f t="shared" si="4"/>
        <v>74642</v>
      </c>
      <c r="J61" s="21">
        <f t="shared" si="5"/>
        <v>77462</v>
      </c>
      <c r="K61" s="21">
        <f t="shared" si="6"/>
        <v>6242</v>
      </c>
      <c r="L61" s="19">
        <v>0</v>
      </c>
      <c r="M61" s="19"/>
      <c r="N61" s="19">
        <v>33331</v>
      </c>
      <c r="O61" s="19"/>
      <c r="P61" s="19">
        <v>200</v>
      </c>
      <c r="Q61" s="19"/>
      <c r="R61" s="19">
        <v>0</v>
      </c>
      <c r="S61" s="19"/>
      <c r="T61" s="19">
        <v>39718</v>
      </c>
      <c r="U61" s="19"/>
      <c r="V61" s="19">
        <v>0</v>
      </c>
      <c r="W61" s="19"/>
      <c r="X61" s="19">
        <v>0</v>
      </c>
      <c r="Y61" s="19"/>
      <c r="Z61" s="19">
        <v>4176</v>
      </c>
      <c r="AA61" s="19"/>
      <c r="AB61" s="19">
        <v>4</v>
      </c>
      <c r="AC61" s="19"/>
      <c r="AD61" s="19">
        <v>33</v>
      </c>
      <c r="AE61" s="19"/>
      <c r="AF61" s="21">
        <f t="shared" si="7"/>
        <v>77462</v>
      </c>
      <c r="AG61" s="21"/>
    </row>
    <row r="62" spans="1:33" ht="13.5">
      <c r="A62" s="19">
        <v>19</v>
      </c>
      <c r="B62" s="19">
        <v>7</v>
      </c>
      <c r="C62" s="19">
        <v>46</v>
      </c>
      <c r="D62" s="20" t="s">
        <v>144</v>
      </c>
      <c r="E62" s="19">
        <v>6221</v>
      </c>
      <c r="F62" s="19">
        <v>11700</v>
      </c>
      <c r="G62" s="19">
        <v>64846</v>
      </c>
      <c r="H62" s="19">
        <v>7591</v>
      </c>
      <c r="I62" s="21">
        <f t="shared" si="4"/>
        <v>72437</v>
      </c>
      <c r="J62" s="21">
        <f t="shared" si="5"/>
        <v>90358</v>
      </c>
      <c r="K62" s="21">
        <f t="shared" si="6"/>
        <v>82767</v>
      </c>
      <c r="L62" s="19">
        <v>7726</v>
      </c>
      <c r="M62" s="19"/>
      <c r="N62" s="19">
        <v>15669</v>
      </c>
      <c r="O62" s="19"/>
      <c r="P62" s="19">
        <v>24302</v>
      </c>
      <c r="Q62" s="19"/>
      <c r="R62" s="19">
        <v>0</v>
      </c>
      <c r="S62" s="19"/>
      <c r="T62" s="19">
        <v>42311</v>
      </c>
      <c r="U62" s="19"/>
      <c r="V62" s="19">
        <v>0</v>
      </c>
      <c r="W62" s="19"/>
      <c r="X62" s="19">
        <v>0</v>
      </c>
      <c r="Y62" s="19"/>
      <c r="Z62" s="19">
        <v>350</v>
      </c>
      <c r="AA62" s="19"/>
      <c r="AB62" s="19">
        <v>0</v>
      </c>
      <c r="AC62" s="19"/>
      <c r="AD62" s="19">
        <v>0</v>
      </c>
      <c r="AE62" s="19"/>
      <c r="AF62" s="21">
        <f t="shared" si="7"/>
        <v>90358</v>
      </c>
      <c r="AG62" s="21"/>
    </row>
    <row r="63" spans="1:33" ht="13.5">
      <c r="A63" s="19">
        <v>32</v>
      </c>
      <c r="B63" s="19">
        <v>7</v>
      </c>
      <c r="C63" s="19">
        <v>47</v>
      </c>
      <c r="D63" s="20" t="s">
        <v>145</v>
      </c>
      <c r="E63" s="19">
        <v>1162</v>
      </c>
      <c r="F63" s="19">
        <v>15865</v>
      </c>
      <c r="G63" s="19">
        <v>0</v>
      </c>
      <c r="H63" s="19">
        <v>58086</v>
      </c>
      <c r="I63" s="21">
        <f t="shared" si="4"/>
        <v>58086</v>
      </c>
      <c r="J63" s="21">
        <f t="shared" si="5"/>
        <v>75113</v>
      </c>
      <c r="K63" s="21">
        <f t="shared" si="6"/>
        <v>17027</v>
      </c>
      <c r="L63" s="19">
        <v>0</v>
      </c>
      <c r="M63" s="19"/>
      <c r="N63" s="19">
        <v>62380</v>
      </c>
      <c r="O63" s="19"/>
      <c r="P63" s="19">
        <v>263</v>
      </c>
      <c r="Q63" s="19"/>
      <c r="R63" s="19">
        <v>0</v>
      </c>
      <c r="S63" s="19"/>
      <c r="T63" s="19">
        <v>12169</v>
      </c>
      <c r="U63" s="19"/>
      <c r="V63" s="19">
        <v>0</v>
      </c>
      <c r="W63" s="19"/>
      <c r="X63" s="19">
        <v>0</v>
      </c>
      <c r="Y63" s="19"/>
      <c r="Z63" s="19">
        <v>105</v>
      </c>
      <c r="AA63" s="19"/>
      <c r="AB63" s="19">
        <v>0</v>
      </c>
      <c r="AC63" s="19"/>
      <c r="AD63" s="19">
        <v>196</v>
      </c>
      <c r="AE63" s="19"/>
      <c r="AF63" s="21">
        <f t="shared" si="7"/>
        <v>75113</v>
      </c>
      <c r="AG63" s="21"/>
    </row>
    <row r="64" spans="4:33" ht="13.5">
      <c r="D64" s="20"/>
      <c r="E64" s="19"/>
      <c r="F64" s="19"/>
      <c r="G64" s="19"/>
      <c r="H64" s="19"/>
      <c r="I64" s="21"/>
      <c r="J64" s="21"/>
      <c r="K64" s="21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21"/>
      <c r="AG64" s="21"/>
    </row>
    <row r="65" spans="4:33" ht="13.5">
      <c r="D65" s="20"/>
      <c r="E65" s="19"/>
      <c r="F65" s="19"/>
      <c r="G65" s="19"/>
      <c r="H65" s="19"/>
      <c r="I65" s="21"/>
      <c r="J65" s="21"/>
      <c r="K65" s="21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21"/>
      <c r="AG65" s="21"/>
    </row>
    <row r="66" spans="1:33" ht="13.5">
      <c r="A66" s="19">
        <v>9</v>
      </c>
      <c r="B66" s="19">
        <v>8</v>
      </c>
      <c r="C66" s="19">
        <v>48</v>
      </c>
      <c r="D66" s="20" t="s">
        <v>146</v>
      </c>
      <c r="E66" s="19">
        <v>0</v>
      </c>
      <c r="F66" s="19">
        <v>57695</v>
      </c>
      <c r="G66" s="19">
        <v>0</v>
      </c>
      <c r="H66" s="19">
        <v>278243</v>
      </c>
      <c r="I66" s="21">
        <f t="shared" si="4"/>
        <v>278243</v>
      </c>
      <c r="J66" s="21">
        <f t="shared" si="5"/>
        <v>335938</v>
      </c>
      <c r="K66" s="21">
        <f t="shared" si="6"/>
        <v>57695</v>
      </c>
      <c r="L66" s="19">
        <v>26531</v>
      </c>
      <c r="M66" s="19"/>
      <c r="N66" s="19">
        <v>244169</v>
      </c>
      <c r="O66" s="19"/>
      <c r="P66" s="19">
        <v>978</v>
      </c>
      <c r="Q66" s="19"/>
      <c r="R66" s="19">
        <v>2098</v>
      </c>
      <c r="S66" s="19"/>
      <c r="T66" s="19">
        <v>51920</v>
      </c>
      <c r="U66" s="19"/>
      <c r="V66" s="19">
        <v>0</v>
      </c>
      <c r="W66" s="19"/>
      <c r="X66" s="19">
        <v>0</v>
      </c>
      <c r="Y66" s="19"/>
      <c r="Z66" s="19">
        <v>6718</v>
      </c>
      <c r="AA66" s="19"/>
      <c r="AB66" s="19">
        <v>694</v>
      </c>
      <c r="AC66" s="19"/>
      <c r="AD66" s="19">
        <v>2830</v>
      </c>
      <c r="AE66" s="19"/>
      <c r="AF66" s="21">
        <f t="shared" si="7"/>
        <v>335938</v>
      </c>
      <c r="AG66" s="21"/>
    </row>
    <row r="67" spans="1:33" ht="13.5">
      <c r="A67" s="19">
        <v>22</v>
      </c>
      <c r="B67" s="19">
        <v>8</v>
      </c>
      <c r="C67" s="19">
        <v>49</v>
      </c>
      <c r="D67" s="20" t="s">
        <v>147</v>
      </c>
      <c r="E67" s="19">
        <v>3719</v>
      </c>
      <c r="F67" s="19">
        <v>5600</v>
      </c>
      <c r="G67" s="19">
        <v>2900</v>
      </c>
      <c r="H67" s="19">
        <v>80338</v>
      </c>
      <c r="I67" s="21">
        <f t="shared" si="4"/>
        <v>83238</v>
      </c>
      <c r="J67" s="21">
        <f t="shared" si="5"/>
        <v>92557</v>
      </c>
      <c r="K67" s="21">
        <f t="shared" si="6"/>
        <v>12219</v>
      </c>
      <c r="L67" s="19">
        <v>5175</v>
      </c>
      <c r="M67" s="19"/>
      <c r="N67" s="19">
        <v>38596</v>
      </c>
      <c r="O67" s="19"/>
      <c r="P67" s="19">
        <v>3705</v>
      </c>
      <c r="Q67" s="19"/>
      <c r="R67" s="19">
        <v>3677</v>
      </c>
      <c r="S67" s="19"/>
      <c r="T67" s="19">
        <v>32366</v>
      </c>
      <c r="U67" s="19"/>
      <c r="V67" s="19">
        <v>0</v>
      </c>
      <c r="W67" s="19"/>
      <c r="X67" s="19">
        <v>0</v>
      </c>
      <c r="Y67" s="19"/>
      <c r="Z67" s="19">
        <v>565</v>
      </c>
      <c r="AA67" s="19"/>
      <c r="AB67" s="19">
        <v>0</v>
      </c>
      <c r="AC67" s="19"/>
      <c r="AD67" s="19">
        <v>8473</v>
      </c>
      <c r="AE67" s="19"/>
      <c r="AF67" s="21">
        <f t="shared" si="7"/>
        <v>92557</v>
      </c>
      <c r="AG67" s="21"/>
    </row>
    <row r="68" spans="1:33" ht="13.5">
      <c r="A68" s="19">
        <v>74</v>
      </c>
      <c r="B68" s="19">
        <v>8</v>
      </c>
      <c r="C68" s="19">
        <v>50</v>
      </c>
      <c r="D68" s="20" t="s">
        <v>148</v>
      </c>
      <c r="E68" s="19">
        <v>1657</v>
      </c>
      <c r="F68" s="19">
        <v>130</v>
      </c>
      <c r="G68" s="19">
        <v>3352</v>
      </c>
      <c r="H68" s="19">
        <v>87880</v>
      </c>
      <c r="I68" s="21">
        <f t="shared" si="4"/>
        <v>91232</v>
      </c>
      <c r="J68" s="21">
        <f t="shared" si="5"/>
        <v>93019</v>
      </c>
      <c r="K68" s="21">
        <f t="shared" si="6"/>
        <v>5139</v>
      </c>
      <c r="L68" s="19">
        <v>0</v>
      </c>
      <c r="M68" s="19"/>
      <c r="N68" s="19">
        <v>51100</v>
      </c>
      <c r="O68" s="19"/>
      <c r="P68" s="19">
        <v>1044</v>
      </c>
      <c r="Q68" s="19"/>
      <c r="R68" s="19">
        <v>0</v>
      </c>
      <c r="S68" s="19"/>
      <c r="T68" s="19">
        <v>33180</v>
      </c>
      <c r="U68" s="19"/>
      <c r="V68" s="19">
        <v>0</v>
      </c>
      <c r="W68" s="19"/>
      <c r="X68" s="19">
        <v>0</v>
      </c>
      <c r="Y68" s="19"/>
      <c r="Z68" s="19">
        <v>7600</v>
      </c>
      <c r="AA68" s="19"/>
      <c r="AB68" s="19">
        <v>0</v>
      </c>
      <c r="AC68" s="19"/>
      <c r="AD68" s="19">
        <v>95</v>
      </c>
      <c r="AE68" s="19"/>
      <c r="AF68" s="21">
        <f t="shared" si="7"/>
        <v>93019</v>
      </c>
      <c r="AG68" s="21"/>
    </row>
    <row r="69" spans="1:33" ht="13.5">
      <c r="A69" s="19">
        <v>63</v>
      </c>
      <c r="B69" s="19">
        <v>8</v>
      </c>
      <c r="C69" s="19">
        <v>51</v>
      </c>
      <c r="D69" s="20" t="s">
        <v>149</v>
      </c>
      <c r="E69" s="19">
        <v>195</v>
      </c>
      <c r="F69" s="19">
        <v>22032</v>
      </c>
      <c r="G69" s="19">
        <v>0</v>
      </c>
      <c r="H69" s="19">
        <v>178513</v>
      </c>
      <c r="I69" s="21">
        <f t="shared" si="4"/>
        <v>178513</v>
      </c>
      <c r="J69" s="21">
        <f t="shared" si="5"/>
        <v>200740</v>
      </c>
      <c r="K69" s="21">
        <f t="shared" si="6"/>
        <v>22227</v>
      </c>
      <c r="L69" s="19">
        <v>195</v>
      </c>
      <c r="M69" s="19"/>
      <c r="N69" s="19">
        <v>54422</v>
      </c>
      <c r="O69" s="19"/>
      <c r="P69" s="19">
        <v>14476</v>
      </c>
      <c r="Q69" s="19"/>
      <c r="R69" s="19">
        <v>98</v>
      </c>
      <c r="S69" s="19"/>
      <c r="T69" s="19">
        <v>95761</v>
      </c>
      <c r="U69" s="19"/>
      <c r="V69" s="19">
        <v>0</v>
      </c>
      <c r="W69" s="19"/>
      <c r="X69" s="19">
        <v>0</v>
      </c>
      <c r="Y69" s="19"/>
      <c r="Z69" s="19">
        <v>35206</v>
      </c>
      <c r="AA69" s="19"/>
      <c r="AB69" s="19">
        <v>259</v>
      </c>
      <c r="AC69" s="19"/>
      <c r="AD69" s="19">
        <v>323</v>
      </c>
      <c r="AE69" s="19"/>
      <c r="AF69" s="21">
        <f t="shared" si="7"/>
        <v>200740</v>
      </c>
      <c r="AG69" s="21"/>
    </row>
    <row r="70" spans="4:33" ht="13.5">
      <c r="D70" s="20"/>
      <c r="E70" s="19"/>
      <c r="F70" s="19"/>
      <c r="G70" s="19"/>
      <c r="H70" s="19"/>
      <c r="I70" s="21"/>
      <c r="J70" s="21"/>
      <c r="K70" s="21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21"/>
      <c r="AG70" s="21"/>
    </row>
    <row r="71" spans="4:33" ht="13.5">
      <c r="D71" s="20"/>
      <c r="E71" s="19"/>
      <c r="F71" s="19"/>
      <c r="G71" s="19"/>
      <c r="H71" s="19"/>
      <c r="I71" s="21"/>
      <c r="J71" s="21"/>
      <c r="K71" s="21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21"/>
      <c r="AG71" s="21"/>
    </row>
    <row r="72" spans="1:33" ht="13.5">
      <c r="A72" s="19">
        <v>57</v>
      </c>
      <c r="B72" s="19">
        <v>9</v>
      </c>
      <c r="C72" s="19">
        <v>52</v>
      </c>
      <c r="D72" s="20" t="s">
        <v>150</v>
      </c>
      <c r="E72" s="19">
        <v>7482</v>
      </c>
      <c r="F72" s="19">
        <v>126544</v>
      </c>
      <c r="G72" s="19">
        <v>14243</v>
      </c>
      <c r="H72" s="19">
        <v>1251158</v>
      </c>
      <c r="I72" s="21">
        <f t="shared" si="4"/>
        <v>1265401</v>
      </c>
      <c r="J72" s="21">
        <f t="shared" si="5"/>
        <v>1399427</v>
      </c>
      <c r="K72" s="21">
        <f t="shared" si="6"/>
        <v>148269</v>
      </c>
      <c r="L72" s="19">
        <v>0</v>
      </c>
      <c r="M72" s="19"/>
      <c r="N72" s="19">
        <v>1216102</v>
      </c>
      <c r="O72" s="19"/>
      <c r="P72" s="19">
        <v>38956</v>
      </c>
      <c r="Q72" s="19"/>
      <c r="R72" s="19">
        <v>9839</v>
      </c>
      <c r="S72" s="19"/>
      <c r="T72" s="19">
        <v>116833</v>
      </c>
      <c r="U72" s="19"/>
      <c r="V72" s="19">
        <v>238</v>
      </c>
      <c r="W72" s="19"/>
      <c r="X72" s="19">
        <v>0</v>
      </c>
      <c r="Y72" s="19"/>
      <c r="Z72" s="19">
        <v>12820</v>
      </c>
      <c r="AA72" s="19"/>
      <c r="AB72" s="19">
        <v>836</v>
      </c>
      <c r="AC72" s="19"/>
      <c r="AD72" s="19">
        <v>3803</v>
      </c>
      <c r="AE72" s="19"/>
      <c r="AF72" s="21">
        <f t="shared" si="7"/>
        <v>1399427</v>
      </c>
      <c r="AG72" s="21"/>
    </row>
    <row r="73" spans="1:33" ht="13.5">
      <c r="A73" s="19">
        <v>1</v>
      </c>
      <c r="B73" s="19">
        <v>9</v>
      </c>
      <c r="C73" s="19">
        <v>53</v>
      </c>
      <c r="D73" s="20" t="s">
        <v>151</v>
      </c>
      <c r="E73" s="19">
        <v>31042</v>
      </c>
      <c r="F73" s="19">
        <v>105245</v>
      </c>
      <c r="G73" s="19">
        <v>80249</v>
      </c>
      <c r="H73" s="19">
        <v>1605043</v>
      </c>
      <c r="I73" s="21">
        <f t="shared" si="4"/>
        <v>1685292</v>
      </c>
      <c r="J73" s="21">
        <f t="shared" si="5"/>
        <v>1821579</v>
      </c>
      <c r="K73" s="21">
        <f t="shared" si="6"/>
        <v>216536</v>
      </c>
      <c r="L73" s="19">
        <v>73044</v>
      </c>
      <c r="M73" s="19"/>
      <c r="N73" s="19">
        <v>1336827</v>
      </c>
      <c r="O73" s="19"/>
      <c r="P73" s="19">
        <v>133434</v>
      </c>
      <c r="Q73" s="19"/>
      <c r="R73" s="19">
        <v>0</v>
      </c>
      <c r="S73" s="19"/>
      <c r="T73" s="19">
        <v>107542</v>
      </c>
      <c r="U73" s="19"/>
      <c r="V73" s="19">
        <v>3476</v>
      </c>
      <c r="W73" s="19"/>
      <c r="X73" s="19">
        <v>0</v>
      </c>
      <c r="Y73" s="19"/>
      <c r="Z73" s="19">
        <v>167256</v>
      </c>
      <c r="AA73" s="19"/>
      <c r="AB73" s="19">
        <v>0</v>
      </c>
      <c r="AC73" s="19"/>
      <c r="AD73" s="19">
        <v>0</v>
      </c>
      <c r="AE73" s="19"/>
      <c r="AF73" s="21">
        <f t="shared" si="7"/>
        <v>1821579</v>
      </c>
      <c r="AG73" s="21"/>
    </row>
    <row r="74" spans="1:33" ht="13.5">
      <c r="A74" s="19">
        <v>10</v>
      </c>
      <c r="B74" s="19">
        <v>9</v>
      </c>
      <c r="C74" s="19">
        <v>54</v>
      </c>
      <c r="D74" s="20" t="s">
        <v>152</v>
      </c>
      <c r="E74" s="19">
        <v>24788</v>
      </c>
      <c r="F74" s="19">
        <v>34999</v>
      </c>
      <c r="G74" s="19">
        <v>0</v>
      </c>
      <c r="H74" s="19">
        <v>346139</v>
      </c>
      <c r="I74" s="21">
        <f t="shared" si="4"/>
        <v>346139</v>
      </c>
      <c r="J74" s="21">
        <f t="shared" si="5"/>
        <v>405926</v>
      </c>
      <c r="K74" s="21">
        <f t="shared" si="6"/>
        <v>59787</v>
      </c>
      <c r="L74" s="19">
        <v>2788</v>
      </c>
      <c r="M74" s="19"/>
      <c r="N74" s="19">
        <v>373584</v>
      </c>
      <c r="O74" s="19"/>
      <c r="P74" s="19">
        <v>2443</v>
      </c>
      <c r="Q74" s="19"/>
      <c r="R74" s="19">
        <v>8900</v>
      </c>
      <c r="S74" s="19"/>
      <c r="T74" s="19">
        <v>8302</v>
      </c>
      <c r="U74" s="19"/>
      <c r="V74" s="19">
        <v>701</v>
      </c>
      <c r="W74" s="19"/>
      <c r="X74" s="19">
        <v>0</v>
      </c>
      <c r="Y74" s="19"/>
      <c r="Z74" s="19">
        <v>8877</v>
      </c>
      <c r="AA74" s="19"/>
      <c r="AB74" s="19">
        <v>331</v>
      </c>
      <c r="AC74" s="19"/>
      <c r="AD74" s="19">
        <v>0</v>
      </c>
      <c r="AE74" s="19"/>
      <c r="AF74" s="21">
        <f t="shared" si="7"/>
        <v>405926</v>
      </c>
      <c r="AG74" s="21"/>
    </row>
    <row r="75" spans="1:33" ht="13.5">
      <c r="A75" s="19">
        <v>26</v>
      </c>
      <c r="B75" s="19">
        <v>9</v>
      </c>
      <c r="C75" s="19">
        <v>55</v>
      </c>
      <c r="D75" s="20" t="s">
        <v>153</v>
      </c>
      <c r="E75" s="19">
        <v>2476</v>
      </c>
      <c r="F75" s="19">
        <v>4695</v>
      </c>
      <c r="G75" s="19">
        <v>0</v>
      </c>
      <c r="H75" s="19">
        <v>33574</v>
      </c>
      <c r="I75" s="21">
        <f t="shared" si="4"/>
        <v>33574</v>
      </c>
      <c r="J75" s="21">
        <f t="shared" si="5"/>
        <v>40745</v>
      </c>
      <c r="K75" s="21">
        <f t="shared" si="6"/>
        <v>7171</v>
      </c>
      <c r="L75" s="19">
        <v>0</v>
      </c>
      <c r="M75" s="19"/>
      <c r="N75" s="19">
        <v>10372</v>
      </c>
      <c r="O75" s="19"/>
      <c r="P75" s="19">
        <v>3075</v>
      </c>
      <c r="Q75" s="19"/>
      <c r="R75" s="19">
        <v>2100</v>
      </c>
      <c r="S75" s="19"/>
      <c r="T75" s="19">
        <v>23846</v>
      </c>
      <c r="U75" s="19"/>
      <c r="V75" s="19">
        <v>1043</v>
      </c>
      <c r="W75" s="19"/>
      <c r="X75" s="19">
        <v>0</v>
      </c>
      <c r="Y75" s="19"/>
      <c r="Z75" s="19">
        <v>93</v>
      </c>
      <c r="AA75" s="19"/>
      <c r="AB75" s="19">
        <v>140</v>
      </c>
      <c r="AC75" s="19"/>
      <c r="AD75" s="19">
        <v>76</v>
      </c>
      <c r="AE75" s="19"/>
      <c r="AF75" s="21">
        <f t="shared" si="7"/>
        <v>40745</v>
      </c>
      <c r="AG75" s="21"/>
    </row>
    <row r="76" spans="1:33" ht="13.5">
      <c r="A76" s="19">
        <v>15</v>
      </c>
      <c r="B76" s="19">
        <v>9</v>
      </c>
      <c r="C76" s="19">
        <v>56</v>
      </c>
      <c r="D76" s="20" t="s">
        <v>154</v>
      </c>
      <c r="E76" s="19">
        <v>3542</v>
      </c>
      <c r="F76" s="19">
        <v>5741</v>
      </c>
      <c r="G76" s="19">
        <v>77288</v>
      </c>
      <c r="H76" s="19">
        <v>0</v>
      </c>
      <c r="I76" s="21">
        <f t="shared" si="4"/>
        <v>77288</v>
      </c>
      <c r="J76" s="21">
        <f t="shared" si="5"/>
        <v>86571</v>
      </c>
      <c r="K76" s="21">
        <f t="shared" si="6"/>
        <v>86571</v>
      </c>
      <c r="L76" s="19">
        <v>472</v>
      </c>
      <c r="M76" s="19"/>
      <c r="N76" s="19">
        <v>71362</v>
      </c>
      <c r="O76" s="19"/>
      <c r="P76" s="19">
        <v>0</v>
      </c>
      <c r="Q76" s="19"/>
      <c r="R76" s="19">
        <v>2760</v>
      </c>
      <c r="S76" s="19"/>
      <c r="T76" s="19">
        <v>7061</v>
      </c>
      <c r="U76" s="19"/>
      <c r="V76" s="19">
        <v>0</v>
      </c>
      <c r="W76" s="19"/>
      <c r="X76" s="19">
        <v>0</v>
      </c>
      <c r="Y76" s="19"/>
      <c r="Z76" s="19">
        <v>4916</v>
      </c>
      <c r="AA76" s="19"/>
      <c r="AB76" s="19">
        <v>0</v>
      </c>
      <c r="AC76" s="19"/>
      <c r="AD76" s="19">
        <v>0</v>
      </c>
      <c r="AE76" s="19"/>
      <c r="AF76" s="21">
        <f t="shared" si="7"/>
        <v>86571</v>
      </c>
      <c r="AG76" s="21"/>
    </row>
    <row r="77" spans="1:33" ht="13.5">
      <c r="A77" s="19">
        <v>87</v>
      </c>
      <c r="B77" s="19">
        <v>9</v>
      </c>
      <c r="C77" s="19">
        <v>57</v>
      </c>
      <c r="D77" s="20" t="s">
        <v>155</v>
      </c>
      <c r="E77" s="19">
        <v>5801</v>
      </c>
      <c r="F77" s="19">
        <v>2093</v>
      </c>
      <c r="G77" s="19">
        <v>0</v>
      </c>
      <c r="H77" s="19">
        <v>43599</v>
      </c>
      <c r="I77" s="21">
        <f t="shared" si="4"/>
        <v>43599</v>
      </c>
      <c r="J77" s="21">
        <f t="shared" si="5"/>
        <v>51493</v>
      </c>
      <c r="K77" s="21">
        <f t="shared" si="6"/>
        <v>7894</v>
      </c>
      <c r="L77" s="19">
        <v>0</v>
      </c>
      <c r="M77" s="19"/>
      <c r="N77" s="19">
        <v>20704</v>
      </c>
      <c r="O77" s="19"/>
      <c r="P77" s="19">
        <v>215</v>
      </c>
      <c r="Q77" s="19"/>
      <c r="R77" s="19">
        <v>0</v>
      </c>
      <c r="S77" s="19"/>
      <c r="T77" s="19">
        <v>22157</v>
      </c>
      <c r="U77" s="19"/>
      <c r="V77" s="19">
        <v>0</v>
      </c>
      <c r="W77" s="19"/>
      <c r="X77" s="19">
        <v>0</v>
      </c>
      <c r="Y77" s="19"/>
      <c r="Z77" s="19">
        <v>3444</v>
      </c>
      <c r="AA77" s="19"/>
      <c r="AB77" s="19">
        <v>0</v>
      </c>
      <c r="AC77" s="19"/>
      <c r="AD77" s="19">
        <v>4973</v>
      </c>
      <c r="AE77" s="19"/>
      <c r="AF77" s="21">
        <f t="shared" si="7"/>
        <v>51493</v>
      </c>
      <c r="AG77" s="21"/>
    </row>
    <row r="78" spans="1:33" ht="13.5">
      <c r="A78" s="19">
        <v>81</v>
      </c>
      <c r="B78" s="19">
        <v>9</v>
      </c>
      <c r="C78" s="19">
        <v>58</v>
      </c>
      <c r="D78" s="20" t="s">
        <v>156</v>
      </c>
      <c r="E78" s="19">
        <v>5129</v>
      </c>
      <c r="F78" s="19">
        <v>2338</v>
      </c>
      <c r="G78" s="19">
        <v>169483</v>
      </c>
      <c r="H78" s="19">
        <v>0</v>
      </c>
      <c r="I78" s="21">
        <f t="shared" si="4"/>
        <v>169483</v>
      </c>
      <c r="J78" s="21">
        <f t="shared" si="5"/>
        <v>176950</v>
      </c>
      <c r="K78" s="21">
        <f t="shared" si="6"/>
        <v>176950</v>
      </c>
      <c r="L78" s="19">
        <v>0</v>
      </c>
      <c r="M78" s="19"/>
      <c r="N78" s="19">
        <v>64644</v>
      </c>
      <c r="O78" s="19"/>
      <c r="P78" s="19">
        <v>1124</v>
      </c>
      <c r="Q78" s="19"/>
      <c r="R78" s="19">
        <v>13265</v>
      </c>
      <c r="S78" s="19"/>
      <c r="T78" s="19">
        <v>54521</v>
      </c>
      <c r="U78" s="19"/>
      <c r="V78" s="19">
        <v>0</v>
      </c>
      <c r="W78" s="19"/>
      <c r="X78" s="19">
        <v>0</v>
      </c>
      <c r="Y78" s="19"/>
      <c r="Z78" s="19">
        <v>43219</v>
      </c>
      <c r="AA78" s="19"/>
      <c r="AB78" s="19">
        <v>102</v>
      </c>
      <c r="AC78" s="19"/>
      <c r="AD78" s="19">
        <v>75</v>
      </c>
      <c r="AE78" s="19"/>
      <c r="AF78" s="21">
        <f t="shared" si="7"/>
        <v>176950</v>
      </c>
      <c r="AG78" s="21"/>
    </row>
    <row r="79" spans="1:33" ht="13.5">
      <c r="A79" s="19">
        <v>54</v>
      </c>
      <c r="B79" s="19">
        <v>9</v>
      </c>
      <c r="C79" s="19">
        <v>59</v>
      </c>
      <c r="D79" s="19" t="s">
        <v>157</v>
      </c>
      <c r="E79" s="19">
        <v>8145</v>
      </c>
      <c r="F79" s="19">
        <v>19411</v>
      </c>
      <c r="G79" s="19">
        <v>52174</v>
      </c>
      <c r="H79" s="19">
        <v>72215</v>
      </c>
      <c r="I79" s="21">
        <f t="shared" si="4"/>
        <v>124389</v>
      </c>
      <c r="J79" s="21">
        <f t="shared" si="5"/>
        <v>151945</v>
      </c>
      <c r="K79" s="21">
        <f t="shared" si="6"/>
        <v>79730</v>
      </c>
      <c r="L79" s="19">
        <v>0</v>
      </c>
      <c r="M79" s="19"/>
      <c r="N79" s="19">
        <v>101895</v>
      </c>
      <c r="O79" s="19"/>
      <c r="P79" s="19">
        <v>15314</v>
      </c>
      <c r="Q79" s="19"/>
      <c r="R79" s="19">
        <v>2432</v>
      </c>
      <c r="S79" s="19"/>
      <c r="T79" s="19">
        <v>15908</v>
      </c>
      <c r="U79" s="19"/>
      <c r="V79" s="19">
        <v>0</v>
      </c>
      <c r="W79" s="19"/>
      <c r="X79" s="19">
        <v>0</v>
      </c>
      <c r="Y79" s="19"/>
      <c r="Z79" s="19">
        <v>16365</v>
      </c>
      <c r="AA79" s="19"/>
      <c r="AB79" s="19">
        <v>31</v>
      </c>
      <c r="AC79" s="19"/>
      <c r="AD79" s="19">
        <v>0</v>
      </c>
      <c r="AE79" s="19"/>
      <c r="AF79" s="21">
        <f t="shared" si="7"/>
        <v>151945</v>
      </c>
      <c r="AG79" s="21"/>
    </row>
    <row r="80" spans="1:33" ht="13.5">
      <c r="A80" s="19">
        <v>75</v>
      </c>
      <c r="B80" s="19">
        <v>9</v>
      </c>
      <c r="C80" s="19">
        <v>60</v>
      </c>
      <c r="D80" s="19" t="s">
        <v>158</v>
      </c>
      <c r="E80" s="19">
        <v>4779</v>
      </c>
      <c r="F80" s="19">
        <v>6143</v>
      </c>
      <c r="G80" s="19">
        <v>0</v>
      </c>
      <c r="H80" s="19">
        <v>74018</v>
      </c>
      <c r="I80" s="21">
        <f t="shared" si="4"/>
        <v>74018</v>
      </c>
      <c r="J80" s="21">
        <f t="shared" si="5"/>
        <v>84940</v>
      </c>
      <c r="K80" s="21">
        <f t="shared" si="6"/>
        <v>10922</v>
      </c>
      <c r="L80" s="19">
        <v>0</v>
      </c>
      <c r="M80" s="19"/>
      <c r="N80" s="19">
        <v>59347</v>
      </c>
      <c r="O80" s="19"/>
      <c r="P80" s="19">
        <v>159</v>
      </c>
      <c r="Q80" s="19"/>
      <c r="R80" s="19">
        <v>3965</v>
      </c>
      <c r="S80" s="19"/>
      <c r="T80" s="19">
        <v>14324</v>
      </c>
      <c r="U80" s="19"/>
      <c r="V80" s="19">
        <v>0</v>
      </c>
      <c r="W80" s="19"/>
      <c r="X80" s="19">
        <v>0</v>
      </c>
      <c r="Y80" s="19"/>
      <c r="Z80" s="19">
        <v>7131</v>
      </c>
      <c r="AA80" s="19"/>
      <c r="AB80" s="19">
        <v>0</v>
      </c>
      <c r="AC80" s="19"/>
      <c r="AD80" s="19">
        <v>14</v>
      </c>
      <c r="AE80" s="19"/>
      <c r="AF80" s="21">
        <f t="shared" si="7"/>
        <v>84940</v>
      </c>
      <c r="AG80" s="21"/>
    </row>
    <row r="81" spans="5:33" ht="13.5">
      <c r="E81" s="19"/>
      <c r="F81" s="19"/>
      <c r="G81" s="19"/>
      <c r="H81" s="19"/>
      <c r="I81" s="21"/>
      <c r="J81" s="21"/>
      <c r="K81" s="21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21"/>
      <c r="AG81" s="21"/>
    </row>
    <row r="82" spans="5:33" ht="13.5">
      <c r="E82" s="19"/>
      <c r="F82" s="19"/>
      <c r="G82" s="19"/>
      <c r="H82" s="19"/>
      <c r="I82" s="21"/>
      <c r="J82" s="21"/>
      <c r="K82" s="21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21"/>
      <c r="AG82" s="21"/>
    </row>
    <row r="83" spans="1:33" ht="13.5">
      <c r="A83" s="19">
        <v>2</v>
      </c>
      <c r="B83" s="19">
        <v>10</v>
      </c>
      <c r="C83" s="19">
        <v>61</v>
      </c>
      <c r="D83" s="20" t="s">
        <v>159</v>
      </c>
      <c r="E83" s="19">
        <v>8513</v>
      </c>
      <c r="F83" s="19">
        <v>18867</v>
      </c>
      <c r="G83" s="19">
        <v>0</v>
      </c>
      <c r="H83" s="19">
        <v>215953</v>
      </c>
      <c r="I83" s="21">
        <f t="shared" si="4"/>
        <v>215953</v>
      </c>
      <c r="J83" s="23">
        <f t="shared" si="5"/>
        <v>243333</v>
      </c>
      <c r="K83" s="21">
        <f t="shared" si="6"/>
        <v>27380</v>
      </c>
      <c r="L83" s="19">
        <v>0</v>
      </c>
      <c r="M83" s="19"/>
      <c r="N83" s="19">
        <v>217499</v>
      </c>
      <c r="O83" s="19"/>
      <c r="P83" s="19">
        <v>457</v>
      </c>
      <c r="Q83" s="19"/>
      <c r="R83" s="19">
        <v>982</v>
      </c>
      <c r="S83" s="19"/>
      <c r="T83" s="19">
        <v>10122</v>
      </c>
      <c r="U83" s="19"/>
      <c r="V83" s="19">
        <v>1803</v>
      </c>
      <c r="W83" s="19"/>
      <c r="X83" s="19">
        <v>0</v>
      </c>
      <c r="Y83" s="19"/>
      <c r="Z83" s="19">
        <v>12470</v>
      </c>
      <c r="AA83" s="19"/>
      <c r="AB83" s="19">
        <v>0</v>
      </c>
      <c r="AC83" s="19"/>
      <c r="AD83" s="19">
        <v>0</v>
      </c>
      <c r="AE83" s="19"/>
      <c r="AF83" s="21">
        <f t="shared" si="7"/>
        <v>243333</v>
      </c>
      <c r="AG83" s="21"/>
    </row>
    <row r="84" spans="1:33" ht="13.5">
      <c r="A84" s="19">
        <v>69</v>
      </c>
      <c r="B84" s="19">
        <v>10</v>
      </c>
      <c r="C84" s="19">
        <v>62</v>
      </c>
      <c r="D84" s="19" t="s">
        <v>160</v>
      </c>
      <c r="E84" s="19">
        <v>3810</v>
      </c>
      <c r="F84" s="19">
        <v>7150</v>
      </c>
      <c r="G84" s="19">
        <v>0</v>
      </c>
      <c r="H84" s="19">
        <v>47933</v>
      </c>
      <c r="I84" s="21">
        <f t="shared" si="4"/>
        <v>47933</v>
      </c>
      <c r="J84" s="21">
        <f t="shared" si="5"/>
        <v>58893</v>
      </c>
      <c r="K84" s="21">
        <f t="shared" si="6"/>
        <v>10960</v>
      </c>
      <c r="L84" s="19">
        <v>100</v>
      </c>
      <c r="M84" s="19"/>
      <c r="N84" s="19">
        <v>16509</v>
      </c>
      <c r="O84" s="19"/>
      <c r="P84" s="19">
        <v>0</v>
      </c>
      <c r="Q84" s="19"/>
      <c r="R84" s="19">
        <v>3416</v>
      </c>
      <c r="S84" s="19"/>
      <c r="T84" s="19">
        <v>7734</v>
      </c>
      <c r="U84" s="19"/>
      <c r="V84" s="19">
        <v>0</v>
      </c>
      <c r="W84" s="19"/>
      <c r="X84" s="19">
        <v>0</v>
      </c>
      <c r="Y84" s="19"/>
      <c r="Z84" s="19">
        <v>31118</v>
      </c>
      <c r="AA84" s="19"/>
      <c r="AB84" s="19">
        <v>16</v>
      </c>
      <c r="AC84" s="19"/>
      <c r="AD84" s="19">
        <v>0</v>
      </c>
      <c r="AE84" s="19"/>
      <c r="AF84" s="21">
        <f t="shared" si="7"/>
        <v>58893</v>
      </c>
      <c r="AG84" s="21"/>
    </row>
    <row r="85" spans="1:33" ht="13.5">
      <c r="A85" s="19">
        <v>27</v>
      </c>
      <c r="B85" s="19">
        <v>10</v>
      </c>
      <c r="C85" s="19">
        <v>63</v>
      </c>
      <c r="D85" s="20" t="s">
        <v>161</v>
      </c>
      <c r="E85" s="19">
        <v>2630</v>
      </c>
      <c r="F85" s="19">
        <v>28777</v>
      </c>
      <c r="G85" s="19">
        <v>0</v>
      </c>
      <c r="H85" s="19">
        <v>175305</v>
      </c>
      <c r="I85" s="21">
        <f t="shared" si="4"/>
        <v>175305</v>
      </c>
      <c r="J85" s="21">
        <f t="shared" si="5"/>
        <v>206712</v>
      </c>
      <c r="K85" s="21">
        <f t="shared" si="6"/>
        <v>31407</v>
      </c>
      <c r="L85" s="19">
        <v>20</v>
      </c>
      <c r="M85" s="19"/>
      <c r="N85" s="19">
        <v>92665</v>
      </c>
      <c r="O85" s="19"/>
      <c r="P85" s="19">
        <v>4388</v>
      </c>
      <c r="Q85" s="19"/>
      <c r="R85" s="19">
        <v>2282</v>
      </c>
      <c r="S85" s="19"/>
      <c r="T85" s="19">
        <v>96925</v>
      </c>
      <c r="U85" s="19"/>
      <c r="V85" s="19">
        <v>0</v>
      </c>
      <c r="W85" s="19"/>
      <c r="X85" s="19">
        <v>0</v>
      </c>
      <c r="Y85" s="19"/>
      <c r="Z85" s="19">
        <v>9489</v>
      </c>
      <c r="AA85" s="19"/>
      <c r="AB85" s="19">
        <v>833</v>
      </c>
      <c r="AC85" s="19"/>
      <c r="AD85" s="19">
        <v>110</v>
      </c>
      <c r="AE85" s="19"/>
      <c r="AF85" s="21">
        <f t="shared" si="7"/>
        <v>206712</v>
      </c>
      <c r="AG85" s="21"/>
    </row>
    <row r="86" spans="1:33" ht="13.5">
      <c r="A86" s="19">
        <v>21</v>
      </c>
      <c r="B86" s="19">
        <v>10</v>
      </c>
      <c r="C86" s="19">
        <v>64</v>
      </c>
      <c r="D86" s="20" t="s">
        <v>162</v>
      </c>
      <c r="E86" s="19">
        <v>10239</v>
      </c>
      <c r="F86" s="19">
        <v>8959</v>
      </c>
      <c r="G86" s="19">
        <v>0</v>
      </c>
      <c r="H86" s="19">
        <v>83146</v>
      </c>
      <c r="I86" s="21">
        <f t="shared" si="4"/>
        <v>83146</v>
      </c>
      <c r="J86" s="21">
        <f t="shared" si="5"/>
        <v>102344</v>
      </c>
      <c r="K86" s="21">
        <f t="shared" si="6"/>
        <v>19198</v>
      </c>
      <c r="L86" s="19">
        <v>0</v>
      </c>
      <c r="M86" s="19"/>
      <c r="N86" s="19">
        <v>28650</v>
      </c>
      <c r="O86" s="19"/>
      <c r="P86" s="19">
        <v>935</v>
      </c>
      <c r="Q86" s="19"/>
      <c r="R86" s="19">
        <v>6207</v>
      </c>
      <c r="S86" s="19"/>
      <c r="T86" s="19">
        <v>62074</v>
      </c>
      <c r="U86" s="19"/>
      <c r="V86" s="19">
        <v>0</v>
      </c>
      <c r="W86" s="19"/>
      <c r="X86" s="19">
        <v>0</v>
      </c>
      <c r="Y86" s="19"/>
      <c r="Z86" s="19">
        <v>4395</v>
      </c>
      <c r="AA86" s="19"/>
      <c r="AB86" s="19">
        <v>83</v>
      </c>
      <c r="AC86" s="19"/>
      <c r="AD86" s="19">
        <v>0</v>
      </c>
      <c r="AE86" s="19"/>
      <c r="AF86" s="21">
        <f t="shared" si="7"/>
        <v>102344</v>
      </c>
      <c r="AG86" s="21"/>
    </row>
    <row r="87" spans="1:33" ht="13.5">
      <c r="A87" s="19">
        <v>40</v>
      </c>
      <c r="B87" s="19">
        <v>10</v>
      </c>
      <c r="C87" s="19">
        <v>65</v>
      </c>
      <c r="D87" s="20" t="s">
        <v>163</v>
      </c>
      <c r="E87" s="19">
        <v>1454</v>
      </c>
      <c r="F87" s="19">
        <v>300</v>
      </c>
      <c r="G87" s="19">
        <v>0</v>
      </c>
      <c r="H87" s="19">
        <v>53168</v>
      </c>
      <c r="I87" s="21">
        <f>SUM(G87:H87)</f>
        <v>53168</v>
      </c>
      <c r="J87" s="21">
        <f>SUM(E87:F87,I87)</f>
        <v>54922</v>
      </c>
      <c r="K87" s="21">
        <f t="shared" si="6"/>
        <v>1754</v>
      </c>
      <c r="L87" s="19">
        <v>300</v>
      </c>
      <c r="M87" s="19"/>
      <c r="N87" s="19">
        <v>7613</v>
      </c>
      <c r="O87" s="19"/>
      <c r="P87" s="19">
        <v>348</v>
      </c>
      <c r="Q87" s="19"/>
      <c r="R87" s="19">
        <v>55</v>
      </c>
      <c r="S87" s="19"/>
      <c r="T87" s="19">
        <v>38690</v>
      </c>
      <c r="U87" s="19"/>
      <c r="V87" s="19">
        <v>0</v>
      </c>
      <c r="W87" s="19"/>
      <c r="X87" s="19">
        <v>0</v>
      </c>
      <c r="Y87" s="19"/>
      <c r="Z87" s="19">
        <v>6113</v>
      </c>
      <c r="AA87" s="19"/>
      <c r="AB87" s="19">
        <v>56</v>
      </c>
      <c r="AC87" s="19"/>
      <c r="AD87" s="19">
        <v>1747</v>
      </c>
      <c r="AE87" s="19"/>
      <c r="AF87" s="21">
        <f>SUM(L87:AD87)</f>
        <v>54922</v>
      </c>
      <c r="AG87" s="21"/>
    </row>
    <row r="88" spans="1:33" ht="13.5">
      <c r="A88" s="19">
        <v>23</v>
      </c>
      <c r="B88" s="19">
        <v>10</v>
      </c>
      <c r="C88" s="19">
        <v>66</v>
      </c>
      <c r="D88" s="20" t="s">
        <v>164</v>
      </c>
      <c r="E88" s="19">
        <v>3460</v>
      </c>
      <c r="F88" s="19">
        <v>3892</v>
      </c>
      <c r="G88" s="19">
        <v>0</v>
      </c>
      <c r="H88" s="19">
        <v>25845</v>
      </c>
      <c r="I88" s="21">
        <f>SUM(G88:H88)</f>
        <v>25845</v>
      </c>
      <c r="J88" s="21">
        <f>SUM(E88:F88,I88)</f>
        <v>33197</v>
      </c>
      <c r="K88" s="21">
        <f t="shared" si="6"/>
        <v>7352</v>
      </c>
      <c r="L88" s="19">
        <v>0</v>
      </c>
      <c r="M88" s="19"/>
      <c r="N88" s="19">
        <v>7493</v>
      </c>
      <c r="O88" s="19"/>
      <c r="P88" s="19">
        <v>15</v>
      </c>
      <c r="Q88" s="19"/>
      <c r="R88" s="19">
        <v>0</v>
      </c>
      <c r="S88" s="19"/>
      <c r="T88" s="19">
        <v>25438</v>
      </c>
      <c r="U88" s="19"/>
      <c r="V88" s="19">
        <v>75</v>
      </c>
      <c r="W88" s="19"/>
      <c r="X88" s="19">
        <v>0</v>
      </c>
      <c r="Y88" s="19"/>
      <c r="Z88" s="19">
        <v>0</v>
      </c>
      <c r="AA88" s="19"/>
      <c r="AB88" s="19">
        <v>0</v>
      </c>
      <c r="AC88" s="19"/>
      <c r="AD88" s="19">
        <v>176</v>
      </c>
      <c r="AE88" s="19"/>
      <c r="AF88" s="21">
        <f>SUM(L88:AD88)</f>
        <v>33197</v>
      </c>
      <c r="AG88" s="21"/>
    </row>
    <row r="89" spans="1:32" s="24" customFormat="1" ht="26.25" customHeight="1">
      <c r="A89" s="24">
        <f>COUNT(A5:A88)</f>
        <v>66</v>
      </c>
      <c r="D89" s="25" t="s">
        <v>74</v>
      </c>
      <c r="E89" s="24">
        <f aca="true" t="shared" si="8" ref="E89:AF89">SUM(E5:E88)</f>
        <v>368803</v>
      </c>
      <c r="F89" s="24">
        <f t="shared" si="8"/>
        <v>1190333</v>
      </c>
      <c r="G89" s="24">
        <f t="shared" si="8"/>
        <v>1990115</v>
      </c>
      <c r="H89" s="24">
        <f t="shared" si="8"/>
        <v>12970602</v>
      </c>
      <c r="I89" s="24">
        <f t="shared" si="8"/>
        <v>14960717</v>
      </c>
      <c r="J89" s="24">
        <f t="shared" si="8"/>
        <v>16519853</v>
      </c>
      <c r="K89" s="24">
        <f t="shared" si="8"/>
        <v>3549251</v>
      </c>
      <c r="L89" s="24">
        <f t="shared" si="8"/>
        <v>544307</v>
      </c>
      <c r="N89" s="24">
        <f t="shared" si="8"/>
        <v>10787086</v>
      </c>
      <c r="P89" s="24">
        <f t="shared" si="8"/>
        <v>563492</v>
      </c>
      <c r="R89" s="24">
        <f t="shared" si="8"/>
        <v>229621</v>
      </c>
      <c r="T89" s="24">
        <f t="shared" si="8"/>
        <v>3449786</v>
      </c>
      <c r="V89" s="24">
        <f t="shared" si="8"/>
        <v>10106</v>
      </c>
      <c r="X89" s="24">
        <f t="shared" si="8"/>
        <v>1628</v>
      </c>
      <c r="Z89" s="24">
        <f t="shared" si="8"/>
        <v>857850</v>
      </c>
      <c r="AB89" s="24">
        <f t="shared" si="8"/>
        <v>20011</v>
      </c>
      <c r="AD89" s="24">
        <f t="shared" si="8"/>
        <v>55966</v>
      </c>
      <c r="AF89" s="24">
        <f t="shared" si="8"/>
        <v>16519853</v>
      </c>
    </row>
    <row r="90" ht="13.5">
      <c r="AF90" s="21">
        <f>SUM(L89:AD89)</f>
        <v>16519853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管理者</cp:lastModifiedBy>
  <cp:lastPrinted>2010-04-15T02:54:54Z</cp:lastPrinted>
  <dcterms:created xsi:type="dcterms:W3CDTF">2007-04-27T04:46:25Z</dcterms:created>
  <dcterms:modified xsi:type="dcterms:W3CDTF">2010-04-21T05:21:48Z</dcterms:modified>
  <cp:category/>
  <cp:version/>
  <cp:contentType/>
  <cp:contentStatus/>
</cp:coreProperties>
</file>