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20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/>
  <calcPr fullCalcOnLoad="1"/>
</workbook>
</file>

<file path=xl/sharedStrings.xml><?xml version="1.0" encoding="utf-8"?>
<sst xmlns="http://schemas.openxmlformats.org/spreadsheetml/2006/main" count="112" uniqueCount="82">
  <si>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</si>
  <si>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</si>
  <si>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</si>
  <si>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</si>
  <si>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</si>
  <si>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</si>
  <si>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</si>
  <si>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</si>
  <si>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</si>
  <si>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</si>
  <si>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</si>
  <si>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</si>
  <si>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</si>
  <si>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</si>
  <si>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</si>
  <si>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</si>
  <si>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</si>
  <si>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</si>
  <si>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</si>
  <si>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</si>
  <si>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</si>
  <si>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</si>
  <si>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</si>
  <si>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</si>
  <si>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</si>
  <si>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</si>
  <si>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</si>
  <si>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</si>
  <si>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</si>
  <si>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</si>
  <si>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</si>
  <si>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</si>
  <si>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</si>
  <si>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</si>
  <si>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</si>
  <si>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</si>
  <si>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</si>
  <si>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</si>
  <si>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</si>
  <si>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</si>
  <si>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</si>
  <si>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</si>
  <si>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</si>
  <si>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</si>
  <si>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</si>
  <si>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</si>
  <si>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</si>
  <si>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</si>
  <si>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</si>
  <si>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</si>
  <si>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</si>
  <si>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</si>
  <si>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</si>
  <si>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</si>
  <si>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</si>
  <si>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</si>
  <si>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</si>
  <si>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</si>
  <si>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</si>
  <si>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</si>
  <si>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</si>
  <si>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</si>
  <si>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</si>
  <si>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</si>
  <si>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</si>
  <si>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</si>
  <si>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</si>
  <si>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</si>
  <si>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</si>
  <si>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</si>
  <si>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</si>
  <si>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</si>
  <si>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</si>
  <si>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</si>
  <si>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</si>
  <si>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</si>
  <si>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</si>
  <si>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２．グラフで表す水道の状況（平成21年度）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</si>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</sst>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58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38" fontId="5" fillId="0" borderId="10" xfId="48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/>
    </xf>
    <xf numFmtId="38" fontId="8" fillId="0" borderId="19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20" xfId="48" applyFont="1" applyBorder="1" applyAlignment="1">
      <alignment/>
    </xf>
    <xf numFmtId="38" fontId="8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'数・人口'!$H$3:$H$47</c:f>
              <c:numCache>
                <c:ptCount val="45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'数・人口'!$I$3:$I$47</c:f>
              <c:numCache>
                <c:ptCount val="45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'数・人口'!$J$3:$J$47</c:f>
              <c:numCache>
                <c:ptCount val="45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'数・人口'!$K$3:$K$47</c:f>
              <c:numCache>
                <c:ptCount val="45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'数・人口'!$L$3:$L$47</c:f>
              <c:numCache>
                <c:ptCount val="45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</c:numCache>
            </c:numRef>
          </c:val>
          <c:smooth val="0"/>
        </c:ser>
        <c:marker val="1"/>
        <c:axId val="59779937"/>
        <c:axId val="1148522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'数・人口'!$M$3:$M$47</c:f>
              <c:numCache>
                <c:ptCount val="45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</c:numCache>
            </c:numRef>
          </c:val>
          <c:smooth val="0"/>
        </c:ser>
        <c:marker val="1"/>
        <c:axId val="10336699"/>
        <c:axId val="25921428"/>
      </c:lineChart>
      <c:catAx>
        <c:axId val="59779937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22"/>
        <c:crosses val="autoZero"/>
        <c:auto val="1"/>
        <c:lblOffset val="100"/>
        <c:tickLblSkip val="5"/>
        <c:tickMarkSkip val="5"/>
        <c:noMultiLvlLbl val="0"/>
      </c:catAx>
      <c:valAx>
        <c:axId val="1148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9937"/>
        <c:crossesAt val="1"/>
        <c:crossBetween val="between"/>
        <c:dispUnits/>
      </c:valAx>
      <c:catAx>
        <c:axId val="10336699"/>
        <c:scaling>
          <c:orientation val="minMax"/>
        </c:scaling>
        <c:axPos val="b"/>
        <c:delete val="1"/>
        <c:majorTickMark val="out"/>
        <c:minorTickMark val="none"/>
        <c:tickLblPos val="none"/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6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'給水'!$B$7:$B$51</c:f>
              <c:numCache>
                <c:ptCount val="45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261</c:v>
                </c:pt>
              </c:numCache>
            </c:numRef>
          </c:val>
          <c:smooth val="0"/>
        </c:ser>
        <c:marker val="1"/>
        <c:axId val="31966261"/>
        <c:axId val="1926089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'給水'!$A$7:$A$51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'給水'!$C$7:$C$51</c:f>
              <c:numCache>
                <c:ptCount val="45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31</c:v>
                </c:pt>
              </c:numCache>
            </c:numRef>
          </c:val>
          <c:smooth val="0"/>
        </c:ser>
        <c:marker val="1"/>
        <c:axId val="39130319"/>
        <c:axId val="16628552"/>
      </c:line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 val="autoZero"/>
        <c:auto val="1"/>
        <c:lblOffset val="100"/>
        <c:tickLblSkip val="5"/>
        <c:tickMarkSkip val="5"/>
        <c:noMultiLvlLbl val="0"/>
      </c:catAx>
      <c:valAx>
        <c:axId val="1926089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At val="1"/>
        <c:crossBetween val="between"/>
        <c:dispUnits/>
        <c:majorUnit val="100"/>
        <c:minorUnit val="50"/>
      </c:valAx>
      <c:catAx>
        <c:axId val="39130319"/>
        <c:scaling>
          <c:orientation val="minMax"/>
        </c:scaling>
        <c:axPos val="b"/>
        <c:delete val="1"/>
        <c:majorTickMark val="out"/>
        <c:minorTickMark val="none"/>
        <c:tickLblPos val="none"/>
        <c:crossAx val="16628552"/>
        <c:crosses val="autoZero"/>
        <c:auto val="0"/>
        <c:lblOffset val="100"/>
        <c:tickLblSkip val="1"/>
        <c:noMultiLvlLbl val="0"/>
      </c:catAx>
      <c:valAx>
        <c:axId val="1662855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63.2</c:v>
                </c:pt>
                <c:pt idx="1">
                  <c:v>58.6</c:v>
                </c:pt>
                <c:pt idx="2">
                  <c:v>13.1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7.6</c:v>
                </c:pt>
                <c:pt idx="1">
                  <c:v>10.6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25.3</c:v>
                </c:pt>
                <c:pt idx="1">
                  <c:v>30.3</c:v>
                </c:pt>
                <c:pt idx="2">
                  <c:v>86.9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3.9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15439241"/>
        <c:axId val="4735442"/>
      </c:barChart>
      <c:catAx>
        <c:axId val="15439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5442"/>
        <c:crosses val="autoZero"/>
        <c:auto val="1"/>
        <c:lblOffset val="150"/>
        <c:tickLblSkip val="1"/>
        <c:noMultiLvlLbl val="0"/>
      </c:catAx>
      <c:val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105</c:v>
                </c:pt>
                <c:pt idx="1">
                  <c:v>500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1432</c:v>
                </c:pt>
                <c:pt idx="1">
                  <c:v>10910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282</c:v>
                </c:pt>
                <c:pt idx="1">
                  <c:v>534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65</c:v>
                </c:pt>
                <c:pt idx="1">
                  <c:v>167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2974</c:v>
                </c:pt>
                <c:pt idx="1">
                  <c:v>3514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954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632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632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2618979"/>
        <c:axId val="48026492"/>
      </c:barChart>
      <c:catAx>
        <c:axId val="426189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 val="autoZero"/>
        <c:auto val="1"/>
        <c:lblOffset val="120"/>
        <c:tickLblSkip val="1"/>
        <c:noMultiLvlLbl val="0"/>
      </c:catAx>
      <c:valAx>
        <c:axId val="48026492"/>
        <c:scaling>
          <c:orientation val="minMax"/>
          <c:max val="166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97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'数・人口'!$C$3:$C$47</c:f>
              <c:numCache>
                <c:ptCount val="45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'数・人口'!$E$3:$E$47</c:f>
              <c:numCache>
                <c:ptCount val="45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</c:numCache>
            </c:numRef>
          </c:val>
          <c:smooth val="0"/>
        </c:ser>
        <c:marker val="1"/>
        <c:axId val="29585245"/>
        <c:axId val="64940614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'数・人口'!$B$3:$B$47</c:f>
              <c:numCache>
                <c:ptCount val="45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'数・人口'!$A$3:$A$47</c:f>
              <c:strCache>
                <c:ptCount val="45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</c:strCache>
            </c:strRef>
          </c:cat>
          <c:val>
            <c:numRef>
              <c:f>'数・人口'!$D$3:$D$47</c:f>
              <c:numCache>
                <c:ptCount val="45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</c:numCache>
            </c:numRef>
          </c:val>
          <c:smooth val="0"/>
        </c:ser>
        <c:marker val="1"/>
        <c:axId val="47594615"/>
        <c:axId val="25698352"/>
      </c:lineChart>
      <c:catAx>
        <c:axId val="29585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 val="autoZero"/>
        <c:auto val="0"/>
        <c:lblOffset val="100"/>
        <c:tickLblSkip val="5"/>
        <c:noMultiLvlLbl val="0"/>
      </c:catAx>
      <c:valAx>
        <c:axId val="6494061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At val="1"/>
        <c:crossBetween val="between"/>
        <c:dispUnits/>
      </c:valAx>
      <c:catAx>
        <c:axId val="47594615"/>
        <c:scaling>
          <c:orientation val="minMax"/>
        </c:scaling>
        <c:axPos val="b"/>
        <c:delete val="1"/>
        <c:majorTickMark val="out"/>
        <c:minorTickMark val="none"/>
        <c:tickLblPos val="none"/>
        <c:crossAx val="25698352"/>
        <c:crosses val="autoZero"/>
        <c:auto val="0"/>
        <c:lblOffset val="100"/>
        <c:tickLblSkip val="1"/>
        <c:noMultiLvlLbl val="0"/>
      </c:catAx>
      <c:valAx>
        <c:axId val="25698352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867"/>
          <c:h val="0.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21.7</c:v>
                </c:pt>
                <c:pt idx="2">
                  <c:v>0.96</c:v>
                </c:pt>
                <c:pt idx="3">
                  <c:v>9.62</c:v>
                </c:pt>
                <c:pt idx="4">
                  <c:v>86.73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24.25</c:v>
                </c:pt>
                <c:pt idx="2">
                  <c:v>33.67</c:v>
                </c:pt>
                <c:pt idx="3">
                  <c:v>23.02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4.74</c:v>
                </c:pt>
                <c:pt idx="2">
                  <c:v>16.05</c:v>
                </c:pt>
                <c:pt idx="3">
                  <c:v>3.16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5.48</c:v>
                </c:pt>
                <c:pt idx="2">
                  <c:v>1</c:v>
                </c:pt>
                <c:pt idx="3">
                  <c:v>6.14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24.35</c:v>
                </c:pt>
                <c:pt idx="2">
                  <c:v>17.07</c:v>
                </c:pt>
                <c:pt idx="3">
                  <c:v>24.85</c:v>
                </c:pt>
                <c:pt idx="4">
                  <c:v>3.66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19.33</c:v>
                </c:pt>
                <c:pt idx="2">
                  <c:v>27.69</c:v>
                </c:pt>
                <c:pt idx="3">
                  <c:v>16.56</c:v>
                </c:pt>
                <c:pt idx="4">
                  <c:v>9.61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2.24</c:v>
                </c:pt>
                <c:pt idx="3">
                  <c:v>16.64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9958577"/>
        <c:axId val="1191738"/>
      </c:barChart>
      <c:catAx>
        <c:axId val="29958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738"/>
        <c:crosses val="autoZero"/>
        <c:auto val="1"/>
        <c:lblOffset val="150"/>
        <c:tickLblSkip val="1"/>
        <c:noMultiLvlLbl val="0"/>
      </c:catAx>
      <c:valAx>
        <c:axId val="119173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'数・人口'!$J$51:$M$51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'数・人口'!$J$53:$M$53</c:f>
              <c:numCache>
                <c:ptCount val="4"/>
                <c:pt idx="0">
                  <c:v>0.890276823333913</c:v>
                </c:pt>
                <c:pt idx="1">
                  <c:v>0.0955872301765238</c:v>
                </c:pt>
                <c:pt idx="2">
                  <c:v>0.0011395982253698464</c:v>
                </c:pt>
                <c:pt idx="3">
                  <c:v>0.012996348264193368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0.64275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0.6935</cdr:x>
      <cdr:y>0.78275</cdr:y>
    </cdr:from>
    <cdr:to>
      <cdr:x>0.7615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34050" y="178117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</cdr:x>
      <cdr:y>0.10875</cdr:y>
    </cdr:from>
    <cdr:to>
      <cdr:x>0.972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53300" y="2381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</cdr:x>
      <cdr:y>0.393</cdr:y>
    </cdr:from>
    <cdr:to>
      <cdr:x>0.9695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67575" y="8858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227,215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</cdr:x>
      <cdr:y>0.65875</cdr:y>
    </cdr:from>
    <cdr:to>
      <cdr:x>0.972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53300" y="14954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36,767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38950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0.0835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190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51,625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0.23925</cdr:y>
    </cdr:from>
    <cdr:to>
      <cdr:x>0.96675</cdr:x>
      <cdr:y>0.30625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286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296,591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0.396</cdr:y>
    </cdr:from>
    <cdr:to>
      <cdr:x>0.96925</cdr:x>
      <cdr:y>0.46375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47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41,814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0.567</cdr:y>
    </cdr:from>
    <cdr:to>
      <cdr:x>0.96675</cdr:x>
      <cdr:y>0.63375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954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339,745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190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0.9255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47925"/>
          <a:ext cx="482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0.32275</cdr:x>
      <cdr:y>0.3725</cdr:y>
    </cdr:from>
    <cdr:to>
      <cdr:x>0.5765</cdr:x>
      <cdr:y>0.69625</cdr:y>
    </cdr:to>
    <cdr:sp>
      <cdr:nvSpPr>
        <cdr:cNvPr id="1" name="Rectangle 1"/>
        <cdr:cNvSpPr>
          <a:spLocks/>
        </cdr:cNvSpPr>
      </cdr:nvSpPr>
      <cdr:spPr>
        <a:xfrm>
          <a:off x="2562225" y="1409700"/>
          <a:ext cx="2019300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県内総人口
</a:t>
          </a:r>
          <a:r>
            <a:rPr lang="en-US" cap="none" sz="1100" b="0" i="0" u="none" baseline="0">
              <a:solidFill>
                <a:srgbClr val="000000"/>
              </a:solidFill>
            </a:rPr>
            <a:t>2,150,758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100" b="0" i="0" u="none" baseline="0">
              <a:solidFill>
                <a:srgbClr val="000000"/>
              </a:solidFill>
            </a:rPr>
            <a:t>2,122,806</a:t>
          </a:r>
          <a:r>
            <a:rPr lang="en-US" cap="none" sz="1100" b="0" i="0" u="none" baseline="0">
              <a:solidFill>
                <a:srgbClr val="000000"/>
              </a:solidFill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</a:rPr>
            <a:t>普及率
</a:t>
          </a:r>
          <a:r>
            <a:rPr lang="en-US" cap="none" sz="1100" b="0" i="0" u="none" baseline="0">
              <a:solidFill>
                <a:srgbClr val="000000"/>
              </a:solidFill>
            </a:rPr>
            <a:t>98.7%</a:t>
          </a:r>
        </a:p>
      </cdr:txBody>
    </cdr:sp>
  </cdr:relSizeAnchor>
  <cdr:relSizeAnchor xmlns:cdr="http://schemas.openxmlformats.org/drawingml/2006/chartDrawing">
    <cdr:from>
      <cdr:x>0.38375</cdr:x>
      <cdr:y>0.77925</cdr:y>
    </cdr:from>
    <cdr:to>
      <cdr:x>0.53425</cdr:x>
      <cdr:y>0.9625</cdr:y>
    </cdr:to>
    <cdr:sp>
      <cdr:nvSpPr>
        <cdr:cNvPr id="2" name="Rectangle 2"/>
        <cdr:cNvSpPr>
          <a:spLocks/>
        </cdr:cNvSpPr>
      </cdr:nvSpPr>
      <cdr:spPr>
        <a:xfrm>
          <a:off x="3048000" y="2952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上水道
</a:t>
          </a:r>
          <a:r>
            <a:rPr lang="en-US" cap="none" sz="1000" b="0" i="0" u="none" baseline="0">
              <a:solidFill>
                <a:srgbClr val="000000"/>
              </a:solidFill>
            </a:rPr>
            <a:t>1,914,770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89.0%</a:t>
          </a:r>
        </a:p>
      </cdr:txBody>
    </cdr:sp>
  </cdr:relSizeAnchor>
  <cdr:relSizeAnchor xmlns:cdr="http://schemas.openxmlformats.org/drawingml/2006/chartDrawing">
    <cdr:from>
      <cdr:x>0.314</cdr:x>
      <cdr:y>0.1305</cdr:y>
    </cdr:from>
    <cdr:to>
      <cdr:x>0.42875</cdr:x>
      <cdr:y>0.28775</cdr:y>
    </cdr:to>
    <cdr:sp>
      <cdr:nvSpPr>
        <cdr:cNvPr id="3" name="Rectangle 3"/>
        <cdr:cNvSpPr>
          <a:spLocks/>
        </cdr:cNvSpPr>
      </cdr:nvSpPr>
      <cdr:spPr>
        <a:xfrm>
          <a:off x="2495550" y="485775"/>
          <a:ext cx="9144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簡易水道
</a:t>
          </a:r>
          <a:r>
            <a:rPr lang="en-US" cap="none" sz="1000" b="0" i="0" u="none" baseline="0">
              <a:solidFill>
                <a:srgbClr val="000000"/>
              </a:solidFill>
            </a:rPr>
            <a:t>205,585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9.6%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専用水道
</a:t>
          </a:r>
          <a:r>
            <a:rPr lang="en-US" cap="none" sz="1000" b="0" i="0" u="none" baseline="0">
              <a:solidFill>
                <a:srgbClr val="000000"/>
              </a:solidFill>
            </a:rPr>
            <a:t>2,451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0.61175</cdr:x>
      <cdr:y>-0.00075</cdr:y>
    </cdr:from>
    <cdr:to>
      <cdr:x>0.71225</cdr:x>
      <cdr:y>0.177</cdr:y>
    </cdr:to>
    <cdr:sp>
      <cdr:nvSpPr>
        <cdr:cNvPr id="5" name="AutoShape 5"/>
        <cdr:cNvSpPr>
          <a:spLocks/>
        </cdr:cNvSpPr>
      </cdr:nvSpPr>
      <cdr:spPr>
        <a:xfrm>
          <a:off x="4857750" y="0"/>
          <a:ext cx="800100" cy="676275"/>
        </a:xfrm>
        <a:prstGeom prst="callout2">
          <a:avLst>
            <a:gd name="adj1" fmla="val -222726"/>
            <a:gd name="adj2" fmla="val -25861"/>
            <a:gd name="adj3" fmla="val -139921"/>
            <a:gd name="adj4" fmla="val -44462"/>
            <a:gd name="adj5" fmla="val -62111"/>
            <a:gd name="adj6" fmla="val -44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未普及
</a:t>
          </a:r>
          <a:r>
            <a:rPr lang="en-US" cap="none" sz="1000" b="0" i="0" u="none" baseline="0">
              <a:solidFill>
                <a:srgbClr val="000000"/>
              </a:solidFill>
            </a:rPr>
            <a:t>27,952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1.3%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138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4884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156</xdr:row>
      <xdr:rowOff>152400</xdr:rowOff>
    </xdr:from>
    <xdr:to>
      <xdr:col>8</xdr:col>
      <xdr:colOff>1447800</xdr:colOff>
      <xdr:row>174</xdr:row>
      <xdr:rowOff>85725</xdr:rowOff>
    </xdr:to>
    <xdr:graphicFrame>
      <xdr:nvGraphicFramePr>
        <xdr:cNvPr id="4" name="Chart 15"/>
        <xdr:cNvGraphicFramePr/>
      </xdr:nvGraphicFramePr>
      <xdr:xfrm>
        <a:off x="66675" y="242887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19050</xdr:rowOff>
    </xdr:to>
    <xdr:graphicFrame>
      <xdr:nvGraphicFramePr>
        <xdr:cNvPr id="6" name="Chart 20"/>
        <xdr:cNvGraphicFramePr/>
      </xdr:nvGraphicFramePr>
      <xdr:xfrm>
        <a:off x="9525" y="18230850"/>
        <a:ext cx="83058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176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43700" y="271843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K128" sqref="K128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ht="19.5" customHeight="1">
      <c r="A1" s="2" t="s">
        <v>77</v>
      </c>
    </row>
    <row r="2" ht="12" customHeight="1">
      <c r="A2" s="2"/>
    </row>
    <row r="3" ht="12" customHeight="1">
      <c r="A3" s="2"/>
    </row>
    <row r="4" ht="12" customHeight="1">
      <c r="A4" s="2"/>
    </row>
    <row r="5" ht="15" customHeight="1">
      <c r="A5" s="5" t="s">
        <v>13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ht="15" customHeight="1">
      <c r="A36" s="5" t="s">
        <v>10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5" customHeight="1">
      <c r="A69" s="5" t="s">
        <v>14</v>
      </c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5" customHeight="1">
      <c r="A93" s="5" t="s">
        <v>9</v>
      </c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5" customHeight="1">
      <c r="A117" s="5" t="s">
        <v>15</v>
      </c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5" customHeight="1">
      <c r="A138" s="6" t="s">
        <v>16</v>
      </c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5" customHeight="1">
      <c r="A156" s="5" t="s">
        <v>17</v>
      </c>
    </row>
    <row r="157" ht="12" customHeight="1">
      <c r="A157" s="4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spans="7:9" ht="12" customHeight="1">
      <c r="G176" s="58" t="s">
        <v>81</v>
      </c>
      <c r="H176" s="58"/>
      <c r="I176" s="58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2" topLeftCell="B2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2" sqref="D5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56" t="s">
        <v>67</v>
      </c>
      <c r="G1" s="56" t="s">
        <v>68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7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64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64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65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65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66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66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ht="12">
      <c r="H48" s="11" t="s">
        <v>79</v>
      </c>
    </row>
    <row r="50" spans="7:18" ht="12">
      <c r="G50" s="56" t="s">
        <v>69</v>
      </c>
      <c r="R50" s="12"/>
    </row>
    <row r="51" spans="7:18" ht="12">
      <c r="G51" s="13"/>
      <c r="H51" s="14" t="s">
        <v>22</v>
      </c>
      <c r="I51" s="15" t="s">
        <v>23</v>
      </c>
      <c r="J51" s="14" t="s">
        <v>24</v>
      </c>
      <c r="K51" s="14" t="s">
        <v>25</v>
      </c>
      <c r="L51" s="14" t="s">
        <v>26</v>
      </c>
      <c r="M51" s="14" t="s">
        <v>8</v>
      </c>
      <c r="N51" s="16" t="s">
        <v>5</v>
      </c>
      <c r="R51" s="12"/>
    </row>
    <row r="52" spans="7:18" ht="12">
      <c r="G52" s="19" t="s">
        <v>63</v>
      </c>
      <c r="H52" s="20">
        <v>2150758</v>
      </c>
      <c r="I52" s="20">
        <v>2122806</v>
      </c>
      <c r="J52" s="20">
        <v>1914770</v>
      </c>
      <c r="K52" s="20">
        <v>205585</v>
      </c>
      <c r="L52" s="20">
        <v>2451</v>
      </c>
      <c r="M52" s="20">
        <f>+H52-I52</f>
        <v>27952</v>
      </c>
      <c r="N52" s="21">
        <f>I52/H52</f>
        <v>0.9870036517358066</v>
      </c>
      <c r="R52" s="12"/>
    </row>
    <row r="53" spans="7:14" ht="12">
      <c r="G53" s="13" t="s">
        <v>7</v>
      </c>
      <c r="H53" s="15"/>
      <c r="I53" s="15"/>
      <c r="J53" s="22">
        <f>+J52/H52</f>
        <v>0.890276823333913</v>
      </c>
      <c r="K53" s="22">
        <f>+K52/H52</f>
        <v>0.0955872301765238</v>
      </c>
      <c r="L53" s="22">
        <f>+L52/H52</f>
        <v>0.0011395982253698464</v>
      </c>
      <c r="M53" s="22">
        <f>+M52/H52</f>
        <v>0.012996348264193368</v>
      </c>
      <c r="N53" s="1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xSplit="1" ySplit="6" topLeftCell="B30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51" sqref="B51"/>
    </sheetView>
  </sheetViews>
  <sheetFormatPr defaultColWidth="8.796875" defaultRowHeight="14.25"/>
  <cols>
    <col min="1" max="1" width="4.59765625" style="31" customWidth="1"/>
    <col min="2" max="3" width="9.09765625" style="11" customWidth="1"/>
    <col min="4" max="4" width="9" style="30" customWidth="1"/>
    <col min="5" max="16384" width="9" style="10" customWidth="1"/>
  </cols>
  <sheetData>
    <row r="1" ht="12">
      <c r="A1" s="56" t="s">
        <v>76</v>
      </c>
    </row>
    <row r="3" spans="1:4" ht="13.5" customHeight="1">
      <c r="A3" s="23"/>
      <c r="B3" s="24" t="s">
        <v>27</v>
      </c>
      <c r="C3" s="24" t="s">
        <v>28</v>
      </c>
      <c r="D3" s="24" t="s">
        <v>11</v>
      </c>
    </row>
    <row r="4" spans="1:4" ht="12">
      <c r="A4" s="28"/>
      <c r="B4" s="26" t="s">
        <v>0</v>
      </c>
      <c r="C4" s="27" t="s">
        <v>0</v>
      </c>
      <c r="D4" s="27" t="s">
        <v>0</v>
      </c>
    </row>
    <row r="5" spans="1:4" ht="12">
      <c r="A5" s="28"/>
      <c r="B5" s="25" t="s">
        <v>1</v>
      </c>
      <c r="C5" s="28" t="s">
        <v>1</v>
      </c>
      <c r="D5" s="28" t="s">
        <v>1</v>
      </c>
    </row>
    <row r="6" spans="1:4" ht="12">
      <c r="A6" s="28"/>
      <c r="B6" s="25" t="s">
        <v>60</v>
      </c>
      <c r="C6" s="28" t="s">
        <v>60</v>
      </c>
      <c r="D6" s="28" t="s">
        <v>60</v>
      </c>
    </row>
    <row r="7" spans="1:4" ht="12">
      <c r="A7" s="29">
        <v>23743</v>
      </c>
      <c r="B7" s="30">
        <v>103.606</v>
      </c>
      <c r="C7" s="30">
        <v>23.541134999999997</v>
      </c>
      <c r="D7" s="30">
        <f>B7+C7</f>
        <v>127.14713499999999</v>
      </c>
    </row>
    <row r="8" spans="1:4" ht="12">
      <c r="A8" s="29">
        <v>24108</v>
      </c>
      <c r="B8" s="30">
        <v>116.439</v>
      </c>
      <c r="C8" s="30">
        <v>21.584025</v>
      </c>
      <c r="D8" s="30">
        <f aca="true" t="shared" si="0" ref="D8:D44">B8+C8</f>
        <v>138.023025</v>
      </c>
    </row>
    <row r="9" spans="1:4" ht="12">
      <c r="A9" s="29">
        <v>24473</v>
      </c>
      <c r="B9" s="30">
        <v>128.644</v>
      </c>
      <c r="C9" s="30">
        <v>21.880576</v>
      </c>
      <c r="D9" s="30">
        <f t="shared" si="0"/>
        <v>150.524576</v>
      </c>
    </row>
    <row r="10" spans="1:4" ht="12">
      <c r="A10" s="29">
        <v>24838</v>
      </c>
      <c r="B10" s="30">
        <v>137.714</v>
      </c>
      <c r="C10" s="30">
        <v>22.316675</v>
      </c>
      <c r="D10" s="30">
        <f t="shared" si="0"/>
        <v>160.030675</v>
      </c>
    </row>
    <row r="11" spans="1:4" ht="12">
      <c r="A11" s="29">
        <v>25204</v>
      </c>
      <c r="B11" s="30">
        <v>148.788</v>
      </c>
      <c r="C11" s="30">
        <v>23.539628</v>
      </c>
      <c r="D11" s="30">
        <f t="shared" si="0"/>
        <v>172.327628</v>
      </c>
    </row>
    <row r="12" spans="1:4" ht="12">
      <c r="A12" s="29">
        <v>25569</v>
      </c>
      <c r="B12" s="30">
        <v>162.694</v>
      </c>
      <c r="C12" s="30">
        <v>24.757655</v>
      </c>
      <c r="D12" s="30">
        <f t="shared" si="0"/>
        <v>187.451655</v>
      </c>
    </row>
    <row r="13" spans="1:4" ht="12">
      <c r="A13" s="29">
        <v>25934</v>
      </c>
      <c r="B13" s="30">
        <v>180.667</v>
      </c>
      <c r="C13" s="30">
        <v>24.649947</v>
      </c>
      <c r="D13" s="30">
        <f t="shared" si="0"/>
        <v>205.316947</v>
      </c>
    </row>
    <row r="14" spans="1:4" ht="12">
      <c r="A14" s="29">
        <v>26299</v>
      </c>
      <c r="B14" s="30">
        <v>184.076</v>
      </c>
      <c r="C14" s="30">
        <v>25.618380000000002</v>
      </c>
      <c r="D14" s="30">
        <f t="shared" si="0"/>
        <v>209.69438</v>
      </c>
    </row>
    <row r="15" spans="1:4" ht="12">
      <c r="A15" s="29">
        <v>26665</v>
      </c>
      <c r="B15" s="30">
        <v>200.119</v>
      </c>
      <c r="C15" s="30">
        <v>26.277824</v>
      </c>
      <c r="D15" s="30">
        <f t="shared" si="0"/>
        <v>226.396824</v>
      </c>
    </row>
    <row r="16" spans="1:4" ht="12">
      <c r="A16" s="29">
        <v>27030</v>
      </c>
      <c r="B16" s="30">
        <v>203.617</v>
      </c>
      <c r="C16" s="30">
        <v>26.666479</v>
      </c>
      <c r="D16" s="30">
        <f t="shared" si="0"/>
        <v>230.283479</v>
      </c>
    </row>
    <row r="17" spans="1:4" ht="12">
      <c r="A17" s="29">
        <v>27395</v>
      </c>
      <c r="B17" s="30">
        <v>211.849</v>
      </c>
      <c r="C17" s="30">
        <v>27.780114</v>
      </c>
      <c r="D17" s="30">
        <f t="shared" si="0"/>
        <v>239.629114</v>
      </c>
    </row>
    <row r="18" spans="1:4" ht="12">
      <c r="A18" s="29">
        <v>27760</v>
      </c>
      <c r="B18" s="30">
        <v>215.799</v>
      </c>
      <c r="C18" s="30">
        <v>27.631937</v>
      </c>
      <c r="D18" s="30">
        <f t="shared" si="0"/>
        <v>243.430937</v>
      </c>
    </row>
    <row r="19" spans="1:4" ht="12">
      <c r="A19" s="29">
        <v>28126</v>
      </c>
      <c r="B19" s="30">
        <v>225.253</v>
      </c>
      <c r="C19" s="30">
        <v>26.260283</v>
      </c>
      <c r="D19" s="30">
        <f t="shared" si="0"/>
        <v>251.513283</v>
      </c>
    </row>
    <row r="20" spans="1:4" ht="12">
      <c r="A20" s="29">
        <v>28491</v>
      </c>
      <c r="B20" s="30">
        <v>232.369</v>
      </c>
      <c r="C20" s="30">
        <v>24.508078</v>
      </c>
      <c r="D20" s="30">
        <f t="shared" si="0"/>
        <v>256.877078</v>
      </c>
    </row>
    <row r="21" spans="1:4" ht="12">
      <c r="A21" s="29">
        <v>28856</v>
      </c>
      <c r="B21" s="30">
        <v>228.957</v>
      </c>
      <c r="C21" s="30">
        <v>25.208868</v>
      </c>
      <c r="D21" s="30">
        <f t="shared" si="0"/>
        <v>254.165868</v>
      </c>
    </row>
    <row r="22" spans="1:4" ht="12">
      <c r="A22" s="29">
        <v>29221</v>
      </c>
      <c r="B22" s="30">
        <v>228.595</v>
      </c>
      <c r="C22" s="30">
        <v>25.629007</v>
      </c>
      <c r="D22" s="30">
        <f t="shared" si="0"/>
        <v>254.224007</v>
      </c>
    </row>
    <row r="23" spans="1:4" ht="12">
      <c r="A23" s="29">
        <v>29587</v>
      </c>
      <c r="B23" s="30">
        <v>238.868</v>
      </c>
      <c r="C23" s="30">
        <v>25.674308</v>
      </c>
      <c r="D23" s="30">
        <f t="shared" si="0"/>
        <v>264.542308</v>
      </c>
    </row>
    <row r="24" spans="1:4" ht="12">
      <c r="A24" s="29">
        <v>29952</v>
      </c>
      <c r="B24" s="30">
        <v>239.666</v>
      </c>
      <c r="C24" s="30">
        <v>26.924995</v>
      </c>
      <c r="D24" s="30">
        <f t="shared" si="0"/>
        <v>266.590995</v>
      </c>
    </row>
    <row r="25" spans="1:4" ht="12">
      <c r="A25" s="29">
        <v>30317</v>
      </c>
      <c r="B25" s="30">
        <v>252.014</v>
      </c>
      <c r="C25" s="30">
        <v>30.248832</v>
      </c>
      <c r="D25" s="30">
        <f t="shared" si="0"/>
        <v>282.262832</v>
      </c>
    </row>
    <row r="26" spans="1:4" ht="12">
      <c r="A26" s="29">
        <v>30682</v>
      </c>
      <c r="B26" s="30">
        <v>261.825</v>
      </c>
      <c r="C26" s="30">
        <v>31.816815</v>
      </c>
      <c r="D26" s="30">
        <f t="shared" si="0"/>
        <v>293.641815</v>
      </c>
    </row>
    <row r="27" spans="1:4" ht="12">
      <c r="A27" s="29">
        <v>31048</v>
      </c>
      <c r="B27" s="30">
        <v>261.426</v>
      </c>
      <c r="C27" s="30">
        <v>31.352318</v>
      </c>
      <c r="D27" s="30">
        <f t="shared" si="0"/>
        <v>292.778318</v>
      </c>
    </row>
    <row r="28" spans="1:4" ht="12">
      <c r="A28" s="29">
        <v>31413</v>
      </c>
      <c r="B28" s="30">
        <v>261.482</v>
      </c>
      <c r="C28" s="30">
        <v>33.068407</v>
      </c>
      <c r="D28" s="30">
        <f t="shared" si="0"/>
        <v>294.550407</v>
      </c>
    </row>
    <row r="29" spans="1:4" ht="12">
      <c r="A29" s="29">
        <v>31778</v>
      </c>
      <c r="B29" s="30">
        <v>264.962</v>
      </c>
      <c r="C29" s="30">
        <v>32.903148</v>
      </c>
      <c r="D29" s="30">
        <f t="shared" si="0"/>
        <v>297.865148</v>
      </c>
    </row>
    <row r="30" spans="1:4" ht="12">
      <c r="A30" s="29">
        <v>32143</v>
      </c>
      <c r="B30" s="30">
        <v>266.199</v>
      </c>
      <c r="C30" s="30">
        <v>34.719572</v>
      </c>
      <c r="D30" s="30">
        <f t="shared" si="0"/>
        <v>300.91857200000004</v>
      </c>
    </row>
    <row r="31" spans="1:4" ht="12">
      <c r="A31" s="29">
        <v>32509</v>
      </c>
      <c r="B31" s="30">
        <v>271.931</v>
      </c>
      <c r="C31" s="30">
        <v>33.091499000000006</v>
      </c>
      <c r="D31" s="30">
        <f t="shared" si="0"/>
        <v>305.022499</v>
      </c>
    </row>
    <row r="32" spans="1:4" ht="12">
      <c r="A32" s="29">
        <v>32874</v>
      </c>
      <c r="B32" s="30">
        <v>281.146</v>
      </c>
      <c r="C32" s="30">
        <v>33.728184999999996</v>
      </c>
      <c r="D32" s="30">
        <f t="shared" si="0"/>
        <v>314.874185</v>
      </c>
    </row>
    <row r="33" spans="1:4" ht="12">
      <c r="A33" s="29">
        <v>33239</v>
      </c>
      <c r="B33" s="30">
        <v>281.055</v>
      </c>
      <c r="C33" s="30">
        <v>35.683341</v>
      </c>
      <c r="D33" s="30">
        <f t="shared" si="0"/>
        <v>316.738341</v>
      </c>
    </row>
    <row r="34" spans="1:4" ht="12">
      <c r="A34" s="29">
        <v>33604</v>
      </c>
      <c r="B34" s="30">
        <v>283.4</v>
      </c>
      <c r="C34" s="30">
        <v>37.655876</v>
      </c>
      <c r="D34" s="30">
        <f t="shared" si="0"/>
        <v>321.05587599999996</v>
      </c>
    </row>
    <row r="35" spans="1:4" ht="12">
      <c r="A35" s="29">
        <v>33970</v>
      </c>
      <c r="B35" s="30">
        <v>281.066</v>
      </c>
      <c r="C35" s="30">
        <v>36.868911999999995</v>
      </c>
      <c r="D35" s="30">
        <f t="shared" si="0"/>
        <v>317.93491199999994</v>
      </c>
    </row>
    <row r="36" spans="1:4" ht="12">
      <c r="A36" s="29">
        <v>34335</v>
      </c>
      <c r="B36" s="30">
        <v>291.444</v>
      </c>
      <c r="C36" s="30">
        <v>37.682248</v>
      </c>
      <c r="D36" s="30">
        <f t="shared" si="0"/>
        <v>329.12624800000003</v>
      </c>
    </row>
    <row r="37" spans="1:4" ht="12">
      <c r="A37" s="29">
        <v>34700</v>
      </c>
      <c r="B37" s="30">
        <v>294.614</v>
      </c>
      <c r="C37" s="30">
        <v>38.020116</v>
      </c>
      <c r="D37" s="30">
        <f t="shared" si="0"/>
        <v>332.63411599999995</v>
      </c>
    </row>
    <row r="38" spans="1:4" ht="12">
      <c r="A38" s="29">
        <v>35065</v>
      </c>
      <c r="B38" s="30">
        <v>297.314</v>
      </c>
      <c r="C38" s="30">
        <v>38.528711</v>
      </c>
      <c r="D38" s="30">
        <f t="shared" si="0"/>
        <v>335.842711</v>
      </c>
    </row>
    <row r="39" spans="1:4" ht="12">
      <c r="A39" s="29">
        <v>35431</v>
      </c>
      <c r="B39" s="30">
        <v>297.598</v>
      </c>
      <c r="C39" s="30">
        <v>37.620714</v>
      </c>
      <c r="D39" s="30">
        <f t="shared" si="0"/>
        <v>335.21871400000003</v>
      </c>
    </row>
    <row r="40" spans="1:4" ht="12">
      <c r="A40" s="29">
        <v>35796</v>
      </c>
      <c r="B40" s="30">
        <v>292.284</v>
      </c>
      <c r="C40" s="30">
        <v>36.817198</v>
      </c>
      <c r="D40" s="30">
        <f t="shared" si="0"/>
        <v>329.101198</v>
      </c>
    </row>
    <row r="41" spans="1:4" ht="12">
      <c r="A41" s="29">
        <v>36161</v>
      </c>
      <c r="B41" s="30">
        <v>291.767</v>
      </c>
      <c r="C41" s="30">
        <v>37.501203</v>
      </c>
      <c r="D41" s="30">
        <f t="shared" si="0"/>
        <v>329.26820299999997</v>
      </c>
    </row>
    <row r="42" spans="1:4" ht="12">
      <c r="A42" s="29">
        <v>36526</v>
      </c>
      <c r="B42" s="30">
        <v>293</v>
      </c>
      <c r="C42" s="30">
        <v>37</v>
      </c>
      <c r="D42" s="30">
        <f t="shared" si="0"/>
        <v>330</v>
      </c>
    </row>
    <row r="43" spans="1:4" ht="12">
      <c r="A43" s="29">
        <v>36892</v>
      </c>
      <c r="B43" s="30">
        <v>289</v>
      </c>
      <c r="C43" s="30">
        <v>36</v>
      </c>
      <c r="D43" s="30">
        <f t="shared" si="0"/>
        <v>325</v>
      </c>
    </row>
    <row r="44" spans="1:4" ht="12">
      <c r="A44" s="24" t="s">
        <v>29</v>
      </c>
      <c r="B44" s="30">
        <v>283</v>
      </c>
      <c r="C44" s="30">
        <v>36</v>
      </c>
      <c r="D44" s="30">
        <f t="shared" si="0"/>
        <v>319</v>
      </c>
    </row>
    <row r="45" spans="1:4" ht="12">
      <c r="A45" s="24" t="s">
        <v>30</v>
      </c>
      <c r="B45" s="30">
        <v>279</v>
      </c>
      <c r="C45" s="30">
        <v>36</v>
      </c>
      <c r="D45" s="30">
        <f aca="true" t="shared" si="1" ref="D45:D51">B45+C45</f>
        <v>315</v>
      </c>
    </row>
    <row r="46" spans="1:4" ht="12">
      <c r="A46" s="24" t="s">
        <v>70</v>
      </c>
      <c r="B46" s="30">
        <v>280</v>
      </c>
      <c r="C46" s="30">
        <v>34</v>
      </c>
      <c r="D46" s="30">
        <f t="shared" si="1"/>
        <v>314</v>
      </c>
    </row>
    <row r="47" spans="1:4" ht="12">
      <c r="A47" s="24" t="s">
        <v>59</v>
      </c>
      <c r="B47" s="30">
        <v>280</v>
      </c>
      <c r="C47" s="30">
        <v>34</v>
      </c>
      <c r="D47" s="30">
        <f t="shared" si="1"/>
        <v>314</v>
      </c>
    </row>
    <row r="48" spans="1:4" ht="12">
      <c r="A48" s="24" t="s">
        <v>71</v>
      </c>
      <c r="B48" s="30">
        <v>278</v>
      </c>
      <c r="C48" s="30">
        <v>34</v>
      </c>
      <c r="D48" s="30">
        <f t="shared" si="1"/>
        <v>312</v>
      </c>
    </row>
    <row r="49" spans="1:4" ht="12">
      <c r="A49" s="24" t="s">
        <v>72</v>
      </c>
      <c r="B49" s="30">
        <v>275</v>
      </c>
      <c r="C49" s="30">
        <v>34</v>
      </c>
      <c r="D49" s="30">
        <f t="shared" si="1"/>
        <v>309</v>
      </c>
    </row>
    <row r="50" spans="1:4" ht="12">
      <c r="A50" s="24" t="s">
        <v>73</v>
      </c>
      <c r="B50" s="30">
        <v>267</v>
      </c>
      <c r="C50" s="30">
        <v>33</v>
      </c>
      <c r="D50" s="30">
        <f t="shared" si="1"/>
        <v>300</v>
      </c>
    </row>
    <row r="51" spans="1:4" ht="12">
      <c r="A51" s="24" t="s">
        <v>74</v>
      </c>
      <c r="B51" s="30">
        <v>261</v>
      </c>
      <c r="C51" s="30">
        <v>31</v>
      </c>
      <c r="D51" s="30">
        <f t="shared" si="1"/>
        <v>292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Q52" sqref="Q52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2"/>
      <c r="C1" s="32"/>
      <c r="D1" s="32"/>
      <c r="E1" s="32"/>
      <c r="F1" s="32" t="s">
        <v>31</v>
      </c>
    </row>
    <row r="2" spans="1:6" ht="12">
      <c r="A2" s="56" t="s">
        <v>75</v>
      </c>
      <c r="B2" s="32" t="s">
        <v>32</v>
      </c>
      <c r="C2" s="32" t="s">
        <v>33</v>
      </c>
      <c r="D2" s="33" t="s">
        <v>34</v>
      </c>
      <c r="E2" s="33" t="s">
        <v>35</v>
      </c>
      <c r="F2" s="33" t="s">
        <v>36</v>
      </c>
    </row>
    <row r="3" spans="1:6" ht="12">
      <c r="A3" s="10" t="s">
        <v>37</v>
      </c>
      <c r="B3" s="10">
        <f>100/8</f>
        <v>12.5</v>
      </c>
      <c r="C3" s="34">
        <f>ROUND((C14/C13)*100,2)</f>
        <v>21.7</v>
      </c>
      <c r="D3" s="34">
        <f>ROUND((D14/D13)*100,2)</f>
        <v>0.96</v>
      </c>
      <c r="E3" s="34">
        <f>ROUND((E14/E13)*100,2)</f>
        <v>9.62</v>
      </c>
      <c r="F3" s="34">
        <f>ROUND((F14/F13)*100,2)</f>
        <v>86.73</v>
      </c>
    </row>
    <row r="4" spans="1:6" ht="12">
      <c r="A4" s="10" t="s">
        <v>38</v>
      </c>
      <c r="B4" s="10">
        <f aca="true" t="shared" si="0" ref="B4:B10">100/8</f>
        <v>12.5</v>
      </c>
      <c r="C4" s="34">
        <f>ROUND((C15/C13)*100,2)</f>
        <v>0.15</v>
      </c>
      <c r="D4" s="34">
        <f>ROUND((D15/D13)*100,2)</f>
        <v>1.23</v>
      </c>
      <c r="E4" s="34">
        <f>ROUND((E15/E13)*100,2)</f>
        <v>0</v>
      </c>
      <c r="F4" s="34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4">
        <f>ROUND((C16/C13)*100,2)</f>
        <v>24.25</v>
      </c>
      <c r="D5" s="34">
        <f>ROUND((D16/D13)*100,2)-0.1</f>
        <v>33.67</v>
      </c>
      <c r="E5" s="34">
        <f>ROUND((E16/E13)*100,2)</f>
        <v>23.02</v>
      </c>
      <c r="F5" s="34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4">
        <f>ROUND((C17/C13)*100,2)</f>
        <v>4.74</v>
      </c>
      <c r="D6" s="34">
        <f>ROUND((D17/D13)*100,2)</f>
        <v>16.05</v>
      </c>
      <c r="E6" s="34">
        <f>ROUND((E17/E13)*100,2)</f>
        <v>3.16</v>
      </c>
      <c r="F6" s="34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4">
        <f>ROUND((C18/C13)*100,2)</f>
        <v>5.48</v>
      </c>
      <c r="D7" s="34">
        <f>ROUND((D18/D13)*100,2)</f>
        <v>1</v>
      </c>
      <c r="E7" s="34">
        <f>ROUND((E18/E13)*100,2)</f>
        <v>6.14</v>
      </c>
      <c r="F7" s="34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4">
        <f>ROUND((C19/C13)*100,2)</f>
        <v>24.35</v>
      </c>
      <c r="D8" s="34">
        <f>ROUND((D19/D13)*100,2)</f>
        <v>17.07</v>
      </c>
      <c r="E8" s="34">
        <f>ROUND((E19/E13)*100,2)</f>
        <v>24.85</v>
      </c>
      <c r="F8" s="34">
        <f>ROUND((F19/F13)*100,2)</f>
        <v>3.66</v>
      </c>
    </row>
    <row r="9" spans="1:6" ht="12">
      <c r="A9" s="10" t="s">
        <v>43</v>
      </c>
      <c r="B9" s="10">
        <f t="shared" si="0"/>
        <v>12.5</v>
      </c>
      <c r="C9" s="34">
        <f>ROUND((C20/C13)*100,2)</f>
        <v>19.33</v>
      </c>
      <c r="D9" s="34">
        <f>ROUND((D20/D13)*100,2)</f>
        <v>27.69</v>
      </c>
      <c r="E9" s="34">
        <f>ROUND((E20/E13)*100,2)</f>
        <v>16.56</v>
      </c>
      <c r="F9" s="34">
        <f>ROUND((F20/F13)*100,2)</f>
        <v>9.61</v>
      </c>
    </row>
    <row r="10" spans="1:6" ht="12">
      <c r="A10" s="10" t="s">
        <v>44</v>
      </c>
      <c r="B10" s="10">
        <f t="shared" si="0"/>
        <v>12.5</v>
      </c>
      <c r="C10" s="34">
        <v>0</v>
      </c>
      <c r="D10" s="34">
        <f>ROUND((D21/D13)*100,2)</f>
        <v>2.24</v>
      </c>
      <c r="E10" s="34">
        <f>ROUND((E21/E13)*100,2)</f>
        <v>16.64</v>
      </c>
      <c r="F10" s="34">
        <f>ROUND((F21/F13)*100,2)</f>
        <v>0</v>
      </c>
    </row>
    <row r="11" ht="12"/>
    <row r="12" ht="12"/>
    <row r="13" spans="3:6" ht="12.75" thickBot="1">
      <c r="C13" s="35">
        <f>+C22</f>
        <v>339745</v>
      </c>
      <c r="D13" s="35">
        <f>+D21+D22</f>
        <v>41814</v>
      </c>
      <c r="E13" s="35">
        <f>+E21+E22</f>
        <v>296591</v>
      </c>
      <c r="F13" s="35">
        <f>+F21+F22</f>
        <v>51625</v>
      </c>
    </row>
    <row r="14" spans="1:6" ht="12.75" thickTop="1">
      <c r="A14" s="10" t="s">
        <v>45</v>
      </c>
      <c r="C14" s="35">
        <f aca="true" t="shared" si="1" ref="C14:C19">SUM(D14:F14)</f>
        <v>73711</v>
      </c>
      <c r="D14" s="36">
        <v>403</v>
      </c>
      <c r="E14" s="37">
        <v>28534</v>
      </c>
      <c r="F14" s="38">
        <v>44774</v>
      </c>
    </row>
    <row r="15" spans="1:6" ht="12">
      <c r="A15" s="10" t="s">
        <v>38</v>
      </c>
      <c r="C15" s="35">
        <f t="shared" si="1"/>
        <v>514</v>
      </c>
      <c r="D15" s="39">
        <v>514</v>
      </c>
      <c r="E15" s="40">
        <v>0</v>
      </c>
      <c r="F15" s="41">
        <v>0</v>
      </c>
    </row>
    <row r="16" spans="1:6" ht="12">
      <c r="A16" s="10" t="s">
        <v>39</v>
      </c>
      <c r="C16" s="35">
        <f t="shared" si="1"/>
        <v>82401</v>
      </c>
      <c r="D16" s="39">
        <v>14119</v>
      </c>
      <c r="E16" s="40">
        <v>68282</v>
      </c>
      <c r="F16" s="41">
        <v>0</v>
      </c>
    </row>
    <row r="17" spans="1:6" ht="12">
      <c r="A17" s="10" t="s">
        <v>40</v>
      </c>
      <c r="C17" s="35">
        <f t="shared" si="1"/>
        <v>16097</v>
      </c>
      <c r="D17" s="39">
        <v>6710</v>
      </c>
      <c r="E17" s="40">
        <v>9387</v>
      </c>
      <c r="F17" s="41">
        <v>0</v>
      </c>
    </row>
    <row r="18" spans="1:6" ht="12">
      <c r="A18" s="10" t="s">
        <v>41</v>
      </c>
      <c r="C18" s="35">
        <f t="shared" si="1"/>
        <v>18629</v>
      </c>
      <c r="D18" s="39">
        <v>417</v>
      </c>
      <c r="E18" s="40">
        <v>18212</v>
      </c>
      <c r="F18" s="41">
        <v>0</v>
      </c>
    </row>
    <row r="19" spans="1:6" ht="12">
      <c r="A19" s="10" t="s">
        <v>42</v>
      </c>
      <c r="C19" s="35">
        <f t="shared" si="1"/>
        <v>82731</v>
      </c>
      <c r="D19" s="39">
        <v>7137</v>
      </c>
      <c r="E19" s="40">
        <v>73705</v>
      </c>
      <c r="F19" s="41">
        <v>1889</v>
      </c>
    </row>
    <row r="20" spans="1:6" ht="12">
      <c r="A20" s="10" t="s">
        <v>43</v>
      </c>
      <c r="C20" s="35">
        <f>SUM(D20:F20)</f>
        <v>65662</v>
      </c>
      <c r="D20" s="39">
        <v>11577</v>
      </c>
      <c r="E20" s="40">
        <v>49123</v>
      </c>
      <c r="F20" s="41">
        <v>4962</v>
      </c>
    </row>
    <row r="21" spans="1:6" ht="12.75" thickBot="1">
      <c r="A21" s="10" t="s">
        <v>44</v>
      </c>
      <c r="C21" s="35">
        <f>SUM(D21:F21)</f>
        <v>50285</v>
      </c>
      <c r="D21" s="42">
        <v>937</v>
      </c>
      <c r="E21" s="43">
        <v>49348</v>
      </c>
      <c r="F21" s="44">
        <v>0</v>
      </c>
    </row>
    <row r="22" spans="3:6" ht="12.75" thickTop="1">
      <c r="C22" s="35">
        <f>SUM(D22:F22)</f>
        <v>339745</v>
      </c>
      <c r="D22" s="45">
        <f>SUM(D14:D20)</f>
        <v>40877</v>
      </c>
      <c r="E22" s="35">
        <f>SUM(E14:E20)</f>
        <v>247243</v>
      </c>
      <c r="F22" s="35">
        <f>SUM(F14:F20)</f>
        <v>51625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11.59765625" style="10" customWidth="1"/>
    <col min="2" max="5" width="11.59765625" style="53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49" t="s">
        <v>2</v>
      </c>
      <c r="C1" s="49" t="s">
        <v>3</v>
      </c>
      <c r="D1" s="49" t="s">
        <v>4</v>
      </c>
      <c r="E1" s="50" t="s">
        <v>6</v>
      </c>
    </row>
    <row r="2" spans="1:5" ht="15" customHeight="1">
      <c r="A2" s="13"/>
      <c r="B2" s="49"/>
      <c r="C2" s="49"/>
      <c r="D2" s="49"/>
      <c r="E2" s="50"/>
    </row>
    <row r="3" spans="1:5" ht="15" customHeight="1">
      <c r="A3" s="57" t="s">
        <v>25</v>
      </c>
      <c r="B3" s="51">
        <v>63.2</v>
      </c>
      <c r="C3" s="51">
        <v>7.6</v>
      </c>
      <c r="D3" s="51">
        <v>25.3</v>
      </c>
      <c r="E3" s="52">
        <v>3.9</v>
      </c>
    </row>
    <row r="4" spans="1:5" ht="15" customHeight="1">
      <c r="A4" s="57" t="s">
        <v>61</v>
      </c>
      <c r="B4" s="47">
        <v>58.6</v>
      </c>
      <c r="C4" s="47">
        <v>10.6</v>
      </c>
      <c r="D4" s="47">
        <v>30.3</v>
      </c>
      <c r="E4" s="52">
        <v>0.5</v>
      </c>
    </row>
    <row r="5" spans="1:5" ht="15" customHeight="1">
      <c r="A5" s="57" t="s">
        <v>47</v>
      </c>
      <c r="B5" s="48">
        <v>13.1</v>
      </c>
      <c r="C5" s="48">
        <v>0</v>
      </c>
      <c r="D5" s="48">
        <v>86.9</v>
      </c>
      <c r="E5" s="52">
        <v>0</v>
      </c>
    </row>
    <row r="6" ht="15" customHeight="1"/>
    <row r="7" ht="15" customHeight="1">
      <c r="A7" s="56" t="s">
        <v>78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80</v>
      </c>
      <c r="I3" s="8" t="s">
        <v>54</v>
      </c>
    </row>
    <row r="4" spans="1:9" ht="15" customHeight="1">
      <c r="A4" s="13" t="s">
        <v>25</v>
      </c>
      <c r="B4" s="54">
        <v>105</v>
      </c>
      <c r="C4" s="54">
        <v>1432</v>
      </c>
      <c r="D4" s="54">
        <v>282</v>
      </c>
      <c r="E4" s="54">
        <v>65</v>
      </c>
      <c r="F4" s="54">
        <v>2974</v>
      </c>
      <c r="G4" s="54">
        <v>0</v>
      </c>
      <c r="H4" s="54">
        <v>632</v>
      </c>
      <c r="I4" s="54">
        <f>SUM(B4:H4)</f>
        <v>5490</v>
      </c>
    </row>
    <row r="5" spans="1:9" ht="15" customHeight="1">
      <c r="A5" s="13" t="s">
        <v>46</v>
      </c>
      <c r="B5" s="46">
        <v>500</v>
      </c>
      <c r="C5" s="46">
        <v>10910</v>
      </c>
      <c r="D5" s="46">
        <v>534</v>
      </c>
      <c r="E5" s="46">
        <v>167</v>
      </c>
      <c r="F5" s="46">
        <v>3514</v>
      </c>
      <c r="G5" s="46">
        <v>954</v>
      </c>
      <c r="H5" s="46">
        <v>74</v>
      </c>
      <c r="I5" s="46">
        <f>SUM(B5:H5)</f>
        <v>16653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46">
        <f>SUM(B4:B5)</f>
        <v>605</v>
      </c>
      <c r="C8" s="46">
        <f aca="true" t="shared" si="0" ref="C8:H8">SUM(C4:C5)</f>
        <v>12342</v>
      </c>
      <c r="D8" s="46">
        <f t="shared" si="0"/>
        <v>816</v>
      </c>
      <c r="E8" s="46">
        <f t="shared" si="0"/>
        <v>232</v>
      </c>
      <c r="F8" s="46">
        <f t="shared" si="0"/>
        <v>6488</v>
      </c>
      <c r="G8" s="46">
        <f>SUM(G4:G5)</f>
        <v>954</v>
      </c>
      <c r="H8" s="46">
        <f t="shared" si="0"/>
        <v>706</v>
      </c>
      <c r="I8" s="46">
        <f>SUM(I4:I5)</f>
        <v>22143</v>
      </c>
    </row>
    <row r="9" spans="1:9" ht="15" customHeight="1">
      <c r="A9" s="13"/>
      <c r="B9" s="55">
        <f>B8/I8</f>
        <v>0.0273224043715847</v>
      </c>
      <c r="C9" s="55">
        <f>C8/I8</f>
        <v>0.5573770491803278</v>
      </c>
      <c r="D9" s="55">
        <f>D8/I8</f>
        <v>0.03685137515241837</v>
      </c>
      <c r="E9" s="55">
        <f>E8/I8</f>
        <v>0.01047735175902091</v>
      </c>
      <c r="F9" s="55">
        <f>F8/I8</f>
        <v>0.2930045612608951</v>
      </c>
      <c r="G9" s="55">
        <f>G8/I8</f>
        <v>0.04308359300907736</v>
      </c>
      <c r="H9" s="55">
        <f>H8/I8</f>
        <v>0.0318836652666757</v>
      </c>
      <c r="I9" s="46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2011-02-14T23:50:41Z</cp:lastPrinted>
  <dcterms:created xsi:type="dcterms:W3CDTF">2000-01-12T05:14:07Z</dcterms:created>
  <dcterms:modified xsi:type="dcterms:W3CDTF">2011-05-24T03:01:23Z</dcterms:modified>
  <cp:category/>
  <cp:version/>
  <cp:contentType/>
  <cp:contentStatus/>
</cp:coreProperties>
</file>