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40" activeTab="0"/>
  </bookViews>
  <sheets>
    <sheet name="21" sheetId="1" r:id="rId1"/>
    <sheet name="18" sheetId="2" state="hidden" r:id="rId2"/>
  </sheets>
  <definedNames>
    <definedName name="_xlnm.Print_Area" localSheetId="0">'21'!$A$1:$AD$93</definedName>
    <definedName name="_xlnm.Print_Titles" localSheetId="0">'21'!$1:$6</definedName>
  </definedNames>
  <calcPr fullCalcOnLoad="1"/>
</workbook>
</file>

<file path=xl/sharedStrings.xml><?xml version="1.0" encoding="utf-8"?>
<sst xmlns="http://schemas.openxmlformats.org/spreadsheetml/2006/main" count="224" uniqueCount="191">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</sst>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178" fontId="1" fillId="0" borderId="19" xfId="48" applyNumberFormat="1" applyFont="1" applyBorder="1" applyAlignment="1" applyProtection="1">
      <alignment vertical="center"/>
      <protection/>
    </xf>
    <xf numFmtId="38" fontId="1" fillId="0" borderId="20" xfId="48" applyFont="1" applyBorder="1" applyAlignment="1" applyProtection="1">
      <alignment vertical="center"/>
      <protection/>
    </xf>
    <xf numFmtId="178" fontId="1" fillId="0" borderId="20" xfId="48" applyNumberFormat="1" applyFont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178" fontId="1" fillId="0" borderId="21" xfId="48" applyNumberFormat="1" applyFont="1" applyBorder="1" applyAlignment="1" applyProtection="1">
      <alignment vertical="center"/>
      <protection/>
    </xf>
    <xf numFmtId="38" fontId="1" fillId="0" borderId="22" xfId="48" applyFont="1" applyBorder="1" applyAlignment="1" applyProtection="1">
      <alignment vertical="center"/>
      <protection/>
    </xf>
    <xf numFmtId="178" fontId="1" fillId="0" borderId="22" xfId="48" applyNumberFormat="1" applyFont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38" fontId="1" fillId="0" borderId="23" xfId="48" applyFont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38" fontId="1" fillId="0" borderId="20" xfId="48" applyFont="1" applyFill="1" applyBorder="1" applyAlignment="1" applyProtection="1">
      <alignment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tabSelected="1" view="pageBreakPreview" zoomScaleNormal="75" zoomScaleSheetLayoutView="10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83" sqref="AE83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3.875" style="2" customWidth="1"/>
    <col min="34" max="16384" width="9.00390625" style="2" customWidth="1"/>
  </cols>
  <sheetData>
    <row r="1" spans="1:24" ht="16.5" customHeight="1">
      <c r="A1" s="1" t="s">
        <v>82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13.5" customHeight="1"/>
    <row r="3" spans="1:30" s="5" customFormat="1" ht="16.5" customHeight="1">
      <c r="A3" s="69" t="s">
        <v>95</v>
      </c>
      <c r="B3" s="69" t="s">
        <v>0</v>
      </c>
      <c r="C3" s="69" t="s">
        <v>1</v>
      </c>
      <c r="D3" s="55" t="s">
        <v>83</v>
      </c>
      <c r="E3" s="55" t="s">
        <v>84</v>
      </c>
      <c r="F3" s="59" t="s">
        <v>96</v>
      </c>
      <c r="G3" s="60"/>
      <c r="H3" s="61"/>
      <c r="I3" s="52" t="s">
        <v>97</v>
      </c>
      <c r="J3" s="45"/>
      <c r="K3" s="52" t="s">
        <v>81</v>
      </c>
      <c r="L3" s="53"/>
      <c r="M3" s="53"/>
      <c r="N3" s="54"/>
      <c r="O3" s="52" t="s">
        <v>81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</row>
    <row r="4" spans="1:30" s="5" customFormat="1" ht="16.5" customHeight="1">
      <c r="A4" s="69"/>
      <c r="B4" s="69"/>
      <c r="C4" s="69"/>
      <c r="D4" s="55"/>
      <c r="E4" s="55"/>
      <c r="F4" s="62"/>
      <c r="G4" s="63"/>
      <c r="H4" s="64"/>
      <c r="I4" s="55"/>
      <c r="J4" s="56" t="s">
        <v>188</v>
      </c>
      <c r="K4" s="55" t="s">
        <v>85</v>
      </c>
      <c r="L4" s="55"/>
      <c r="M4" s="59" t="s">
        <v>86</v>
      </c>
      <c r="N4" s="61"/>
      <c r="O4" s="55" t="s">
        <v>87</v>
      </c>
      <c r="P4" s="55"/>
      <c r="Q4" s="55" t="s">
        <v>88</v>
      </c>
      <c r="R4" s="55"/>
      <c r="S4" s="55" t="s">
        <v>89</v>
      </c>
      <c r="T4" s="55"/>
      <c r="U4" s="55" t="s">
        <v>90</v>
      </c>
      <c r="V4" s="55"/>
      <c r="W4" s="55" t="s">
        <v>91</v>
      </c>
      <c r="X4" s="55"/>
      <c r="Y4" s="55" t="s">
        <v>92</v>
      </c>
      <c r="Z4" s="55"/>
      <c r="AA4" s="55" t="s">
        <v>93</v>
      </c>
      <c r="AB4" s="55"/>
      <c r="AC4" s="55" t="s">
        <v>94</v>
      </c>
      <c r="AD4" s="55"/>
    </row>
    <row r="5" spans="1:30" s="5" customFormat="1" ht="27" customHeight="1">
      <c r="A5" s="69"/>
      <c r="B5" s="69"/>
      <c r="C5" s="69"/>
      <c r="D5" s="55"/>
      <c r="E5" s="55"/>
      <c r="F5" s="65"/>
      <c r="G5" s="66"/>
      <c r="H5" s="67"/>
      <c r="I5" s="55"/>
      <c r="J5" s="57"/>
      <c r="K5" s="55"/>
      <c r="L5" s="55"/>
      <c r="M5" s="65"/>
      <c r="N5" s="67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s="5" customFormat="1" ht="27" customHeight="1">
      <c r="A6" s="69"/>
      <c r="B6" s="69"/>
      <c r="C6" s="69"/>
      <c r="D6" s="55"/>
      <c r="E6" s="55"/>
      <c r="F6" s="4" t="s">
        <v>79</v>
      </c>
      <c r="G6" s="4" t="s">
        <v>80</v>
      </c>
      <c r="H6" s="4" t="s">
        <v>73</v>
      </c>
      <c r="I6" s="55"/>
      <c r="J6" s="58"/>
      <c r="K6" s="4" t="s">
        <v>98</v>
      </c>
      <c r="L6" s="10" t="s">
        <v>74</v>
      </c>
      <c r="M6" s="4" t="s">
        <v>98</v>
      </c>
      <c r="N6" s="10" t="s">
        <v>190</v>
      </c>
      <c r="O6" s="4" t="s">
        <v>98</v>
      </c>
      <c r="P6" s="10" t="s">
        <v>190</v>
      </c>
      <c r="Q6" s="4" t="s">
        <v>98</v>
      </c>
      <c r="R6" s="10" t="s">
        <v>190</v>
      </c>
      <c r="S6" s="4" t="s">
        <v>98</v>
      </c>
      <c r="T6" s="10" t="s">
        <v>190</v>
      </c>
      <c r="U6" s="4" t="s">
        <v>98</v>
      </c>
      <c r="V6" s="10" t="s">
        <v>190</v>
      </c>
      <c r="W6" s="4" t="s">
        <v>98</v>
      </c>
      <c r="X6" s="10" t="s">
        <v>190</v>
      </c>
      <c r="Y6" s="4" t="s">
        <v>98</v>
      </c>
      <c r="Z6" s="10" t="s">
        <v>190</v>
      </c>
      <c r="AA6" s="4" t="s">
        <v>98</v>
      </c>
      <c r="AB6" s="10" t="s">
        <v>190</v>
      </c>
      <c r="AC6" s="4" t="s">
        <v>98</v>
      </c>
      <c r="AD6" s="10" t="s">
        <v>190</v>
      </c>
    </row>
    <row r="7" spans="1:31" s="6" customFormat="1" ht="13.5" customHeight="1">
      <c r="A7" s="68" t="s">
        <v>67</v>
      </c>
      <c r="B7" s="39">
        <v>6</v>
      </c>
      <c r="C7" s="49" t="s">
        <v>7</v>
      </c>
      <c r="D7" s="39">
        <v>19168</v>
      </c>
      <c r="E7" s="39">
        <v>910</v>
      </c>
      <c r="F7" s="39">
        <v>403669</v>
      </c>
      <c r="G7" s="39">
        <v>0</v>
      </c>
      <c r="H7" s="39">
        <f aca="true" t="shared" si="0" ref="H7:H12">SUM(F7:G7)</f>
        <v>403669</v>
      </c>
      <c r="I7" s="39">
        <f aca="true" t="shared" si="1" ref="I7:I12">SUM(D7:E7,H7)</f>
        <v>423747</v>
      </c>
      <c r="J7" s="39">
        <f aca="true" t="shared" si="2" ref="J7:J12">SUM(D7:F7)</f>
        <v>423747</v>
      </c>
      <c r="K7" s="39">
        <v>27658</v>
      </c>
      <c r="L7" s="40">
        <f>+ROUND(K7/$I7*100,1)</f>
        <v>6.5</v>
      </c>
      <c r="M7" s="39">
        <v>303229</v>
      </c>
      <c r="N7" s="40">
        <f>+ROUND(M7/$I7*100,1)</f>
        <v>71.6</v>
      </c>
      <c r="O7" s="39">
        <v>30858</v>
      </c>
      <c r="P7" s="40">
        <f aca="true" t="shared" si="3" ref="P7:P13">+ROUND(O7/$I7*100,1)</f>
        <v>7.3</v>
      </c>
      <c r="Q7" s="39">
        <v>1079</v>
      </c>
      <c r="R7" s="40">
        <f aca="true" t="shared" si="4" ref="R7:R13">+ROUND(Q7/$I7*100,1)</f>
        <v>0.3</v>
      </c>
      <c r="S7" s="39">
        <v>34629</v>
      </c>
      <c r="T7" s="40">
        <f aca="true" t="shared" si="5" ref="T7:T13">+ROUND(S7/$I7*100,1)</f>
        <v>8.2</v>
      </c>
      <c r="U7" s="39">
        <v>0</v>
      </c>
      <c r="V7" s="40">
        <f aca="true" t="shared" si="6" ref="V7:V13">+ROUND(U7/$I7*100,1)</f>
        <v>0</v>
      </c>
      <c r="W7" s="39">
        <v>0</v>
      </c>
      <c r="X7" s="40">
        <f aca="true" t="shared" si="7" ref="X7:X13">+ROUND(W7/$I7*100,1)</f>
        <v>0</v>
      </c>
      <c r="Y7" s="39">
        <v>23682</v>
      </c>
      <c r="Z7" s="40">
        <f aca="true" t="shared" si="8" ref="Z7:Z13">+ROUND(Y7/$I7*100,1)</f>
        <v>5.6</v>
      </c>
      <c r="AA7" s="39">
        <v>1601</v>
      </c>
      <c r="AB7" s="40">
        <f aca="true" t="shared" si="9" ref="AB7:AB13">+ROUND(AA7/$I7*100,1)</f>
        <v>0.4</v>
      </c>
      <c r="AC7" s="39">
        <v>1011</v>
      </c>
      <c r="AD7" s="40">
        <f aca="true" t="shared" si="10" ref="AD7:AD13">+ROUND(AC7/$I7*100,1)</f>
        <v>0.2</v>
      </c>
      <c r="AE7" s="6">
        <f>K7+M7+O7+Q7+S7+U7+W7+Y7+AA7+AC7</f>
        <v>423747</v>
      </c>
    </row>
    <row r="8" spans="1:31" s="6" customFormat="1" ht="13.5" customHeight="1">
      <c r="A8" s="68"/>
      <c r="B8" s="41">
        <v>42</v>
      </c>
      <c r="C8" s="41" t="s">
        <v>30</v>
      </c>
      <c r="D8" s="41">
        <v>1860</v>
      </c>
      <c r="E8" s="41">
        <v>15155</v>
      </c>
      <c r="F8" s="41">
        <v>63864</v>
      </c>
      <c r="G8" s="41">
        <v>0</v>
      </c>
      <c r="H8" s="41">
        <f t="shared" si="0"/>
        <v>63864</v>
      </c>
      <c r="I8" s="41">
        <f t="shared" si="1"/>
        <v>80879</v>
      </c>
      <c r="J8" s="41">
        <f t="shared" si="2"/>
        <v>80879</v>
      </c>
      <c r="K8" s="41">
        <v>1860</v>
      </c>
      <c r="L8" s="42">
        <f aca="true" t="shared" si="11" ref="L8:N71">+ROUND(K8/$I8*100,1)</f>
        <v>2.3</v>
      </c>
      <c r="M8" s="41">
        <v>69116</v>
      </c>
      <c r="N8" s="42">
        <f t="shared" si="11"/>
        <v>85.5</v>
      </c>
      <c r="O8" s="41">
        <v>0</v>
      </c>
      <c r="P8" s="42">
        <f t="shared" si="3"/>
        <v>0</v>
      </c>
      <c r="Q8" s="41">
        <v>0</v>
      </c>
      <c r="R8" s="42">
        <f t="shared" si="4"/>
        <v>0</v>
      </c>
      <c r="S8" s="41">
        <v>8303</v>
      </c>
      <c r="T8" s="42">
        <f t="shared" si="5"/>
        <v>10.3</v>
      </c>
      <c r="U8" s="41">
        <v>0</v>
      </c>
      <c r="V8" s="42">
        <f t="shared" si="6"/>
        <v>0</v>
      </c>
      <c r="W8" s="41">
        <v>0</v>
      </c>
      <c r="X8" s="42">
        <f t="shared" si="7"/>
        <v>0</v>
      </c>
      <c r="Y8" s="41">
        <v>1600</v>
      </c>
      <c r="Z8" s="42">
        <f t="shared" si="8"/>
        <v>2</v>
      </c>
      <c r="AA8" s="41">
        <v>0</v>
      </c>
      <c r="AB8" s="42">
        <f t="shared" si="9"/>
        <v>0</v>
      </c>
      <c r="AC8" s="41">
        <v>0</v>
      </c>
      <c r="AD8" s="42">
        <f t="shared" si="10"/>
        <v>0</v>
      </c>
      <c r="AE8" s="6">
        <f aca="true" t="shared" si="12" ref="AE8:AE71">K8+M8+O8+Q8+S8+U8+W8+Y8+AA8+AC8</f>
        <v>80879</v>
      </c>
    </row>
    <row r="9" spans="1:31" s="6" customFormat="1" ht="13.5" customHeight="1">
      <c r="A9" s="68"/>
      <c r="B9" s="41">
        <v>13</v>
      </c>
      <c r="C9" s="41" t="s">
        <v>10</v>
      </c>
      <c r="D9" s="41">
        <v>8960</v>
      </c>
      <c r="E9" s="41">
        <v>7940</v>
      </c>
      <c r="F9" s="41">
        <v>0</v>
      </c>
      <c r="G9" s="41">
        <v>247844</v>
      </c>
      <c r="H9" s="41">
        <f t="shared" si="0"/>
        <v>247844</v>
      </c>
      <c r="I9" s="41">
        <f t="shared" si="1"/>
        <v>264744</v>
      </c>
      <c r="J9" s="41">
        <f t="shared" si="2"/>
        <v>16900</v>
      </c>
      <c r="K9" s="41">
        <v>19005</v>
      </c>
      <c r="L9" s="42">
        <f t="shared" si="11"/>
        <v>7.2</v>
      </c>
      <c r="M9" s="41">
        <v>36661</v>
      </c>
      <c r="N9" s="42">
        <f t="shared" si="11"/>
        <v>13.8</v>
      </c>
      <c r="O9" s="41">
        <v>193</v>
      </c>
      <c r="P9" s="42">
        <f t="shared" si="3"/>
        <v>0.1</v>
      </c>
      <c r="Q9" s="41">
        <v>4976</v>
      </c>
      <c r="R9" s="42">
        <f t="shared" si="4"/>
        <v>1.9</v>
      </c>
      <c r="S9" s="41">
        <v>201276</v>
      </c>
      <c r="T9" s="42">
        <f t="shared" si="5"/>
        <v>76</v>
      </c>
      <c r="U9" s="41">
        <v>0</v>
      </c>
      <c r="V9" s="42">
        <f t="shared" si="6"/>
        <v>0</v>
      </c>
      <c r="W9" s="41">
        <v>0</v>
      </c>
      <c r="X9" s="42">
        <f t="shared" si="7"/>
        <v>0</v>
      </c>
      <c r="Y9" s="41">
        <v>2633</v>
      </c>
      <c r="Z9" s="42">
        <f t="shared" si="8"/>
        <v>1</v>
      </c>
      <c r="AA9" s="41">
        <v>0</v>
      </c>
      <c r="AB9" s="42">
        <f t="shared" si="9"/>
        <v>0</v>
      </c>
      <c r="AC9" s="41">
        <v>0</v>
      </c>
      <c r="AD9" s="42">
        <f t="shared" si="10"/>
        <v>0</v>
      </c>
      <c r="AE9" s="6">
        <f t="shared" si="12"/>
        <v>264744</v>
      </c>
    </row>
    <row r="10" spans="1:31" s="6" customFormat="1" ht="13.5" customHeight="1">
      <c r="A10" s="68"/>
      <c r="B10" s="41">
        <v>50</v>
      </c>
      <c r="C10" s="41" t="s">
        <v>35</v>
      </c>
      <c r="D10" s="41">
        <v>2298</v>
      </c>
      <c r="E10" s="41">
        <v>1503</v>
      </c>
      <c r="F10" s="41">
        <v>30102</v>
      </c>
      <c r="G10" s="41">
        <v>58048</v>
      </c>
      <c r="H10" s="41">
        <f t="shared" si="0"/>
        <v>88150</v>
      </c>
      <c r="I10" s="41">
        <f t="shared" si="1"/>
        <v>91951</v>
      </c>
      <c r="J10" s="41">
        <f t="shared" si="2"/>
        <v>33903</v>
      </c>
      <c r="K10" s="41">
        <v>0</v>
      </c>
      <c r="L10" s="42">
        <f t="shared" si="11"/>
        <v>0</v>
      </c>
      <c r="M10" s="41">
        <v>69409</v>
      </c>
      <c r="N10" s="42">
        <f t="shared" si="11"/>
        <v>75.5</v>
      </c>
      <c r="O10" s="41">
        <v>932</v>
      </c>
      <c r="P10" s="42">
        <f t="shared" si="3"/>
        <v>1</v>
      </c>
      <c r="Q10" s="41">
        <v>184</v>
      </c>
      <c r="R10" s="42">
        <f t="shared" si="4"/>
        <v>0.2</v>
      </c>
      <c r="S10" s="41">
        <v>13032</v>
      </c>
      <c r="T10" s="42">
        <f t="shared" si="5"/>
        <v>14.2</v>
      </c>
      <c r="U10" s="41">
        <v>0</v>
      </c>
      <c r="V10" s="42">
        <f t="shared" si="6"/>
        <v>0</v>
      </c>
      <c r="W10" s="41">
        <v>0</v>
      </c>
      <c r="X10" s="42">
        <f t="shared" si="7"/>
        <v>0</v>
      </c>
      <c r="Y10" s="41">
        <v>8394</v>
      </c>
      <c r="Z10" s="42">
        <f t="shared" si="8"/>
        <v>9.1</v>
      </c>
      <c r="AA10" s="41">
        <v>0</v>
      </c>
      <c r="AB10" s="42">
        <f t="shared" si="9"/>
        <v>0</v>
      </c>
      <c r="AC10" s="41">
        <v>0</v>
      </c>
      <c r="AD10" s="42">
        <f t="shared" si="10"/>
        <v>0</v>
      </c>
      <c r="AE10" s="6">
        <f t="shared" si="12"/>
        <v>91951</v>
      </c>
    </row>
    <row r="11" spans="1:31" s="6" customFormat="1" ht="13.5" customHeight="1">
      <c r="A11" s="68"/>
      <c r="B11" s="41">
        <v>37</v>
      </c>
      <c r="C11" s="41" t="s">
        <v>26</v>
      </c>
      <c r="D11" s="41">
        <v>12244</v>
      </c>
      <c r="E11" s="41">
        <v>85107</v>
      </c>
      <c r="F11" s="41">
        <v>11230</v>
      </c>
      <c r="G11" s="41">
        <v>740785</v>
      </c>
      <c r="H11" s="41">
        <f t="shared" si="0"/>
        <v>752015</v>
      </c>
      <c r="I11" s="41">
        <f t="shared" si="1"/>
        <v>849366</v>
      </c>
      <c r="J11" s="41">
        <f t="shared" si="2"/>
        <v>108581</v>
      </c>
      <c r="K11" s="41">
        <v>1441</v>
      </c>
      <c r="L11" s="42">
        <f t="shared" si="11"/>
        <v>0.2</v>
      </c>
      <c r="M11" s="41">
        <v>737398</v>
      </c>
      <c r="N11" s="42">
        <f t="shared" si="11"/>
        <v>86.8</v>
      </c>
      <c r="O11" s="41">
        <v>14995</v>
      </c>
      <c r="P11" s="42">
        <f t="shared" si="3"/>
        <v>1.8</v>
      </c>
      <c r="Q11" s="41">
        <v>18485</v>
      </c>
      <c r="R11" s="42">
        <f t="shared" si="4"/>
        <v>2.2</v>
      </c>
      <c r="S11" s="41">
        <v>66790</v>
      </c>
      <c r="T11" s="42">
        <f t="shared" si="5"/>
        <v>7.9</v>
      </c>
      <c r="U11" s="41">
        <v>0</v>
      </c>
      <c r="V11" s="42">
        <f t="shared" si="6"/>
        <v>0</v>
      </c>
      <c r="W11" s="41">
        <v>0</v>
      </c>
      <c r="X11" s="42">
        <f t="shared" si="7"/>
        <v>0</v>
      </c>
      <c r="Y11" s="41">
        <v>6343</v>
      </c>
      <c r="Z11" s="42">
        <f t="shared" si="8"/>
        <v>0.7</v>
      </c>
      <c r="AA11" s="41">
        <v>1971</v>
      </c>
      <c r="AB11" s="42">
        <f t="shared" si="9"/>
        <v>0.2</v>
      </c>
      <c r="AC11" s="41">
        <v>1943</v>
      </c>
      <c r="AD11" s="42">
        <f t="shared" si="10"/>
        <v>0.2</v>
      </c>
      <c r="AE11" s="6">
        <f t="shared" si="12"/>
        <v>849366</v>
      </c>
    </row>
    <row r="12" spans="1:31" s="6" customFormat="1" ht="13.5" customHeight="1" thickBot="1">
      <c r="A12" s="68"/>
      <c r="B12" s="43">
        <v>86</v>
      </c>
      <c r="C12" s="43" t="s">
        <v>64</v>
      </c>
      <c r="D12" s="43">
        <v>2185</v>
      </c>
      <c r="E12" s="43">
        <v>0</v>
      </c>
      <c r="F12" s="43">
        <v>37479</v>
      </c>
      <c r="G12" s="43">
        <v>0</v>
      </c>
      <c r="H12" s="43">
        <f t="shared" si="0"/>
        <v>37479</v>
      </c>
      <c r="I12" s="43">
        <f t="shared" si="1"/>
        <v>39664</v>
      </c>
      <c r="J12" s="43">
        <f t="shared" si="2"/>
        <v>39664</v>
      </c>
      <c r="K12" s="43">
        <v>0</v>
      </c>
      <c r="L12" s="44">
        <f t="shared" si="11"/>
        <v>0</v>
      </c>
      <c r="M12" s="43">
        <v>1543</v>
      </c>
      <c r="N12" s="44">
        <f t="shared" si="11"/>
        <v>3.9</v>
      </c>
      <c r="O12" s="43">
        <v>19107</v>
      </c>
      <c r="P12" s="44">
        <f t="shared" si="3"/>
        <v>48.2</v>
      </c>
      <c r="Q12" s="43">
        <v>0</v>
      </c>
      <c r="R12" s="44">
        <f t="shared" si="4"/>
        <v>0</v>
      </c>
      <c r="S12" s="43">
        <v>0</v>
      </c>
      <c r="T12" s="44">
        <f t="shared" si="5"/>
        <v>0</v>
      </c>
      <c r="U12" s="43">
        <v>0</v>
      </c>
      <c r="V12" s="44">
        <f t="shared" si="6"/>
        <v>0</v>
      </c>
      <c r="W12" s="43">
        <v>0</v>
      </c>
      <c r="X12" s="44">
        <f t="shared" si="7"/>
        <v>0</v>
      </c>
      <c r="Y12" s="43">
        <v>19014</v>
      </c>
      <c r="Z12" s="44">
        <f t="shared" si="8"/>
        <v>47.9</v>
      </c>
      <c r="AA12" s="43">
        <v>0</v>
      </c>
      <c r="AB12" s="44">
        <f t="shared" si="9"/>
        <v>0</v>
      </c>
      <c r="AC12" s="43">
        <v>0</v>
      </c>
      <c r="AD12" s="44">
        <f t="shared" si="10"/>
        <v>0</v>
      </c>
      <c r="AE12" s="6">
        <f t="shared" si="12"/>
        <v>39664</v>
      </c>
    </row>
    <row r="13" spans="1:31" s="6" customFormat="1" ht="13.5" customHeight="1" thickTop="1">
      <c r="A13" s="68"/>
      <c r="B13" s="33"/>
      <c r="C13" s="34" t="s">
        <v>73</v>
      </c>
      <c r="D13" s="29">
        <f aca="true" t="shared" si="13" ref="D13:K13">+SUM(D7:D12)</f>
        <v>46715</v>
      </c>
      <c r="E13" s="29">
        <f t="shared" si="13"/>
        <v>110615</v>
      </c>
      <c r="F13" s="29">
        <f t="shared" si="13"/>
        <v>546344</v>
      </c>
      <c r="G13" s="29">
        <f t="shared" si="13"/>
        <v>1046677</v>
      </c>
      <c r="H13" s="29">
        <f t="shared" si="13"/>
        <v>1593021</v>
      </c>
      <c r="I13" s="29">
        <f t="shared" si="13"/>
        <v>1750351</v>
      </c>
      <c r="J13" s="29">
        <f t="shared" si="13"/>
        <v>703674</v>
      </c>
      <c r="K13" s="29">
        <f t="shared" si="13"/>
        <v>49964</v>
      </c>
      <c r="L13" s="30">
        <f t="shared" si="11"/>
        <v>2.9</v>
      </c>
      <c r="M13" s="29">
        <f>+SUM(M7:M12)</f>
        <v>1217356</v>
      </c>
      <c r="N13" s="30">
        <f t="shared" si="11"/>
        <v>69.5</v>
      </c>
      <c r="O13" s="29">
        <f>+SUM(O7:O12)</f>
        <v>66085</v>
      </c>
      <c r="P13" s="30">
        <f t="shared" si="3"/>
        <v>3.8</v>
      </c>
      <c r="Q13" s="29">
        <f>+SUM(Q7:Q12)</f>
        <v>24724</v>
      </c>
      <c r="R13" s="30">
        <f t="shared" si="4"/>
        <v>1.4</v>
      </c>
      <c r="S13" s="29">
        <f>+SUM(S7:S12)</f>
        <v>324030</v>
      </c>
      <c r="T13" s="30">
        <f t="shared" si="5"/>
        <v>18.5</v>
      </c>
      <c r="U13" s="29">
        <f>+SUM(U7:U12)</f>
        <v>0</v>
      </c>
      <c r="V13" s="30">
        <f t="shared" si="6"/>
        <v>0</v>
      </c>
      <c r="W13" s="29">
        <f>+SUM(W7:W12)</f>
        <v>0</v>
      </c>
      <c r="X13" s="30">
        <f t="shared" si="7"/>
        <v>0</v>
      </c>
      <c r="Y13" s="29">
        <f>+SUM(Y7:Y12)</f>
        <v>61666</v>
      </c>
      <c r="Z13" s="30">
        <f t="shared" si="8"/>
        <v>3.5</v>
      </c>
      <c r="AA13" s="29">
        <f>+SUM(AA7:AA12)</f>
        <v>3572</v>
      </c>
      <c r="AB13" s="30">
        <f t="shared" si="9"/>
        <v>0.2</v>
      </c>
      <c r="AC13" s="29">
        <f>+SUM(AC7:AC12)</f>
        <v>2954</v>
      </c>
      <c r="AD13" s="30">
        <f t="shared" si="10"/>
        <v>0.2</v>
      </c>
      <c r="AE13" s="6">
        <f t="shared" si="12"/>
        <v>1750351</v>
      </c>
    </row>
    <row r="14" spans="1:31" s="6" customFormat="1" ht="13.5" customHeight="1">
      <c r="A14" s="68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6">
        <f t="shared" si="12"/>
        <v>0</v>
      </c>
    </row>
    <row r="15" spans="1:31" s="6" customFormat="1" ht="13.5" customHeight="1">
      <c r="A15" s="68" t="s">
        <v>75</v>
      </c>
      <c r="B15" s="39">
        <v>3</v>
      </c>
      <c r="C15" s="49" t="s">
        <v>4</v>
      </c>
      <c r="D15" s="39">
        <v>23784</v>
      </c>
      <c r="E15" s="39">
        <v>28014</v>
      </c>
      <c r="F15" s="39">
        <v>0</v>
      </c>
      <c r="G15" s="39">
        <v>527781</v>
      </c>
      <c r="H15" s="39">
        <f>SUM(F15:G15)</f>
        <v>527781</v>
      </c>
      <c r="I15" s="39">
        <f>SUM(D15:E15,H15)</f>
        <v>579579</v>
      </c>
      <c r="J15" s="39">
        <f>SUM(D15:F15)</f>
        <v>51798</v>
      </c>
      <c r="K15" s="39">
        <v>7760</v>
      </c>
      <c r="L15" s="40">
        <f t="shared" si="11"/>
        <v>1.3</v>
      </c>
      <c r="M15" s="39">
        <v>507484</v>
      </c>
      <c r="N15" s="40">
        <f t="shared" si="11"/>
        <v>87.6</v>
      </c>
      <c r="O15" s="39">
        <v>27363</v>
      </c>
      <c r="P15" s="40">
        <f>+ROUND(O15/$I15*100,1)</f>
        <v>4.7</v>
      </c>
      <c r="Q15" s="39">
        <v>0</v>
      </c>
      <c r="R15" s="40">
        <f>+ROUND(Q15/$I15*100,1)</f>
        <v>0</v>
      </c>
      <c r="S15" s="39">
        <v>35111</v>
      </c>
      <c r="T15" s="40">
        <f>+ROUND(S15/$I15*100,1)</f>
        <v>6.1</v>
      </c>
      <c r="U15" s="39">
        <v>0</v>
      </c>
      <c r="V15" s="40">
        <f>+ROUND(U15/$I15*100,1)</f>
        <v>0</v>
      </c>
      <c r="W15" s="39">
        <v>0</v>
      </c>
      <c r="X15" s="40">
        <f>+ROUND(W15/$I15*100,1)</f>
        <v>0</v>
      </c>
      <c r="Y15" s="39">
        <v>1576</v>
      </c>
      <c r="Z15" s="40">
        <f>+ROUND(Y15/$I15*100,1)</f>
        <v>0.3</v>
      </c>
      <c r="AA15" s="39">
        <v>285</v>
      </c>
      <c r="AB15" s="40">
        <f>+ROUND(AA15/$I15*100,1)</f>
        <v>0</v>
      </c>
      <c r="AC15" s="39">
        <v>0</v>
      </c>
      <c r="AD15" s="40">
        <f>+ROUND(AC15/$I15*100,1)</f>
        <v>0</v>
      </c>
      <c r="AE15" s="6">
        <f t="shared" si="12"/>
        <v>579579</v>
      </c>
    </row>
    <row r="16" spans="1:31" s="6" customFormat="1" ht="13.5" customHeight="1">
      <c r="A16" s="68"/>
      <c r="B16" s="41">
        <v>44</v>
      </c>
      <c r="C16" s="50" t="s">
        <v>31</v>
      </c>
      <c r="D16" s="41">
        <v>395</v>
      </c>
      <c r="E16" s="41">
        <v>8781</v>
      </c>
      <c r="F16" s="41">
        <v>0</v>
      </c>
      <c r="G16" s="41">
        <v>162920</v>
      </c>
      <c r="H16" s="41">
        <f>SUM(F16:G16)</f>
        <v>162920</v>
      </c>
      <c r="I16" s="41">
        <f>SUM(D16:E16,H16)</f>
        <v>172096</v>
      </c>
      <c r="J16" s="41">
        <f>SUM(D16:F16)</f>
        <v>9176</v>
      </c>
      <c r="K16" s="41">
        <v>0</v>
      </c>
      <c r="L16" s="42">
        <f t="shared" si="11"/>
        <v>0</v>
      </c>
      <c r="M16" s="41">
        <v>119020</v>
      </c>
      <c r="N16" s="42">
        <f t="shared" si="11"/>
        <v>69.2</v>
      </c>
      <c r="O16" s="41">
        <v>2315</v>
      </c>
      <c r="P16" s="42">
        <f>+ROUND(O16/$I16*100,1)</f>
        <v>1.3</v>
      </c>
      <c r="Q16" s="41">
        <v>3462</v>
      </c>
      <c r="R16" s="42">
        <f>+ROUND(Q16/$I16*100,1)</f>
        <v>2</v>
      </c>
      <c r="S16" s="41">
        <v>42418</v>
      </c>
      <c r="T16" s="42">
        <f>+ROUND(S16/$I16*100,1)</f>
        <v>24.6</v>
      </c>
      <c r="U16" s="41">
        <v>0</v>
      </c>
      <c r="V16" s="42">
        <f>+ROUND(U16/$I16*100,1)</f>
        <v>0</v>
      </c>
      <c r="W16" s="41">
        <v>0</v>
      </c>
      <c r="X16" s="42">
        <f>+ROUND(W16/$I16*100,1)</f>
        <v>0</v>
      </c>
      <c r="Y16" s="41">
        <v>4685</v>
      </c>
      <c r="Z16" s="42">
        <f>+ROUND(Y16/$I16*100,1)</f>
        <v>2.7</v>
      </c>
      <c r="AA16" s="41">
        <v>196</v>
      </c>
      <c r="AB16" s="42">
        <f>+ROUND(AA16/$I16*100,1)</f>
        <v>0.1</v>
      </c>
      <c r="AC16" s="41">
        <v>0</v>
      </c>
      <c r="AD16" s="42">
        <f>+ROUND(AC16/$I16*100,1)</f>
        <v>0</v>
      </c>
      <c r="AE16" s="6">
        <f t="shared" si="12"/>
        <v>172096</v>
      </c>
    </row>
    <row r="17" spans="1:31" s="6" customFormat="1" ht="13.5" customHeight="1">
      <c r="A17" s="68"/>
      <c r="B17" s="41">
        <v>67</v>
      </c>
      <c r="C17" s="50" t="s">
        <v>49</v>
      </c>
      <c r="D17" s="41">
        <v>130</v>
      </c>
      <c r="E17" s="41">
        <v>19665</v>
      </c>
      <c r="F17" s="41">
        <v>0</v>
      </c>
      <c r="G17" s="41">
        <v>69016</v>
      </c>
      <c r="H17" s="41">
        <f>SUM(F17:G17)</f>
        <v>69016</v>
      </c>
      <c r="I17" s="41">
        <f>SUM(D17:E17,H17)</f>
        <v>88811</v>
      </c>
      <c r="J17" s="41">
        <f>SUM(D17:F17)</f>
        <v>19795</v>
      </c>
      <c r="K17" s="41">
        <v>130</v>
      </c>
      <c r="L17" s="42">
        <f t="shared" si="11"/>
        <v>0.1</v>
      </c>
      <c r="M17" s="41">
        <v>57534</v>
      </c>
      <c r="N17" s="42">
        <f t="shared" si="11"/>
        <v>64.8</v>
      </c>
      <c r="O17" s="41">
        <v>2061</v>
      </c>
      <c r="P17" s="42">
        <f>+ROUND(O17/$I17*100,1)</f>
        <v>2.3</v>
      </c>
      <c r="Q17" s="41">
        <v>2400</v>
      </c>
      <c r="R17" s="42">
        <f>+ROUND(Q17/$I17*100,1)</f>
        <v>2.7</v>
      </c>
      <c r="S17" s="41">
        <v>24228</v>
      </c>
      <c r="T17" s="42">
        <f>+ROUND(S17/$I17*100,1)</f>
        <v>27.3</v>
      </c>
      <c r="U17" s="41">
        <v>0</v>
      </c>
      <c r="V17" s="42">
        <f>+ROUND(U17/$I17*100,1)</f>
        <v>0</v>
      </c>
      <c r="W17" s="41">
        <v>0</v>
      </c>
      <c r="X17" s="42">
        <f>+ROUND(W17/$I17*100,1)</f>
        <v>0</v>
      </c>
      <c r="Y17" s="41">
        <v>2458</v>
      </c>
      <c r="Z17" s="42">
        <f>+ROUND(Y17/$I17*100,1)</f>
        <v>2.8</v>
      </c>
      <c r="AA17" s="41">
        <v>0</v>
      </c>
      <c r="AB17" s="42">
        <f>+ROUND(AA17/$I17*100,1)</f>
        <v>0</v>
      </c>
      <c r="AC17" s="41">
        <v>0</v>
      </c>
      <c r="AD17" s="42">
        <f>+ROUND(AC17/$I17*100,1)</f>
        <v>0</v>
      </c>
      <c r="AE17" s="6">
        <f t="shared" si="12"/>
        <v>88811</v>
      </c>
    </row>
    <row r="18" spans="1:31" s="6" customFormat="1" ht="13.5" customHeight="1" thickBot="1">
      <c r="A18" s="68"/>
      <c r="B18" s="43">
        <v>53</v>
      </c>
      <c r="C18" s="43" t="s">
        <v>38</v>
      </c>
      <c r="D18" s="43">
        <v>15788</v>
      </c>
      <c r="E18" s="43">
        <v>23388</v>
      </c>
      <c r="F18" s="43">
        <v>3006</v>
      </c>
      <c r="G18" s="43">
        <v>246767</v>
      </c>
      <c r="H18" s="43">
        <f>SUM(F18:G18)</f>
        <v>249773</v>
      </c>
      <c r="I18" s="43">
        <f>SUM(D18:E18,H18)</f>
        <v>288949</v>
      </c>
      <c r="J18" s="43">
        <f>SUM(D18:F18)</f>
        <v>42182</v>
      </c>
      <c r="K18" s="43">
        <v>1994</v>
      </c>
      <c r="L18" s="44">
        <f t="shared" si="11"/>
        <v>0.7</v>
      </c>
      <c r="M18" s="43">
        <v>226576</v>
      </c>
      <c r="N18" s="44">
        <f t="shared" si="11"/>
        <v>78.4</v>
      </c>
      <c r="O18" s="43">
        <v>3142</v>
      </c>
      <c r="P18" s="44">
        <f>+ROUND(O18/$I18*100,1)</f>
        <v>1.1</v>
      </c>
      <c r="Q18" s="43">
        <v>4215</v>
      </c>
      <c r="R18" s="44">
        <f>+ROUND(Q18/$I18*100,1)</f>
        <v>1.5</v>
      </c>
      <c r="S18" s="43">
        <v>21610</v>
      </c>
      <c r="T18" s="44">
        <f>+ROUND(S18/$I18*100,1)</f>
        <v>7.5</v>
      </c>
      <c r="U18" s="43">
        <v>0</v>
      </c>
      <c r="V18" s="44">
        <f>+ROUND(U18/$I18*100,1)</f>
        <v>0</v>
      </c>
      <c r="W18" s="43">
        <v>0</v>
      </c>
      <c r="X18" s="44">
        <f>+ROUND(W18/$I18*100,1)</f>
        <v>0</v>
      </c>
      <c r="Y18" s="43">
        <v>27691</v>
      </c>
      <c r="Z18" s="44">
        <f>+ROUND(Y18/$I18*100,1)</f>
        <v>9.6</v>
      </c>
      <c r="AA18" s="43">
        <v>977</v>
      </c>
      <c r="AB18" s="44">
        <f>+ROUND(AA18/$I18*100,1)</f>
        <v>0.3</v>
      </c>
      <c r="AC18" s="43">
        <v>2744</v>
      </c>
      <c r="AD18" s="44">
        <f>+ROUND(AC18/$I18*100,1)</f>
        <v>0.9</v>
      </c>
      <c r="AE18" s="6">
        <f t="shared" si="12"/>
        <v>288949</v>
      </c>
    </row>
    <row r="19" spans="1:31" s="6" customFormat="1" ht="13.5" customHeight="1" thickTop="1">
      <c r="A19" s="68"/>
      <c r="B19" s="33"/>
      <c r="C19" s="34" t="s">
        <v>73</v>
      </c>
      <c r="D19" s="29">
        <f aca="true" t="shared" si="14" ref="D19:K19">+SUM(D15:D18)</f>
        <v>40097</v>
      </c>
      <c r="E19" s="29">
        <f t="shared" si="14"/>
        <v>79848</v>
      </c>
      <c r="F19" s="29">
        <f t="shared" si="14"/>
        <v>3006</v>
      </c>
      <c r="G19" s="29">
        <f t="shared" si="14"/>
        <v>1006484</v>
      </c>
      <c r="H19" s="29">
        <f t="shared" si="14"/>
        <v>1009490</v>
      </c>
      <c r="I19" s="29">
        <f t="shared" si="14"/>
        <v>1129435</v>
      </c>
      <c r="J19" s="29">
        <f t="shared" si="14"/>
        <v>122951</v>
      </c>
      <c r="K19" s="29">
        <f t="shared" si="14"/>
        <v>9884</v>
      </c>
      <c r="L19" s="30">
        <f t="shared" si="11"/>
        <v>0.9</v>
      </c>
      <c r="M19" s="29">
        <f>+SUM(M15:M18)</f>
        <v>910614</v>
      </c>
      <c r="N19" s="30">
        <f t="shared" si="11"/>
        <v>80.6</v>
      </c>
      <c r="O19" s="29">
        <f>+SUM(O15:O18)</f>
        <v>34881</v>
      </c>
      <c r="P19" s="30">
        <f>+ROUND(O19/$I19*100,1)</f>
        <v>3.1</v>
      </c>
      <c r="Q19" s="29">
        <f>+SUM(Q15:Q18)</f>
        <v>10077</v>
      </c>
      <c r="R19" s="30">
        <f>+ROUND(Q19/$I19*100,1)</f>
        <v>0.9</v>
      </c>
      <c r="S19" s="29">
        <f>+SUM(S15:S18)</f>
        <v>123367</v>
      </c>
      <c r="T19" s="30">
        <f>+ROUND(S19/$I19*100,1)</f>
        <v>10.9</v>
      </c>
      <c r="U19" s="29">
        <f>+SUM(U15:U18)</f>
        <v>0</v>
      </c>
      <c r="V19" s="30">
        <f>+ROUND(U19/$I19*100,1)</f>
        <v>0</v>
      </c>
      <c r="W19" s="29">
        <f>+SUM(W15:W18)</f>
        <v>0</v>
      </c>
      <c r="X19" s="30">
        <f>+ROUND(W19/$I19*100,1)</f>
        <v>0</v>
      </c>
      <c r="Y19" s="29">
        <f>+SUM(Y15:Y18)</f>
        <v>36410</v>
      </c>
      <c r="Z19" s="30">
        <f>+ROUND(Y19/$I19*100,1)</f>
        <v>3.2</v>
      </c>
      <c r="AA19" s="29">
        <f>+SUM(AA15:AA18)</f>
        <v>1458</v>
      </c>
      <c r="AB19" s="30">
        <f>+ROUND(AA19/$I19*100,1)</f>
        <v>0.1</v>
      </c>
      <c r="AC19" s="29">
        <f>+SUM(AC15:AC18)</f>
        <v>2744</v>
      </c>
      <c r="AD19" s="30">
        <f>+ROUND(AC19/$I19*100,1)</f>
        <v>0.2</v>
      </c>
      <c r="AE19" s="6">
        <f t="shared" si="12"/>
        <v>1129435</v>
      </c>
    </row>
    <row r="20" spans="1:31" s="6" customFormat="1" ht="13.5" customHeight="1">
      <c r="A20" s="68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6">
        <f t="shared" si="12"/>
        <v>0</v>
      </c>
    </row>
    <row r="21" spans="1:31" s="6" customFormat="1" ht="13.5" customHeight="1">
      <c r="A21" s="68" t="s">
        <v>68</v>
      </c>
      <c r="B21" s="39">
        <v>14</v>
      </c>
      <c r="C21" s="39" t="s">
        <v>11</v>
      </c>
      <c r="D21" s="39">
        <v>2179</v>
      </c>
      <c r="E21" s="39">
        <v>19725</v>
      </c>
      <c r="F21" s="39">
        <v>345</v>
      </c>
      <c r="G21" s="39">
        <v>274111</v>
      </c>
      <c r="H21" s="39">
        <f aca="true" t="shared" si="15" ref="H21:H33">SUM(F21:G21)</f>
        <v>274456</v>
      </c>
      <c r="I21" s="39">
        <f aca="true" t="shared" si="16" ref="I21:I33">SUM(D21:E21,H21)</f>
        <v>296360</v>
      </c>
      <c r="J21" s="39">
        <f aca="true" t="shared" si="17" ref="J21:J33">SUM(D21:F21)</f>
        <v>22249</v>
      </c>
      <c r="K21" s="39">
        <v>6396</v>
      </c>
      <c r="L21" s="40">
        <f t="shared" si="11"/>
        <v>2.2</v>
      </c>
      <c r="M21" s="39">
        <v>137904</v>
      </c>
      <c r="N21" s="40">
        <f t="shared" si="11"/>
        <v>46.5</v>
      </c>
      <c r="O21" s="39">
        <v>891</v>
      </c>
      <c r="P21" s="40">
        <f aca="true" t="shared" si="18" ref="P21:P34">+ROUND(O21/$I21*100,1)</f>
        <v>0.3</v>
      </c>
      <c r="Q21" s="39">
        <v>0</v>
      </c>
      <c r="R21" s="40">
        <f aca="true" t="shared" si="19" ref="R21:R34">+ROUND(Q21/$I21*100,1)</f>
        <v>0</v>
      </c>
      <c r="S21" s="39">
        <v>144904</v>
      </c>
      <c r="T21" s="40">
        <f aca="true" t="shared" si="20" ref="T21:T34">+ROUND(S21/$I21*100,1)</f>
        <v>48.9</v>
      </c>
      <c r="U21" s="39">
        <v>0</v>
      </c>
      <c r="V21" s="40">
        <f aca="true" t="shared" si="21" ref="V21:V34">+ROUND(U21/$I21*100,1)</f>
        <v>0</v>
      </c>
      <c r="W21" s="39">
        <v>0</v>
      </c>
      <c r="X21" s="40">
        <f aca="true" t="shared" si="22" ref="X21:X34">+ROUND(W21/$I21*100,1)</f>
        <v>0</v>
      </c>
      <c r="Y21" s="39">
        <v>5716</v>
      </c>
      <c r="Z21" s="40">
        <f aca="true" t="shared" si="23" ref="Z21:Z34">+ROUND(Y21/$I21*100,1)</f>
        <v>1.9</v>
      </c>
      <c r="AA21" s="39">
        <v>549</v>
      </c>
      <c r="AB21" s="40">
        <f aca="true" t="shared" si="24" ref="AB21:AB34">+ROUND(AA21/$I21*100,1)</f>
        <v>0.2</v>
      </c>
      <c r="AC21" s="39">
        <v>0</v>
      </c>
      <c r="AD21" s="40">
        <f aca="true" t="shared" si="25" ref="AD21:AD34">+ROUND(AC21/$I21*100,1)</f>
        <v>0</v>
      </c>
      <c r="AE21" s="6">
        <f t="shared" si="12"/>
        <v>296360</v>
      </c>
    </row>
    <row r="22" spans="1:31" s="6" customFormat="1" ht="13.5" customHeight="1">
      <c r="A22" s="68"/>
      <c r="B22" s="41">
        <v>5</v>
      </c>
      <c r="C22" s="41" t="s">
        <v>6</v>
      </c>
      <c r="D22" s="41">
        <v>6692</v>
      </c>
      <c r="E22" s="41">
        <v>24974</v>
      </c>
      <c r="F22" s="41">
        <v>0</v>
      </c>
      <c r="G22" s="41">
        <v>342065</v>
      </c>
      <c r="H22" s="41">
        <f t="shared" si="15"/>
        <v>342065</v>
      </c>
      <c r="I22" s="41">
        <f t="shared" si="16"/>
        <v>373731</v>
      </c>
      <c r="J22" s="41">
        <f t="shared" si="17"/>
        <v>31666</v>
      </c>
      <c r="K22" s="41">
        <v>30798</v>
      </c>
      <c r="L22" s="42">
        <f t="shared" si="11"/>
        <v>8.2</v>
      </c>
      <c r="M22" s="41">
        <v>268058</v>
      </c>
      <c r="N22" s="42">
        <f t="shared" si="11"/>
        <v>71.7</v>
      </c>
      <c r="O22" s="41">
        <v>44994</v>
      </c>
      <c r="P22" s="42">
        <f t="shared" si="18"/>
        <v>12</v>
      </c>
      <c r="Q22" s="41">
        <v>519</v>
      </c>
      <c r="R22" s="42">
        <f t="shared" si="19"/>
        <v>0.1</v>
      </c>
      <c r="S22" s="41">
        <v>2525</v>
      </c>
      <c r="T22" s="42">
        <f t="shared" si="20"/>
        <v>0.7</v>
      </c>
      <c r="U22" s="41">
        <v>0</v>
      </c>
      <c r="V22" s="42">
        <f t="shared" si="21"/>
        <v>0</v>
      </c>
      <c r="W22" s="41">
        <v>0</v>
      </c>
      <c r="X22" s="42">
        <f t="shared" si="22"/>
        <v>0</v>
      </c>
      <c r="Y22" s="41">
        <v>26195</v>
      </c>
      <c r="Z22" s="42">
        <f t="shared" si="23"/>
        <v>7</v>
      </c>
      <c r="AA22" s="41">
        <v>429</v>
      </c>
      <c r="AB22" s="42">
        <f t="shared" si="24"/>
        <v>0.1</v>
      </c>
      <c r="AC22" s="41">
        <v>213</v>
      </c>
      <c r="AD22" s="42">
        <f t="shared" si="25"/>
        <v>0.1</v>
      </c>
      <c r="AE22" s="6">
        <f t="shared" si="12"/>
        <v>373731</v>
      </c>
    </row>
    <row r="23" spans="1:31" s="6" customFormat="1" ht="13.5" customHeight="1">
      <c r="A23" s="68"/>
      <c r="B23" s="41">
        <v>45</v>
      </c>
      <c r="C23" s="41" t="s">
        <v>32</v>
      </c>
      <c r="D23" s="41">
        <v>34352</v>
      </c>
      <c r="E23" s="41">
        <v>25316</v>
      </c>
      <c r="F23" s="41">
        <v>32957</v>
      </c>
      <c r="G23" s="41">
        <v>482875</v>
      </c>
      <c r="H23" s="41">
        <f t="shared" si="15"/>
        <v>515832</v>
      </c>
      <c r="I23" s="41">
        <f t="shared" si="16"/>
        <v>575500</v>
      </c>
      <c r="J23" s="41">
        <f t="shared" si="17"/>
        <v>92625</v>
      </c>
      <c r="K23" s="41">
        <v>5156</v>
      </c>
      <c r="L23" s="42">
        <f t="shared" si="11"/>
        <v>0.9</v>
      </c>
      <c r="M23" s="41">
        <v>391730</v>
      </c>
      <c r="N23" s="42">
        <f t="shared" si="11"/>
        <v>68.1</v>
      </c>
      <c r="O23" s="41">
        <v>4343</v>
      </c>
      <c r="P23" s="42">
        <f t="shared" si="18"/>
        <v>0.8</v>
      </c>
      <c r="Q23" s="41">
        <v>6430</v>
      </c>
      <c r="R23" s="42">
        <f t="shared" si="19"/>
        <v>1.1</v>
      </c>
      <c r="S23" s="41">
        <v>160818</v>
      </c>
      <c r="T23" s="42">
        <f t="shared" si="20"/>
        <v>27.9</v>
      </c>
      <c r="U23" s="41">
        <v>0</v>
      </c>
      <c r="V23" s="42">
        <f t="shared" si="21"/>
        <v>0</v>
      </c>
      <c r="W23" s="41">
        <v>0</v>
      </c>
      <c r="X23" s="42">
        <f t="shared" si="22"/>
        <v>0</v>
      </c>
      <c r="Y23" s="41">
        <v>6578</v>
      </c>
      <c r="Z23" s="42">
        <f t="shared" si="23"/>
        <v>1.1</v>
      </c>
      <c r="AA23" s="41">
        <v>445</v>
      </c>
      <c r="AB23" s="42">
        <f t="shared" si="24"/>
        <v>0.1</v>
      </c>
      <c r="AC23" s="41">
        <v>0</v>
      </c>
      <c r="AD23" s="42">
        <f t="shared" si="25"/>
        <v>0</v>
      </c>
      <c r="AE23" s="6">
        <f t="shared" si="12"/>
        <v>575500</v>
      </c>
    </row>
    <row r="24" spans="1:31" s="6" customFormat="1" ht="13.5" customHeight="1">
      <c r="A24" s="68"/>
      <c r="B24" s="41">
        <v>55</v>
      </c>
      <c r="C24" s="41" t="s">
        <v>40</v>
      </c>
      <c r="D24" s="41">
        <v>2839</v>
      </c>
      <c r="E24" s="41">
        <v>3210</v>
      </c>
      <c r="F24" s="41">
        <v>2910</v>
      </c>
      <c r="G24" s="41">
        <v>23734</v>
      </c>
      <c r="H24" s="41">
        <f t="shared" si="15"/>
        <v>26644</v>
      </c>
      <c r="I24" s="41">
        <f t="shared" si="16"/>
        <v>32693</v>
      </c>
      <c r="J24" s="41">
        <f t="shared" si="17"/>
        <v>8959</v>
      </c>
      <c r="K24" s="41">
        <v>336</v>
      </c>
      <c r="L24" s="42">
        <f t="shared" si="11"/>
        <v>1</v>
      </c>
      <c r="M24" s="41">
        <v>9925</v>
      </c>
      <c r="N24" s="42">
        <f t="shared" si="11"/>
        <v>30.4</v>
      </c>
      <c r="O24" s="41">
        <v>1450</v>
      </c>
      <c r="P24" s="42">
        <f t="shared" si="18"/>
        <v>4.4</v>
      </c>
      <c r="Q24" s="41">
        <v>7964</v>
      </c>
      <c r="R24" s="42">
        <f t="shared" si="19"/>
        <v>24.4</v>
      </c>
      <c r="S24" s="41">
        <v>12234</v>
      </c>
      <c r="T24" s="42">
        <f t="shared" si="20"/>
        <v>37.4</v>
      </c>
      <c r="U24" s="41">
        <v>0</v>
      </c>
      <c r="V24" s="42">
        <f t="shared" si="21"/>
        <v>0</v>
      </c>
      <c r="W24" s="41">
        <v>0</v>
      </c>
      <c r="X24" s="42">
        <f t="shared" si="22"/>
        <v>0</v>
      </c>
      <c r="Y24" s="41">
        <v>16</v>
      </c>
      <c r="Z24" s="42">
        <f t="shared" si="23"/>
        <v>0</v>
      </c>
      <c r="AA24" s="41">
        <v>7</v>
      </c>
      <c r="AB24" s="42">
        <f t="shared" si="24"/>
        <v>0</v>
      </c>
      <c r="AC24" s="41">
        <v>761</v>
      </c>
      <c r="AD24" s="42">
        <f t="shared" si="25"/>
        <v>2.3</v>
      </c>
      <c r="AE24" s="6">
        <f t="shared" si="12"/>
        <v>32693</v>
      </c>
    </row>
    <row r="25" spans="1:31" s="6" customFormat="1" ht="13.5" customHeight="1">
      <c r="A25" s="68"/>
      <c r="B25" s="41">
        <v>65</v>
      </c>
      <c r="C25" s="41" t="s">
        <v>47</v>
      </c>
      <c r="D25" s="41">
        <v>980</v>
      </c>
      <c r="E25" s="41">
        <v>2488</v>
      </c>
      <c r="F25" s="41">
        <v>3020</v>
      </c>
      <c r="G25" s="41">
        <v>13583</v>
      </c>
      <c r="H25" s="41">
        <f t="shared" si="15"/>
        <v>16603</v>
      </c>
      <c r="I25" s="41">
        <f t="shared" si="16"/>
        <v>20071</v>
      </c>
      <c r="J25" s="41">
        <f t="shared" si="17"/>
        <v>6488</v>
      </c>
      <c r="K25" s="41">
        <v>63</v>
      </c>
      <c r="L25" s="42">
        <f t="shared" si="11"/>
        <v>0.3</v>
      </c>
      <c r="M25" s="41">
        <v>5827</v>
      </c>
      <c r="N25" s="42">
        <f t="shared" si="11"/>
        <v>29</v>
      </c>
      <c r="O25" s="41">
        <v>196</v>
      </c>
      <c r="P25" s="42">
        <f t="shared" si="18"/>
        <v>1</v>
      </c>
      <c r="Q25" s="41">
        <v>7622</v>
      </c>
      <c r="R25" s="42">
        <f t="shared" si="19"/>
        <v>38</v>
      </c>
      <c r="S25" s="41">
        <v>5335</v>
      </c>
      <c r="T25" s="42">
        <f t="shared" si="20"/>
        <v>26.6</v>
      </c>
      <c r="U25" s="41">
        <v>0</v>
      </c>
      <c r="V25" s="42">
        <f t="shared" si="21"/>
        <v>0</v>
      </c>
      <c r="W25" s="41">
        <v>0</v>
      </c>
      <c r="X25" s="42">
        <f t="shared" si="22"/>
        <v>0</v>
      </c>
      <c r="Y25" s="41">
        <v>30</v>
      </c>
      <c r="Z25" s="42">
        <f t="shared" si="23"/>
        <v>0.1</v>
      </c>
      <c r="AA25" s="41">
        <v>0</v>
      </c>
      <c r="AB25" s="42">
        <f t="shared" si="24"/>
        <v>0</v>
      </c>
      <c r="AC25" s="41">
        <v>998</v>
      </c>
      <c r="AD25" s="42">
        <f t="shared" si="25"/>
        <v>5</v>
      </c>
      <c r="AE25" s="6">
        <f t="shared" si="12"/>
        <v>20071</v>
      </c>
    </row>
    <row r="26" spans="1:31" s="6" customFormat="1" ht="13.5" customHeight="1">
      <c r="A26" s="68"/>
      <c r="B26" s="41">
        <v>17</v>
      </c>
      <c r="C26" s="41" t="s">
        <v>13</v>
      </c>
      <c r="D26" s="41">
        <v>2298</v>
      </c>
      <c r="E26" s="41">
        <v>15264</v>
      </c>
      <c r="F26" s="41">
        <v>98448</v>
      </c>
      <c r="G26" s="41">
        <v>0</v>
      </c>
      <c r="H26" s="41">
        <f t="shared" si="15"/>
        <v>98448</v>
      </c>
      <c r="I26" s="41">
        <f t="shared" si="16"/>
        <v>116010</v>
      </c>
      <c r="J26" s="41">
        <f t="shared" si="17"/>
        <v>116010</v>
      </c>
      <c r="K26" s="41">
        <v>31155</v>
      </c>
      <c r="L26" s="42">
        <f t="shared" si="11"/>
        <v>26.9</v>
      </c>
      <c r="M26" s="41">
        <v>60911</v>
      </c>
      <c r="N26" s="42">
        <f t="shared" si="11"/>
        <v>52.5</v>
      </c>
      <c r="O26" s="41">
        <v>1641</v>
      </c>
      <c r="P26" s="42">
        <f t="shared" si="18"/>
        <v>1.4</v>
      </c>
      <c r="Q26" s="41">
        <v>0</v>
      </c>
      <c r="R26" s="42">
        <f t="shared" si="19"/>
        <v>0</v>
      </c>
      <c r="S26" s="41">
        <v>13564</v>
      </c>
      <c r="T26" s="42">
        <f t="shared" si="20"/>
        <v>11.7</v>
      </c>
      <c r="U26" s="41">
        <v>420</v>
      </c>
      <c r="V26" s="42">
        <f t="shared" si="21"/>
        <v>0.4</v>
      </c>
      <c r="W26" s="41">
        <v>0</v>
      </c>
      <c r="X26" s="42">
        <f t="shared" si="22"/>
        <v>0</v>
      </c>
      <c r="Y26" s="41">
        <v>8199</v>
      </c>
      <c r="Z26" s="42">
        <f t="shared" si="23"/>
        <v>7.1</v>
      </c>
      <c r="AA26" s="41">
        <v>120</v>
      </c>
      <c r="AB26" s="42">
        <f t="shared" si="24"/>
        <v>0.1</v>
      </c>
      <c r="AC26" s="41">
        <v>0</v>
      </c>
      <c r="AD26" s="42">
        <f t="shared" si="25"/>
        <v>0</v>
      </c>
      <c r="AE26" s="6">
        <f t="shared" si="12"/>
        <v>116010</v>
      </c>
    </row>
    <row r="27" spans="1:31" s="6" customFormat="1" ht="13.5" customHeight="1">
      <c r="A27" s="68"/>
      <c r="B27" s="41">
        <v>58</v>
      </c>
      <c r="C27" s="41" t="s">
        <v>43</v>
      </c>
      <c r="D27" s="41">
        <v>9650</v>
      </c>
      <c r="E27" s="41">
        <v>22213</v>
      </c>
      <c r="F27" s="41">
        <v>11264</v>
      </c>
      <c r="G27" s="41">
        <v>241324</v>
      </c>
      <c r="H27" s="41">
        <f t="shared" si="15"/>
        <v>252588</v>
      </c>
      <c r="I27" s="41">
        <f t="shared" si="16"/>
        <v>284451</v>
      </c>
      <c r="J27" s="41">
        <f t="shared" si="17"/>
        <v>43127</v>
      </c>
      <c r="K27" s="41">
        <v>18741</v>
      </c>
      <c r="L27" s="42">
        <f t="shared" si="11"/>
        <v>6.6</v>
      </c>
      <c r="M27" s="41">
        <v>214820</v>
      </c>
      <c r="N27" s="42">
        <f t="shared" si="11"/>
        <v>75.5</v>
      </c>
      <c r="O27" s="41">
        <v>23713</v>
      </c>
      <c r="P27" s="42">
        <f t="shared" si="18"/>
        <v>8.3</v>
      </c>
      <c r="Q27" s="41">
        <v>0</v>
      </c>
      <c r="R27" s="42">
        <f t="shared" si="19"/>
        <v>0</v>
      </c>
      <c r="S27" s="41">
        <v>14809</v>
      </c>
      <c r="T27" s="42">
        <f t="shared" si="20"/>
        <v>5.2</v>
      </c>
      <c r="U27" s="41">
        <v>0</v>
      </c>
      <c r="V27" s="42">
        <f t="shared" si="21"/>
        <v>0</v>
      </c>
      <c r="W27" s="41">
        <v>0</v>
      </c>
      <c r="X27" s="42">
        <f t="shared" si="22"/>
        <v>0</v>
      </c>
      <c r="Y27" s="41">
        <v>12258</v>
      </c>
      <c r="Z27" s="42">
        <f t="shared" si="23"/>
        <v>4.3</v>
      </c>
      <c r="AA27" s="41">
        <v>110</v>
      </c>
      <c r="AB27" s="42">
        <f t="shared" si="24"/>
        <v>0</v>
      </c>
      <c r="AC27" s="41">
        <v>0</v>
      </c>
      <c r="AD27" s="42">
        <f t="shared" si="25"/>
        <v>0</v>
      </c>
      <c r="AE27" s="6">
        <f t="shared" si="12"/>
        <v>284451</v>
      </c>
    </row>
    <row r="28" spans="1:31" s="6" customFormat="1" ht="13.5" customHeight="1">
      <c r="A28" s="68"/>
      <c r="B28" s="41">
        <v>56</v>
      </c>
      <c r="C28" s="41" t="s">
        <v>41</v>
      </c>
      <c r="D28" s="41">
        <v>167</v>
      </c>
      <c r="E28" s="41">
        <v>6348</v>
      </c>
      <c r="F28" s="41">
        <v>122183</v>
      </c>
      <c r="G28" s="41">
        <v>0</v>
      </c>
      <c r="H28" s="41">
        <f t="shared" si="15"/>
        <v>122183</v>
      </c>
      <c r="I28" s="41">
        <f t="shared" si="16"/>
        <v>128698</v>
      </c>
      <c r="J28" s="41">
        <f t="shared" si="17"/>
        <v>128698</v>
      </c>
      <c r="K28" s="41">
        <v>0</v>
      </c>
      <c r="L28" s="42">
        <f t="shared" si="11"/>
        <v>0</v>
      </c>
      <c r="M28" s="41">
        <v>5787</v>
      </c>
      <c r="N28" s="42">
        <f t="shared" si="11"/>
        <v>4.5</v>
      </c>
      <c r="O28" s="41">
        <v>885</v>
      </c>
      <c r="P28" s="42">
        <f t="shared" si="18"/>
        <v>0.7</v>
      </c>
      <c r="Q28" s="41">
        <v>809</v>
      </c>
      <c r="R28" s="42">
        <f t="shared" si="19"/>
        <v>0.6</v>
      </c>
      <c r="S28" s="41">
        <v>120449</v>
      </c>
      <c r="T28" s="42">
        <f t="shared" si="20"/>
        <v>93.6</v>
      </c>
      <c r="U28" s="41">
        <v>0</v>
      </c>
      <c r="V28" s="42">
        <f t="shared" si="21"/>
        <v>0</v>
      </c>
      <c r="W28" s="41">
        <v>0</v>
      </c>
      <c r="X28" s="42">
        <f t="shared" si="22"/>
        <v>0</v>
      </c>
      <c r="Y28" s="41">
        <v>768</v>
      </c>
      <c r="Z28" s="42">
        <f t="shared" si="23"/>
        <v>0.6</v>
      </c>
      <c r="AA28" s="41">
        <v>0</v>
      </c>
      <c r="AB28" s="42">
        <f t="shared" si="24"/>
        <v>0</v>
      </c>
      <c r="AC28" s="41">
        <v>0</v>
      </c>
      <c r="AD28" s="42">
        <f t="shared" si="25"/>
        <v>0</v>
      </c>
      <c r="AE28" s="6">
        <f t="shared" si="12"/>
        <v>128698</v>
      </c>
    </row>
    <row r="29" spans="1:31" s="6" customFormat="1" ht="13.5" customHeight="1">
      <c r="A29" s="68"/>
      <c r="B29" s="41">
        <v>71</v>
      </c>
      <c r="C29" s="41" t="s">
        <v>52</v>
      </c>
      <c r="D29" s="41">
        <v>1511</v>
      </c>
      <c r="E29" s="41">
        <v>5727</v>
      </c>
      <c r="F29" s="41">
        <v>25721</v>
      </c>
      <c r="G29" s="41">
        <v>0</v>
      </c>
      <c r="H29" s="41">
        <f t="shared" si="15"/>
        <v>25721</v>
      </c>
      <c r="I29" s="41">
        <f t="shared" si="16"/>
        <v>32959</v>
      </c>
      <c r="J29" s="41">
        <f t="shared" si="17"/>
        <v>32959</v>
      </c>
      <c r="K29" s="41">
        <v>0</v>
      </c>
      <c r="L29" s="42">
        <f t="shared" si="11"/>
        <v>0</v>
      </c>
      <c r="M29" s="41">
        <v>7572</v>
      </c>
      <c r="N29" s="42">
        <f t="shared" si="11"/>
        <v>23</v>
      </c>
      <c r="O29" s="41">
        <v>0</v>
      </c>
      <c r="P29" s="42">
        <f t="shared" si="18"/>
        <v>0</v>
      </c>
      <c r="Q29" s="41">
        <v>700</v>
      </c>
      <c r="R29" s="42">
        <f t="shared" si="19"/>
        <v>2.1</v>
      </c>
      <c r="S29" s="41">
        <v>19832</v>
      </c>
      <c r="T29" s="42">
        <f t="shared" si="20"/>
        <v>60.2</v>
      </c>
      <c r="U29" s="41">
        <v>0</v>
      </c>
      <c r="V29" s="42">
        <f t="shared" si="21"/>
        <v>0</v>
      </c>
      <c r="W29" s="41">
        <v>0</v>
      </c>
      <c r="X29" s="42">
        <f t="shared" si="22"/>
        <v>0</v>
      </c>
      <c r="Y29" s="41">
        <v>4855</v>
      </c>
      <c r="Z29" s="42">
        <f t="shared" si="23"/>
        <v>14.7</v>
      </c>
      <c r="AA29" s="41">
        <v>0</v>
      </c>
      <c r="AB29" s="42">
        <f t="shared" si="24"/>
        <v>0</v>
      </c>
      <c r="AC29" s="41">
        <v>0</v>
      </c>
      <c r="AD29" s="42">
        <f t="shared" si="25"/>
        <v>0</v>
      </c>
      <c r="AE29" s="6">
        <f t="shared" si="12"/>
        <v>32959</v>
      </c>
    </row>
    <row r="30" spans="1:31" s="6" customFormat="1" ht="13.5" customHeight="1">
      <c r="A30" s="68"/>
      <c r="B30" s="41">
        <v>78</v>
      </c>
      <c r="C30" s="41" t="s">
        <v>58</v>
      </c>
      <c r="D30" s="41">
        <v>745</v>
      </c>
      <c r="E30" s="41">
        <v>2335</v>
      </c>
      <c r="F30" s="41">
        <v>54779</v>
      </c>
      <c r="G30" s="41">
        <v>12508</v>
      </c>
      <c r="H30" s="41">
        <f t="shared" si="15"/>
        <v>67287</v>
      </c>
      <c r="I30" s="41">
        <f t="shared" si="16"/>
        <v>70367</v>
      </c>
      <c r="J30" s="41">
        <f t="shared" si="17"/>
        <v>57859</v>
      </c>
      <c r="K30" s="41">
        <v>0</v>
      </c>
      <c r="L30" s="42">
        <f t="shared" si="11"/>
        <v>0</v>
      </c>
      <c r="M30" s="41">
        <v>0</v>
      </c>
      <c r="N30" s="42">
        <f t="shared" si="11"/>
        <v>0</v>
      </c>
      <c r="O30" s="41">
        <v>0</v>
      </c>
      <c r="P30" s="42">
        <f t="shared" si="18"/>
        <v>0</v>
      </c>
      <c r="Q30" s="41">
        <v>0</v>
      </c>
      <c r="R30" s="42">
        <f t="shared" si="19"/>
        <v>0</v>
      </c>
      <c r="S30" s="41">
        <v>36808</v>
      </c>
      <c r="T30" s="42">
        <f t="shared" si="20"/>
        <v>52.3</v>
      </c>
      <c r="U30" s="41">
        <v>0</v>
      </c>
      <c r="V30" s="42">
        <f t="shared" si="21"/>
        <v>0</v>
      </c>
      <c r="W30" s="41">
        <v>0</v>
      </c>
      <c r="X30" s="42">
        <f t="shared" si="22"/>
        <v>0</v>
      </c>
      <c r="Y30" s="41">
        <v>33559</v>
      </c>
      <c r="Z30" s="42">
        <f t="shared" si="23"/>
        <v>47.7</v>
      </c>
      <c r="AA30" s="41">
        <v>0</v>
      </c>
      <c r="AB30" s="42">
        <f t="shared" si="24"/>
        <v>0</v>
      </c>
      <c r="AC30" s="41">
        <v>0</v>
      </c>
      <c r="AD30" s="42">
        <f t="shared" si="25"/>
        <v>0</v>
      </c>
      <c r="AE30" s="6">
        <f t="shared" si="12"/>
        <v>70367</v>
      </c>
    </row>
    <row r="31" spans="1:31" s="6" customFormat="1" ht="13.5" customHeight="1">
      <c r="A31" s="68"/>
      <c r="B31" s="41">
        <v>79</v>
      </c>
      <c r="C31" s="41" t="s">
        <v>59</v>
      </c>
      <c r="D31" s="41">
        <v>1955</v>
      </c>
      <c r="E31" s="41">
        <v>6882</v>
      </c>
      <c r="F31" s="41">
        <v>42359</v>
      </c>
      <c r="G31" s="41">
        <v>0</v>
      </c>
      <c r="H31" s="41">
        <f t="shared" si="15"/>
        <v>42359</v>
      </c>
      <c r="I31" s="41">
        <f t="shared" si="16"/>
        <v>51196</v>
      </c>
      <c r="J31" s="41">
        <f t="shared" si="17"/>
        <v>51196</v>
      </c>
      <c r="K31" s="41">
        <v>0</v>
      </c>
      <c r="L31" s="42">
        <f t="shared" si="11"/>
        <v>0</v>
      </c>
      <c r="M31" s="41">
        <v>10243</v>
      </c>
      <c r="N31" s="42">
        <f t="shared" si="11"/>
        <v>20</v>
      </c>
      <c r="O31" s="41">
        <v>1260</v>
      </c>
      <c r="P31" s="42">
        <f t="shared" si="18"/>
        <v>2.5</v>
      </c>
      <c r="Q31" s="41">
        <v>0</v>
      </c>
      <c r="R31" s="42">
        <f t="shared" si="19"/>
        <v>0</v>
      </c>
      <c r="S31" s="41">
        <v>39693</v>
      </c>
      <c r="T31" s="42">
        <f t="shared" si="20"/>
        <v>77.5</v>
      </c>
      <c r="U31" s="41">
        <v>0</v>
      </c>
      <c r="V31" s="42">
        <f t="shared" si="21"/>
        <v>0</v>
      </c>
      <c r="W31" s="41">
        <v>0</v>
      </c>
      <c r="X31" s="42">
        <f t="shared" si="22"/>
        <v>0</v>
      </c>
      <c r="Y31" s="41">
        <v>0</v>
      </c>
      <c r="Z31" s="42">
        <f t="shared" si="23"/>
        <v>0</v>
      </c>
      <c r="AA31" s="41">
        <v>0</v>
      </c>
      <c r="AB31" s="42">
        <f t="shared" si="24"/>
        <v>0</v>
      </c>
      <c r="AC31" s="41">
        <v>0</v>
      </c>
      <c r="AD31" s="42">
        <f t="shared" si="25"/>
        <v>0</v>
      </c>
      <c r="AE31" s="6">
        <f t="shared" si="12"/>
        <v>51196</v>
      </c>
    </row>
    <row r="32" spans="1:31" s="6" customFormat="1" ht="13.5" customHeight="1">
      <c r="A32" s="68"/>
      <c r="B32" s="41">
        <v>80</v>
      </c>
      <c r="C32" s="41" t="s">
        <v>60</v>
      </c>
      <c r="D32" s="41">
        <v>3800</v>
      </c>
      <c r="E32" s="41">
        <v>1747</v>
      </c>
      <c r="F32" s="41">
        <v>40525</v>
      </c>
      <c r="G32" s="41">
        <v>0</v>
      </c>
      <c r="H32" s="41">
        <f t="shared" si="15"/>
        <v>40525</v>
      </c>
      <c r="I32" s="41">
        <f t="shared" si="16"/>
        <v>46072</v>
      </c>
      <c r="J32" s="41">
        <f t="shared" si="17"/>
        <v>46072</v>
      </c>
      <c r="K32" s="41">
        <v>3674</v>
      </c>
      <c r="L32" s="42">
        <f t="shared" si="11"/>
        <v>8</v>
      </c>
      <c r="M32" s="41">
        <v>23483</v>
      </c>
      <c r="N32" s="42">
        <f t="shared" si="11"/>
        <v>51</v>
      </c>
      <c r="O32" s="41">
        <v>2732</v>
      </c>
      <c r="P32" s="42">
        <f t="shared" si="18"/>
        <v>5.9</v>
      </c>
      <c r="Q32" s="41">
        <v>0</v>
      </c>
      <c r="R32" s="42">
        <f t="shared" si="19"/>
        <v>0</v>
      </c>
      <c r="S32" s="41">
        <v>16183</v>
      </c>
      <c r="T32" s="42">
        <f t="shared" si="20"/>
        <v>35.1</v>
      </c>
      <c r="U32" s="41">
        <v>0</v>
      </c>
      <c r="V32" s="42">
        <f t="shared" si="21"/>
        <v>0</v>
      </c>
      <c r="W32" s="41">
        <v>0</v>
      </c>
      <c r="X32" s="42">
        <f t="shared" si="22"/>
        <v>0</v>
      </c>
      <c r="Y32" s="41">
        <v>0</v>
      </c>
      <c r="Z32" s="42">
        <f t="shared" si="23"/>
        <v>0</v>
      </c>
      <c r="AA32" s="41">
        <v>0</v>
      </c>
      <c r="AB32" s="42">
        <f t="shared" si="24"/>
        <v>0</v>
      </c>
      <c r="AC32" s="41">
        <v>0</v>
      </c>
      <c r="AD32" s="42">
        <f t="shared" si="25"/>
        <v>0</v>
      </c>
      <c r="AE32" s="6">
        <f t="shared" si="12"/>
        <v>46072</v>
      </c>
    </row>
    <row r="33" spans="1:31" s="6" customFormat="1" ht="13.5" customHeight="1" thickBot="1">
      <c r="A33" s="68"/>
      <c r="B33" s="43">
        <v>85</v>
      </c>
      <c r="C33" s="43" t="s">
        <v>63</v>
      </c>
      <c r="D33" s="43">
        <v>1046</v>
      </c>
      <c r="E33" s="43">
        <v>3019</v>
      </c>
      <c r="F33" s="43">
        <v>35463</v>
      </c>
      <c r="G33" s="43">
        <v>0</v>
      </c>
      <c r="H33" s="43">
        <f t="shared" si="15"/>
        <v>35463</v>
      </c>
      <c r="I33" s="43">
        <f t="shared" si="16"/>
        <v>39528</v>
      </c>
      <c r="J33" s="43">
        <f t="shared" si="17"/>
        <v>39528</v>
      </c>
      <c r="K33" s="43">
        <v>0</v>
      </c>
      <c r="L33" s="44">
        <f t="shared" si="11"/>
        <v>0</v>
      </c>
      <c r="M33" s="43">
        <v>0</v>
      </c>
      <c r="N33" s="44">
        <f t="shared" si="11"/>
        <v>0</v>
      </c>
      <c r="O33" s="43">
        <v>0</v>
      </c>
      <c r="P33" s="44">
        <f t="shared" si="18"/>
        <v>0</v>
      </c>
      <c r="Q33" s="43">
        <v>0</v>
      </c>
      <c r="R33" s="44">
        <f t="shared" si="19"/>
        <v>0</v>
      </c>
      <c r="S33" s="43">
        <v>36028</v>
      </c>
      <c r="T33" s="44">
        <f t="shared" si="20"/>
        <v>91.1</v>
      </c>
      <c r="U33" s="43">
        <v>0</v>
      </c>
      <c r="V33" s="44">
        <f t="shared" si="21"/>
        <v>0</v>
      </c>
      <c r="W33" s="43">
        <v>0</v>
      </c>
      <c r="X33" s="44">
        <f t="shared" si="22"/>
        <v>0</v>
      </c>
      <c r="Y33" s="43">
        <v>3500</v>
      </c>
      <c r="Z33" s="44">
        <f t="shared" si="23"/>
        <v>8.9</v>
      </c>
      <c r="AA33" s="43">
        <v>0</v>
      </c>
      <c r="AB33" s="44">
        <f t="shared" si="24"/>
        <v>0</v>
      </c>
      <c r="AC33" s="43">
        <v>0</v>
      </c>
      <c r="AD33" s="44">
        <f t="shared" si="25"/>
        <v>0</v>
      </c>
      <c r="AE33" s="6">
        <f t="shared" si="12"/>
        <v>39528</v>
      </c>
    </row>
    <row r="34" spans="1:31" s="6" customFormat="1" ht="13.5" customHeight="1" thickTop="1">
      <c r="A34" s="68"/>
      <c r="B34" s="33"/>
      <c r="C34" s="34" t="s">
        <v>73</v>
      </c>
      <c r="D34" s="29">
        <f aca="true" t="shared" si="26" ref="D34:K34">+SUM(D21:D33)</f>
        <v>68214</v>
      </c>
      <c r="E34" s="29">
        <f t="shared" si="26"/>
        <v>139248</v>
      </c>
      <c r="F34" s="29">
        <f t="shared" si="26"/>
        <v>469974</v>
      </c>
      <c r="G34" s="29">
        <f t="shared" si="26"/>
        <v>1390200</v>
      </c>
      <c r="H34" s="29">
        <f t="shared" si="26"/>
        <v>1860174</v>
      </c>
      <c r="I34" s="29">
        <f t="shared" si="26"/>
        <v>2067636</v>
      </c>
      <c r="J34" s="29">
        <f t="shared" si="26"/>
        <v>677436</v>
      </c>
      <c r="K34" s="29">
        <f t="shared" si="26"/>
        <v>96319</v>
      </c>
      <c r="L34" s="30">
        <f t="shared" si="11"/>
        <v>4.7</v>
      </c>
      <c r="M34" s="29">
        <f>+SUM(M21:M33)</f>
        <v>1136260</v>
      </c>
      <c r="N34" s="30">
        <f t="shared" si="11"/>
        <v>55</v>
      </c>
      <c r="O34" s="29">
        <f>+SUM(O21:O33)</f>
        <v>82105</v>
      </c>
      <c r="P34" s="30">
        <f t="shared" si="18"/>
        <v>4</v>
      </c>
      <c r="Q34" s="29">
        <f>+SUM(Q21:Q33)</f>
        <v>24044</v>
      </c>
      <c r="R34" s="30">
        <f t="shared" si="19"/>
        <v>1.2</v>
      </c>
      <c r="S34" s="29">
        <f>+SUM(S21:S33)</f>
        <v>623182</v>
      </c>
      <c r="T34" s="30">
        <f t="shared" si="20"/>
        <v>30.1</v>
      </c>
      <c r="U34" s="29">
        <f>+SUM(U21:U33)</f>
        <v>420</v>
      </c>
      <c r="V34" s="30">
        <f t="shared" si="21"/>
        <v>0</v>
      </c>
      <c r="W34" s="29">
        <f>+SUM(W21:W33)</f>
        <v>0</v>
      </c>
      <c r="X34" s="30">
        <f t="shared" si="22"/>
        <v>0</v>
      </c>
      <c r="Y34" s="29">
        <f>+SUM(Y21:Y33)</f>
        <v>101674</v>
      </c>
      <c r="Z34" s="30">
        <f t="shared" si="23"/>
        <v>4.9</v>
      </c>
      <c r="AA34" s="29">
        <f>+SUM(AA21:AA33)</f>
        <v>1660</v>
      </c>
      <c r="AB34" s="30">
        <f t="shared" si="24"/>
        <v>0.1</v>
      </c>
      <c r="AC34" s="29">
        <f>+SUM(AC21:AC33)</f>
        <v>1972</v>
      </c>
      <c r="AD34" s="30">
        <f t="shared" si="25"/>
        <v>0.1</v>
      </c>
      <c r="AE34" s="6">
        <f t="shared" si="12"/>
        <v>2067636</v>
      </c>
    </row>
    <row r="35" spans="1:31" s="6" customFormat="1" ht="13.5" customHeight="1">
      <c r="A35" s="68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6">
        <f t="shared" si="12"/>
        <v>0</v>
      </c>
    </row>
    <row r="36" spans="1:31" s="6" customFormat="1" ht="13.5" customHeight="1">
      <c r="A36" s="68" t="s">
        <v>76</v>
      </c>
      <c r="B36" s="39">
        <v>35</v>
      </c>
      <c r="C36" s="49" t="s">
        <v>25</v>
      </c>
      <c r="D36" s="39">
        <v>9174</v>
      </c>
      <c r="E36" s="39">
        <v>47627</v>
      </c>
      <c r="F36" s="39">
        <v>0</v>
      </c>
      <c r="G36" s="39">
        <v>494437</v>
      </c>
      <c r="H36" s="39">
        <f aca="true" t="shared" si="27" ref="H36:H44">SUM(F36:G36)</f>
        <v>494437</v>
      </c>
      <c r="I36" s="39">
        <f aca="true" t="shared" si="28" ref="I36:I44">SUM(D36:E36,H36)</f>
        <v>551238</v>
      </c>
      <c r="J36" s="39">
        <f aca="true" t="shared" si="29" ref="J36:J44">SUM(D36:F36)</f>
        <v>56801</v>
      </c>
      <c r="K36" s="39">
        <v>6658</v>
      </c>
      <c r="L36" s="40">
        <f t="shared" si="11"/>
        <v>1.2</v>
      </c>
      <c r="M36" s="39">
        <v>192452</v>
      </c>
      <c r="N36" s="40">
        <f t="shared" si="11"/>
        <v>34.9</v>
      </c>
      <c r="O36" s="39">
        <v>6549</v>
      </c>
      <c r="P36" s="40">
        <f aca="true" t="shared" si="30" ref="P36:P45">+ROUND(O36/$I36*100,1)</f>
        <v>1.2</v>
      </c>
      <c r="Q36" s="39">
        <v>21301</v>
      </c>
      <c r="R36" s="40">
        <f aca="true" t="shared" si="31" ref="R36:R45">+ROUND(Q36/$I36*100,1)</f>
        <v>3.9</v>
      </c>
      <c r="S36" s="39">
        <v>317577</v>
      </c>
      <c r="T36" s="40">
        <f aca="true" t="shared" si="32" ref="T36:T45">+ROUND(S36/$I36*100,1)</f>
        <v>57.6</v>
      </c>
      <c r="U36" s="39">
        <v>1330</v>
      </c>
      <c r="V36" s="40">
        <f aca="true" t="shared" si="33" ref="V36:V45">+ROUND(U36/$I36*100,1)</f>
        <v>0.2</v>
      </c>
      <c r="W36" s="39">
        <v>0</v>
      </c>
      <c r="X36" s="40">
        <f aca="true" t="shared" si="34" ref="X36:X45">+ROUND(W36/$I36*100,1)</f>
        <v>0</v>
      </c>
      <c r="Y36" s="39">
        <v>4521</v>
      </c>
      <c r="Z36" s="40">
        <f aca="true" t="shared" si="35" ref="Z36:Z45">+ROUND(Y36/$I36*100,1)</f>
        <v>0.8</v>
      </c>
      <c r="AA36" s="39">
        <v>850</v>
      </c>
      <c r="AB36" s="40">
        <f aca="true" t="shared" si="36" ref="AB36:AB45">+ROUND(AA36/$I36*100,1)</f>
        <v>0.2</v>
      </c>
      <c r="AC36" s="39">
        <v>0</v>
      </c>
      <c r="AD36" s="40">
        <f aca="true" t="shared" si="37" ref="AD36:AD45">+ROUND(AC36/$I36*100,1)</f>
        <v>0</v>
      </c>
      <c r="AE36" s="6">
        <f t="shared" si="12"/>
        <v>551238</v>
      </c>
    </row>
    <row r="37" spans="1:31" s="6" customFormat="1" ht="13.5" customHeight="1">
      <c r="A37" s="68"/>
      <c r="B37" s="41">
        <v>72</v>
      </c>
      <c r="C37" s="50" t="s">
        <v>53</v>
      </c>
      <c r="D37" s="41">
        <v>280</v>
      </c>
      <c r="E37" s="41">
        <v>5268</v>
      </c>
      <c r="F37" s="41">
        <v>0</v>
      </c>
      <c r="G37" s="41">
        <v>46263</v>
      </c>
      <c r="H37" s="41">
        <f t="shared" si="27"/>
        <v>46263</v>
      </c>
      <c r="I37" s="41">
        <f t="shared" si="28"/>
        <v>51811</v>
      </c>
      <c r="J37" s="41">
        <f t="shared" si="29"/>
        <v>5548</v>
      </c>
      <c r="K37" s="41">
        <v>729</v>
      </c>
      <c r="L37" s="42">
        <f t="shared" si="11"/>
        <v>1.4</v>
      </c>
      <c r="M37" s="41">
        <v>14629</v>
      </c>
      <c r="N37" s="42">
        <f t="shared" si="11"/>
        <v>28.2</v>
      </c>
      <c r="O37" s="41">
        <v>99</v>
      </c>
      <c r="P37" s="42">
        <f t="shared" si="30"/>
        <v>0.2</v>
      </c>
      <c r="Q37" s="41">
        <v>0</v>
      </c>
      <c r="R37" s="42">
        <f t="shared" si="31"/>
        <v>0</v>
      </c>
      <c r="S37" s="41">
        <v>34756</v>
      </c>
      <c r="T37" s="42">
        <f t="shared" si="32"/>
        <v>67.1</v>
      </c>
      <c r="U37" s="41">
        <v>0</v>
      </c>
      <c r="V37" s="42">
        <f t="shared" si="33"/>
        <v>0</v>
      </c>
      <c r="W37" s="41">
        <v>0</v>
      </c>
      <c r="X37" s="42">
        <f t="shared" si="34"/>
        <v>0</v>
      </c>
      <c r="Y37" s="41">
        <v>773</v>
      </c>
      <c r="Z37" s="42">
        <f t="shared" si="35"/>
        <v>1.5</v>
      </c>
      <c r="AA37" s="41">
        <v>0</v>
      </c>
      <c r="AB37" s="42">
        <f t="shared" si="36"/>
        <v>0</v>
      </c>
      <c r="AC37" s="41">
        <v>825</v>
      </c>
      <c r="AD37" s="42">
        <f t="shared" si="37"/>
        <v>1.6</v>
      </c>
      <c r="AE37" s="6">
        <f t="shared" si="12"/>
        <v>51811</v>
      </c>
    </row>
    <row r="38" spans="1:31" s="6" customFormat="1" ht="13.5" customHeight="1">
      <c r="A38" s="68"/>
      <c r="B38" s="41">
        <v>29</v>
      </c>
      <c r="C38" s="50" t="s">
        <v>21</v>
      </c>
      <c r="D38" s="41">
        <v>1854</v>
      </c>
      <c r="E38" s="41">
        <v>11755</v>
      </c>
      <c r="F38" s="41">
        <v>0</v>
      </c>
      <c r="G38" s="41">
        <v>299147</v>
      </c>
      <c r="H38" s="41">
        <f t="shared" si="27"/>
        <v>299147</v>
      </c>
      <c r="I38" s="41">
        <f t="shared" si="28"/>
        <v>312756</v>
      </c>
      <c r="J38" s="41">
        <f t="shared" si="29"/>
        <v>13609</v>
      </c>
      <c r="K38" s="41">
        <v>0</v>
      </c>
      <c r="L38" s="42">
        <f t="shared" si="11"/>
        <v>0</v>
      </c>
      <c r="M38" s="41">
        <v>171218</v>
      </c>
      <c r="N38" s="42">
        <f t="shared" si="11"/>
        <v>54.7</v>
      </c>
      <c r="O38" s="41">
        <v>3449</v>
      </c>
      <c r="P38" s="42">
        <f t="shared" si="30"/>
        <v>1.1</v>
      </c>
      <c r="Q38" s="41">
        <v>180</v>
      </c>
      <c r="R38" s="42">
        <f t="shared" si="31"/>
        <v>0.1</v>
      </c>
      <c r="S38" s="41">
        <v>73879</v>
      </c>
      <c r="T38" s="42">
        <f t="shared" si="32"/>
        <v>23.6</v>
      </c>
      <c r="U38" s="41">
        <v>0</v>
      </c>
      <c r="V38" s="42">
        <f t="shared" si="33"/>
        <v>0</v>
      </c>
      <c r="W38" s="41">
        <v>0</v>
      </c>
      <c r="X38" s="42">
        <f t="shared" si="34"/>
        <v>0</v>
      </c>
      <c r="Y38" s="41">
        <v>62817</v>
      </c>
      <c r="Z38" s="42">
        <f t="shared" si="35"/>
        <v>20.1</v>
      </c>
      <c r="AA38" s="41">
        <v>1213</v>
      </c>
      <c r="AB38" s="42">
        <f t="shared" si="36"/>
        <v>0.4</v>
      </c>
      <c r="AC38" s="41">
        <v>0</v>
      </c>
      <c r="AD38" s="42">
        <f t="shared" si="37"/>
        <v>0</v>
      </c>
      <c r="AE38" s="6">
        <f t="shared" si="12"/>
        <v>312756</v>
      </c>
    </row>
    <row r="39" spans="1:31" s="6" customFormat="1" ht="13.5" customHeight="1">
      <c r="A39" s="68"/>
      <c r="B39" s="41">
        <v>25</v>
      </c>
      <c r="C39" s="50" t="s">
        <v>18</v>
      </c>
      <c r="D39" s="41">
        <v>5160</v>
      </c>
      <c r="E39" s="41">
        <v>2485</v>
      </c>
      <c r="F39" s="41">
        <v>1695</v>
      </c>
      <c r="G39" s="41">
        <v>133231</v>
      </c>
      <c r="H39" s="41">
        <f t="shared" si="27"/>
        <v>134926</v>
      </c>
      <c r="I39" s="41">
        <f t="shared" si="28"/>
        <v>142571</v>
      </c>
      <c r="J39" s="41">
        <f t="shared" si="29"/>
        <v>9340</v>
      </c>
      <c r="K39" s="41">
        <v>0</v>
      </c>
      <c r="L39" s="42">
        <f t="shared" si="11"/>
        <v>0</v>
      </c>
      <c r="M39" s="41">
        <v>103315</v>
      </c>
      <c r="N39" s="42">
        <f t="shared" si="11"/>
        <v>72.5</v>
      </c>
      <c r="O39" s="41">
        <v>1288</v>
      </c>
      <c r="P39" s="42">
        <f t="shared" si="30"/>
        <v>0.9</v>
      </c>
      <c r="Q39" s="41">
        <v>1118</v>
      </c>
      <c r="R39" s="42">
        <f t="shared" si="31"/>
        <v>0.8</v>
      </c>
      <c r="S39" s="41">
        <v>35106</v>
      </c>
      <c r="T39" s="42">
        <f t="shared" si="32"/>
        <v>24.6</v>
      </c>
      <c r="U39" s="41">
        <v>0</v>
      </c>
      <c r="V39" s="42">
        <f t="shared" si="33"/>
        <v>0</v>
      </c>
      <c r="W39" s="41">
        <v>0</v>
      </c>
      <c r="X39" s="42">
        <f t="shared" si="34"/>
        <v>0</v>
      </c>
      <c r="Y39" s="41">
        <v>1736</v>
      </c>
      <c r="Z39" s="42">
        <f t="shared" si="35"/>
        <v>1.2</v>
      </c>
      <c r="AA39" s="41">
        <v>8</v>
      </c>
      <c r="AB39" s="42">
        <f t="shared" si="36"/>
        <v>0</v>
      </c>
      <c r="AC39" s="41">
        <v>0</v>
      </c>
      <c r="AD39" s="42">
        <f t="shared" si="37"/>
        <v>0</v>
      </c>
      <c r="AE39" s="6">
        <f t="shared" si="12"/>
        <v>142571</v>
      </c>
    </row>
    <row r="40" spans="1:31" s="6" customFormat="1" ht="13.5" customHeight="1">
      <c r="A40" s="68"/>
      <c r="B40" s="41">
        <v>59</v>
      </c>
      <c r="C40" s="50" t="s">
        <v>44</v>
      </c>
      <c r="D40" s="41">
        <v>3865</v>
      </c>
      <c r="E40" s="41">
        <v>12098</v>
      </c>
      <c r="F40" s="41">
        <v>2705</v>
      </c>
      <c r="G40" s="41">
        <v>197838</v>
      </c>
      <c r="H40" s="41">
        <f t="shared" si="27"/>
        <v>200543</v>
      </c>
      <c r="I40" s="41">
        <f t="shared" si="28"/>
        <v>216506</v>
      </c>
      <c r="J40" s="41">
        <f t="shared" si="29"/>
        <v>18668</v>
      </c>
      <c r="K40" s="41">
        <v>27391</v>
      </c>
      <c r="L40" s="42">
        <f t="shared" si="11"/>
        <v>12.7</v>
      </c>
      <c r="M40" s="41">
        <v>18180</v>
      </c>
      <c r="N40" s="42">
        <f t="shared" si="11"/>
        <v>8.4</v>
      </c>
      <c r="O40" s="41">
        <v>0</v>
      </c>
      <c r="P40" s="42">
        <f t="shared" si="30"/>
        <v>0</v>
      </c>
      <c r="Q40" s="41">
        <v>2170</v>
      </c>
      <c r="R40" s="42">
        <f t="shared" si="31"/>
        <v>1</v>
      </c>
      <c r="S40" s="41">
        <v>148382</v>
      </c>
      <c r="T40" s="42">
        <f t="shared" si="32"/>
        <v>68.5</v>
      </c>
      <c r="U40" s="41">
        <v>0</v>
      </c>
      <c r="V40" s="42">
        <f t="shared" si="33"/>
        <v>0</v>
      </c>
      <c r="W40" s="41">
        <v>0</v>
      </c>
      <c r="X40" s="42">
        <f t="shared" si="34"/>
        <v>0</v>
      </c>
      <c r="Y40" s="41">
        <v>20383</v>
      </c>
      <c r="Z40" s="42">
        <f t="shared" si="35"/>
        <v>9.4</v>
      </c>
      <c r="AA40" s="41">
        <v>0</v>
      </c>
      <c r="AB40" s="42">
        <f t="shared" si="36"/>
        <v>0</v>
      </c>
      <c r="AC40" s="41">
        <v>0</v>
      </c>
      <c r="AD40" s="42">
        <f t="shared" si="37"/>
        <v>0</v>
      </c>
      <c r="AE40" s="6">
        <f t="shared" si="12"/>
        <v>216506</v>
      </c>
    </row>
    <row r="41" spans="1:31" s="6" customFormat="1" ht="13.5" customHeight="1">
      <c r="A41" s="68"/>
      <c r="B41" s="41">
        <v>66</v>
      </c>
      <c r="C41" s="50" t="s">
        <v>48</v>
      </c>
      <c r="D41" s="41">
        <v>2731</v>
      </c>
      <c r="E41" s="41">
        <v>10594</v>
      </c>
      <c r="F41" s="41">
        <v>4856</v>
      </c>
      <c r="G41" s="41">
        <v>125756</v>
      </c>
      <c r="H41" s="41">
        <f t="shared" si="27"/>
        <v>130612</v>
      </c>
      <c r="I41" s="41">
        <f t="shared" si="28"/>
        <v>143937</v>
      </c>
      <c r="J41" s="41">
        <f t="shared" si="29"/>
        <v>18181</v>
      </c>
      <c r="K41" s="41">
        <v>0</v>
      </c>
      <c r="L41" s="42">
        <f t="shared" si="11"/>
        <v>0</v>
      </c>
      <c r="M41" s="41">
        <v>27545</v>
      </c>
      <c r="N41" s="42">
        <f t="shared" si="11"/>
        <v>19.1</v>
      </c>
      <c r="O41" s="41">
        <v>3549</v>
      </c>
      <c r="P41" s="42">
        <f t="shared" si="30"/>
        <v>2.5</v>
      </c>
      <c r="Q41" s="41">
        <v>13763</v>
      </c>
      <c r="R41" s="42">
        <f t="shared" si="31"/>
        <v>9.6</v>
      </c>
      <c r="S41" s="41">
        <v>27637</v>
      </c>
      <c r="T41" s="42">
        <f t="shared" si="32"/>
        <v>19.2</v>
      </c>
      <c r="U41" s="41">
        <v>89</v>
      </c>
      <c r="V41" s="42">
        <f t="shared" si="33"/>
        <v>0.1</v>
      </c>
      <c r="W41" s="41">
        <v>0</v>
      </c>
      <c r="X41" s="42">
        <f t="shared" si="34"/>
        <v>0</v>
      </c>
      <c r="Y41" s="41">
        <v>71113</v>
      </c>
      <c r="Z41" s="42">
        <f t="shared" si="35"/>
        <v>49.4</v>
      </c>
      <c r="AA41" s="41">
        <v>241</v>
      </c>
      <c r="AB41" s="42">
        <f t="shared" si="36"/>
        <v>0.2</v>
      </c>
      <c r="AC41" s="41">
        <v>0</v>
      </c>
      <c r="AD41" s="42">
        <f t="shared" si="37"/>
        <v>0</v>
      </c>
      <c r="AE41" s="6">
        <f t="shared" si="12"/>
        <v>143937</v>
      </c>
    </row>
    <row r="42" spans="1:31" s="6" customFormat="1" ht="13.5" customHeight="1">
      <c r="A42" s="68"/>
      <c r="B42" s="41">
        <v>64</v>
      </c>
      <c r="C42" s="50" t="s">
        <v>46</v>
      </c>
      <c r="D42" s="41">
        <v>3800</v>
      </c>
      <c r="E42" s="41">
        <v>3175</v>
      </c>
      <c r="F42" s="41">
        <v>0</v>
      </c>
      <c r="G42" s="41">
        <v>103455</v>
      </c>
      <c r="H42" s="41">
        <f t="shared" si="27"/>
        <v>103455</v>
      </c>
      <c r="I42" s="41">
        <f t="shared" si="28"/>
        <v>110430</v>
      </c>
      <c r="J42" s="41">
        <f t="shared" si="29"/>
        <v>6975</v>
      </c>
      <c r="K42" s="41">
        <v>0</v>
      </c>
      <c r="L42" s="42">
        <f t="shared" si="11"/>
        <v>0</v>
      </c>
      <c r="M42" s="41">
        <v>26136</v>
      </c>
      <c r="N42" s="42">
        <f t="shared" si="11"/>
        <v>23.7</v>
      </c>
      <c r="O42" s="41">
        <v>678</v>
      </c>
      <c r="P42" s="42">
        <f t="shared" si="30"/>
        <v>0.6</v>
      </c>
      <c r="Q42" s="41">
        <v>1020</v>
      </c>
      <c r="R42" s="42">
        <f t="shared" si="31"/>
        <v>0.9</v>
      </c>
      <c r="S42" s="41">
        <v>82488</v>
      </c>
      <c r="T42" s="42">
        <f t="shared" si="32"/>
        <v>74.7</v>
      </c>
      <c r="U42" s="41">
        <v>0</v>
      </c>
      <c r="V42" s="42">
        <f t="shared" si="33"/>
        <v>0</v>
      </c>
      <c r="W42" s="41">
        <v>0</v>
      </c>
      <c r="X42" s="42">
        <f t="shared" si="34"/>
        <v>0</v>
      </c>
      <c r="Y42" s="41">
        <v>0</v>
      </c>
      <c r="Z42" s="42">
        <f t="shared" si="35"/>
        <v>0</v>
      </c>
      <c r="AA42" s="41">
        <v>108</v>
      </c>
      <c r="AB42" s="42">
        <f t="shared" si="36"/>
        <v>0.1</v>
      </c>
      <c r="AC42" s="41">
        <v>0</v>
      </c>
      <c r="AD42" s="42">
        <f t="shared" si="37"/>
        <v>0</v>
      </c>
      <c r="AE42" s="6">
        <f t="shared" si="12"/>
        <v>110430</v>
      </c>
    </row>
    <row r="43" spans="1:31" s="6" customFormat="1" ht="13.5" customHeight="1">
      <c r="A43" s="68"/>
      <c r="B43" s="41">
        <v>88</v>
      </c>
      <c r="C43" s="41" t="s">
        <v>66</v>
      </c>
      <c r="D43" s="41">
        <v>2932</v>
      </c>
      <c r="E43" s="41">
        <v>4907</v>
      </c>
      <c r="F43" s="41">
        <v>77276</v>
      </c>
      <c r="G43" s="41">
        <v>0</v>
      </c>
      <c r="H43" s="41">
        <f t="shared" si="27"/>
        <v>77276</v>
      </c>
      <c r="I43" s="41">
        <f t="shared" si="28"/>
        <v>85115</v>
      </c>
      <c r="J43" s="41">
        <f t="shared" si="29"/>
        <v>85115</v>
      </c>
      <c r="K43" s="41">
        <v>0</v>
      </c>
      <c r="L43" s="42">
        <f t="shared" si="11"/>
        <v>0</v>
      </c>
      <c r="M43" s="41">
        <v>4897</v>
      </c>
      <c r="N43" s="42">
        <f t="shared" si="11"/>
        <v>5.8</v>
      </c>
      <c r="O43" s="41">
        <v>0</v>
      </c>
      <c r="P43" s="42">
        <f t="shared" si="30"/>
        <v>0</v>
      </c>
      <c r="Q43" s="41">
        <v>0</v>
      </c>
      <c r="R43" s="42">
        <f t="shared" si="31"/>
        <v>0</v>
      </c>
      <c r="S43" s="41">
        <v>75032</v>
      </c>
      <c r="T43" s="42">
        <f t="shared" si="32"/>
        <v>88.2</v>
      </c>
      <c r="U43" s="41">
        <v>0</v>
      </c>
      <c r="V43" s="42">
        <f t="shared" si="33"/>
        <v>0</v>
      </c>
      <c r="W43" s="41">
        <v>0</v>
      </c>
      <c r="X43" s="42">
        <f t="shared" si="34"/>
        <v>0</v>
      </c>
      <c r="Y43" s="41">
        <v>5186</v>
      </c>
      <c r="Z43" s="42">
        <f t="shared" si="35"/>
        <v>6.1</v>
      </c>
      <c r="AA43" s="41">
        <v>0</v>
      </c>
      <c r="AB43" s="42">
        <f t="shared" si="36"/>
        <v>0</v>
      </c>
      <c r="AC43" s="41">
        <v>0</v>
      </c>
      <c r="AD43" s="42">
        <f t="shared" si="37"/>
        <v>0</v>
      </c>
      <c r="AE43" s="6">
        <f t="shared" si="12"/>
        <v>85115</v>
      </c>
    </row>
    <row r="44" spans="1:31" s="6" customFormat="1" ht="13.5" customHeight="1" thickBot="1">
      <c r="A44" s="68"/>
      <c r="B44" s="43">
        <v>52</v>
      </c>
      <c r="C44" s="43" t="s">
        <v>37</v>
      </c>
      <c r="D44" s="43">
        <v>1924</v>
      </c>
      <c r="E44" s="43">
        <v>3686</v>
      </c>
      <c r="F44" s="43">
        <v>56913</v>
      </c>
      <c r="G44" s="43">
        <v>0</v>
      </c>
      <c r="H44" s="43">
        <f t="shared" si="27"/>
        <v>56913</v>
      </c>
      <c r="I44" s="43">
        <f t="shared" si="28"/>
        <v>62523</v>
      </c>
      <c r="J44" s="43">
        <f t="shared" si="29"/>
        <v>62523</v>
      </c>
      <c r="K44" s="43">
        <v>0</v>
      </c>
      <c r="L44" s="44">
        <f t="shared" si="11"/>
        <v>0</v>
      </c>
      <c r="M44" s="43">
        <v>56457</v>
      </c>
      <c r="N44" s="44">
        <f t="shared" si="11"/>
        <v>90.3</v>
      </c>
      <c r="O44" s="43">
        <v>106</v>
      </c>
      <c r="P44" s="44">
        <f t="shared" si="30"/>
        <v>0.2</v>
      </c>
      <c r="Q44" s="43">
        <v>0</v>
      </c>
      <c r="R44" s="44">
        <f t="shared" si="31"/>
        <v>0</v>
      </c>
      <c r="S44" s="43">
        <v>2321</v>
      </c>
      <c r="T44" s="44">
        <f t="shared" si="32"/>
        <v>3.7</v>
      </c>
      <c r="U44" s="43">
        <v>0</v>
      </c>
      <c r="V44" s="44">
        <f t="shared" si="33"/>
        <v>0</v>
      </c>
      <c r="W44" s="43">
        <v>0</v>
      </c>
      <c r="X44" s="44">
        <f t="shared" si="34"/>
        <v>0</v>
      </c>
      <c r="Y44" s="43">
        <v>3639</v>
      </c>
      <c r="Z44" s="44">
        <f t="shared" si="35"/>
        <v>5.8</v>
      </c>
      <c r="AA44" s="43">
        <v>0</v>
      </c>
      <c r="AB44" s="44">
        <f t="shared" si="36"/>
        <v>0</v>
      </c>
      <c r="AC44" s="43">
        <v>0</v>
      </c>
      <c r="AD44" s="44">
        <f t="shared" si="37"/>
        <v>0</v>
      </c>
      <c r="AE44" s="6">
        <f t="shared" si="12"/>
        <v>62523</v>
      </c>
    </row>
    <row r="45" spans="1:31" s="6" customFormat="1" ht="13.5" customHeight="1" thickTop="1">
      <c r="A45" s="68"/>
      <c r="B45" s="33"/>
      <c r="C45" s="34" t="s">
        <v>73</v>
      </c>
      <c r="D45" s="29">
        <f aca="true" t="shared" si="38" ref="D45:K45">+SUM(D36:D44)</f>
        <v>31720</v>
      </c>
      <c r="E45" s="29">
        <f t="shared" si="38"/>
        <v>101595</v>
      </c>
      <c r="F45" s="29">
        <f t="shared" si="38"/>
        <v>143445</v>
      </c>
      <c r="G45" s="29">
        <f t="shared" si="38"/>
        <v>1400127</v>
      </c>
      <c r="H45" s="29">
        <f t="shared" si="38"/>
        <v>1543572</v>
      </c>
      <c r="I45" s="29">
        <f t="shared" si="38"/>
        <v>1676887</v>
      </c>
      <c r="J45" s="29">
        <f t="shared" si="38"/>
        <v>276760</v>
      </c>
      <c r="K45" s="29">
        <f t="shared" si="38"/>
        <v>34778</v>
      </c>
      <c r="L45" s="30">
        <f t="shared" si="11"/>
        <v>2.1</v>
      </c>
      <c r="M45" s="29">
        <f>+SUM(M36:M44)</f>
        <v>614829</v>
      </c>
      <c r="N45" s="30">
        <f t="shared" si="11"/>
        <v>36.7</v>
      </c>
      <c r="O45" s="29">
        <f>+SUM(O36:O44)</f>
        <v>15718</v>
      </c>
      <c r="P45" s="30">
        <f t="shared" si="30"/>
        <v>0.9</v>
      </c>
      <c r="Q45" s="29">
        <f>+SUM(Q36:Q44)</f>
        <v>39552</v>
      </c>
      <c r="R45" s="30">
        <f t="shared" si="31"/>
        <v>2.4</v>
      </c>
      <c r="S45" s="29">
        <f>+SUM(S36:S44)</f>
        <v>797178</v>
      </c>
      <c r="T45" s="30">
        <f t="shared" si="32"/>
        <v>47.5</v>
      </c>
      <c r="U45" s="29">
        <f>+SUM(U36:U44)</f>
        <v>1419</v>
      </c>
      <c r="V45" s="30">
        <f t="shared" si="33"/>
        <v>0.1</v>
      </c>
      <c r="W45" s="29">
        <f>+SUM(W36:W44)</f>
        <v>0</v>
      </c>
      <c r="X45" s="30">
        <f t="shared" si="34"/>
        <v>0</v>
      </c>
      <c r="Y45" s="29">
        <f>+SUM(Y36:Y44)</f>
        <v>170168</v>
      </c>
      <c r="Z45" s="30">
        <f t="shared" si="35"/>
        <v>10.1</v>
      </c>
      <c r="AA45" s="29">
        <f>+SUM(AA36:AA44)</f>
        <v>2420</v>
      </c>
      <c r="AB45" s="30">
        <f t="shared" si="36"/>
        <v>0.1</v>
      </c>
      <c r="AC45" s="29">
        <f>+SUM(AC36:AC44)</f>
        <v>825</v>
      </c>
      <c r="AD45" s="30">
        <f t="shared" si="37"/>
        <v>0</v>
      </c>
      <c r="AE45" s="6">
        <f t="shared" si="12"/>
        <v>1676887</v>
      </c>
    </row>
    <row r="46" spans="1:31" s="6" customFormat="1" ht="13.5" customHeight="1">
      <c r="A46" s="68"/>
      <c r="B46" s="35"/>
      <c r="C46" s="36"/>
      <c r="D46" s="31"/>
      <c r="E46" s="31"/>
      <c r="F46" s="31"/>
      <c r="G46" s="31"/>
      <c r="H46" s="31"/>
      <c r="I46" s="31"/>
      <c r="J46" s="31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/>
      <c r="V46" s="32"/>
      <c r="W46" s="31"/>
      <c r="X46" s="32"/>
      <c r="Y46" s="31"/>
      <c r="Z46" s="32"/>
      <c r="AA46" s="31"/>
      <c r="AB46" s="32"/>
      <c r="AC46" s="31"/>
      <c r="AD46" s="32"/>
      <c r="AE46" s="6">
        <f t="shared" si="12"/>
        <v>0</v>
      </c>
    </row>
    <row r="47" spans="1:31" s="6" customFormat="1" ht="13.5" customHeight="1">
      <c r="A47" s="68" t="s">
        <v>77</v>
      </c>
      <c r="B47" s="39">
        <v>70</v>
      </c>
      <c r="C47" s="49" t="s">
        <v>51</v>
      </c>
      <c r="D47" s="39">
        <v>19069</v>
      </c>
      <c r="E47" s="39">
        <v>82696</v>
      </c>
      <c r="F47" s="39">
        <v>0</v>
      </c>
      <c r="G47" s="39">
        <v>804607</v>
      </c>
      <c r="H47" s="39">
        <f>SUM(F47:G47)</f>
        <v>804607</v>
      </c>
      <c r="I47" s="39">
        <f>SUM(D47:E47,H47)</f>
        <v>906372</v>
      </c>
      <c r="J47" s="39">
        <f>SUM(D47:F47)</f>
        <v>101765</v>
      </c>
      <c r="K47" s="39">
        <v>154676</v>
      </c>
      <c r="L47" s="40">
        <f t="shared" si="11"/>
        <v>17.1</v>
      </c>
      <c r="M47" s="39">
        <v>685963</v>
      </c>
      <c r="N47" s="40">
        <f t="shared" si="11"/>
        <v>75.7</v>
      </c>
      <c r="O47" s="39">
        <v>25458</v>
      </c>
      <c r="P47" s="40">
        <f>+ROUND(O47/$I47*100,1)</f>
        <v>2.8</v>
      </c>
      <c r="Q47" s="39">
        <v>170</v>
      </c>
      <c r="R47" s="40">
        <f>+ROUND(Q47/$I47*100,1)</f>
        <v>0</v>
      </c>
      <c r="S47" s="39">
        <v>35954</v>
      </c>
      <c r="T47" s="40">
        <f>+ROUND(S47/$I47*100,1)</f>
        <v>4</v>
      </c>
      <c r="U47" s="39">
        <v>0</v>
      </c>
      <c r="V47" s="40">
        <f>+ROUND(U47/$I47*100,1)</f>
        <v>0</v>
      </c>
      <c r="W47" s="39">
        <v>0</v>
      </c>
      <c r="X47" s="40">
        <f>+ROUND(W47/$I47*100,1)</f>
        <v>0</v>
      </c>
      <c r="Y47" s="39">
        <v>1924</v>
      </c>
      <c r="Z47" s="40">
        <f>+ROUND(Y47/$I47*100,1)</f>
        <v>0.2</v>
      </c>
      <c r="AA47" s="39">
        <v>356</v>
      </c>
      <c r="AB47" s="40">
        <f>+ROUND(AA47/$I47*100,1)</f>
        <v>0</v>
      </c>
      <c r="AC47" s="39">
        <v>1871</v>
      </c>
      <c r="AD47" s="40">
        <f>+ROUND(AC47/$I47*100,1)</f>
        <v>0.2</v>
      </c>
      <c r="AE47" s="6">
        <f t="shared" si="12"/>
        <v>906372</v>
      </c>
    </row>
    <row r="48" spans="1:31" s="6" customFormat="1" ht="13.5" customHeight="1">
      <c r="A48" s="68"/>
      <c r="B48" s="41">
        <v>83</v>
      </c>
      <c r="C48" s="50" t="s">
        <v>62</v>
      </c>
      <c r="D48" s="41">
        <v>1209</v>
      </c>
      <c r="E48" s="41">
        <v>8545</v>
      </c>
      <c r="F48" s="41">
        <v>0</v>
      </c>
      <c r="G48" s="41">
        <v>115923</v>
      </c>
      <c r="H48" s="41">
        <f>SUM(F48:G48)</f>
        <v>115923</v>
      </c>
      <c r="I48" s="41">
        <f>SUM(D48:E48,H48)</f>
        <v>125677</v>
      </c>
      <c r="J48" s="41">
        <f>SUM(D48:F48)</f>
        <v>9754</v>
      </c>
      <c r="K48" s="41">
        <v>0</v>
      </c>
      <c r="L48" s="42">
        <f t="shared" si="11"/>
        <v>0</v>
      </c>
      <c r="M48" s="41">
        <v>109249</v>
      </c>
      <c r="N48" s="42">
        <f t="shared" si="11"/>
        <v>86.9</v>
      </c>
      <c r="O48" s="41">
        <v>3545</v>
      </c>
      <c r="P48" s="42">
        <f>+ROUND(O48/$I48*100,1)</f>
        <v>2.8</v>
      </c>
      <c r="Q48" s="41">
        <v>0</v>
      </c>
      <c r="R48" s="42">
        <f>+ROUND(Q48/$I48*100,1)</f>
        <v>0</v>
      </c>
      <c r="S48" s="41">
        <v>5626</v>
      </c>
      <c r="T48" s="42">
        <f>+ROUND(S48/$I48*100,1)</f>
        <v>4.5</v>
      </c>
      <c r="U48" s="41">
        <v>0</v>
      </c>
      <c r="V48" s="42">
        <f>+ROUND(U48/$I48*100,1)</f>
        <v>0</v>
      </c>
      <c r="W48" s="41">
        <v>0</v>
      </c>
      <c r="X48" s="42">
        <f>+ROUND(W48/$I48*100,1)</f>
        <v>0</v>
      </c>
      <c r="Y48" s="41">
        <v>7067</v>
      </c>
      <c r="Z48" s="42">
        <f>+ROUND(Y48/$I48*100,1)</f>
        <v>5.6</v>
      </c>
      <c r="AA48" s="41">
        <v>190</v>
      </c>
      <c r="AB48" s="42">
        <f>+ROUND(AA48/$I48*100,1)</f>
        <v>0.2</v>
      </c>
      <c r="AC48" s="41">
        <v>0</v>
      </c>
      <c r="AD48" s="42">
        <f>+ROUND(AC48/$I48*100,1)</f>
        <v>0</v>
      </c>
      <c r="AE48" s="6">
        <f t="shared" si="12"/>
        <v>125677</v>
      </c>
    </row>
    <row r="49" spans="1:31" s="6" customFormat="1" ht="13.5" customHeight="1" thickBot="1">
      <c r="A49" s="68"/>
      <c r="B49" s="43">
        <v>76</v>
      </c>
      <c r="C49" s="43" t="s">
        <v>57</v>
      </c>
      <c r="D49" s="43">
        <v>5110</v>
      </c>
      <c r="E49" s="43">
        <v>4364</v>
      </c>
      <c r="F49" s="43">
        <v>175</v>
      </c>
      <c r="G49" s="43">
        <v>87304</v>
      </c>
      <c r="H49" s="43">
        <f>SUM(F49:G49)</f>
        <v>87479</v>
      </c>
      <c r="I49" s="43">
        <f>SUM(D49:E49,H49)</f>
        <v>96953</v>
      </c>
      <c r="J49" s="43">
        <f>SUM(D49:F49)</f>
        <v>9649</v>
      </c>
      <c r="K49" s="43">
        <v>0</v>
      </c>
      <c r="L49" s="44">
        <f t="shared" si="11"/>
        <v>0</v>
      </c>
      <c r="M49" s="43">
        <v>65384</v>
      </c>
      <c r="N49" s="44">
        <f t="shared" si="11"/>
        <v>67.4</v>
      </c>
      <c r="O49" s="43">
        <v>350</v>
      </c>
      <c r="P49" s="44">
        <f>+ROUND(O49/$I49*100,1)</f>
        <v>0.4</v>
      </c>
      <c r="Q49" s="43">
        <v>0</v>
      </c>
      <c r="R49" s="44">
        <f>+ROUND(Q49/$I49*100,1)</f>
        <v>0</v>
      </c>
      <c r="S49" s="43">
        <v>26910</v>
      </c>
      <c r="T49" s="44">
        <f>+ROUND(S49/$I49*100,1)</f>
        <v>27.8</v>
      </c>
      <c r="U49" s="43">
        <v>0</v>
      </c>
      <c r="V49" s="44">
        <f>+ROUND(U49/$I49*100,1)</f>
        <v>0</v>
      </c>
      <c r="W49" s="43">
        <v>0</v>
      </c>
      <c r="X49" s="44">
        <f>+ROUND(W49/$I49*100,1)</f>
        <v>0</v>
      </c>
      <c r="Y49" s="43">
        <v>4212</v>
      </c>
      <c r="Z49" s="44">
        <f>+ROUND(Y49/$I49*100,1)</f>
        <v>4.3</v>
      </c>
      <c r="AA49" s="43">
        <v>97</v>
      </c>
      <c r="AB49" s="44">
        <f>+ROUND(AA49/$I49*100,1)</f>
        <v>0.1</v>
      </c>
      <c r="AC49" s="43">
        <v>0</v>
      </c>
      <c r="AD49" s="44">
        <f>+ROUND(AC49/$I49*100,1)</f>
        <v>0</v>
      </c>
      <c r="AE49" s="6">
        <f t="shared" si="12"/>
        <v>96953</v>
      </c>
    </row>
    <row r="50" spans="1:31" s="6" customFormat="1" ht="13.5" customHeight="1" thickTop="1">
      <c r="A50" s="68"/>
      <c r="B50" s="33"/>
      <c r="C50" s="34" t="s">
        <v>73</v>
      </c>
      <c r="D50" s="29">
        <f aca="true" t="shared" si="39" ref="D50:K50">+SUM(D47:D49)</f>
        <v>25388</v>
      </c>
      <c r="E50" s="29">
        <f t="shared" si="39"/>
        <v>95605</v>
      </c>
      <c r="F50" s="29">
        <f t="shared" si="39"/>
        <v>175</v>
      </c>
      <c r="G50" s="29">
        <f t="shared" si="39"/>
        <v>1007834</v>
      </c>
      <c r="H50" s="29">
        <f t="shared" si="39"/>
        <v>1008009</v>
      </c>
      <c r="I50" s="29">
        <f t="shared" si="39"/>
        <v>1129002</v>
      </c>
      <c r="J50" s="29">
        <f t="shared" si="39"/>
        <v>121168</v>
      </c>
      <c r="K50" s="29">
        <f t="shared" si="39"/>
        <v>154676</v>
      </c>
      <c r="L50" s="30">
        <f t="shared" si="11"/>
        <v>13.7</v>
      </c>
      <c r="M50" s="29">
        <f>+SUM(M47:M49)</f>
        <v>860596</v>
      </c>
      <c r="N50" s="30">
        <f t="shared" si="11"/>
        <v>76.2</v>
      </c>
      <c r="O50" s="29">
        <f>+SUM(O47:O49)</f>
        <v>29353</v>
      </c>
      <c r="P50" s="30">
        <f>+ROUND(O50/$I50*100,1)</f>
        <v>2.6</v>
      </c>
      <c r="Q50" s="29">
        <f>+SUM(Q47:Q49)</f>
        <v>170</v>
      </c>
      <c r="R50" s="30">
        <f>+ROUND(Q50/$I50*100,1)</f>
        <v>0</v>
      </c>
      <c r="S50" s="29">
        <f>+SUM(S47:S49)</f>
        <v>68490</v>
      </c>
      <c r="T50" s="30">
        <f>+ROUND(S50/$I50*100,1)</f>
        <v>6.1</v>
      </c>
      <c r="U50" s="29">
        <f>+SUM(U47:U49)</f>
        <v>0</v>
      </c>
      <c r="V50" s="30">
        <f>+ROUND(U50/$I50*100,1)</f>
        <v>0</v>
      </c>
      <c r="W50" s="29">
        <f>+SUM(W47:W49)</f>
        <v>0</v>
      </c>
      <c r="X50" s="30">
        <f>+ROUND(W50/$I50*100,1)</f>
        <v>0</v>
      </c>
      <c r="Y50" s="29">
        <f>+SUM(Y47:Y49)</f>
        <v>13203</v>
      </c>
      <c r="Z50" s="30">
        <f>+ROUND(Y50/$I50*100,1)</f>
        <v>1.2</v>
      </c>
      <c r="AA50" s="29">
        <f>+SUM(AA47:AA49)</f>
        <v>643</v>
      </c>
      <c r="AB50" s="30">
        <f>+ROUND(AA50/$I50*100,1)</f>
        <v>0.1</v>
      </c>
      <c r="AC50" s="29">
        <f>+SUM(AC47:AC49)</f>
        <v>1871</v>
      </c>
      <c r="AD50" s="30">
        <f>+ROUND(AC50/$I50*100,1)</f>
        <v>0.2</v>
      </c>
      <c r="AE50" s="6">
        <f t="shared" si="12"/>
        <v>1129002</v>
      </c>
    </row>
    <row r="51" spans="1:31" s="6" customFormat="1" ht="13.5" customHeight="1">
      <c r="A51" s="68"/>
      <c r="B51" s="35"/>
      <c r="C51" s="36"/>
      <c r="D51" s="31"/>
      <c r="E51" s="31"/>
      <c r="F51" s="31"/>
      <c r="G51" s="31"/>
      <c r="H51" s="31"/>
      <c r="I51" s="31"/>
      <c r="J51" s="31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  <c r="AE51" s="6">
        <f t="shared" si="12"/>
        <v>0</v>
      </c>
    </row>
    <row r="52" spans="1:31" s="6" customFormat="1" ht="13.5" customHeight="1" thickBot="1">
      <c r="A52" s="68" t="s">
        <v>69</v>
      </c>
      <c r="B52" s="37">
        <v>20</v>
      </c>
      <c r="C52" s="37" t="s">
        <v>14</v>
      </c>
      <c r="D52" s="37">
        <v>7027</v>
      </c>
      <c r="E52" s="37">
        <v>4483</v>
      </c>
      <c r="F52" s="37">
        <v>600</v>
      </c>
      <c r="G52" s="37">
        <v>44909</v>
      </c>
      <c r="H52" s="37">
        <f>SUM(F52:G52)</f>
        <v>45509</v>
      </c>
      <c r="I52" s="37">
        <f>SUM(D52:E52,H52)</f>
        <v>57019</v>
      </c>
      <c r="J52" s="37">
        <f>SUM(D52:F52)</f>
        <v>12110</v>
      </c>
      <c r="K52" s="37">
        <v>8063</v>
      </c>
      <c r="L52" s="38">
        <f t="shared" si="11"/>
        <v>14.1</v>
      </c>
      <c r="M52" s="37">
        <v>20169</v>
      </c>
      <c r="N52" s="38">
        <f t="shared" si="11"/>
        <v>35.4</v>
      </c>
      <c r="O52" s="37">
        <v>4790</v>
      </c>
      <c r="P52" s="38">
        <f>+ROUND(O52/$I52*100,1)</f>
        <v>8.4</v>
      </c>
      <c r="Q52" s="37">
        <v>4496</v>
      </c>
      <c r="R52" s="38">
        <f>+ROUND(Q52/$I52*100,1)</f>
        <v>7.9</v>
      </c>
      <c r="S52" s="37">
        <v>17160</v>
      </c>
      <c r="T52" s="38">
        <f>+ROUND(S52/$I52*100,1)</f>
        <v>30.1</v>
      </c>
      <c r="U52" s="37">
        <v>549</v>
      </c>
      <c r="V52" s="38">
        <f>+ROUND(U52/$I52*100,1)</f>
        <v>1</v>
      </c>
      <c r="W52" s="37">
        <v>0</v>
      </c>
      <c r="X52" s="38">
        <f>+ROUND(W52/$I52*100,1)</f>
        <v>0</v>
      </c>
      <c r="Y52" s="37">
        <v>1297</v>
      </c>
      <c r="Z52" s="38">
        <f>+ROUND(Y52/$I52*100,1)</f>
        <v>2.3</v>
      </c>
      <c r="AA52" s="37">
        <v>139</v>
      </c>
      <c r="AB52" s="38">
        <f>+ROUND(AA52/$I52*100,1)</f>
        <v>0.2</v>
      </c>
      <c r="AC52" s="37">
        <v>356</v>
      </c>
      <c r="AD52" s="38">
        <f>+ROUND(AC52/$I52*100,1)</f>
        <v>0.6</v>
      </c>
      <c r="AE52" s="6">
        <f t="shared" si="12"/>
        <v>57019</v>
      </c>
    </row>
    <row r="53" spans="1:31" s="6" customFormat="1" ht="13.5" customHeight="1" thickTop="1">
      <c r="A53" s="68"/>
      <c r="B53" s="33"/>
      <c r="C53" s="34" t="s">
        <v>73</v>
      </c>
      <c r="D53" s="29">
        <f aca="true" t="shared" si="40" ref="D53:K53">+SUM(D52:D52)</f>
        <v>7027</v>
      </c>
      <c r="E53" s="29">
        <f t="shared" si="40"/>
        <v>4483</v>
      </c>
      <c r="F53" s="29">
        <f t="shared" si="40"/>
        <v>600</v>
      </c>
      <c r="G53" s="29">
        <f t="shared" si="40"/>
        <v>44909</v>
      </c>
      <c r="H53" s="29">
        <f t="shared" si="40"/>
        <v>45509</v>
      </c>
      <c r="I53" s="29">
        <f t="shared" si="40"/>
        <v>57019</v>
      </c>
      <c r="J53" s="29">
        <f t="shared" si="40"/>
        <v>12110</v>
      </c>
      <c r="K53" s="29">
        <f t="shared" si="40"/>
        <v>8063</v>
      </c>
      <c r="L53" s="30">
        <f t="shared" si="11"/>
        <v>14.1</v>
      </c>
      <c r="M53" s="29">
        <f>+SUM(M52:M52)</f>
        <v>20169</v>
      </c>
      <c r="N53" s="30">
        <f t="shared" si="11"/>
        <v>35.4</v>
      </c>
      <c r="O53" s="29">
        <f>+SUM(O52:O52)</f>
        <v>4790</v>
      </c>
      <c r="P53" s="30">
        <f>+ROUND(O53/$I53*100,1)</f>
        <v>8.4</v>
      </c>
      <c r="Q53" s="29">
        <f>+SUM(Q52:Q52)</f>
        <v>4496</v>
      </c>
      <c r="R53" s="30">
        <f>+ROUND(Q53/$I53*100,1)</f>
        <v>7.9</v>
      </c>
      <c r="S53" s="29">
        <f>+SUM(S52:S52)</f>
        <v>17160</v>
      </c>
      <c r="T53" s="30">
        <f>+ROUND(S53/$I53*100,1)</f>
        <v>30.1</v>
      </c>
      <c r="U53" s="29">
        <f>+SUM(U52:U52)</f>
        <v>549</v>
      </c>
      <c r="V53" s="30">
        <f>+ROUND(U53/$I53*100,1)</f>
        <v>1</v>
      </c>
      <c r="W53" s="29">
        <f>+SUM(W52:W52)</f>
        <v>0</v>
      </c>
      <c r="X53" s="30">
        <f>+ROUND(W53/$I53*100,1)</f>
        <v>0</v>
      </c>
      <c r="Y53" s="29">
        <f>+SUM(Y52:Y52)</f>
        <v>1297</v>
      </c>
      <c r="Z53" s="30">
        <f>+ROUND(Y53/$I53*100,1)</f>
        <v>2.3</v>
      </c>
      <c r="AA53" s="29">
        <f>+SUM(AA52:AA52)</f>
        <v>139</v>
      </c>
      <c r="AB53" s="30">
        <f>+ROUND(AA53/$I53*100,1)</f>
        <v>0.2</v>
      </c>
      <c r="AC53" s="29">
        <f>+SUM(AC52:AC52)</f>
        <v>356</v>
      </c>
      <c r="AD53" s="30">
        <f>+ROUND(AC53/$I53*100,1)</f>
        <v>0.6</v>
      </c>
      <c r="AE53" s="6">
        <f t="shared" si="12"/>
        <v>57019</v>
      </c>
    </row>
    <row r="54" spans="1:31" s="6" customFormat="1" ht="13.5" customHeight="1">
      <c r="A54" s="68"/>
      <c r="B54" s="35"/>
      <c r="C54" s="36"/>
      <c r="D54" s="31"/>
      <c r="E54" s="31"/>
      <c r="F54" s="31"/>
      <c r="G54" s="31"/>
      <c r="H54" s="31"/>
      <c r="I54" s="31"/>
      <c r="J54" s="31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  <c r="AE54" s="6">
        <f t="shared" si="12"/>
        <v>0</v>
      </c>
    </row>
    <row r="55" spans="1:31" s="6" customFormat="1" ht="13.5" customHeight="1">
      <c r="A55" s="68" t="s">
        <v>70</v>
      </c>
      <c r="B55" s="39">
        <v>4</v>
      </c>
      <c r="C55" s="39" t="s">
        <v>5</v>
      </c>
      <c r="D55" s="39">
        <v>0</v>
      </c>
      <c r="E55" s="39">
        <v>12080</v>
      </c>
      <c r="F55" s="39">
        <v>1268126</v>
      </c>
      <c r="G55" s="39">
        <v>0</v>
      </c>
      <c r="H55" s="39">
        <f aca="true" t="shared" si="41" ref="H55:H65">SUM(F55:G55)</f>
        <v>1268126</v>
      </c>
      <c r="I55" s="39">
        <f aca="true" t="shared" si="42" ref="I55:I65">SUM(D55:E55,H55)</f>
        <v>1280206</v>
      </c>
      <c r="J55" s="39">
        <f aca="true" t="shared" si="43" ref="J55:J65">SUM(D55:F55)</f>
        <v>1280206</v>
      </c>
      <c r="K55" s="39">
        <v>24325</v>
      </c>
      <c r="L55" s="40">
        <f t="shared" si="11"/>
        <v>1.9</v>
      </c>
      <c r="M55" s="39">
        <v>1004260</v>
      </c>
      <c r="N55" s="40">
        <f t="shared" si="11"/>
        <v>78.4</v>
      </c>
      <c r="O55" s="39">
        <v>18364</v>
      </c>
      <c r="P55" s="40">
        <f aca="true" t="shared" si="44" ref="P55:P66">+ROUND(O55/$I55*100,1)</f>
        <v>1.4</v>
      </c>
      <c r="Q55" s="39">
        <v>1453</v>
      </c>
      <c r="R55" s="40">
        <f aca="true" t="shared" si="45" ref="R55:R66">+ROUND(Q55/$I55*100,1)</f>
        <v>0.1</v>
      </c>
      <c r="S55" s="39">
        <v>171886</v>
      </c>
      <c r="T55" s="40">
        <f aca="true" t="shared" si="46" ref="T55:T66">+ROUND(S55/$I55*100,1)</f>
        <v>13.4</v>
      </c>
      <c r="U55" s="39">
        <v>0</v>
      </c>
      <c r="V55" s="40">
        <f aca="true" t="shared" si="47" ref="V55:V66">+ROUND(U55/$I55*100,1)</f>
        <v>0</v>
      </c>
      <c r="W55" s="39">
        <v>0</v>
      </c>
      <c r="X55" s="40">
        <f aca="true" t="shared" si="48" ref="X55:X66">+ROUND(W55/$I55*100,1)</f>
        <v>0</v>
      </c>
      <c r="Y55" s="39">
        <v>55576</v>
      </c>
      <c r="Z55" s="40">
        <f aca="true" t="shared" si="49" ref="Z55:Z66">+ROUND(Y55/$I55*100,1)</f>
        <v>4.3</v>
      </c>
      <c r="AA55" s="39">
        <v>2674</v>
      </c>
      <c r="AB55" s="40">
        <f aca="true" t="shared" si="50" ref="AB55:AB66">+ROUND(AA55/$I55*100,1)</f>
        <v>0.2</v>
      </c>
      <c r="AC55" s="39">
        <v>1668</v>
      </c>
      <c r="AD55" s="40">
        <f aca="true" t="shared" si="51" ref="AD55:AD66">+ROUND(AC55/$I55*100,1)</f>
        <v>0.1</v>
      </c>
      <c r="AE55" s="6">
        <f t="shared" si="12"/>
        <v>1280206</v>
      </c>
    </row>
    <row r="56" spans="1:31" s="6" customFormat="1" ht="13.5" customHeight="1">
      <c r="A56" s="68"/>
      <c r="B56" s="41">
        <v>41</v>
      </c>
      <c r="C56" s="41" t="s">
        <v>29</v>
      </c>
      <c r="D56" s="41">
        <v>3085</v>
      </c>
      <c r="E56" s="41">
        <v>4232</v>
      </c>
      <c r="F56" s="41">
        <v>91823</v>
      </c>
      <c r="G56" s="41">
        <v>0</v>
      </c>
      <c r="H56" s="41">
        <f t="shared" si="41"/>
        <v>91823</v>
      </c>
      <c r="I56" s="41">
        <f t="shared" si="42"/>
        <v>99140</v>
      </c>
      <c r="J56" s="41">
        <f t="shared" si="43"/>
        <v>99140</v>
      </c>
      <c r="K56" s="41">
        <v>0</v>
      </c>
      <c r="L56" s="42">
        <f t="shared" si="11"/>
        <v>0</v>
      </c>
      <c r="M56" s="41">
        <v>75628</v>
      </c>
      <c r="N56" s="42">
        <f t="shared" si="11"/>
        <v>76.3</v>
      </c>
      <c r="O56" s="41">
        <v>230</v>
      </c>
      <c r="P56" s="42">
        <f t="shared" si="44"/>
        <v>0.2</v>
      </c>
      <c r="Q56" s="41">
        <v>651</v>
      </c>
      <c r="R56" s="42">
        <f t="shared" si="45"/>
        <v>0.7</v>
      </c>
      <c r="S56" s="41">
        <v>9088</v>
      </c>
      <c r="T56" s="42">
        <f t="shared" si="46"/>
        <v>9.2</v>
      </c>
      <c r="U56" s="41">
        <v>0</v>
      </c>
      <c r="V56" s="42">
        <f t="shared" si="47"/>
        <v>0</v>
      </c>
      <c r="W56" s="41">
        <v>0</v>
      </c>
      <c r="X56" s="42">
        <f t="shared" si="48"/>
        <v>0</v>
      </c>
      <c r="Y56" s="41">
        <v>13472</v>
      </c>
      <c r="Z56" s="42">
        <f t="shared" si="49"/>
        <v>13.6</v>
      </c>
      <c r="AA56" s="41">
        <v>62</v>
      </c>
      <c r="AB56" s="42">
        <f t="shared" si="50"/>
        <v>0.1</v>
      </c>
      <c r="AC56" s="41">
        <v>9</v>
      </c>
      <c r="AD56" s="42">
        <f t="shared" si="51"/>
        <v>0</v>
      </c>
      <c r="AE56" s="6">
        <f t="shared" si="12"/>
        <v>99140</v>
      </c>
    </row>
    <row r="57" spans="1:31" s="6" customFormat="1" ht="13.5" customHeight="1">
      <c r="A57" s="68"/>
      <c r="B57" s="41">
        <v>47</v>
      </c>
      <c r="C57" s="41" t="s">
        <v>34</v>
      </c>
      <c r="D57" s="41">
        <v>3983</v>
      </c>
      <c r="E57" s="41">
        <v>13641</v>
      </c>
      <c r="F57" s="41">
        <v>77825</v>
      </c>
      <c r="G57" s="41">
        <v>0</v>
      </c>
      <c r="H57" s="41">
        <f t="shared" si="41"/>
        <v>77825</v>
      </c>
      <c r="I57" s="41">
        <f t="shared" si="42"/>
        <v>95449</v>
      </c>
      <c r="J57" s="41">
        <f t="shared" si="43"/>
        <v>95449</v>
      </c>
      <c r="K57" s="41">
        <v>0</v>
      </c>
      <c r="L57" s="42">
        <f t="shared" si="11"/>
        <v>0</v>
      </c>
      <c r="M57" s="41">
        <v>53919</v>
      </c>
      <c r="N57" s="42">
        <f t="shared" si="11"/>
        <v>56.5</v>
      </c>
      <c r="O57" s="41">
        <v>6500</v>
      </c>
      <c r="P57" s="42">
        <f t="shared" si="44"/>
        <v>6.8</v>
      </c>
      <c r="Q57" s="41">
        <v>522</v>
      </c>
      <c r="R57" s="42">
        <f t="shared" si="45"/>
        <v>0.5</v>
      </c>
      <c r="S57" s="41">
        <v>23225.99</v>
      </c>
      <c r="T57" s="42">
        <f t="shared" si="46"/>
        <v>24.3</v>
      </c>
      <c r="U57" s="41">
        <v>162</v>
      </c>
      <c r="V57" s="42">
        <f t="shared" si="47"/>
        <v>0.2</v>
      </c>
      <c r="W57" s="41">
        <v>0</v>
      </c>
      <c r="X57" s="42">
        <f t="shared" si="48"/>
        <v>0</v>
      </c>
      <c r="Y57" s="41">
        <v>7827</v>
      </c>
      <c r="Z57" s="42">
        <f t="shared" si="49"/>
        <v>8.2</v>
      </c>
      <c r="AA57" s="41">
        <v>244</v>
      </c>
      <c r="AB57" s="42">
        <f t="shared" si="50"/>
        <v>0.3</v>
      </c>
      <c r="AC57" s="41">
        <v>3211</v>
      </c>
      <c r="AD57" s="42">
        <f t="shared" si="51"/>
        <v>3.4</v>
      </c>
      <c r="AE57" s="6">
        <f t="shared" si="12"/>
        <v>95610.99</v>
      </c>
    </row>
    <row r="58" spans="1:31" s="6" customFormat="1" ht="13.5" customHeight="1">
      <c r="A58" s="68"/>
      <c r="B58" s="41">
        <v>19</v>
      </c>
      <c r="C58" s="41" t="s">
        <v>189</v>
      </c>
      <c r="D58" s="41">
        <v>11950</v>
      </c>
      <c r="E58" s="41">
        <v>3010</v>
      </c>
      <c r="F58" s="41">
        <v>101394</v>
      </c>
      <c r="G58" s="41">
        <v>0</v>
      </c>
      <c r="H58" s="41">
        <f t="shared" si="41"/>
        <v>101394</v>
      </c>
      <c r="I58" s="41">
        <f t="shared" si="42"/>
        <v>116354</v>
      </c>
      <c r="J58" s="41">
        <f t="shared" si="43"/>
        <v>116354</v>
      </c>
      <c r="K58" s="41">
        <v>69</v>
      </c>
      <c r="L58" s="42">
        <f t="shared" si="11"/>
        <v>0.1</v>
      </c>
      <c r="M58" s="41">
        <v>51200</v>
      </c>
      <c r="N58" s="42">
        <f t="shared" si="11"/>
        <v>44</v>
      </c>
      <c r="O58" s="41">
        <v>7840</v>
      </c>
      <c r="P58" s="42">
        <f t="shared" si="44"/>
        <v>6.7</v>
      </c>
      <c r="Q58" s="41">
        <v>3615</v>
      </c>
      <c r="R58" s="42">
        <f t="shared" si="45"/>
        <v>3.1</v>
      </c>
      <c r="S58" s="41">
        <v>49952</v>
      </c>
      <c r="T58" s="42">
        <f t="shared" si="46"/>
        <v>42.9</v>
      </c>
      <c r="U58" s="41">
        <v>0</v>
      </c>
      <c r="V58" s="42">
        <f t="shared" si="47"/>
        <v>0</v>
      </c>
      <c r="W58" s="41">
        <v>0</v>
      </c>
      <c r="X58" s="42">
        <f t="shared" si="48"/>
        <v>0</v>
      </c>
      <c r="Y58" s="41">
        <v>2968</v>
      </c>
      <c r="Z58" s="42">
        <f t="shared" si="49"/>
        <v>2.6</v>
      </c>
      <c r="AA58" s="41">
        <v>16</v>
      </c>
      <c r="AB58" s="42">
        <f t="shared" si="50"/>
        <v>0</v>
      </c>
      <c r="AC58" s="41">
        <v>694</v>
      </c>
      <c r="AD58" s="42">
        <f t="shared" si="51"/>
        <v>0.6</v>
      </c>
      <c r="AE58" s="6">
        <f t="shared" si="12"/>
        <v>116354</v>
      </c>
    </row>
    <row r="59" spans="1:31" s="6" customFormat="1" ht="13.5" customHeight="1">
      <c r="A59" s="68"/>
      <c r="B59" s="41">
        <v>46</v>
      </c>
      <c r="C59" s="41" t="s">
        <v>33</v>
      </c>
      <c r="D59" s="41">
        <v>15402</v>
      </c>
      <c r="E59" s="41">
        <v>48274</v>
      </c>
      <c r="F59" s="41">
        <v>1836</v>
      </c>
      <c r="G59" s="41">
        <v>503550</v>
      </c>
      <c r="H59" s="41">
        <f t="shared" si="41"/>
        <v>505386</v>
      </c>
      <c r="I59" s="41">
        <f t="shared" si="42"/>
        <v>569062</v>
      </c>
      <c r="J59" s="41">
        <f t="shared" si="43"/>
        <v>65512</v>
      </c>
      <c r="K59" s="41">
        <v>6611</v>
      </c>
      <c r="L59" s="42">
        <f t="shared" si="11"/>
        <v>1.2</v>
      </c>
      <c r="M59" s="41">
        <v>376453</v>
      </c>
      <c r="N59" s="42">
        <f t="shared" si="11"/>
        <v>66.2</v>
      </c>
      <c r="O59" s="41">
        <v>25950</v>
      </c>
      <c r="P59" s="42">
        <f t="shared" si="44"/>
        <v>4.6</v>
      </c>
      <c r="Q59" s="41">
        <v>1907</v>
      </c>
      <c r="R59" s="42">
        <f t="shared" si="45"/>
        <v>0.3</v>
      </c>
      <c r="S59" s="41">
        <v>122050</v>
      </c>
      <c r="T59" s="42">
        <f t="shared" si="46"/>
        <v>21.4</v>
      </c>
      <c r="U59" s="41">
        <v>0</v>
      </c>
      <c r="V59" s="42">
        <f t="shared" si="47"/>
        <v>0</v>
      </c>
      <c r="W59" s="41">
        <v>0</v>
      </c>
      <c r="X59" s="42">
        <f t="shared" si="48"/>
        <v>0</v>
      </c>
      <c r="Y59" s="41">
        <v>32101</v>
      </c>
      <c r="Z59" s="42">
        <f t="shared" si="49"/>
        <v>5.6</v>
      </c>
      <c r="AA59" s="41">
        <v>3858</v>
      </c>
      <c r="AB59" s="42">
        <f t="shared" si="50"/>
        <v>0.7</v>
      </c>
      <c r="AC59" s="41">
        <v>132</v>
      </c>
      <c r="AD59" s="42">
        <f t="shared" si="51"/>
        <v>0</v>
      </c>
      <c r="AE59" s="6">
        <f t="shared" si="12"/>
        <v>569062</v>
      </c>
    </row>
    <row r="60" spans="1:31" s="6" customFormat="1" ht="13.5" customHeight="1">
      <c r="A60" s="68"/>
      <c r="B60" s="41">
        <v>33</v>
      </c>
      <c r="C60" s="41" t="s">
        <v>23</v>
      </c>
      <c r="D60" s="41">
        <v>1740</v>
      </c>
      <c r="E60" s="41">
        <v>6631</v>
      </c>
      <c r="F60" s="41">
        <v>1102</v>
      </c>
      <c r="G60" s="41">
        <v>125201</v>
      </c>
      <c r="H60" s="41">
        <f t="shared" si="41"/>
        <v>126303</v>
      </c>
      <c r="I60" s="41">
        <f t="shared" si="42"/>
        <v>134674</v>
      </c>
      <c r="J60" s="41">
        <f t="shared" si="43"/>
        <v>9473</v>
      </c>
      <c r="K60" s="41">
        <v>0</v>
      </c>
      <c r="L60" s="42">
        <f t="shared" si="11"/>
        <v>0</v>
      </c>
      <c r="M60" s="41">
        <v>62866</v>
      </c>
      <c r="N60" s="42">
        <f t="shared" si="11"/>
        <v>46.7</v>
      </c>
      <c r="O60" s="41">
        <v>0</v>
      </c>
      <c r="P60" s="42">
        <f t="shared" si="44"/>
        <v>0</v>
      </c>
      <c r="Q60" s="41">
        <v>0</v>
      </c>
      <c r="R60" s="42">
        <f t="shared" si="45"/>
        <v>0</v>
      </c>
      <c r="S60" s="41">
        <v>70153</v>
      </c>
      <c r="T60" s="42">
        <f t="shared" si="46"/>
        <v>52.1</v>
      </c>
      <c r="U60" s="41">
        <v>0</v>
      </c>
      <c r="V60" s="42">
        <f t="shared" si="47"/>
        <v>0</v>
      </c>
      <c r="W60" s="41">
        <v>0</v>
      </c>
      <c r="X60" s="42">
        <f t="shared" si="48"/>
        <v>0</v>
      </c>
      <c r="Y60" s="41">
        <v>1655</v>
      </c>
      <c r="Z60" s="42">
        <f t="shared" si="49"/>
        <v>1.2</v>
      </c>
      <c r="AA60" s="41">
        <v>0</v>
      </c>
      <c r="AB60" s="42">
        <f t="shared" si="50"/>
        <v>0</v>
      </c>
      <c r="AC60" s="41">
        <v>0</v>
      </c>
      <c r="AD60" s="42">
        <f t="shared" si="51"/>
        <v>0</v>
      </c>
      <c r="AE60" s="6">
        <f t="shared" si="12"/>
        <v>134674</v>
      </c>
    </row>
    <row r="61" spans="1:31" s="6" customFormat="1" ht="13.5" customHeight="1">
      <c r="A61" s="68"/>
      <c r="B61" s="41">
        <v>34</v>
      </c>
      <c r="C61" s="41" t="s">
        <v>24</v>
      </c>
      <c r="D61" s="41">
        <v>2366</v>
      </c>
      <c r="E61" s="41">
        <v>15931</v>
      </c>
      <c r="F61" s="41">
        <v>7014</v>
      </c>
      <c r="G61" s="41">
        <v>344443</v>
      </c>
      <c r="H61" s="41">
        <f t="shared" si="41"/>
        <v>351457</v>
      </c>
      <c r="I61" s="41">
        <f t="shared" si="42"/>
        <v>369754</v>
      </c>
      <c r="J61" s="41">
        <f t="shared" si="43"/>
        <v>25311</v>
      </c>
      <c r="K61" s="41">
        <v>0</v>
      </c>
      <c r="L61" s="42">
        <f t="shared" si="11"/>
        <v>0</v>
      </c>
      <c r="M61" s="41">
        <v>176041</v>
      </c>
      <c r="N61" s="42">
        <f t="shared" si="11"/>
        <v>47.6</v>
      </c>
      <c r="O61" s="41">
        <v>9094</v>
      </c>
      <c r="P61" s="42">
        <f t="shared" si="44"/>
        <v>2.5</v>
      </c>
      <c r="Q61" s="41">
        <v>0</v>
      </c>
      <c r="R61" s="42">
        <f t="shared" si="45"/>
        <v>0</v>
      </c>
      <c r="S61" s="41">
        <v>168374</v>
      </c>
      <c r="T61" s="42">
        <f t="shared" si="46"/>
        <v>45.5</v>
      </c>
      <c r="U61" s="41">
        <v>0</v>
      </c>
      <c r="V61" s="42">
        <f t="shared" si="47"/>
        <v>0</v>
      </c>
      <c r="W61" s="41">
        <v>0</v>
      </c>
      <c r="X61" s="42">
        <f t="shared" si="48"/>
        <v>0</v>
      </c>
      <c r="Y61" s="41">
        <v>15272</v>
      </c>
      <c r="Z61" s="42">
        <f t="shared" si="49"/>
        <v>4.1</v>
      </c>
      <c r="AA61" s="41">
        <v>621</v>
      </c>
      <c r="AB61" s="42">
        <f t="shared" si="50"/>
        <v>0.2</v>
      </c>
      <c r="AC61" s="41">
        <v>352</v>
      </c>
      <c r="AD61" s="42">
        <f t="shared" si="51"/>
        <v>0.1</v>
      </c>
      <c r="AE61" s="6">
        <f t="shared" si="12"/>
        <v>369754</v>
      </c>
    </row>
    <row r="62" spans="1:31" s="6" customFormat="1" ht="13.5" customHeight="1">
      <c r="A62" s="68"/>
      <c r="B62" s="41">
        <v>38</v>
      </c>
      <c r="C62" s="41" t="s">
        <v>27</v>
      </c>
      <c r="D62" s="41">
        <v>4877</v>
      </c>
      <c r="E62" s="41">
        <v>14724</v>
      </c>
      <c r="F62" s="41">
        <v>8097</v>
      </c>
      <c r="G62" s="41">
        <v>228984</v>
      </c>
      <c r="H62" s="41">
        <f t="shared" si="41"/>
        <v>237081</v>
      </c>
      <c r="I62" s="41">
        <f t="shared" si="42"/>
        <v>256682</v>
      </c>
      <c r="J62" s="41">
        <f t="shared" si="43"/>
        <v>27698</v>
      </c>
      <c r="K62" s="41">
        <v>275</v>
      </c>
      <c r="L62" s="42">
        <f t="shared" si="11"/>
        <v>0.1</v>
      </c>
      <c r="M62" s="41">
        <v>178890</v>
      </c>
      <c r="N62" s="42">
        <f t="shared" si="11"/>
        <v>69.7</v>
      </c>
      <c r="O62" s="41">
        <v>3450</v>
      </c>
      <c r="P62" s="42">
        <f t="shared" si="44"/>
        <v>1.3</v>
      </c>
      <c r="Q62" s="41">
        <v>0</v>
      </c>
      <c r="R62" s="42">
        <f t="shared" si="45"/>
        <v>0</v>
      </c>
      <c r="S62" s="41">
        <v>47667</v>
      </c>
      <c r="T62" s="42">
        <f t="shared" si="46"/>
        <v>18.6</v>
      </c>
      <c r="U62" s="41">
        <v>0</v>
      </c>
      <c r="V62" s="42">
        <f t="shared" si="47"/>
        <v>0</v>
      </c>
      <c r="W62" s="41">
        <v>0</v>
      </c>
      <c r="X62" s="42">
        <f t="shared" si="48"/>
        <v>0</v>
      </c>
      <c r="Y62" s="41">
        <v>17834</v>
      </c>
      <c r="Z62" s="42">
        <f t="shared" si="49"/>
        <v>6.9</v>
      </c>
      <c r="AA62" s="41">
        <v>190</v>
      </c>
      <c r="AB62" s="42">
        <f t="shared" si="50"/>
        <v>0.1</v>
      </c>
      <c r="AC62" s="41">
        <v>8376</v>
      </c>
      <c r="AD62" s="42">
        <f t="shared" si="51"/>
        <v>3.3</v>
      </c>
      <c r="AE62" s="6">
        <f t="shared" si="12"/>
        <v>256682</v>
      </c>
    </row>
    <row r="63" spans="1:31" s="6" customFormat="1" ht="13.5" customHeight="1">
      <c r="A63" s="68"/>
      <c r="B63" s="41">
        <v>51</v>
      </c>
      <c r="C63" s="41" t="s">
        <v>36</v>
      </c>
      <c r="D63" s="41">
        <v>0</v>
      </c>
      <c r="E63" s="41">
        <v>13335</v>
      </c>
      <c r="F63" s="41">
        <v>0</v>
      </c>
      <c r="G63" s="41">
        <v>101251</v>
      </c>
      <c r="H63" s="41">
        <f t="shared" si="41"/>
        <v>101251</v>
      </c>
      <c r="I63" s="41">
        <f t="shared" si="42"/>
        <v>114586</v>
      </c>
      <c r="J63" s="41">
        <f t="shared" si="43"/>
        <v>13335</v>
      </c>
      <c r="K63" s="41">
        <v>398</v>
      </c>
      <c r="L63" s="42">
        <f t="shared" si="11"/>
        <v>0.3</v>
      </c>
      <c r="M63" s="41">
        <v>52120</v>
      </c>
      <c r="N63" s="42">
        <f t="shared" si="11"/>
        <v>45.5</v>
      </c>
      <c r="O63" s="41">
        <v>8395</v>
      </c>
      <c r="P63" s="42">
        <f t="shared" si="44"/>
        <v>7.3</v>
      </c>
      <c r="Q63" s="41">
        <v>0</v>
      </c>
      <c r="R63" s="42">
        <f t="shared" si="45"/>
        <v>0</v>
      </c>
      <c r="S63" s="41">
        <v>22067</v>
      </c>
      <c r="T63" s="42">
        <f t="shared" si="46"/>
        <v>19.3</v>
      </c>
      <c r="U63" s="41">
        <v>0</v>
      </c>
      <c r="V63" s="42">
        <f t="shared" si="47"/>
        <v>0</v>
      </c>
      <c r="W63" s="41">
        <v>0</v>
      </c>
      <c r="X63" s="42">
        <f t="shared" si="48"/>
        <v>0</v>
      </c>
      <c r="Y63" s="41">
        <v>31339</v>
      </c>
      <c r="Z63" s="42">
        <f t="shared" si="49"/>
        <v>27.3</v>
      </c>
      <c r="AA63" s="41">
        <v>0</v>
      </c>
      <c r="AB63" s="42">
        <f t="shared" si="50"/>
        <v>0</v>
      </c>
      <c r="AC63" s="41">
        <v>267</v>
      </c>
      <c r="AD63" s="42">
        <f t="shared" si="51"/>
        <v>0.2</v>
      </c>
      <c r="AE63" s="6">
        <f t="shared" si="12"/>
        <v>114586</v>
      </c>
    </row>
    <row r="64" spans="1:31" s="6" customFormat="1" ht="13.5" customHeight="1">
      <c r="A64" s="68"/>
      <c r="B64" s="41">
        <v>73</v>
      </c>
      <c r="C64" s="41" t="s">
        <v>54</v>
      </c>
      <c r="D64" s="41">
        <v>0</v>
      </c>
      <c r="E64" s="41">
        <v>2820</v>
      </c>
      <c r="F64" s="41">
        <v>3422</v>
      </c>
      <c r="G64" s="41">
        <v>71501</v>
      </c>
      <c r="H64" s="41">
        <f t="shared" si="41"/>
        <v>74923</v>
      </c>
      <c r="I64" s="41">
        <f t="shared" si="42"/>
        <v>77743</v>
      </c>
      <c r="J64" s="41">
        <f t="shared" si="43"/>
        <v>6242</v>
      </c>
      <c r="K64" s="41">
        <v>0</v>
      </c>
      <c r="L64" s="42">
        <f t="shared" si="11"/>
        <v>0</v>
      </c>
      <c r="M64" s="41">
        <v>33331</v>
      </c>
      <c r="N64" s="42">
        <f t="shared" si="11"/>
        <v>42.9</v>
      </c>
      <c r="O64" s="41">
        <v>200</v>
      </c>
      <c r="P64" s="42">
        <f t="shared" si="44"/>
        <v>0.3</v>
      </c>
      <c r="Q64" s="41">
        <v>0</v>
      </c>
      <c r="R64" s="42">
        <f t="shared" si="45"/>
        <v>0</v>
      </c>
      <c r="S64" s="41">
        <v>39721</v>
      </c>
      <c r="T64" s="42">
        <f t="shared" si="46"/>
        <v>51.1</v>
      </c>
      <c r="U64" s="41">
        <v>0</v>
      </c>
      <c r="V64" s="42">
        <f t="shared" si="47"/>
        <v>0</v>
      </c>
      <c r="W64" s="41">
        <v>0</v>
      </c>
      <c r="X64" s="42">
        <f t="shared" si="48"/>
        <v>0</v>
      </c>
      <c r="Y64" s="41">
        <v>4454</v>
      </c>
      <c r="Z64" s="42">
        <f t="shared" si="49"/>
        <v>5.7</v>
      </c>
      <c r="AA64" s="41">
        <v>4</v>
      </c>
      <c r="AB64" s="42">
        <f t="shared" si="50"/>
        <v>0</v>
      </c>
      <c r="AC64" s="41">
        <v>33</v>
      </c>
      <c r="AD64" s="42">
        <f t="shared" si="51"/>
        <v>0</v>
      </c>
      <c r="AE64" s="6">
        <f t="shared" si="12"/>
        <v>77743</v>
      </c>
    </row>
    <row r="65" spans="1:31" s="6" customFormat="1" ht="13.5" customHeight="1" thickBot="1">
      <c r="A65" s="68"/>
      <c r="B65" s="43">
        <v>32</v>
      </c>
      <c r="C65" s="51" t="s">
        <v>22</v>
      </c>
      <c r="D65" s="43">
        <v>1162</v>
      </c>
      <c r="E65" s="43">
        <v>15865</v>
      </c>
      <c r="F65" s="43">
        <v>0</v>
      </c>
      <c r="G65" s="43">
        <v>58086</v>
      </c>
      <c r="H65" s="43">
        <f t="shared" si="41"/>
        <v>58086</v>
      </c>
      <c r="I65" s="43">
        <f t="shared" si="42"/>
        <v>75113</v>
      </c>
      <c r="J65" s="43">
        <f t="shared" si="43"/>
        <v>17027</v>
      </c>
      <c r="K65" s="43">
        <v>0</v>
      </c>
      <c r="L65" s="44">
        <f t="shared" si="11"/>
        <v>0</v>
      </c>
      <c r="M65" s="43">
        <v>62380</v>
      </c>
      <c r="N65" s="44">
        <f t="shared" si="11"/>
        <v>83</v>
      </c>
      <c r="O65" s="43">
        <v>263</v>
      </c>
      <c r="P65" s="44">
        <f t="shared" si="44"/>
        <v>0.4</v>
      </c>
      <c r="Q65" s="43">
        <v>0</v>
      </c>
      <c r="R65" s="44">
        <f t="shared" si="45"/>
        <v>0</v>
      </c>
      <c r="S65" s="43">
        <v>12169</v>
      </c>
      <c r="T65" s="44">
        <f t="shared" si="46"/>
        <v>16.2</v>
      </c>
      <c r="U65" s="43">
        <v>0</v>
      </c>
      <c r="V65" s="44">
        <f t="shared" si="47"/>
        <v>0</v>
      </c>
      <c r="W65" s="43">
        <v>0</v>
      </c>
      <c r="X65" s="44">
        <f t="shared" si="48"/>
        <v>0</v>
      </c>
      <c r="Y65" s="43">
        <v>105</v>
      </c>
      <c r="Z65" s="44">
        <f t="shared" si="49"/>
        <v>0.1</v>
      </c>
      <c r="AA65" s="43">
        <v>0</v>
      </c>
      <c r="AB65" s="44">
        <f t="shared" si="50"/>
        <v>0</v>
      </c>
      <c r="AC65" s="43">
        <v>196</v>
      </c>
      <c r="AD65" s="44">
        <f t="shared" si="51"/>
        <v>0.3</v>
      </c>
      <c r="AE65" s="6">
        <f t="shared" si="12"/>
        <v>75113</v>
      </c>
    </row>
    <row r="66" spans="1:31" s="6" customFormat="1" ht="13.5" customHeight="1" thickTop="1">
      <c r="A66" s="68"/>
      <c r="B66" s="33"/>
      <c r="C66" s="34" t="s">
        <v>73</v>
      </c>
      <c r="D66" s="29">
        <f aca="true" t="shared" si="52" ref="D66:K66">+SUM(D55:D65)</f>
        <v>44565</v>
      </c>
      <c r="E66" s="29">
        <f t="shared" si="52"/>
        <v>150543</v>
      </c>
      <c r="F66" s="29">
        <f t="shared" si="52"/>
        <v>1560639</v>
      </c>
      <c r="G66" s="29">
        <f t="shared" si="52"/>
        <v>1433016</v>
      </c>
      <c r="H66" s="29">
        <f t="shared" si="52"/>
        <v>2993655</v>
      </c>
      <c r="I66" s="29">
        <f t="shared" si="52"/>
        <v>3188763</v>
      </c>
      <c r="J66" s="29">
        <f t="shared" si="52"/>
        <v>1755747</v>
      </c>
      <c r="K66" s="29">
        <f t="shared" si="52"/>
        <v>31678</v>
      </c>
      <c r="L66" s="30">
        <f t="shared" si="11"/>
        <v>1</v>
      </c>
      <c r="M66" s="29">
        <f>+SUM(M55:M65)</f>
        <v>2127088</v>
      </c>
      <c r="N66" s="30">
        <f t="shared" si="11"/>
        <v>66.7</v>
      </c>
      <c r="O66" s="29">
        <f>+SUM(O55:O65)</f>
        <v>80286</v>
      </c>
      <c r="P66" s="30">
        <f t="shared" si="44"/>
        <v>2.5</v>
      </c>
      <c r="Q66" s="29">
        <f>+SUM(Q55:Q65)</f>
        <v>8148</v>
      </c>
      <c r="R66" s="30">
        <f t="shared" si="45"/>
        <v>0.3</v>
      </c>
      <c r="S66" s="29">
        <f>+SUM(S55:S65)</f>
        <v>736352.99</v>
      </c>
      <c r="T66" s="30">
        <f t="shared" si="46"/>
        <v>23.1</v>
      </c>
      <c r="U66" s="29">
        <f>+SUM(U55:U65)</f>
        <v>162</v>
      </c>
      <c r="V66" s="30">
        <f t="shared" si="47"/>
        <v>0</v>
      </c>
      <c r="W66" s="29">
        <f>+SUM(W55:W65)</f>
        <v>0</v>
      </c>
      <c r="X66" s="30">
        <f t="shared" si="48"/>
        <v>0</v>
      </c>
      <c r="Y66" s="29">
        <f>+SUM(Y55:Y65)</f>
        <v>182603</v>
      </c>
      <c r="Z66" s="30">
        <f t="shared" si="49"/>
        <v>5.7</v>
      </c>
      <c r="AA66" s="29">
        <f>+SUM(AA55:AA65)</f>
        <v>7669</v>
      </c>
      <c r="AB66" s="30">
        <f t="shared" si="50"/>
        <v>0.2</v>
      </c>
      <c r="AC66" s="29">
        <f>+SUM(AC55:AC65)</f>
        <v>14938</v>
      </c>
      <c r="AD66" s="30">
        <f t="shared" si="51"/>
        <v>0.5</v>
      </c>
      <c r="AE66" s="6">
        <f t="shared" si="12"/>
        <v>3188924.99</v>
      </c>
    </row>
    <row r="67" spans="1:31" s="6" customFormat="1" ht="13.5" customHeight="1">
      <c r="A67" s="68"/>
      <c r="B67" s="35"/>
      <c r="C67" s="36"/>
      <c r="D67" s="31"/>
      <c r="E67" s="31"/>
      <c r="F67" s="31"/>
      <c r="G67" s="31"/>
      <c r="H67" s="31"/>
      <c r="I67" s="31"/>
      <c r="J67" s="31"/>
      <c r="K67" s="31"/>
      <c r="L67" s="32"/>
      <c r="M67" s="31"/>
      <c r="N67" s="32"/>
      <c r="O67" s="31"/>
      <c r="P67" s="32"/>
      <c r="Q67" s="31"/>
      <c r="R67" s="32"/>
      <c r="S67" s="31"/>
      <c r="T67" s="32"/>
      <c r="U67" s="31"/>
      <c r="V67" s="32"/>
      <c r="W67" s="31"/>
      <c r="X67" s="32"/>
      <c r="Y67" s="31"/>
      <c r="Z67" s="32"/>
      <c r="AA67" s="31"/>
      <c r="AB67" s="32"/>
      <c r="AC67" s="31"/>
      <c r="AD67" s="32"/>
      <c r="AE67" s="6">
        <f t="shared" si="12"/>
        <v>0</v>
      </c>
    </row>
    <row r="68" spans="1:31" s="6" customFormat="1" ht="13.5" customHeight="1">
      <c r="A68" s="68" t="s">
        <v>78</v>
      </c>
      <c r="B68" s="39">
        <v>9</v>
      </c>
      <c r="C68" s="49" t="s">
        <v>8</v>
      </c>
      <c r="D68" s="39">
        <v>0</v>
      </c>
      <c r="E68" s="39">
        <v>57770</v>
      </c>
      <c r="F68" s="39">
        <v>0</v>
      </c>
      <c r="G68" s="39">
        <v>290484</v>
      </c>
      <c r="H68" s="46">
        <f>SUM(F68:G68)</f>
        <v>290484</v>
      </c>
      <c r="I68" s="47">
        <f>SUM(D68:E68,H68)</f>
        <v>348254</v>
      </c>
      <c r="J68" s="41">
        <f>SUM(D68:F68)</f>
        <v>57770</v>
      </c>
      <c r="K68" s="39">
        <v>33153</v>
      </c>
      <c r="L68" s="40">
        <f t="shared" si="11"/>
        <v>9.5</v>
      </c>
      <c r="M68" s="39">
        <v>246919</v>
      </c>
      <c r="N68" s="40">
        <f t="shared" si="11"/>
        <v>70.9</v>
      </c>
      <c r="O68" s="39">
        <v>992</v>
      </c>
      <c r="P68" s="40">
        <f>+ROUND(O68/$I68*100,1)</f>
        <v>0.3</v>
      </c>
      <c r="Q68" s="39">
        <v>2279</v>
      </c>
      <c r="R68" s="40">
        <f>+ROUND(Q68/$I68*100,1)</f>
        <v>0.7</v>
      </c>
      <c r="S68" s="39">
        <v>55086</v>
      </c>
      <c r="T68" s="40">
        <f>+ROUND(S68/$I68*100,1)</f>
        <v>15.8</v>
      </c>
      <c r="U68" s="39">
        <v>77</v>
      </c>
      <c r="V68" s="40">
        <f>+ROUND(U68/$I68*100,1)</f>
        <v>0</v>
      </c>
      <c r="W68" s="39">
        <v>0</v>
      </c>
      <c r="X68" s="40">
        <f>+ROUND(W68/$I68*100,1)</f>
        <v>0</v>
      </c>
      <c r="Y68" s="39">
        <v>7101</v>
      </c>
      <c r="Z68" s="40">
        <f>+ROUND(Y68/$I68*100,1)</f>
        <v>2</v>
      </c>
      <c r="AA68" s="39">
        <v>706</v>
      </c>
      <c r="AB68" s="40">
        <f>+ROUND(AA68/$I68*100,1)</f>
        <v>0.2</v>
      </c>
      <c r="AC68" s="39">
        <v>1779</v>
      </c>
      <c r="AD68" s="40">
        <f>+ROUND(AC68/$I68*100,1)</f>
        <v>0.5</v>
      </c>
      <c r="AE68" s="6">
        <f t="shared" si="12"/>
        <v>348092</v>
      </c>
    </row>
    <row r="69" spans="1:31" s="6" customFormat="1" ht="13.5" customHeight="1">
      <c r="A69" s="68"/>
      <c r="B69" s="41">
        <v>22</v>
      </c>
      <c r="C69" s="50" t="s">
        <v>16</v>
      </c>
      <c r="D69" s="41">
        <v>3852</v>
      </c>
      <c r="E69" s="41">
        <v>5600</v>
      </c>
      <c r="F69" s="41">
        <v>2900</v>
      </c>
      <c r="G69" s="41">
        <v>80540</v>
      </c>
      <c r="H69" s="41">
        <f>SUM(F69:G69)</f>
        <v>83440</v>
      </c>
      <c r="I69" s="41">
        <f>SUM(D69:E69,H69)</f>
        <v>92892</v>
      </c>
      <c r="J69" s="41">
        <f>SUM(D69:F69)</f>
        <v>12352</v>
      </c>
      <c r="K69" s="41">
        <v>5175</v>
      </c>
      <c r="L69" s="42">
        <f t="shared" si="11"/>
        <v>5.6</v>
      </c>
      <c r="M69" s="41">
        <v>38596</v>
      </c>
      <c r="N69" s="42">
        <f t="shared" si="11"/>
        <v>41.5</v>
      </c>
      <c r="O69" s="41">
        <v>3705</v>
      </c>
      <c r="P69" s="42">
        <f>+ROUND(O69/$I69*100,1)</f>
        <v>4</v>
      </c>
      <c r="Q69" s="41">
        <v>3677</v>
      </c>
      <c r="R69" s="42">
        <f>+ROUND(Q69/$I69*100,1)</f>
        <v>4</v>
      </c>
      <c r="S69" s="41">
        <v>32499</v>
      </c>
      <c r="T69" s="42">
        <f>+ROUND(S69/$I69*100,1)</f>
        <v>35</v>
      </c>
      <c r="U69" s="41">
        <v>0</v>
      </c>
      <c r="V69" s="42">
        <f>+ROUND(U69/$I69*100,1)</f>
        <v>0</v>
      </c>
      <c r="W69" s="41">
        <v>0</v>
      </c>
      <c r="X69" s="42">
        <f>+ROUND(W69/$I69*100,1)</f>
        <v>0</v>
      </c>
      <c r="Y69" s="41">
        <v>565</v>
      </c>
      <c r="Z69" s="42">
        <f>+ROUND(Y69/$I69*100,1)</f>
        <v>0.6</v>
      </c>
      <c r="AA69" s="41">
        <v>0</v>
      </c>
      <c r="AB69" s="42">
        <f>+ROUND(AA69/$I69*100,1)</f>
        <v>0</v>
      </c>
      <c r="AC69" s="41">
        <v>8675</v>
      </c>
      <c r="AD69" s="42">
        <f>+ROUND(AC69/$I69*100,1)</f>
        <v>9.3</v>
      </c>
      <c r="AE69" s="6">
        <f t="shared" si="12"/>
        <v>92892</v>
      </c>
    </row>
    <row r="70" spans="1:31" s="6" customFormat="1" ht="13.5" customHeight="1">
      <c r="A70" s="68"/>
      <c r="B70" s="41">
        <v>74</v>
      </c>
      <c r="C70" s="50" t="s">
        <v>55</v>
      </c>
      <c r="D70" s="41">
        <v>1657</v>
      </c>
      <c r="E70" s="41">
        <v>130</v>
      </c>
      <c r="F70" s="41">
        <v>3352</v>
      </c>
      <c r="G70" s="41">
        <v>87880</v>
      </c>
      <c r="H70" s="41">
        <f>SUM(F70:G70)</f>
        <v>91232</v>
      </c>
      <c r="I70" s="41">
        <f>SUM(D70:E70,H70)</f>
        <v>93019</v>
      </c>
      <c r="J70" s="41">
        <f>SUM(D70:F70)</f>
        <v>5139</v>
      </c>
      <c r="K70" s="41">
        <v>0</v>
      </c>
      <c r="L70" s="42">
        <f t="shared" si="11"/>
        <v>0</v>
      </c>
      <c r="M70" s="41">
        <v>51100</v>
      </c>
      <c r="N70" s="42">
        <f t="shared" si="11"/>
        <v>54.9</v>
      </c>
      <c r="O70" s="41">
        <v>1044</v>
      </c>
      <c r="P70" s="42">
        <f>+ROUND(O70/$I70*100,1)</f>
        <v>1.1</v>
      </c>
      <c r="Q70" s="41">
        <v>0</v>
      </c>
      <c r="R70" s="42">
        <f>+ROUND(Q70/$I70*100,1)</f>
        <v>0</v>
      </c>
      <c r="S70" s="41">
        <v>33180</v>
      </c>
      <c r="T70" s="42">
        <f>+ROUND(S70/$I70*100,1)</f>
        <v>35.7</v>
      </c>
      <c r="U70" s="41">
        <v>0</v>
      </c>
      <c r="V70" s="42">
        <f>+ROUND(U70/$I70*100,1)</f>
        <v>0</v>
      </c>
      <c r="W70" s="41">
        <v>0</v>
      </c>
      <c r="X70" s="42">
        <f>+ROUND(W70/$I70*100,1)</f>
        <v>0</v>
      </c>
      <c r="Y70" s="41">
        <v>7600</v>
      </c>
      <c r="Z70" s="42">
        <f>+ROUND(Y70/$I70*100,1)</f>
        <v>8.2</v>
      </c>
      <c r="AA70" s="41">
        <v>0</v>
      </c>
      <c r="AB70" s="42">
        <f>+ROUND(AA70/$I70*100,1)</f>
        <v>0</v>
      </c>
      <c r="AC70" s="41">
        <v>95</v>
      </c>
      <c r="AD70" s="42">
        <f>+ROUND(AC70/$I70*100,1)</f>
        <v>0.1</v>
      </c>
      <c r="AE70" s="6">
        <f t="shared" si="12"/>
        <v>93019</v>
      </c>
    </row>
    <row r="71" spans="1:31" s="6" customFormat="1" ht="13.5" customHeight="1" thickBot="1">
      <c r="A71" s="68"/>
      <c r="B71" s="43">
        <v>63</v>
      </c>
      <c r="C71" s="51" t="s">
        <v>45</v>
      </c>
      <c r="D71" s="43">
        <v>195</v>
      </c>
      <c r="E71" s="43">
        <v>21642</v>
      </c>
      <c r="F71" s="43">
        <v>0</v>
      </c>
      <c r="G71" s="43">
        <v>178513</v>
      </c>
      <c r="H71" s="37">
        <f>SUM(F71:G71)</f>
        <v>178513</v>
      </c>
      <c r="I71" s="48">
        <f>SUM(D71:E71,H71)</f>
        <v>200350</v>
      </c>
      <c r="J71" s="41">
        <f>SUM(D71:F71)</f>
        <v>21837</v>
      </c>
      <c r="K71" s="43">
        <v>195</v>
      </c>
      <c r="L71" s="44">
        <f t="shared" si="11"/>
        <v>0.1</v>
      </c>
      <c r="M71" s="43">
        <v>54227</v>
      </c>
      <c r="N71" s="44">
        <f t="shared" si="11"/>
        <v>27.1</v>
      </c>
      <c r="O71" s="43">
        <v>14476</v>
      </c>
      <c r="P71" s="44">
        <f>+ROUND(O71/$I71*100,1)</f>
        <v>7.2</v>
      </c>
      <c r="Q71" s="43">
        <v>98</v>
      </c>
      <c r="R71" s="44">
        <f>+ROUND(Q71/$I71*100,1)</f>
        <v>0</v>
      </c>
      <c r="S71" s="43">
        <v>95761</v>
      </c>
      <c r="T71" s="44">
        <f>+ROUND(S71/$I71*100,1)</f>
        <v>47.8</v>
      </c>
      <c r="U71" s="43">
        <v>0</v>
      </c>
      <c r="V71" s="44">
        <f>+ROUND(U71/$I71*100,1)</f>
        <v>0</v>
      </c>
      <c r="W71" s="43">
        <v>0</v>
      </c>
      <c r="X71" s="44">
        <f>+ROUND(W71/$I71*100,1)</f>
        <v>0</v>
      </c>
      <c r="Y71" s="43">
        <v>35206</v>
      </c>
      <c r="Z71" s="44">
        <f>+ROUND(Y71/$I71*100,1)</f>
        <v>17.6</v>
      </c>
      <c r="AA71" s="43">
        <v>259</v>
      </c>
      <c r="AB71" s="44">
        <f>+ROUND(AA71/$I71*100,1)</f>
        <v>0.1</v>
      </c>
      <c r="AC71" s="43">
        <v>128</v>
      </c>
      <c r="AD71" s="44">
        <f>+ROUND(AC71/$I71*100,1)</f>
        <v>0.1</v>
      </c>
      <c r="AE71" s="6">
        <f t="shared" si="12"/>
        <v>200350</v>
      </c>
    </row>
    <row r="72" spans="1:31" s="6" customFormat="1" ht="13.5" customHeight="1" thickTop="1">
      <c r="A72" s="68"/>
      <c r="B72" s="33"/>
      <c r="C72" s="34" t="s">
        <v>73</v>
      </c>
      <c r="D72" s="29">
        <f aca="true" t="shared" si="53" ref="D72:K72">+SUM(D68:D71)</f>
        <v>5704</v>
      </c>
      <c r="E72" s="29">
        <f t="shared" si="53"/>
        <v>85142</v>
      </c>
      <c r="F72" s="29">
        <f t="shared" si="53"/>
        <v>6252</v>
      </c>
      <c r="G72" s="29">
        <f t="shared" si="53"/>
        <v>637417</v>
      </c>
      <c r="H72" s="29">
        <f t="shared" si="53"/>
        <v>643669</v>
      </c>
      <c r="I72" s="29">
        <f t="shared" si="53"/>
        <v>734515</v>
      </c>
      <c r="J72" s="29">
        <f t="shared" si="53"/>
        <v>97098</v>
      </c>
      <c r="K72" s="29">
        <f t="shared" si="53"/>
        <v>38523</v>
      </c>
      <c r="L72" s="30">
        <f aca="true" t="shared" si="54" ref="L72:N93">+ROUND(K72/$I72*100,1)</f>
        <v>5.2</v>
      </c>
      <c r="M72" s="29">
        <f>+SUM(M68:M71)</f>
        <v>390842</v>
      </c>
      <c r="N72" s="30">
        <f t="shared" si="54"/>
        <v>53.2</v>
      </c>
      <c r="O72" s="29">
        <f>+SUM(O68:O71)</f>
        <v>20217</v>
      </c>
      <c r="P72" s="30">
        <f>+ROUND(O72/$I72*100,1)</f>
        <v>2.8</v>
      </c>
      <c r="Q72" s="29">
        <f>+SUM(Q68:Q71)</f>
        <v>6054</v>
      </c>
      <c r="R72" s="30">
        <f>+ROUND(Q72/$I72*100,1)</f>
        <v>0.8</v>
      </c>
      <c r="S72" s="29">
        <f>+SUM(S68:S71)</f>
        <v>216526</v>
      </c>
      <c r="T72" s="30">
        <f>+ROUND(S72/$I72*100,1)</f>
        <v>29.5</v>
      </c>
      <c r="U72" s="29">
        <f>+SUM(U68:U71)</f>
        <v>77</v>
      </c>
      <c r="V72" s="30">
        <f>+ROUND(U72/$I72*100,1)</f>
        <v>0</v>
      </c>
      <c r="W72" s="29">
        <f>+SUM(W68:W71)</f>
        <v>0</v>
      </c>
      <c r="X72" s="30">
        <f>+ROUND(W72/$I72*100,1)</f>
        <v>0</v>
      </c>
      <c r="Y72" s="29">
        <f>+SUM(Y68:Y71)</f>
        <v>50472</v>
      </c>
      <c r="Z72" s="30">
        <f>+ROUND(Y72/$I72*100,1)</f>
        <v>6.9</v>
      </c>
      <c r="AA72" s="29">
        <f>+SUM(AA68:AA71)</f>
        <v>965</v>
      </c>
      <c r="AB72" s="30">
        <f>+ROUND(AA72/$I72*100,1)</f>
        <v>0.1</v>
      </c>
      <c r="AC72" s="29">
        <f>+SUM(AC68:AC71)</f>
        <v>10677</v>
      </c>
      <c r="AD72" s="30">
        <f>+ROUND(AC72/$I72*100,1)</f>
        <v>1.5</v>
      </c>
      <c r="AE72" s="6">
        <f aca="true" t="shared" si="55" ref="AE72:AE93">K72+M72+O72+Q72+S72+U72+W72+Y72+AA72+AC72</f>
        <v>734353</v>
      </c>
    </row>
    <row r="73" spans="1:31" s="6" customFormat="1" ht="13.5" customHeight="1">
      <c r="A73" s="68"/>
      <c r="B73" s="35"/>
      <c r="C73" s="36"/>
      <c r="D73" s="31"/>
      <c r="E73" s="31"/>
      <c r="F73" s="31"/>
      <c r="G73" s="31"/>
      <c r="H73" s="31"/>
      <c r="I73" s="31"/>
      <c r="J73" s="31"/>
      <c r="K73" s="31"/>
      <c r="L73" s="32"/>
      <c r="M73" s="31"/>
      <c r="N73" s="32"/>
      <c r="O73" s="31"/>
      <c r="P73" s="32"/>
      <c r="Q73" s="31"/>
      <c r="R73" s="32"/>
      <c r="S73" s="31"/>
      <c r="T73" s="32"/>
      <c r="U73" s="31"/>
      <c r="V73" s="32"/>
      <c r="W73" s="31"/>
      <c r="X73" s="32"/>
      <c r="Y73" s="31"/>
      <c r="Z73" s="32"/>
      <c r="AA73" s="31"/>
      <c r="AB73" s="32"/>
      <c r="AC73" s="31"/>
      <c r="AD73" s="32"/>
      <c r="AE73" s="6">
        <f t="shared" si="55"/>
        <v>0</v>
      </c>
    </row>
    <row r="74" spans="1:31" s="6" customFormat="1" ht="13.5" customHeight="1">
      <c r="A74" s="68" t="s">
        <v>71</v>
      </c>
      <c r="B74" s="39">
        <v>57</v>
      </c>
      <c r="C74" s="39" t="s">
        <v>42</v>
      </c>
      <c r="D74" s="39">
        <v>5625</v>
      </c>
      <c r="E74" s="39">
        <v>126327</v>
      </c>
      <c r="F74" s="39">
        <v>15376</v>
      </c>
      <c r="G74" s="39">
        <v>1243569</v>
      </c>
      <c r="H74" s="41">
        <f aca="true" t="shared" si="56" ref="H74:H82">SUM(F74:G74)</f>
        <v>1258945</v>
      </c>
      <c r="I74" s="41">
        <f aca="true" t="shared" si="57" ref="I74:I82">SUM(D74:E74,H74)</f>
        <v>1390897</v>
      </c>
      <c r="J74" s="39">
        <f aca="true" t="shared" si="58" ref="J74:J82">SUM(D74:F74)</f>
        <v>147328</v>
      </c>
      <c r="K74" s="39">
        <v>1046</v>
      </c>
      <c r="L74" s="40">
        <f t="shared" si="54"/>
        <v>0.1</v>
      </c>
      <c r="M74" s="39">
        <v>1213659</v>
      </c>
      <c r="N74" s="40">
        <f t="shared" si="54"/>
        <v>87.3</v>
      </c>
      <c r="O74" s="39">
        <v>38227</v>
      </c>
      <c r="P74" s="40">
        <f aca="true" t="shared" si="59" ref="P74:P83">+ROUND(O74/$I74*100,1)</f>
        <v>2.7</v>
      </c>
      <c r="Q74" s="39">
        <v>4940</v>
      </c>
      <c r="R74" s="40">
        <f aca="true" t="shared" si="60" ref="R74:R83">+ROUND(Q74/$I74*100,1)</f>
        <v>0.4</v>
      </c>
      <c r="S74" s="39">
        <v>116347</v>
      </c>
      <c r="T74" s="40">
        <f aca="true" t="shared" si="61" ref="T74:T83">+ROUND(S74/$I74*100,1)</f>
        <v>8.4</v>
      </c>
      <c r="U74" s="39">
        <v>0</v>
      </c>
      <c r="V74" s="40">
        <f aca="true" t="shared" si="62" ref="V74:V83">+ROUND(U74/$I74*100,1)</f>
        <v>0</v>
      </c>
      <c r="W74" s="39">
        <v>0</v>
      </c>
      <c r="X74" s="40">
        <f aca="true" t="shared" si="63" ref="X74:X83">+ROUND(W74/$I74*100,1)</f>
        <v>0</v>
      </c>
      <c r="Y74" s="39">
        <v>15728</v>
      </c>
      <c r="Z74" s="40">
        <f aca="true" t="shared" si="64" ref="Z74:Z83">+ROUND(Y74/$I74*100,1)</f>
        <v>1.1</v>
      </c>
      <c r="AA74" s="39">
        <v>950</v>
      </c>
      <c r="AB74" s="40">
        <f aca="true" t="shared" si="65" ref="AB74:AB83">+ROUND(AA74/$I74*100,1)</f>
        <v>0.1</v>
      </c>
      <c r="AC74" s="39">
        <v>0</v>
      </c>
      <c r="AD74" s="40">
        <f aca="true" t="shared" si="66" ref="AD74:AD83">+ROUND(AC74/$I74*100,1)</f>
        <v>0</v>
      </c>
      <c r="AE74" s="6">
        <f t="shared" si="55"/>
        <v>1390897</v>
      </c>
    </row>
    <row r="75" spans="1:31" s="6" customFormat="1" ht="13.5" customHeight="1">
      <c r="A75" s="68"/>
      <c r="B75" s="41">
        <v>1</v>
      </c>
      <c r="C75" s="41" t="s">
        <v>2</v>
      </c>
      <c r="D75" s="41">
        <v>31039</v>
      </c>
      <c r="E75" s="41">
        <v>105267</v>
      </c>
      <c r="F75" s="41">
        <v>80249</v>
      </c>
      <c r="G75" s="41">
        <v>1609707</v>
      </c>
      <c r="H75" s="41">
        <f t="shared" si="56"/>
        <v>1689956</v>
      </c>
      <c r="I75" s="41">
        <f t="shared" si="57"/>
        <v>1826262</v>
      </c>
      <c r="J75" s="41">
        <f t="shared" si="58"/>
        <v>216555</v>
      </c>
      <c r="K75" s="41">
        <v>70922</v>
      </c>
      <c r="L75" s="42">
        <f t="shared" si="54"/>
        <v>3.9</v>
      </c>
      <c r="M75" s="41">
        <v>1341018</v>
      </c>
      <c r="N75" s="42">
        <f t="shared" si="54"/>
        <v>73.4</v>
      </c>
      <c r="O75" s="41">
        <v>133460</v>
      </c>
      <c r="P75" s="42">
        <f t="shared" si="59"/>
        <v>7.3</v>
      </c>
      <c r="Q75" s="41">
        <v>0</v>
      </c>
      <c r="R75" s="42">
        <f t="shared" si="60"/>
        <v>0</v>
      </c>
      <c r="S75" s="41">
        <v>106040</v>
      </c>
      <c r="T75" s="42">
        <f t="shared" si="61"/>
        <v>5.8</v>
      </c>
      <c r="U75" s="41">
        <v>3476</v>
      </c>
      <c r="V75" s="42">
        <f t="shared" si="62"/>
        <v>0.2</v>
      </c>
      <c r="W75" s="41">
        <v>0</v>
      </c>
      <c r="X75" s="42">
        <f t="shared" si="63"/>
        <v>0</v>
      </c>
      <c r="Y75" s="41">
        <v>171346</v>
      </c>
      <c r="Z75" s="42">
        <f t="shared" si="64"/>
        <v>9.4</v>
      </c>
      <c r="AA75" s="41">
        <v>0</v>
      </c>
      <c r="AB75" s="42">
        <f t="shared" si="65"/>
        <v>0</v>
      </c>
      <c r="AC75" s="41">
        <v>0</v>
      </c>
      <c r="AD75" s="42">
        <f t="shared" si="66"/>
        <v>0</v>
      </c>
      <c r="AE75" s="6">
        <f t="shared" si="55"/>
        <v>1826262</v>
      </c>
    </row>
    <row r="76" spans="1:31" s="6" customFormat="1" ht="13.5" customHeight="1">
      <c r="A76" s="68"/>
      <c r="B76" s="41">
        <v>10</v>
      </c>
      <c r="C76" s="41" t="s">
        <v>9</v>
      </c>
      <c r="D76" s="41">
        <v>25208</v>
      </c>
      <c r="E76" s="41">
        <v>35219</v>
      </c>
      <c r="F76" s="41">
        <v>0</v>
      </c>
      <c r="G76" s="41">
        <v>348200</v>
      </c>
      <c r="H76" s="41">
        <f t="shared" si="56"/>
        <v>348200</v>
      </c>
      <c r="I76" s="41">
        <f t="shared" si="57"/>
        <v>408627</v>
      </c>
      <c r="J76" s="41">
        <f t="shared" si="58"/>
        <v>60427</v>
      </c>
      <c r="K76" s="41">
        <v>2776</v>
      </c>
      <c r="L76" s="42">
        <f t="shared" si="54"/>
        <v>0.7</v>
      </c>
      <c r="M76" s="41">
        <v>376372</v>
      </c>
      <c r="N76" s="42">
        <f t="shared" si="54"/>
        <v>92.1</v>
      </c>
      <c r="O76" s="41">
        <v>2443</v>
      </c>
      <c r="P76" s="42">
        <f t="shared" si="59"/>
        <v>0.6</v>
      </c>
      <c r="Q76" s="41">
        <v>8444</v>
      </c>
      <c r="R76" s="42">
        <f t="shared" si="60"/>
        <v>2.1</v>
      </c>
      <c r="S76" s="41">
        <v>8056</v>
      </c>
      <c r="T76" s="42">
        <f t="shared" si="61"/>
        <v>2</v>
      </c>
      <c r="U76" s="41">
        <v>701</v>
      </c>
      <c r="V76" s="42">
        <f t="shared" si="62"/>
        <v>0.2</v>
      </c>
      <c r="W76" s="41">
        <v>0</v>
      </c>
      <c r="X76" s="42">
        <f t="shared" si="63"/>
        <v>0</v>
      </c>
      <c r="Y76" s="41">
        <v>9504</v>
      </c>
      <c r="Z76" s="42">
        <f t="shared" si="64"/>
        <v>2.3</v>
      </c>
      <c r="AA76" s="41">
        <v>331</v>
      </c>
      <c r="AB76" s="42">
        <f t="shared" si="65"/>
        <v>0.1</v>
      </c>
      <c r="AC76" s="41">
        <v>0</v>
      </c>
      <c r="AD76" s="42">
        <f t="shared" si="66"/>
        <v>0</v>
      </c>
      <c r="AE76" s="6">
        <f t="shared" si="55"/>
        <v>408627</v>
      </c>
    </row>
    <row r="77" spans="1:31" s="6" customFormat="1" ht="13.5" customHeight="1">
      <c r="A77" s="68"/>
      <c r="B77" s="41">
        <v>26</v>
      </c>
      <c r="C77" s="41" t="s">
        <v>19</v>
      </c>
      <c r="D77" s="41">
        <v>2476</v>
      </c>
      <c r="E77" s="41">
        <v>4695</v>
      </c>
      <c r="F77" s="41">
        <v>0</v>
      </c>
      <c r="G77" s="41">
        <v>33574</v>
      </c>
      <c r="H77" s="41">
        <f t="shared" si="56"/>
        <v>33574</v>
      </c>
      <c r="I77" s="41">
        <f t="shared" si="57"/>
        <v>40745</v>
      </c>
      <c r="J77" s="41">
        <f t="shared" si="58"/>
        <v>7171</v>
      </c>
      <c r="K77" s="41">
        <v>0</v>
      </c>
      <c r="L77" s="42">
        <f t="shared" si="54"/>
        <v>0</v>
      </c>
      <c r="M77" s="41">
        <v>10372</v>
      </c>
      <c r="N77" s="42">
        <f t="shared" si="54"/>
        <v>25.5</v>
      </c>
      <c r="O77" s="41">
        <v>3075</v>
      </c>
      <c r="P77" s="42">
        <f t="shared" si="59"/>
        <v>7.5</v>
      </c>
      <c r="Q77" s="41">
        <v>2100</v>
      </c>
      <c r="R77" s="42">
        <f t="shared" si="60"/>
        <v>5.2</v>
      </c>
      <c r="S77" s="41">
        <v>23846</v>
      </c>
      <c r="T77" s="42">
        <f t="shared" si="61"/>
        <v>58.5</v>
      </c>
      <c r="U77" s="41">
        <v>1043</v>
      </c>
      <c r="V77" s="42">
        <f t="shared" si="62"/>
        <v>2.6</v>
      </c>
      <c r="W77" s="41">
        <v>0</v>
      </c>
      <c r="X77" s="42">
        <f t="shared" si="63"/>
        <v>0</v>
      </c>
      <c r="Y77" s="41">
        <v>93</v>
      </c>
      <c r="Z77" s="42">
        <f t="shared" si="64"/>
        <v>0.2</v>
      </c>
      <c r="AA77" s="41">
        <v>140</v>
      </c>
      <c r="AB77" s="42">
        <f t="shared" si="65"/>
        <v>0.3</v>
      </c>
      <c r="AC77" s="41">
        <v>76</v>
      </c>
      <c r="AD77" s="42">
        <f t="shared" si="66"/>
        <v>0.2</v>
      </c>
      <c r="AE77" s="6">
        <f t="shared" si="55"/>
        <v>40745</v>
      </c>
    </row>
    <row r="78" spans="1:31" s="6" customFormat="1" ht="13.5" customHeight="1">
      <c r="A78" s="68"/>
      <c r="B78" s="41">
        <v>15</v>
      </c>
      <c r="C78" s="41" t="s">
        <v>12</v>
      </c>
      <c r="D78" s="41">
        <v>3542</v>
      </c>
      <c r="E78" s="41">
        <v>5741</v>
      </c>
      <c r="F78" s="41">
        <v>77288</v>
      </c>
      <c r="G78" s="41">
        <v>0</v>
      </c>
      <c r="H78" s="41">
        <f t="shared" si="56"/>
        <v>77288</v>
      </c>
      <c r="I78" s="41">
        <f t="shared" si="57"/>
        <v>86571</v>
      </c>
      <c r="J78" s="41">
        <f t="shared" si="58"/>
        <v>86571</v>
      </c>
      <c r="K78" s="41">
        <v>472</v>
      </c>
      <c r="L78" s="42">
        <f t="shared" si="54"/>
        <v>0.5</v>
      </c>
      <c r="M78" s="41">
        <v>71362</v>
      </c>
      <c r="N78" s="42">
        <f t="shared" si="54"/>
        <v>82.4</v>
      </c>
      <c r="O78" s="41">
        <v>0</v>
      </c>
      <c r="P78" s="42">
        <f t="shared" si="59"/>
        <v>0</v>
      </c>
      <c r="Q78" s="41">
        <v>2760</v>
      </c>
      <c r="R78" s="42">
        <f t="shared" si="60"/>
        <v>3.2</v>
      </c>
      <c r="S78" s="41">
        <v>6792</v>
      </c>
      <c r="T78" s="42">
        <f t="shared" si="61"/>
        <v>7.8</v>
      </c>
      <c r="U78" s="41">
        <v>0</v>
      </c>
      <c r="V78" s="42">
        <f t="shared" si="62"/>
        <v>0</v>
      </c>
      <c r="W78" s="41">
        <v>0</v>
      </c>
      <c r="X78" s="42">
        <f t="shared" si="63"/>
        <v>0</v>
      </c>
      <c r="Y78" s="41">
        <v>5185</v>
      </c>
      <c r="Z78" s="42">
        <f t="shared" si="64"/>
        <v>6</v>
      </c>
      <c r="AA78" s="41">
        <v>0</v>
      </c>
      <c r="AB78" s="42">
        <f t="shared" si="65"/>
        <v>0</v>
      </c>
      <c r="AC78" s="41">
        <v>0</v>
      </c>
      <c r="AD78" s="42">
        <f t="shared" si="66"/>
        <v>0</v>
      </c>
      <c r="AE78" s="6">
        <f t="shared" si="55"/>
        <v>86571</v>
      </c>
    </row>
    <row r="79" spans="1:31" s="6" customFormat="1" ht="13.5" customHeight="1">
      <c r="A79" s="68"/>
      <c r="B79" s="41">
        <v>87</v>
      </c>
      <c r="C79" s="50" t="s">
        <v>65</v>
      </c>
      <c r="D79" s="41">
        <v>5801</v>
      </c>
      <c r="E79" s="41">
        <v>2093</v>
      </c>
      <c r="F79" s="41">
        <v>0</v>
      </c>
      <c r="G79" s="41">
        <v>43599</v>
      </c>
      <c r="H79" s="41">
        <f t="shared" si="56"/>
        <v>43599</v>
      </c>
      <c r="I79" s="41">
        <f t="shared" si="57"/>
        <v>51493</v>
      </c>
      <c r="J79" s="41">
        <f t="shared" si="58"/>
        <v>7894</v>
      </c>
      <c r="K79" s="41">
        <v>0</v>
      </c>
      <c r="L79" s="42">
        <f t="shared" si="54"/>
        <v>0</v>
      </c>
      <c r="M79" s="41">
        <v>20919</v>
      </c>
      <c r="N79" s="42">
        <f t="shared" si="54"/>
        <v>40.6</v>
      </c>
      <c r="O79" s="41">
        <v>215</v>
      </c>
      <c r="P79" s="42">
        <f t="shared" si="59"/>
        <v>0.4</v>
      </c>
      <c r="Q79" s="41">
        <v>0</v>
      </c>
      <c r="R79" s="42">
        <f t="shared" si="60"/>
        <v>0</v>
      </c>
      <c r="S79" s="41">
        <v>22157</v>
      </c>
      <c r="T79" s="42">
        <f t="shared" si="61"/>
        <v>43</v>
      </c>
      <c r="U79" s="41">
        <v>0</v>
      </c>
      <c r="V79" s="42">
        <f t="shared" si="62"/>
        <v>0</v>
      </c>
      <c r="W79" s="41">
        <v>0</v>
      </c>
      <c r="X79" s="42">
        <f t="shared" si="63"/>
        <v>0</v>
      </c>
      <c r="Y79" s="41">
        <v>3229</v>
      </c>
      <c r="Z79" s="42">
        <f t="shared" si="64"/>
        <v>6.3</v>
      </c>
      <c r="AA79" s="41">
        <v>0</v>
      </c>
      <c r="AB79" s="42">
        <f t="shared" si="65"/>
        <v>0</v>
      </c>
      <c r="AC79" s="41">
        <v>4973</v>
      </c>
      <c r="AD79" s="42">
        <f t="shared" si="66"/>
        <v>9.7</v>
      </c>
      <c r="AE79" s="6">
        <f t="shared" si="55"/>
        <v>51493</v>
      </c>
    </row>
    <row r="80" spans="1:31" s="6" customFormat="1" ht="13.5" customHeight="1">
      <c r="A80" s="68"/>
      <c r="B80" s="41">
        <v>81</v>
      </c>
      <c r="C80" s="50" t="s">
        <v>61</v>
      </c>
      <c r="D80" s="41">
        <v>5129</v>
      </c>
      <c r="E80" s="41">
        <v>2338</v>
      </c>
      <c r="F80" s="41">
        <v>7011</v>
      </c>
      <c r="G80" s="41">
        <v>162960</v>
      </c>
      <c r="H80" s="41">
        <f t="shared" si="56"/>
        <v>169971</v>
      </c>
      <c r="I80" s="41">
        <f t="shared" si="57"/>
        <v>177438</v>
      </c>
      <c r="J80" s="41">
        <f t="shared" si="58"/>
        <v>14478</v>
      </c>
      <c r="K80" s="41">
        <v>0</v>
      </c>
      <c r="L80" s="42">
        <f t="shared" si="54"/>
        <v>0</v>
      </c>
      <c r="M80" s="41">
        <v>64644</v>
      </c>
      <c r="N80" s="42">
        <f t="shared" si="54"/>
        <v>36.4</v>
      </c>
      <c r="O80" s="41">
        <v>1124</v>
      </c>
      <c r="P80" s="42">
        <f t="shared" si="59"/>
        <v>0.6</v>
      </c>
      <c r="Q80" s="41">
        <v>12618</v>
      </c>
      <c r="R80" s="42">
        <f t="shared" si="60"/>
        <v>7.1</v>
      </c>
      <c r="S80" s="41">
        <v>53444</v>
      </c>
      <c r="T80" s="42">
        <f t="shared" si="61"/>
        <v>30.1</v>
      </c>
      <c r="U80" s="41">
        <v>0</v>
      </c>
      <c r="V80" s="42">
        <f t="shared" si="62"/>
        <v>0</v>
      </c>
      <c r="W80" s="41">
        <v>0</v>
      </c>
      <c r="X80" s="42">
        <f t="shared" si="63"/>
        <v>0</v>
      </c>
      <c r="Y80" s="41">
        <v>45431</v>
      </c>
      <c r="Z80" s="42">
        <f t="shared" si="64"/>
        <v>25.6</v>
      </c>
      <c r="AA80" s="41">
        <v>177</v>
      </c>
      <c r="AB80" s="42">
        <f t="shared" si="65"/>
        <v>0.1</v>
      </c>
      <c r="AC80" s="41">
        <v>0</v>
      </c>
      <c r="AD80" s="42">
        <f t="shared" si="66"/>
        <v>0</v>
      </c>
      <c r="AE80" s="6">
        <f t="shared" si="55"/>
        <v>177438</v>
      </c>
    </row>
    <row r="81" spans="1:31" s="6" customFormat="1" ht="13.5" customHeight="1">
      <c r="A81" s="68"/>
      <c r="B81" s="41">
        <v>54</v>
      </c>
      <c r="C81" s="41" t="s">
        <v>39</v>
      </c>
      <c r="D81" s="41">
        <v>10485</v>
      </c>
      <c r="E81" s="41">
        <v>19411</v>
      </c>
      <c r="F81" s="41">
        <v>48973</v>
      </c>
      <c r="G81" s="41">
        <v>75416</v>
      </c>
      <c r="H81" s="41">
        <f t="shared" si="56"/>
        <v>124389</v>
      </c>
      <c r="I81" s="41">
        <f t="shared" si="57"/>
        <v>154285</v>
      </c>
      <c r="J81" s="41">
        <f t="shared" si="58"/>
        <v>78869</v>
      </c>
      <c r="K81" s="41">
        <v>860</v>
      </c>
      <c r="L81" s="42">
        <f t="shared" si="54"/>
        <v>0.6</v>
      </c>
      <c r="M81" s="41">
        <v>103405</v>
      </c>
      <c r="N81" s="42">
        <f t="shared" si="54"/>
        <v>67</v>
      </c>
      <c r="O81" s="41">
        <v>15314</v>
      </c>
      <c r="P81" s="42">
        <f t="shared" si="59"/>
        <v>9.9</v>
      </c>
      <c r="Q81" s="41">
        <v>2432</v>
      </c>
      <c r="R81" s="42">
        <f t="shared" si="60"/>
        <v>1.6</v>
      </c>
      <c r="S81" s="41">
        <v>15878</v>
      </c>
      <c r="T81" s="42">
        <f t="shared" si="61"/>
        <v>10.3</v>
      </c>
      <c r="U81" s="41">
        <v>0</v>
      </c>
      <c r="V81" s="42">
        <f t="shared" si="62"/>
        <v>0</v>
      </c>
      <c r="W81" s="41">
        <v>0</v>
      </c>
      <c r="X81" s="42">
        <f t="shared" si="63"/>
        <v>0</v>
      </c>
      <c r="Y81" s="41">
        <v>16365</v>
      </c>
      <c r="Z81" s="42">
        <f t="shared" si="64"/>
        <v>10.6</v>
      </c>
      <c r="AA81" s="41">
        <v>31</v>
      </c>
      <c r="AB81" s="42">
        <f t="shared" si="65"/>
        <v>0</v>
      </c>
      <c r="AC81" s="41">
        <v>0</v>
      </c>
      <c r="AD81" s="42">
        <f t="shared" si="66"/>
        <v>0</v>
      </c>
      <c r="AE81" s="6">
        <f t="shared" si="55"/>
        <v>154285</v>
      </c>
    </row>
    <row r="82" spans="1:31" s="6" customFormat="1" ht="13.5" customHeight="1" thickBot="1">
      <c r="A82" s="68"/>
      <c r="B82" s="43">
        <v>75</v>
      </c>
      <c r="C82" s="43" t="s">
        <v>56</v>
      </c>
      <c r="D82" s="43">
        <v>4779</v>
      </c>
      <c r="E82" s="43">
        <v>6143</v>
      </c>
      <c r="F82" s="43">
        <v>0</v>
      </c>
      <c r="G82" s="43">
        <v>74018</v>
      </c>
      <c r="H82" s="41">
        <f t="shared" si="56"/>
        <v>74018</v>
      </c>
      <c r="I82" s="41">
        <f t="shared" si="57"/>
        <v>84940</v>
      </c>
      <c r="J82" s="43">
        <f t="shared" si="58"/>
        <v>10922</v>
      </c>
      <c r="K82" s="43">
        <v>0</v>
      </c>
      <c r="L82" s="44">
        <f t="shared" si="54"/>
        <v>0</v>
      </c>
      <c r="M82" s="43">
        <v>59347</v>
      </c>
      <c r="N82" s="44">
        <f t="shared" si="54"/>
        <v>69.9</v>
      </c>
      <c r="O82" s="43">
        <v>159</v>
      </c>
      <c r="P82" s="44">
        <f t="shared" si="59"/>
        <v>0.2</v>
      </c>
      <c r="Q82" s="43">
        <v>3552</v>
      </c>
      <c r="R82" s="44">
        <f t="shared" si="60"/>
        <v>4.2</v>
      </c>
      <c r="S82" s="43">
        <v>14324</v>
      </c>
      <c r="T82" s="44">
        <f t="shared" si="61"/>
        <v>16.9</v>
      </c>
      <c r="U82" s="43">
        <v>0</v>
      </c>
      <c r="V82" s="44">
        <f t="shared" si="62"/>
        <v>0</v>
      </c>
      <c r="W82" s="43">
        <v>0</v>
      </c>
      <c r="X82" s="44">
        <f t="shared" si="63"/>
        <v>0</v>
      </c>
      <c r="Y82" s="43">
        <v>7544</v>
      </c>
      <c r="Z82" s="44">
        <f t="shared" si="64"/>
        <v>8.9</v>
      </c>
      <c r="AA82" s="43">
        <v>0</v>
      </c>
      <c r="AB82" s="44">
        <f t="shared" si="65"/>
        <v>0</v>
      </c>
      <c r="AC82" s="43">
        <v>14</v>
      </c>
      <c r="AD82" s="44">
        <f t="shared" si="66"/>
        <v>0</v>
      </c>
      <c r="AE82" s="6">
        <f t="shared" si="55"/>
        <v>84940</v>
      </c>
    </row>
    <row r="83" spans="1:31" s="6" customFormat="1" ht="13.5" customHeight="1" thickTop="1">
      <c r="A83" s="68"/>
      <c r="B83" s="33"/>
      <c r="C83" s="34" t="s">
        <v>73</v>
      </c>
      <c r="D83" s="29">
        <f aca="true" t="shared" si="67" ref="D83:K83">+SUM(D74:D82)</f>
        <v>94084</v>
      </c>
      <c r="E83" s="29">
        <f t="shared" si="67"/>
        <v>307234</v>
      </c>
      <c r="F83" s="29">
        <f t="shared" si="67"/>
        <v>228897</v>
      </c>
      <c r="G83" s="29">
        <f t="shared" si="67"/>
        <v>3591043</v>
      </c>
      <c r="H83" s="29">
        <f t="shared" si="67"/>
        <v>3819940</v>
      </c>
      <c r="I83" s="29">
        <f t="shared" si="67"/>
        <v>4221258</v>
      </c>
      <c r="J83" s="29">
        <f t="shared" si="67"/>
        <v>630215</v>
      </c>
      <c r="K83" s="29">
        <f t="shared" si="67"/>
        <v>76076</v>
      </c>
      <c r="L83" s="30">
        <f t="shared" si="54"/>
        <v>1.8</v>
      </c>
      <c r="M83" s="29">
        <f>+SUM(M74:M82)</f>
        <v>3261098</v>
      </c>
      <c r="N83" s="30">
        <f t="shared" si="54"/>
        <v>77.3</v>
      </c>
      <c r="O83" s="29">
        <f>+SUM(O74:O82)</f>
        <v>194017</v>
      </c>
      <c r="P83" s="30">
        <f t="shared" si="59"/>
        <v>4.6</v>
      </c>
      <c r="Q83" s="29">
        <f>+SUM(Q74:Q82)</f>
        <v>36846</v>
      </c>
      <c r="R83" s="30">
        <f t="shared" si="60"/>
        <v>0.9</v>
      </c>
      <c r="S83" s="29">
        <f>+SUM(S74:S82)</f>
        <v>366884</v>
      </c>
      <c r="T83" s="30">
        <f t="shared" si="61"/>
        <v>8.7</v>
      </c>
      <c r="U83" s="29">
        <f>+SUM(U74:U82)</f>
        <v>5220</v>
      </c>
      <c r="V83" s="30">
        <f t="shared" si="62"/>
        <v>0.1</v>
      </c>
      <c r="W83" s="29">
        <f>+SUM(W74:W82)</f>
        <v>0</v>
      </c>
      <c r="X83" s="30">
        <f t="shared" si="63"/>
        <v>0</v>
      </c>
      <c r="Y83" s="29">
        <f>+SUM(Y74:Y82)</f>
        <v>274425</v>
      </c>
      <c r="Z83" s="30">
        <f t="shared" si="64"/>
        <v>6.5</v>
      </c>
      <c r="AA83" s="29">
        <f>+SUM(AA74:AA82)</f>
        <v>1629</v>
      </c>
      <c r="AB83" s="30">
        <f t="shared" si="65"/>
        <v>0</v>
      </c>
      <c r="AC83" s="29">
        <f>+SUM(AC74:AC82)</f>
        <v>5063</v>
      </c>
      <c r="AD83" s="30">
        <f t="shared" si="66"/>
        <v>0.1</v>
      </c>
      <c r="AE83" s="6">
        <f t="shared" si="55"/>
        <v>4221258</v>
      </c>
    </row>
    <row r="84" spans="1:31" s="6" customFormat="1" ht="13.5" customHeight="1">
      <c r="A84" s="68"/>
      <c r="B84" s="35"/>
      <c r="C84" s="36"/>
      <c r="D84" s="31"/>
      <c r="E84" s="31"/>
      <c r="F84" s="31"/>
      <c r="G84" s="31"/>
      <c r="H84" s="31"/>
      <c r="I84" s="31"/>
      <c r="J84" s="31"/>
      <c r="K84" s="31"/>
      <c r="L84" s="32"/>
      <c r="M84" s="31"/>
      <c r="N84" s="32"/>
      <c r="O84" s="31"/>
      <c r="P84" s="32"/>
      <c r="Q84" s="31"/>
      <c r="R84" s="32"/>
      <c r="S84" s="31"/>
      <c r="T84" s="32"/>
      <c r="U84" s="31"/>
      <c r="V84" s="32"/>
      <c r="W84" s="31"/>
      <c r="X84" s="32"/>
      <c r="Y84" s="31"/>
      <c r="Z84" s="32"/>
      <c r="AA84" s="31"/>
      <c r="AB84" s="32"/>
      <c r="AC84" s="31"/>
      <c r="AD84" s="32"/>
      <c r="AE84" s="6">
        <f t="shared" si="55"/>
        <v>0</v>
      </c>
    </row>
    <row r="85" spans="1:31" s="6" customFormat="1" ht="13.5" customHeight="1">
      <c r="A85" s="68" t="s">
        <v>72</v>
      </c>
      <c r="B85" s="39">
        <v>2</v>
      </c>
      <c r="C85" s="39" t="s">
        <v>3</v>
      </c>
      <c r="D85" s="39">
        <v>8514</v>
      </c>
      <c r="E85" s="39">
        <v>18967</v>
      </c>
      <c r="F85" s="39">
        <v>0</v>
      </c>
      <c r="G85" s="39">
        <v>216129</v>
      </c>
      <c r="H85" s="39">
        <f aca="true" t="shared" si="68" ref="H85:H90">SUM(F85:G85)</f>
        <v>216129</v>
      </c>
      <c r="I85" s="39">
        <f aca="true" t="shared" si="69" ref="I85:I90">SUM(D85:E85,H85)</f>
        <v>243610</v>
      </c>
      <c r="J85" s="39">
        <f aca="true" t="shared" si="70" ref="J85:J90">SUM(D85:F85)</f>
        <v>27481</v>
      </c>
      <c r="K85" s="39">
        <v>0</v>
      </c>
      <c r="L85" s="40">
        <f t="shared" si="54"/>
        <v>0</v>
      </c>
      <c r="M85" s="39">
        <v>218317</v>
      </c>
      <c r="N85" s="40">
        <f t="shared" si="54"/>
        <v>89.6</v>
      </c>
      <c r="O85" s="39">
        <v>457</v>
      </c>
      <c r="P85" s="40">
        <f aca="true" t="shared" si="71" ref="P85:P91">+ROUND(O85/$I85*100,1)</f>
        <v>0.2</v>
      </c>
      <c r="Q85" s="39">
        <v>1254</v>
      </c>
      <c r="R85" s="40">
        <f aca="true" t="shared" si="72" ref="R85:R91">+ROUND(Q85/$I85*100,1)</f>
        <v>0.5</v>
      </c>
      <c r="S85" s="39">
        <v>8857</v>
      </c>
      <c r="T85" s="40">
        <f aca="true" t="shared" si="73" ref="T85:T91">+ROUND(S85/$I85*100,1)</f>
        <v>3.6</v>
      </c>
      <c r="U85" s="39">
        <v>1803</v>
      </c>
      <c r="V85" s="40">
        <f aca="true" t="shared" si="74" ref="V85:V91">+ROUND(U85/$I85*100,1)</f>
        <v>0.7</v>
      </c>
      <c r="W85" s="39">
        <v>0</v>
      </c>
      <c r="X85" s="40">
        <f aca="true" t="shared" si="75" ref="X85:X91">+ROUND(W85/$I85*100,1)</f>
        <v>0</v>
      </c>
      <c r="Y85" s="39">
        <v>12922</v>
      </c>
      <c r="Z85" s="40">
        <f aca="true" t="shared" si="76" ref="Z85:Z91">+ROUND(Y85/$I85*100,1)</f>
        <v>5.3</v>
      </c>
      <c r="AA85" s="39">
        <v>0</v>
      </c>
      <c r="AB85" s="40">
        <f aca="true" t="shared" si="77" ref="AB85:AB91">+ROUND(AA85/$I85*100,1)</f>
        <v>0</v>
      </c>
      <c r="AC85" s="39">
        <v>0</v>
      </c>
      <c r="AD85" s="40">
        <f aca="true" t="shared" si="78" ref="AD85:AD91">+ROUND(AC85/$I85*100,1)</f>
        <v>0</v>
      </c>
      <c r="AE85" s="6">
        <f t="shared" si="55"/>
        <v>243610</v>
      </c>
    </row>
    <row r="86" spans="1:31" s="6" customFormat="1" ht="13.5" customHeight="1">
      <c r="A86" s="68"/>
      <c r="B86" s="41">
        <v>69</v>
      </c>
      <c r="C86" s="41" t="s">
        <v>50</v>
      </c>
      <c r="D86" s="41">
        <v>3810</v>
      </c>
      <c r="E86" s="41">
        <v>7150</v>
      </c>
      <c r="F86" s="41">
        <v>0</v>
      </c>
      <c r="G86" s="41">
        <v>47933</v>
      </c>
      <c r="H86" s="41">
        <f t="shared" si="68"/>
        <v>47933</v>
      </c>
      <c r="I86" s="41">
        <f t="shared" si="69"/>
        <v>58893</v>
      </c>
      <c r="J86" s="41">
        <f t="shared" si="70"/>
        <v>10960</v>
      </c>
      <c r="K86" s="41">
        <v>100</v>
      </c>
      <c r="L86" s="42">
        <f t="shared" si="54"/>
        <v>0.2</v>
      </c>
      <c r="M86" s="41">
        <v>16509</v>
      </c>
      <c r="N86" s="42">
        <f t="shared" si="54"/>
        <v>28</v>
      </c>
      <c r="O86" s="41">
        <v>0</v>
      </c>
      <c r="P86" s="42">
        <f t="shared" si="71"/>
        <v>0</v>
      </c>
      <c r="Q86" s="41">
        <v>3416</v>
      </c>
      <c r="R86" s="42">
        <f t="shared" si="72"/>
        <v>5.8</v>
      </c>
      <c r="S86" s="41">
        <v>7734</v>
      </c>
      <c r="T86" s="42">
        <f t="shared" si="73"/>
        <v>13.1</v>
      </c>
      <c r="U86" s="41">
        <v>0</v>
      </c>
      <c r="V86" s="42">
        <f t="shared" si="74"/>
        <v>0</v>
      </c>
      <c r="W86" s="41">
        <v>0</v>
      </c>
      <c r="X86" s="42">
        <f t="shared" si="75"/>
        <v>0</v>
      </c>
      <c r="Y86" s="41">
        <v>31118</v>
      </c>
      <c r="Z86" s="42">
        <f t="shared" si="76"/>
        <v>52.8</v>
      </c>
      <c r="AA86" s="41">
        <v>16</v>
      </c>
      <c r="AB86" s="42">
        <f t="shared" si="77"/>
        <v>0</v>
      </c>
      <c r="AC86" s="41">
        <v>0</v>
      </c>
      <c r="AD86" s="42">
        <f t="shared" si="78"/>
        <v>0</v>
      </c>
      <c r="AE86" s="6">
        <f t="shared" si="55"/>
        <v>58893</v>
      </c>
    </row>
    <row r="87" spans="1:31" s="6" customFormat="1" ht="13.5" customHeight="1">
      <c r="A87" s="68"/>
      <c r="B87" s="41">
        <v>27</v>
      </c>
      <c r="C87" s="41" t="s">
        <v>20</v>
      </c>
      <c r="D87" s="41">
        <v>2292</v>
      </c>
      <c r="E87" s="41">
        <v>26986</v>
      </c>
      <c r="F87" s="41">
        <v>0</v>
      </c>
      <c r="G87" s="41">
        <v>176049</v>
      </c>
      <c r="H87" s="41">
        <f t="shared" si="68"/>
        <v>176049</v>
      </c>
      <c r="I87" s="41">
        <f t="shared" si="69"/>
        <v>205327</v>
      </c>
      <c r="J87" s="41">
        <f t="shared" si="70"/>
        <v>29278</v>
      </c>
      <c r="K87" s="41">
        <v>130</v>
      </c>
      <c r="L87" s="42">
        <f t="shared" si="54"/>
        <v>0.1</v>
      </c>
      <c r="M87" s="41">
        <v>92794</v>
      </c>
      <c r="N87" s="42">
        <f t="shared" si="54"/>
        <v>45.2</v>
      </c>
      <c r="O87" s="41">
        <v>4361</v>
      </c>
      <c r="P87" s="42">
        <f t="shared" si="71"/>
        <v>2.1</v>
      </c>
      <c r="Q87" s="41">
        <v>1597</v>
      </c>
      <c r="R87" s="42">
        <f t="shared" si="72"/>
        <v>0.8</v>
      </c>
      <c r="S87" s="41">
        <v>97576.02</v>
      </c>
      <c r="T87" s="42">
        <f t="shared" si="73"/>
        <v>47.5</v>
      </c>
      <c r="U87" s="41">
        <v>0</v>
      </c>
      <c r="V87" s="42">
        <f t="shared" si="74"/>
        <v>0</v>
      </c>
      <c r="W87" s="41">
        <v>0</v>
      </c>
      <c r="X87" s="42">
        <f t="shared" si="75"/>
        <v>0</v>
      </c>
      <c r="Y87" s="41">
        <v>7863</v>
      </c>
      <c r="Z87" s="42">
        <f t="shared" si="76"/>
        <v>3.8</v>
      </c>
      <c r="AA87" s="41">
        <v>1006</v>
      </c>
      <c r="AB87" s="42">
        <f t="shared" si="77"/>
        <v>0.5</v>
      </c>
      <c r="AC87" s="41">
        <v>0</v>
      </c>
      <c r="AD87" s="42">
        <f t="shared" si="78"/>
        <v>0</v>
      </c>
      <c r="AE87" s="6">
        <f t="shared" si="55"/>
        <v>205327.02000000002</v>
      </c>
    </row>
    <row r="88" spans="1:31" s="6" customFormat="1" ht="13.5" customHeight="1">
      <c r="A88" s="68"/>
      <c r="B88" s="41">
        <v>21</v>
      </c>
      <c r="C88" s="41" t="s">
        <v>15</v>
      </c>
      <c r="D88" s="41">
        <v>10239</v>
      </c>
      <c r="E88" s="41">
        <v>8959</v>
      </c>
      <c r="F88" s="41">
        <v>0</v>
      </c>
      <c r="G88" s="41">
        <v>83146</v>
      </c>
      <c r="H88" s="41">
        <f t="shared" si="68"/>
        <v>83146</v>
      </c>
      <c r="I88" s="41">
        <f t="shared" si="69"/>
        <v>102344</v>
      </c>
      <c r="J88" s="41">
        <f t="shared" si="70"/>
        <v>19198</v>
      </c>
      <c r="K88" s="41">
        <v>0</v>
      </c>
      <c r="L88" s="42">
        <f t="shared" si="54"/>
        <v>0</v>
      </c>
      <c r="M88" s="41">
        <v>28650</v>
      </c>
      <c r="N88" s="42">
        <f t="shared" si="54"/>
        <v>28</v>
      </c>
      <c r="O88" s="41">
        <v>935</v>
      </c>
      <c r="P88" s="42">
        <f t="shared" si="71"/>
        <v>0.9</v>
      </c>
      <c r="Q88" s="41">
        <v>6207</v>
      </c>
      <c r="R88" s="42">
        <f t="shared" si="72"/>
        <v>6.1</v>
      </c>
      <c r="S88" s="41">
        <v>62074</v>
      </c>
      <c r="T88" s="42">
        <f t="shared" si="73"/>
        <v>60.7</v>
      </c>
      <c r="U88" s="41">
        <v>0</v>
      </c>
      <c r="V88" s="42">
        <f t="shared" si="74"/>
        <v>0</v>
      </c>
      <c r="W88" s="41">
        <v>0</v>
      </c>
      <c r="X88" s="42">
        <f t="shared" si="75"/>
        <v>0</v>
      </c>
      <c r="Y88" s="41">
        <v>4395</v>
      </c>
      <c r="Z88" s="42">
        <f t="shared" si="76"/>
        <v>4.3</v>
      </c>
      <c r="AA88" s="41">
        <v>83</v>
      </c>
      <c r="AB88" s="42">
        <f t="shared" si="77"/>
        <v>0.1</v>
      </c>
      <c r="AC88" s="41">
        <v>0</v>
      </c>
      <c r="AD88" s="42">
        <f t="shared" si="78"/>
        <v>0</v>
      </c>
      <c r="AE88" s="6">
        <f t="shared" si="55"/>
        <v>102344</v>
      </c>
    </row>
    <row r="89" spans="1:31" s="6" customFormat="1" ht="13.5" customHeight="1">
      <c r="A89" s="68"/>
      <c r="B89" s="41">
        <v>40</v>
      </c>
      <c r="C89" s="41" t="s">
        <v>28</v>
      </c>
      <c r="D89" s="41">
        <v>1454</v>
      </c>
      <c r="E89" s="41">
        <v>300</v>
      </c>
      <c r="F89" s="41">
        <v>0</v>
      </c>
      <c r="G89" s="41">
        <v>53252</v>
      </c>
      <c r="H89" s="41">
        <f t="shared" si="68"/>
        <v>53252</v>
      </c>
      <c r="I89" s="41">
        <f t="shared" si="69"/>
        <v>55006</v>
      </c>
      <c r="J89" s="41">
        <f t="shared" si="70"/>
        <v>1754</v>
      </c>
      <c r="K89" s="41">
        <v>300</v>
      </c>
      <c r="L89" s="42">
        <f t="shared" si="54"/>
        <v>0.5</v>
      </c>
      <c r="M89" s="41">
        <v>7613</v>
      </c>
      <c r="N89" s="42">
        <f t="shared" si="54"/>
        <v>13.8</v>
      </c>
      <c r="O89" s="41">
        <v>348</v>
      </c>
      <c r="P89" s="42">
        <f t="shared" si="71"/>
        <v>0.6</v>
      </c>
      <c r="Q89" s="41">
        <v>55</v>
      </c>
      <c r="R89" s="42">
        <f t="shared" si="72"/>
        <v>0.1</v>
      </c>
      <c r="S89" s="41">
        <v>38690</v>
      </c>
      <c r="T89" s="42">
        <f t="shared" si="73"/>
        <v>70.3</v>
      </c>
      <c r="U89" s="41">
        <v>0</v>
      </c>
      <c r="V89" s="42">
        <f t="shared" si="74"/>
        <v>0</v>
      </c>
      <c r="W89" s="41">
        <v>0</v>
      </c>
      <c r="X89" s="42">
        <f t="shared" si="75"/>
        <v>0</v>
      </c>
      <c r="Y89" s="41">
        <v>6197</v>
      </c>
      <c r="Z89" s="42">
        <f t="shared" si="76"/>
        <v>11.3</v>
      </c>
      <c r="AA89" s="41">
        <v>56</v>
      </c>
      <c r="AB89" s="42">
        <f t="shared" si="77"/>
        <v>0.1</v>
      </c>
      <c r="AC89" s="41">
        <v>1747</v>
      </c>
      <c r="AD89" s="42">
        <f t="shared" si="78"/>
        <v>3.2</v>
      </c>
      <c r="AE89" s="6">
        <f t="shared" si="55"/>
        <v>55006</v>
      </c>
    </row>
    <row r="90" spans="1:31" s="6" customFormat="1" ht="13.5" customHeight="1" thickBot="1">
      <c r="A90" s="68"/>
      <c r="B90" s="43">
        <v>23</v>
      </c>
      <c r="C90" s="43" t="s">
        <v>17</v>
      </c>
      <c r="D90" s="43">
        <v>3460</v>
      </c>
      <c r="E90" s="43">
        <v>3892</v>
      </c>
      <c r="F90" s="43">
        <v>0</v>
      </c>
      <c r="G90" s="43">
        <v>25845</v>
      </c>
      <c r="H90" s="43">
        <f t="shared" si="68"/>
        <v>25845</v>
      </c>
      <c r="I90" s="43">
        <f t="shared" si="69"/>
        <v>33197</v>
      </c>
      <c r="J90" s="43">
        <f t="shared" si="70"/>
        <v>7352</v>
      </c>
      <c r="K90" s="43">
        <v>0</v>
      </c>
      <c r="L90" s="44">
        <f t="shared" si="54"/>
        <v>0</v>
      </c>
      <c r="M90" s="43">
        <v>7493</v>
      </c>
      <c r="N90" s="44">
        <f t="shared" si="54"/>
        <v>22.6</v>
      </c>
      <c r="O90" s="43">
        <v>15</v>
      </c>
      <c r="P90" s="44">
        <f t="shared" si="71"/>
        <v>0</v>
      </c>
      <c r="Q90" s="43">
        <v>0</v>
      </c>
      <c r="R90" s="44">
        <f t="shared" si="72"/>
        <v>0</v>
      </c>
      <c r="S90" s="43">
        <v>25438</v>
      </c>
      <c r="T90" s="44">
        <f t="shared" si="73"/>
        <v>76.6</v>
      </c>
      <c r="U90" s="43">
        <v>75</v>
      </c>
      <c r="V90" s="44">
        <f t="shared" si="74"/>
        <v>0.2</v>
      </c>
      <c r="W90" s="43">
        <v>0</v>
      </c>
      <c r="X90" s="44">
        <f t="shared" si="75"/>
        <v>0</v>
      </c>
      <c r="Y90" s="43">
        <v>0</v>
      </c>
      <c r="Z90" s="44">
        <f t="shared" si="76"/>
        <v>0</v>
      </c>
      <c r="AA90" s="43">
        <v>0</v>
      </c>
      <c r="AB90" s="44">
        <f t="shared" si="77"/>
        <v>0</v>
      </c>
      <c r="AC90" s="43">
        <v>176</v>
      </c>
      <c r="AD90" s="44">
        <f t="shared" si="78"/>
        <v>0.5</v>
      </c>
      <c r="AE90" s="6">
        <f t="shared" si="55"/>
        <v>33197</v>
      </c>
    </row>
    <row r="91" spans="1:31" s="6" customFormat="1" ht="13.5" customHeight="1" thickTop="1">
      <c r="A91" s="68"/>
      <c r="B91" s="33"/>
      <c r="C91" s="34" t="s">
        <v>73</v>
      </c>
      <c r="D91" s="29">
        <f aca="true" t="shared" si="79" ref="D91:K91">+SUM(D85:D90)</f>
        <v>29769</v>
      </c>
      <c r="E91" s="29">
        <f t="shared" si="79"/>
        <v>66254</v>
      </c>
      <c r="F91" s="29">
        <f t="shared" si="79"/>
        <v>0</v>
      </c>
      <c r="G91" s="29">
        <f t="shared" si="79"/>
        <v>602354</v>
      </c>
      <c r="H91" s="29">
        <f t="shared" si="79"/>
        <v>602354</v>
      </c>
      <c r="I91" s="29">
        <f t="shared" si="79"/>
        <v>698377</v>
      </c>
      <c r="J91" s="29">
        <f t="shared" si="79"/>
        <v>96023</v>
      </c>
      <c r="K91" s="29">
        <f t="shared" si="79"/>
        <v>530</v>
      </c>
      <c r="L91" s="30">
        <f t="shared" si="54"/>
        <v>0.1</v>
      </c>
      <c r="M91" s="29">
        <f>+SUM(M85:M90)</f>
        <v>371376</v>
      </c>
      <c r="N91" s="30">
        <f t="shared" si="54"/>
        <v>53.2</v>
      </c>
      <c r="O91" s="29">
        <f>+SUM(O85:O90)</f>
        <v>6116</v>
      </c>
      <c r="P91" s="30">
        <f t="shared" si="71"/>
        <v>0.9</v>
      </c>
      <c r="Q91" s="29">
        <f>+SUM(Q85:Q90)</f>
        <v>12529</v>
      </c>
      <c r="R91" s="30">
        <f t="shared" si="72"/>
        <v>1.8</v>
      </c>
      <c r="S91" s="29">
        <f>+SUM(S85:S90)</f>
        <v>240369.02000000002</v>
      </c>
      <c r="T91" s="30">
        <f t="shared" si="73"/>
        <v>34.4</v>
      </c>
      <c r="U91" s="29">
        <f>+SUM(U85:U90)</f>
        <v>1878</v>
      </c>
      <c r="V91" s="30">
        <f t="shared" si="74"/>
        <v>0.3</v>
      </c>
      <c r="W91" s="29">
        <f>+SUM(W85:W90)</f>
        <v>0</v>
      </c>
      <c r="X91" s="30">
        <f t="shared" si="75"/>
        <v>0</v>
      </c>
      <c r="Y91" s="29">
        <f>+SUM(Y85:Y90)</f>
        <v>62495</v>
      </c>
      <c r="Z91" s="30">
        <f t="shared" si="76"/>
        <v>8.9</v>
      </c>
      <c r="AA91" s="29">
        <f>+SUM(AA85:AA90)</f>
        <v>1161</v>
      </c>
      <c r="AB91" s="30">
        <f t="shared" si="77"/>
        <v>0.2</v>
      </c>
      <c r="AC91" s="29">
        <f>+SUM(AC85:AC90)</f>
        <v>1923</v>
      </c>
      <c r="AD91" s="30">
        <f t="shared" si="78"/>
        <v>0.3</v>
      </c>
      <c r="AE91" s="6">
        <f t="shared" si="55"/>
        <v>698377.02</v>
      </c>
    </row>
    <row r="92" spans="1:31" s="6" customFormat="1" ht="13.5" customHeight="1">
      <c r="A92" s="68"/>
      <c r="B92" s="35"/>
      <c r="C92" s="36"/>
      <c r="D92" s="31"/>
      <c r="E92" s="31"/>
      <c r="F92" s="31"/>
      <c r="G92" s="31"/>
      <c r="H92" s="31"/>
      <c r="I92" s="31"/>
      <c r="J92" s="31"/>
      <c r="K92" s="31"/>
      <c r="L92" s="32"/>
      <c r="M92" s="31"/>
      <c r="N92" s="32"/>
      <c r="O92" s="31"/>
      <c r="P92" s="32"/>
      <c r="Q92" s="31"/>
      <c r="R92" s="32"/>
      <c r="S92" s="31"/>
      <c r="T92" s="32"/>
      <c r="U92" s="31"/>
      <c r="V92" s="32"/>
      <c r="W92" s="31"/>
      <c r="X92" s="32"/>
      <c r="Y92" s="31"/>
      <c r="Z92" s="32"/>
      <c r="AA92" s="31"/>
      <c r="AB92" s="32"/>
      <c r="AC92" s="31"/>
      <c r="AD92" s="32"/>
      <c r="AE92" s="6">
        <f t="shared" si="55"/>
        <v>0</v>
      </c>
    </row>
    <row r="93" spans="1:31" s="6" customFormat="1" ht="13.5" customHeight="1">
      <c r="A93" s="12" t="s">
        <v>187</v>
      </c>
      <c r="B93" s="27"/>
      <c r="C93" s="28" t="s">
        <v>73</v>
      </c>
      <c r="D93" s="7">
        <f aca="true" t="shared" si="80" ref="D93:K93">+D13+D19+D34+D45+D50+D53+D66+D72+D83+D91</f>
        <v>393283</v>
      </c>
      <c r="E93" s="7">
        <f t="shared" si="80"/>
        <v>1140567</v>
      </c>
      <c r="F93" s="7">
        <f t="shared" si="80"/>
        <v>2959332</v>
      </c>
      <c r="G93" s="7">
        <f t="shared" si="80"/>
        <v>12160061</v>
      </c>
      <c r="H93" s="7">
        <f t="shared" si="80"/>
        <v>15119393</v>
      </c>
      <c r="I93" s="7">
        <f t="shared" si="80"/>
        <v>16653243</v>
      </c>
      <c r="J93" s="7">
        <f t="shared" si="80"/>
        <v>4493182</v>
      </c>
      <c r="K93" s="7">
        <f t="shared" si="80"/>
        <v>500491</v>
      </c>
      <c r="L93" s="8">
        <f t="shared" si="54"/>
        <v>3</v>
      </c>
      <c r="M93" s="7">
        <f>+M13+M19+M34+M45+M50+M53+M66+M72+M83+M91</f>
        <v>10910228</v>
      </c>
      <c r="N93" s="8">
        <f t="shared" si="54"/>
        <v>65.5</v>
      </c>
      <c r="O93" s="7">
        <f>+O13+O19+O34+O45+O50+O53+O66+O72+O83+O91</f>
        <v>533568</v>
      </c>
      <c r="P93" s="8">
        <f>+ROUND(O93/$I93*100,1)</f>
        <v>3.2</v>
      </c>
      <c r="Q93" s="7">
        <f>+Q13+Q19+Q34+Q45+Q50+Q53+Q66+Q72+Q83+Q91</f>
        <v>166640</v>
      </c>
      <c r="R93" s="8">
        <f>+ROUND(Q93/$I93*100,1)</f>
        <v>1</v>
      </c>
      <c r="S93" s="7">
        <f>+S13+S19+S34+S45+S50+S53+S66+S72+S83+S91</f>
        <v>3513539.0100000002</v>
      </c>
      <c r="T93" s="8">
        <f>+ROUND(S93/$I93*100,1)</f>
        <v>21.1</v>
      </c>
      <c r="U93" s="7">
        <f>+U13+U19+U34+U45+U50+U53+U66+U72+U83+U91</f>
        <v>9725</v>
      </c>
      <c r="V93" s="8">
        <f>+ROUND(U93/$I93*100,1)</f>
        <v>0.1</v>
      </c>
      <c r="W93" s="7">
        <f>+W13+W19+W34+W45+W50+W53+W66+W72+W83+W91</f>
        <v>0</v>
      </c>
      <c r="X93" s="8">
        <f>+ROUND(W93/$I93*100,1)</f>
        <v>0</v>
      </c>
      <c r="Y93" s="7">
        <f>+Y13+Y19+Y34+Y45+Y50+Y53+Y66+Y72+Y83+Y91</f>
        <v>954413</v>
      </c>
      <c r="Z93" s="8">
        <f>+ROUND(Y93/$I93*100,1)</f>
        <v>5.7</v>
      </c>
      <c r="AA93" s="7">
        <f>+AA13+AA19+AA34+AA45+AA50+AA53+AA66+AA72+AA83+AA91</f>
        <v>21316</v>
      </c>
      <c r="AB93" s="8">
        <f>+ROUND(AA93/$I93*100,1)</f>
        <v>0.1</v>
      </c>
      <c r="AC93" s="7">
        <f>+AC13+AC19+AC34+AC45+AC50+AC53+AC66+AC72+AC83+AC91</f>
        <v>43323</v>
      </c>
      <c r="AD93" s="8">
        <f>+ROUND(AC93/$I93*100,1)</f>
        <v>0.3</v>
      </c>
      <c r="AE93" s="6">
        <f t="shared" si="55"/>
        <v>16653243.01</v>
      </c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spans="12:30" s="6" customFormat="1" ht="13.5" customHeight="1">
      <c r="L101" s="9"/>
      <c r="N101" s="9"/>
      <c r="P101" s="9"/>
      <c r="R101" s="9"/>
      <c r="T101" s="9"/>
      <c r="V101" s="9"/>
      <c r="X101" s="9"/>
      <c r="Z101" s="9"/>
      <c r="AB101" s="9"/>
      <c r="AD101" s="9"/>
    </row>
    <row r="102" spans="12:30" s="6" customFormat="1" ht="13.5" customHeight="1">
      <c r="L102" s="9"/>
      <c r="N102" s="9"/>
      <c r="P102" s="9"/>
      <c r="R102" s="9"/>
      <c r="T102" s="9"/>
      <c r="V102" s="9"/>
      <c r="X102" s="9"/>
      <c r="Z102" s="9"/>
      <c r="AB102" s="9"/>
      <c r="AD102" s="9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30">
    <mergeCell ref="A85:A92"/>
    <mergeCell ref="A36:A46"/>
    <mergeCell ref="A47:A51"/>
    <mergeCell ref="A52:A54"/>
    <mergeCell ref="A55:A67"/>
    <mergeCell ref="AA4:AB5"/>
    <mergeCell ref="A3:A6"/>
    <mergeCell ref="B3:B6"/>
    <mergeCell ref="C3:C6"/>
    <mergeCell ref="D3:D6"/>
    <mergeCell ref="AC4:AD5"/>
    <mergeCell ref="S4:T5"/>
    <mergeCell ref="U4:V5"/>
    <mergeCell ref="A68:A73"/>
    <mergeCell ref="A74:A84"/>
    <mergeCell ref="W4:X5"/>
    <mergeCell ref="A7:A14"/>
    <mergeCell ref="A15:A20"/>
    <mergeCell ref="A21:A35"/>
    <mergeCell ref="E3:E6"/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4" max="255" man="1"/>
  </rowBreaks>
  <colBreaks count="1" manualBreakCount="1">
    <brk id="14" max="92" man="1"/>
  </colBreaks>
  <ignoredErrors>
    <ignoredError sqref="H7:AD12 H93:AD93 H13:K92" formulaRange="1"/>
    <ignoredError sqref="L13:AD9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164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165</v>
      </c>
      <c r="F3" t="s">
        <v>166</v>
      </c>
      <c r="G3" t="s">
        <v>167</v>
      </c>
      <c r="H3" t="s">
        <v>168</v>
      </c>
      <c r="I3" t="s">
        <v>169</v>
      </c>
      <c r="K3" t="s">
        <v>170</v>
      </c>
    </row>
    <row r="4" spans="1:32" s="18" customFormat="1" ht="27">
      <c r="A4" s="15" t="s">
        <v>171</v>
      </c>
      <c r="B4" s="15" t="s">
        <v>172</v>
      </c>
      <c r="C4" s="15" t="s">
        <v>173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73</v>
      </c>
      <c r="J4" s="18" t="s">
        <v>174</v>
      </c>
      <c r="K4" s="18" t="s">
        <v>175</v>
      </c>
      <c r="L4" s="18" t="s">
        <v>176</v>
      </c>
      <c r="N4" s="18" t="s">
        <v>177</v>
      </c>
      <c r="P4" s="18" t="s">
        <v>178</v>
      </c>
      <c r="R4" s="18" t="s">
        <v>179</v>
      </c>
      <c r="T4" s="18" t="s">
        <v>180</v>
      </c>
      <c r="V4" s="18" t="s">
        <v>181</v>
      </c>
      <c r="X4" s="18" t="s">
        <v>182</v>
      </c>
      <c r="Z4" s="18" t="s">
        <v>183</v>
      </c>
      <c r="AB4" s="18" t="s">
        <v>184</v>
      </c>
      <c r="AD4" s="18" t="s">
        <v>185</v>
      </c>
      <c r="AF4" s="26" t="s">
        <v>73</v>
      </c>
    </row>
    <row r="5" spans="1:33" ht="13.5">
      <c r="A5" s="19">
        <v>6</v>
      </c>
      <c r="B5" s="19">
        <v>1</v>
      </c>
      <c r="C5" s="19">
        <v>1</v>
      </c>
      <c r="D5" s="20" t="s">
        <v>99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100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101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102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103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104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105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106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107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108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109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110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111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112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113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114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115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116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117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118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119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120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121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122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123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124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125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126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127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186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128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129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130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131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132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133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134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135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136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137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138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139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140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141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142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143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144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145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146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147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148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149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150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151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152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153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154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155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156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157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158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159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160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161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162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163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73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2010-04-15T02:54:54Z</cp:lastPrinted>
  <dcterms:created xsi:type="dcterms:W3CDTF">2007-04-27T04:46:25Z</dcterms:created>
  <dcterms:modified xsi:type="dcterms:W3CDTF">2011-05-24T03:52:24Z</dcterms:modified>
  <cp:category/>
  <cp:version/>
  <cp:contentType/>
  <cp:contentStatus/>
</cp:coreProperties>
</file>