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tabRatio="731" activeTab="0"/>
  </bookViews>
  <sheets>
    <sheet name="22" sheetId="1" r:id="rId1"/>
    <sheet name="20全国箇所数" sheetId="2" state="hidden" r:id="rId2"/>
    <sheet name="20全国給水人口" sheetId="3" state="hidden" r:id="rId3"/>
  </sheets>
  <externalReferences>
    <externalReference r:id="rId6"/>
    <externalReference r:id="rId7"/>
  </externalReferences>
  <definedNames>
    <definedName name="\0">#REF!</definedName>
    <definedName name="\a">#REF!</definedName>
    <definedName name="\h">#REF!</definedName>
    <definedName name="\p">#REF!</definedName>
    <definedName name="\s">#REF!</definedName>
    <definedName name="\u">#REF!</definedName>
    <definedName name="MENU">'[2]現在・計画給水人口'!#REF!</definedName>
    <definedName name="MES_HOGO">#REF!</definedName>
    <definedName name="MES_KAIJO">#REF!</definedName>
    <definedName name="MESSAGE">'[1]現在・計画給水人口'!#REF!</definedName>
    <definedName name="印刷範囲" localSheetId="0">'22'!$B$3:$H$57</definedName>
    <definedName name="印刷範囲">#REF!</definedName>
    <definedName name="入力範囲">#REF!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<sst xmlns="http://schemas.openxmlformats.org/spreadsheetml/2006/main" count="207" uniqueCount="150">
  <si>
    <t>専用水道</t>
  </si>
  <si>
    <t>都道府県名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</si>
  <si>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</si>
  <si>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</si>
  <si>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</si>
  <si>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</si>
  <si>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</si>
  <si>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</si>
  <si>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</si>
  <si>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</si>
  <si>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</si>
  <si>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</si>
  <si>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</si>
  <si>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</si>
  <si>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</si>
  <si>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</si>
  <si>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</si>
  <si>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</si>
  <si>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</si>
  <si>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</si>
  <si>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</si>
  <si>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</si>
  <si>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</si>
  <si>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</si>
  <si>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</si>
  <si>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</si>
  <si>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</si>
  <si>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</si>
  <si>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</si>
  <si>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</si>
  <si>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</si>
  <si>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</si>
  <si>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</si>
  <si>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</si>
  <si>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</si>
  <si>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</si>
  <si>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</si>
  <si>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</si>
  <si>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</si>
  <si>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</si>
  <si>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</si>
  <si>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</si>
  <si>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総人口
（人）
[a]</t>
  </si>
  <si>
    <t>給水人口
（人）</t>
  </si>
  <si>
    <t>水道数
（箇所）</t>
  </si>
  <si>
    <t>上水道</t>
  </si>
  <si>
    <t>順位</t>
  </si>
  <si>
    <t>５．都道府県別の給水人口、普及率及び水道数</t>
  </si>
  <si>
    <t>普及率
（％）</t>
  </si>
  <si>
    <t>上水道</t>
  </si>
  <si>
    <t>簡易水道</t>
  </si>
  <si>
    <t>計
[b]</t>
  </si>
  <si>
    <t>b/a</t>
  </si>
  <si>
    <t>順位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</si>
  <si>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</si>
  <si>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</si>
  <si>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</si>
  <si>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</si>
  <si>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</si>
  <si>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</si>
  <si>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</si>
  <si>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</si>
  <si>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 xml:space="preserve"> 水道用水供給事業</t>
  </si>
  <si>
    <t>計</t>
  </si>
  <si>
    <t>公</t>
  </si>
  <si>
    <t>そ</t>
  </si>
  <si>
    <t>の</t>
  </si>
  <si>
    <t>都道府県名</t>
  </si>
  <si>
    <t>営</t>
  </si>
  <si>
    <t>他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</si>
  <si>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</si>
  <si>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</si>
  <si>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</si>
  <si>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</si>
  <si>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</si>
  <si>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</si>
  <si>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</si>
  <si>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</si>
  <si>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</si>
  <si>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</si>
  <si>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</si>
  <si>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</si>
  <si>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</si>
  <si>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</si>
  <si>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</si>
  <si>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</si>
  <si>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</si>
  <si>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</si>
  <si>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</si>
  <si>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</si>
  <si>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</si>
  <si>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</si>
  <si>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</si>
  <si>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</si>
  <si>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</si>
  <si>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</si>
  <si>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</si>
  <si>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</si>
  <si>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</si>
  <si>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</si>
  <si>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</si>
  <si>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</si>
  <si>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</si>
  <si>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</si>
  <si>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</si>
  <si>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</si>
  <si>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</si>
  <si>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</si>
  <si>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</si>
  <si>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</si>
  <si>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</si>
  <si>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</si>
  <si>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</si>
  <si>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</si>
  <si>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</si>
  <si>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</si>
  <si>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</si>
  <si>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総 人 口</t>
  </si>
  <si>
    <t>（Ａ）</t>
  </si>
  <si>
    <t>上水道</t>
  </si>
  <si>
    <t>簡易水道</t>
  </si>
  <si>
    <t xml:space="preserve"> 滋　　　賀</t>
  </si>
  <si>
    <t>上 　　水 　　道</t>
  </si>
  <si>
    <t>簡易水道</t>
  </si>
  <si>
    <r>
      <t xml:space="preserve"> 専用水道</t>
    </r>
    <r>
      <rPr>
        <sz val="8"/>
        <color indexed="9"/>
        <rFont val="ＭＳ 明朝"/>
        <family val="1"/>
      </rPr>
      <t>1</t>
    </r>
  </si>
  <si>
    <r>
      <t>1</t>
    </r>
    <r>
      <rPr>
        <sz val="8"/>
        <rFont val="ＭＳ 明朝"/>
        <family val="1"/>
      </rPr>
      <t>水道の合計</t>
    </r>
    <r>
      <rPr>
        <sz val="8"/>
        <color indexed="9"/>
        <rFont val="ＭＳ 明朝"/>
        <family val="1"/>
      </rPr>
      <t>1</t>
    </r>
  </si>
  <si>
    <t>県　　　営</t>
  </si>
  <si>
    <t>市町村営</t>
  </si>
  <si>
    <t>組合営</t>
  </si>
  <si>
    <t>市　　　営</t>
  </si>
  <si>
    <t>町　　　営</t>
  </si>
  <si>
    <t>村　　　営</t>
  </si>
  <si>
    <t>私　　　営</t>
  </si>
  <si>
    <t>計</t>
  </si>
  <si>
    <t xml:space="preserve"> 滋　　　賀</t>
  </si>
  <si>
    <t>(厚生労働省健康局水道課調べ)</t>
  </si>
  <si>
    <t>現在給水人口</t>
  </si>
  <si>
    <t>普及率</t>
  </si>
  <si>
    <t>合 計（B)</t>
  </si>
  <si>
    <t>B/A(%)</t>
  </si>
  <si>
    <t>用水
供給</t>
  </si>
  <si>
    <t>簡易
水道</t>
  </si>
  <si>
    <t>専用
水道</t>
  </si>
  <si>
    <t>平成２０年度　水道の種類別箇所数</t>
  </si>
  <si>
    <t>（平成２１年３月３１日現在）</t>
  </si>
  <si>
    <t>平成１9年度</t>
  </si>
  <si>
    <t>平成２０年度　給水人口と水道普及率</t>
  </si>
  <si>
    <t>（平成２１年３月３１日現在　単位：人）</t>
  </si>
  <si>
    <t>平成１９年度</t>
  </si>
  <si>
    <t>平成21年度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</si>
</sst>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0.0000"/>
    <numFmt numFmtId="185" formatCode="0.000"/>
    <numFmt numFmtId="186" formatCode="0.0"/>
    <numFmt numFmtId="187" formatCode="#,##0.00_ "/>
    <numFmt numFmtId="188" formatCode="0.0%"/>
    <numFmt numFmtId="189" formatCode="\(0.0%\)"/>
    <numFmt numFmtId="190" formatCode="#,##0_ "/>
    <numFmt numFmtId="191" formatCode="#,##0_);[Red]\(#,##0\)"/>
    <numFmt numFmtId="192" formatCode="\(#,##0\);[Red]\(\-#,##0\)"/>
    <numFmt numFmtId="193" formatCode=";\(#,##0\);[Red]\(\-#,##0\)"/>
    <numFmt numFmtId="194" formatCode="\(#,##0\);;[Red]\(\-#,##0\)"/>
    <numFmt numFmtId="195" formatCode="\(#,##0\);[Red]\(\-#,##0\);"/>
    <numFmt numFmtId="196" formatCode="\(#,##0\);[Red]\(#,##0\);"/>
    <numFmt numFmtId="197" formatCode="0_);[Red]\(0\)"/>
    <numFmt numFmtId="198" formatCode="#,##0_ ;[Red]\-#,##0\ "/>
    <numFmt numFmtId="199" formatCode="#,##0_ ;[Red]&quot;△&quot;#,##0\ "/>
    <numFmt numFmtId="200" formatCode="#,##0.0_ ;[Red]\-#,##0.0\ "/>
    <numFmt numFmtId="201" formatCode="&quot;( &quot;0.0%&quot; )&quot;"/>
    <numFmt numFmtId="202" formatCode="0.0_ "/>
    <numFmt numFmtId="203" formatCode="&quot;( &quot;0%&quot; )&quot;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_-* #,##0.00\ _F_-;\-* #,##0.00\ _F_-;_-* &quot;-&quot;??\ _F_-;_-@_-"/>
    <numFmt numFmtId="212" formatCode="#,##0.0\ _F;[Red]\-#,##0.0\ _F"/>
    <numFmt numFmtId="213" formatCode="0_ "/>
    <numFmt numFmtId="214" formatCode="#,##0.0;[Red]\-#,##0.0"/>
    <numFmt numFmtId="215" formatCode="0.0_);[Red]\(0.0\)"/>
    <numFmt numFmtId="216" formatCode="m/d"/>
    <numFmt numFmtId="217" formatCode="0%;[Red]\-0%"/>
    <numFmt numFmtId="218" formatCode="0.0%;[Red]\-0.0%"/>
    <numFmt numFmtId="219" formatCode="0.000%"/>
    <numFmt numFmtId="220" formatCode="0.000_ "/>
    <numFmt numFmtId="221" formatCode="0.000000_ "/>
    <numFmt numFmtId="222" formatCode="#,##0_ \ ;[Red]\-#,##0\ "/>
    <numFmt numFmtId="223" formatCode="#,##0\ _ \ ;[Red]\-#,##0\ "/>
    <numFmt numFmtId="224" formatCode=";;;"/>
    <numFmt numFmtId="225" formatCode="0_);\(0\)"/>
    <numFmt numFmtId="226" formatCode="0.00_ "/>
    <numFmt numFmtId="227" formatCode="#,##0.0_);[Red]\(#,##0.0\)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color indexed="9"/>
      <name val="ＭＳ 明朝"/>
      <family val="1"/>
    </font>
    <font>
      <sz val="8"/>
      <name val="ＭＳ Ｐ明朝"/>
      <family val="1"/>
    </font>
    <font>
      <sz val="14"/>
      <color indexed="10"/>
      <name val="ＭＳ 明朝"/>
      <family val="1"/>
    </font>
    <font>
      <b/>
      <sz val="8"/>
      <color indexed="10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b/>
      <sz val="14"/>
      <color indexed="12"/>
      <name val="ＭＳ ゴシック"/>
      <family val="3"/>
    </font>
    <font>
      <b/>
      <sz val="1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 style="thin"/>
      <top style="thin">
        <color indexed="8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thin">
        <color indexed="8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30">
    <xf numFmtId="3" fontId="0" fillId="0" borderId="0" xfId="0" applyNumberFormat="1" applyFont="1" applyAlignment="1">
      <alignment/>
    </xf>
    <xf numFmtId="3" fontId="6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37" fontId="12" fillId="0" borderId="0" xfId="62" applyFont="1" applyFill="1">
      <alignment/>
      <protection/>
    </xf>
    <xf numFmtId="37" fontId="12" fillId="0" borderId="0" xfId="62" applyFont="1" applyFill="1" applyAlignment="1" applyProtection="1" quotePrefix="1">
      <alignment horizontal="left"/>
      <protection/>
    </xf>
    <xf numFmtId="37" fontId="12" fillId="0" borderId="0" xfId="62" applyFont="1" applyFill="1" applyProtection="1">
      <alignment/>
      <protection locked="0"/>
    </xf>
    <xf numFmtId="49" fontId="13" fillId="0" borderId="0" xfId="61" applyNumberFormat="1" applyFont="1" applyFill="1" applyBorder="1" applyAlignment="1">
      <alignment/>
      <protection/>
    </xf>
    <xf numFmtId="37" fontId="8" fillId="0" borderId="10" xfId="62" applyFont="1" applyFill="1" applyBorder="1" applyAlignment="1">
      <alignment horizontal="center"/>
      <protection/>
    </xf>
    <xf numFmtId="37" fontId="8" fillId="0" borderId="10" xfId="62" applyFont="1" applyFill="1" applyBorder="1">
      <alignment/>
      <protection/>
    </xf>
    <xf numFmtId="49" fontId="13" fillId="0" borderId="10" xfId="61" applyNumberFormat="1" applyFont="1" applyFill="1" applyBorder="1" applyAlignment="1">
      <alignment/>
      <protection/>
    </xf>
    <xf numFmtId="49" fontId="13" fillId="0" borderId="0" xfId="61" applyNumberFormat="1" applyFont="1" applyFill="1" applyBorder="1" applyAlignment="1">
      <alignment horizontal="right"/>
      <protection/>
    </xf>
    <xf numFmtId="37" fontId="8" fillId="0" borderId="0" xfId="62" applyFill="1">
      <alignment/>
      <protection/>
    </xf>
    <xf numFmtId="37" fontId="14" fillId="0" borderId="11" xfId="62" applyFont="1" applyFill="1" applyBorder="1" applyAlignment="1">
      <alignment horizontal="center" vertical="center"/>
      <protection/>
    </xf>
    <xf numFmtId="37" fontId="8" fillId="0" borderId="12" xfId="62" applyFill="1" applyBorder="1" applyAlignment="1">
      <alignment vertical="center"/>
      <protection/>
    </xf>
    <xf numFmtId="37" fontId="8" fillId="0" borderId="0" xfId="62" applyFill="1" applyAlignment="1">
      <alignment vertical="center"/>
      <protection/>
    </xf>
    <xf numFmtId="37" fontId="14" fillId="0" borderId="12" xfId="62" applyFont="1" applyFill="1" applyBorder="1" applyAlignment="1">
      <alignment horizontal="center"/>
      <protection/>
    </xf>
    <xf numFmtId="37" fontId="14" fillId="0" borderId="13" xfId="62" applyFont="1" applyFill="1" applyBorder="1">
      <alignment/>
      <protection/>
    </xf>
    <xf numFmtId="37" fontId="14" fillId="0" borderId="14" xfId="62" applyFont="1" applyFill="1" applyBorder="1">
      <alignment/>
      <protection/>
    </xf>
    <xf numFmtId="37" fontId="14" fillId="0" borderId="0" xfId="62" applyFont="1" applyFill="1" applyBorder="1">
      <alignment/>
      <protection/>
    </xf>
    <xf numFmtId="37" fontId="14" fillId="0" borderId="15" xfId="62" applyFont="1" applyFill="1" applyBorder="1">
      <alignment/>
      <protection/>
    </xf>
    <xf numFmtId="37" fontId="8" fillId="0" borderId="12" xfId="62" applyFill="1" applyBorder="1">
      <alignment/>
      <protection/>
    </xf>
    <xf numFmtId="37" fontId="14" fillId="0" borderId="12" xfId="62" applyFont="1" applyFill="1" applyBorder="1" applyAlignment="1" applyProtection="1">
      <alignment horizontal="center"/>
      <protection/>
    </xf>
    <xf numFmtId="37" fontId="14" fillId="0" borderId="15" xfId="62" applyFont="1" applyFill="1" applyBorder="1" applyAlignment="1" applyProtection="1">
      <alignment horizontal="center"/>
      <protection/>
    </xf>
    <xf numFmtId="37" fontId="14" fillId="0" borderId="0" xfId="62" applyFont="1" applyFill="1" applyBorder="1" applyAlignment="1" applyProtection="1">
      <alignment horizontal="center"/>
      <protection/>
    </xf>
    <xf numFmtId="37" fontId="14" fillId="0" borderId="16" xfId="62" applyFont="1" applyFill="1" applyBorder="1" applyAlignment="1">
      <alignment horizontal="center"/>
      <protection/>
    </xf>
    <xf numFmtId="37" fontId="14" fillId="0" borderId="17" xfId="62" applyFont="1" applyFill="1" applyBorder="1">
      <alignment/>
      <protection/>
    </xf>
    <xf numFmtId="37" fontId="14" fillId="0" borderId="10" xfId="62" applyFont="1" applyFill="1" applyBorder="1">
      <alignment/>
      <protection/>
    </xf>
    <xf numFmtId="37" fontId="16" fillId="0" borderId="12" xfId="62" applyFont="1" applyFill="1" applyBorder="1" applyAlignment="1" applyProtection="1">
      <alignment horizontal="center"/>
      <protection/>
    </xf>
    <xf numFmtId="37" fontId="16" fillId="0" borderId="13" xfId="62" applyFont="1" applyFill="1" applyBorder="1" applyAlignment="1" applyProtection="1">
      <alignment horizontal="right"/>
      <protection locked="0"/>
    </xf>
    <xf numFmtId="37" fontId="16" fillId="0" borderId="15" xfId="62" applyFont="1" applyFill="1" applyBorder="1" applyAlignment="1" applyProtection="1">
      <alignment horizontal="right"/>
      <protection locked="0"/>
    </xf>
    <xf numFmtId="37" fontId="16" fillId="0" borderId="0" xfId="62" applyFont="1" applyFill="1" applyBorder="1" applyProtection="1">
      <alignment/>
      <protection locked="0"/>
    </xf>
    <xf numFmtId="37" fontId="16" fillId="0" borderId="13" xfId="62" applyFont="1" applyFill="1" applyBorder="1" applyProtection="1">
      <alignment/>
      <protection/>
    </xf>
    <xf numFmtId="37" fontId="16" fillId="0" borderId="15" xfId="62" applyFont="1" applyFill="1" applyBorder="1" applyProtection="1">
      <alignment/>
      <protection locked="0"/>
    </xf>
    <xf numFmtId="37" fontId="16" fillId="0" borderId="0" xfId="62" applyFont="1" applyFill="1" applyBorder="1" applyAlignment="1" applyProtection="1">
      <alignment horizontal="right"/>
      <protection locked="0"/>
    </xf>
    <xf numFmtId="37" fontId="16" fillId="0" borderId="13" xfId="62" applyFont="1" applyFill="1" applyBorder="1" applyProtection="1">
      <alignment/>
      <protection locked="0"/>
    </xf>
    <xf numFmtId="37" fontId="16" fillId="0" borderId="18" xfId="62" applyFont="1" applyFill="1" applyBorder="1" applyProtection="1">
      <alignment/>
      <protection/>
    </xf>
    <xf numFmtId="37" fontId="16" fillId="0" borderId="19" xfId="62" applyFont="1" applyFill="1" applyBorder="1" applyAlignment="1" applyProtection="1">
      <alignment horizontal="center"/>
      <protection/>
    </xf>
    <xf numFmtId="37" fontId="16" fillId="0" borderId="20" xfId="62" applyFont="1" applyFill="1" applyBorder="1" applyAlignment="1" applyProtection="1">
      <alignment horizontal="right"/>
      <protection locked="0"/>
    </xf>
    <xf numFmtId="37" fontId="16" fillId="0" borderId="21" xfId="62" applyFont="1" applyFill="1" applyBorder="1" applyProtection="1">
      <alignment/>
      <protection locked="0"/>
    </xf>
    <xf numFmtId="37" fontId="16" fillId="0" borderId="22" xfId="62" applyFont="1" applyFill="1" applyBorder="1" applyProtection="1">
      <alignment/>
      <protection locked="0"/>
    </xf>
    <xf numFmtId="37" fontId="16" fillId="0" borderId="20" xfId="62" applyFont="1" applyFill="1" applyBorder="1" applyProtection="1">
      <alignment/>
      <protection/>
    </xf>
    <xf numFmtId="37" fontId="16" fillId="0" borderId="20" xfId="62" applyFont="1" applyFill="1" applyBorder="1" applyProtection="1">
      <alignment/>
      <protection locked="0"/>
    </xf>
    <xf numFmtId="37" fontId="16" fillId="0" borderId="21" xfId="62" applyFont="1" applyFill="1" applyBorder="1" applyAlignment="1" applyProtection="1">
      <alignment horizontal="right"/>
      <protection locked="0"/>
    </xf>
    <xf numFmtId="37" fontId="17" fillId="0" borderId="0" xfId="62" applyFont="1" applyFill="1">
      <alignment/>
      <protection/>
    </xf>
    <xf numFmtId="37" fontId="16" fillId="0" borderId="14" xfId="62" applyFont="1" applyFill="1" applyBorder="1" applyProtection="1">
      <alignment/>
      <protection locked="0"/>
    </xf>
    <xf numFmtId="37" fontId="16" fillId="0" borderId="23" xfId="62" applyFont="1" applyFill="1" applyBorder="1" applyProtection="1">
      <alignment/>
      <protection/>
    </xf>
    <xf numFmtId="37" fontId="16" fillId="0" borderId="24" xfId="62" applyFont="1" applyFill="1" applyBorder="1" applyProtection="1">
      <alignment/>
      <protection/>
    </xf>
    <xf numFmtId="37" fontId="18" fillId="0" borderId="19" xfId="62" applyFont="1" applyFill="1" applyBorder="1" applyAlignment="1" applyProtection="1">
      <alignment horizontal="center"/>
      <protection/>
    </xf>
    <xf numFmtId="37" fontId="18" fillId="0" borderId="20" xfId="62" applyNumberFormat="1" applyFont="1" applyFill="1" applyBorder="1" applyProtection="1">
      <alignment/>
      <protection/>
    </xf>
    <xf numFmtId="37" fontId="16" fillId="0" borderId="16" xfId="62" applyFont="1" applyFill="1" applyBorder="1" applyAlignment="1" applyProtection="1">
      <alignment horizontal="center"/>
      <protection locked="0"/>
    </xf>
    <xf numFmtId="37" fontId="16" fillId="0" borderId="25" xfId="62" applyFont="1" applyFill="1" applyBorder="1" applyProtection="1">
      <alignment/>
      <protection locked="0"/>
    </xf>
    <xf numFmtId="37" fontId="16" fillId="0" borderId="17" xfId="62" applyFont="1" applyFill="1" applyBorder="1" applyProtection="1">
      <alignment/>
      <protection locked="0"/>
    </xf>
    <xf numFmtId="37" fontId="16" fillId="0" borderId="10" xfId="62" applyFont="1" applyFill="1" applyBorder="1" applyProtection="1">
      <alignment/>
      <protection locked="0"/>
    </xf>
    <xf numFmtId="37" fontId="16" fillId="0" borderId="25" xfId="62" applyFont="1" applyFill="1" applyBorder="1" applyProtection="1">
      <alignment/>
      <protection/>
    </xf>
    <xf numFmtId="37" fontId="16" fillId="0" borderId="26" xfId="62" applyFont="1" applyFill="1" applyBorder="1" applyProtection="1">
      <alignment/>
      <protection/>
    </xf>
    <xf numFmtId="37" fontId="8" fillId="0" borderId="0" xfId="62" applyFill="1" applyAlignment="1">
      <alignment horizontal="center"/>
      <protection/>
    </xf>
    <xf numFmtId="37" fontId="19" fillId="0" borderId="0" xfId="62" applyFont="1" applyFill="1" applyBorder="1" applyAlignment="1" quotePrefix="1">
      <alignment horizontal="right" vertical="center"/>
      <protection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10" xfId="0" applyFont="1" applyFill="1" applyBorder="1" applyAlignment="1">
      <alignment vertical="center"/>
    </xf>
    <xf numFmtId="49" fontId="22" fillId="0" borderId="0" xfId="61" applyNumberFormat="1" applyFont="1" applyFill="1" applyBorder="1" applyAlignment="1">
      <alignment horizontal="right"/>
      <protection/>
    </xf>
    <xf numFmtId="37" fontId="8" fillId="0" borderId="12" xfId="62" applyFill="1" applyBorder="1" applyAlignment="1">
      <alignment horizontal="center" vertical="center"/>
      <protection/>
    </xf>
    <xf numFmtId="37" fontId="8" fillId="0" borderId="13" xfId="62" applyFill="1" applyBorder="1" applyAlignment="1">
      <alignment vertical="center"/>
      <protection/>
    </xf>
    <xf numFmtId="37" fontId="8" fillId="0" borderId="0" xfId="62" applyFill="1" applyBorder="1" applyAlignment="1">
      <alignment vertical="center"/>
      <protection/>
    </xf>
    <xf numFmtId="37" fontId="23" fillId="0" borderId="11" xfId="62" applyFont="1" applyFill="1" applyBorder="1" applyAlignment="1">
      <alignment horizontal="center" vertical="center"/>
      <protection/>
    </xf>
    <xf numFmtId="37" fontId="23" fillId="0" borderId="27" xfId="62" applyFont="1" applyFill="1" applyBorder="1" applyAlignment="1">
      <alignment vertical="center"/>
      <protection/>
    </xf>
    <xf numFmtId="37" fontId="23" fillId="0" borderId="28" xfId="62" applyFont="1" applyFill="1" applyBorder="1" applyAlignment="1" applyProtection="1">
      <alignment horizontal="center" vertical="center"/>
      <protection/>
    </xf>
    <xf numFmtId="37" fontId="23" fillId="0" borderId="12" xfId="62" applyFont="1" applyFill="1" applyBorder="1" applyAlignment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>
      <alignment vertical="center"/>
      <protection/>
    </xf>
    <xf numFmtId="37" fontId="23" fillId="0" borderId="18" xfId="62" applyFont="1" applyFill="1" applyBorder="1" applyAlignment="1">
      <alignment vertical="center"/>
      <protection/>
    </xf>
    <xf numFmtId="37" fontId="23" fillId="0" borderId="12" xfId="62" applyFont="1" applyFill="1" applyBorder="1" applyAlignment="1" applyProtection="1">
      <alignment horizontal="center" vertical="center"/>
      <protection/>
    </xf>
    <xf numFmtId="37" fontId="23" fillId="0" borderId="18" xfId="62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37" fontId="23" fillId="0" borderId="16" xfId="62" applyFont="1" applyFill="1" applyBorder="1" applyAlignment="1">
      <alignment horizontal="center" vertical="center"/>
      <protection/>
    </xf>
    <xf numFmtId="37" fontId="23" fillId="0" borderId="25" xfId="62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 locked="0"/>
    </xf>
    <xf numFmtId="37" fontId="24" fillId="0" borderId="27" xfId="62" applyFont="1" applyFill="1" applyBorder="1" applyAlignment="1" applyProtection="1">
      <alignment vertical="center"/>
      <protection/>
    </xf>
    <xf numFmtId="37" fontId="24" fillId="0" borderId="31" xfId="62" applyFont="1" applyFill="1" applyBorder="1" applyAlignment="1" applyProtection="1">
      <alignment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/>
    </xf>
    <xf numFmtId="186" fontId="24" fillId="0" borderId="18" xfId="62" applyNumberFormat="1" applyFont="1" applyFill="1" applyBorder="1" applyAlignment="1" applyProtection="1">
      <alignment vertical="center"/>
      <protection/>
    </xf>
    <xf numFmtId="37" fontId="24" fillId="0" borderId="13" xfId="62" applyFont="1" applyFill="1" applyBorder="1" applyAlignment="1" applyProtection="1">
      <alignment vertical="center"/>
      <protection/>
    </xf>
    <xf numFmtId="37" fontId="24" fillId="0" borderId="15" xfId="62" applyFont="1" applyFill="1" applyBorder="1" applyAlignment="1" applyProtection="1">
      <alignment vertical="center"/>
      <protection/>
    </xf>
    <xf numFmtId="37" fontId="23" fillId="0" borderId="19" xfId="62" applyFont="1" applyFill="1" applyBorder="1" applyAlignment="1" applyProtection="1">
      <alignment horizontal="center"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 locked="0"/>
    </xf>
    <xf numFmtId="37" fontId="24" fillId="0" borderId="20" xfId="62" applyFont="1" applyFill="1" applyBorder="1" applyAlignment="1" applyProtection="1">
      <alignment vertical="center"/>
      <protection/>
    </xf>
    <xf numFmtId="37" fontId="24" fillId="0" borderId="21" xfId="62" applyFont="1" applyFill="1" applyBorder="1" applyAlignment="1" applyProtection="1">
      <alignment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/>
    </xf>
    <xf numFmtId="186" fontId="24" fillId="0" borderId="24" xfId="62" applyNumberFormat="1" applyFont="1" applyFill="1" applyBorder="1" applyAlignment="1" applyProtection="1">
      <alignment vertical="center"/>
      <protection/>
    </xf>
    <xf numFmtId="37" fontId="24" fillId="0" borderId="32" xfId="62" applyFont="1" applyFill="1" applyBorder="1" applyAlignment="1" applyProtection="1">
      <alignment vertical="center"/>
      <protection/>
    </xf>
    <xf numFmtId="37" fontId="24" fillId="0" borderId="14" xfId="62" applyFont="1" applyFill="1" applyBorder="1" applyAlignment="1" applyProtection="1">
      <alignment vertical="center"/>
      <protection/>
    </xf>
    <xf numFmtId="37" fontId="24" fillId="0" borderId="0" xfId="62" applyNumberFormat="1" applyFont="1" applyFill="1" applyBorder="1" applyAlignment="1" applyProtection="1">
      <alignment vertical="center"/>
      <protection locked="0"/>
    </xf>
    <xf numFmtId="37" fontId="24" fillId="0" borderId="22" xfId="62" applyNumberFormat="1" applyFont="1" applyFill="1" applyBorder="1" applyAlignment="1" applyProtection="1">
      <alignment vertical="center"/>
      <protection locked="0"/>
    </xf>
    <xf numFmtId="37" fontId="25" fillId="0" borderId="19" xfId="62" applyFont="1" applyFill="1" applyBorder="1" applyAlignment="1" applyProtection="1">
      <alignment horizontal="center" vertical="center"/>
      <protection/>
    </xf>
    <xf numFmtId="37" fontId="26" fillId="0" borderId="20" xfId="62" applyNumberFormat="1" applyFont="1" applyFill="1" applyBorder="1" applyAlignment="1" applyProtection="1">
      <alignment vertical="center"/>
      <protection/>
    </xf>
    <xf numFmtId="186" fontId="26" fillId="0" borderId="24" xfId="62" applyNumberFormat="1" applyFont="1" applyFill="1" applyBorder="1" applyAlignment="1" applyProtection="1">
      <alignment vertical="center"/>
      <protection/>
    </xf>
    <xf numFmtId="37" fontId="23" fillId="0" borderId="16" xfId="62" applyFont="1" applyFill="1" applyBorder="1" applyAlignment="1" applyProtection="1">
      <alignment horizontal="center" vertical="center"/>
      <protection locked="0"/>
    </xf>
    <xf numFmtId="37" fontId="24" fillId="0" borderId="25" xfId="62" applyNumberFormat="1" applyFont="1" applyFill="1" applyBorder="1" applyAlignment="1" applyProtection="1">
      <alignment vertical="center"/>
      <protection locked="0"/>
    </xf>
    <xf numFmtId="37" fontId="24" fillId="0" borderId="25" xfId="62" applyFont="1" applyFill="1" applyBorder="1" applyAlignment="1" applyProtection="1">
      <alignment vertical="center"/>
      <protection/>
    </xf>
    <xf numFmtId="37" fontId="24" fillId="0" borderId="25" xfId="62" applyNumberFormat="1" applyFont="1" applyFill="1" applyBorder="1" applyAlignment="1" applyProtection="1">
      <alignment vertical="center"/>
      <protection/>
    </xf>
    <xf numFmtId="186" fontId="24" fillId="0" borderId="33" xfId="62" applyNumberFormat="1" applyFont="1" applyFill="1" applyBorder="1" applyAlignment="1" applyProtection="1">
      <alignment vertical="center"/>
      <protection/>
    </xf>
    <xf numFmtId="37" fontId="8" fillId="0" borderId="0" xfId="62" applyFill="1" applyBorder="1" applyAlignment="1">
      <alignment horizontal="center" vertical="center"/>
      <protection/>
    </xf>
    <xf numFmtId="37" fontId="23" fillId="0" borderId="0" xfId="62" applyFont="1" applyFill="1" applyBorder="1" applyAlignment="1" quotePrefix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4" fillId="33" borderId="34" xfId="0" applyNumberFormat="1" applyFont="1" applyFill="1" applyBorder="1" applyAlignment="1" applyProtection="1">
      <alignment horizontal="right" vertical="center" wrapText="1"/>
      <protection/>
    </xf>
    <xf numFmtId="3" fontId="4" fillId="33" borderId="34" xfId="0" applyNumberFormat="1" applyFont="1" applyFill="1" applyBorder="1" applyAlignment="1" applyProtection="1">
      <alignment horizontal="center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/>
      <protection/>
    </xf>
    <xf numFmtId="3" fontId="4" fillId="33" borderId="36" xfId="0" applyNumberFormat="1" applyFont="1" applyFill="1" applyBorder="1" applyAlignment="1" applyProtection="1">
      <alignment horizontal="center" vertical="center"/>
      <protection/>
    </xf>
    <xf numFmtId="3" fontId="4" fillId="33" borderId="37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horizontal="right" vertical="center" wrapText="1"/>
      <protection/>
    </xf>
    <xf numFmtId="3" fontId="4" fillId="33" borderId="39" xfId="0" applyNumberFormat="1" applyFont="1" applyFill="1" applyBorder="1" applyAlignment="1" applyProtection="1">
      <alignment horizontal="right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 wrapText="1"/>
      <protection/>
    </xf>
    <xf numFmtId="178" fontId="4" fillId="33" borderId="38" xfId="0" applyNumberFormat="1" applyFont="1" applyFill="1" applyBorder="1" applyAlignment="1" applyProtection="1">
      <alignment horizontal="center" vertical="center"/>
      <protection/>
    </xf>
    <xf numFmtId="3" fontId="4" fillId="33" borderId="40" xfId="0" applyNumberFormat="1" applyFont="1" applyFill="1" applyBorder="1" applyAlignment="1" applyProtection="1">
      <alignment horizontal="center" vertical="center"/>
      <protection/>
    </xf>
    <xf numFmtId="3" fontId="4" fillId="33" borderId="41" xfId="0" applyNumberFormat="1" applyFont="1" applyFill="1" applyBorder="1" applyAlignment="1" applyProtection="1">
      <alignment horizontal="center" vertical="center"/>
      <protection/>
    </xf>
    <xf numFmtId="3" fontId="4" fillId="33" borderId="42" xfId="0" applyNumberFormat="1" applyFont="1" applyFill="1" applyBorder="1" applyAlignment="1" applyProtection="1">
      <alignment horizontal="right" vertical="center" wrapText="1"/>
      <protection/>
    </xf>
    <xf numFmtId="3" fontId="4" fillId="33" borderId="43" xfId="0" applyNumberFormat="1" applyFont="1" applyFill="1" applyBorder="1" applyAlignment="1" applyProtection="1">
      <alignment horizontal="center" vertical="center" wrapText="1"/>
      <protection/>
    </xf>
    <xf numFmtId="3" fontId="4" fillId="33" borderId="36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vertical="center"/>
      <protection/>
    </xf>
    <xf numFmtId="3" fontId="4" fillId="33" borderId="39" xfId="0" applyNumberFormat="1" applyFont="1" applyFill="1" applyBorder="1" applyAlignment="1" applyProtection="1">
      <alignment vertical="center"/>
      <protection/>
    </xf>
    <xf numFmtId="3" fontId="4" fillId="33" borderId="40" xfId="0" applyNumberFormat="1" applyFont="1" applyFill="1" applyBorder="1" applyAlignment="1" applyProtection="1">
      <alignment vertical="center"/>
      <protection/>
    </xf>
    <xf numFmtId="3" fontId="4" fillId="33" borderId="41" xfId="0" applyNumberFormat="1" applyFont="1" applyFill="1" applyBorder="1" applyAlignment="1" applyProtection="1">
      <alignment horizontal="center" vertical="center" wrapText="1"/>
      <protection/>
    </xf>
    <xf numFmtId="3" fontId="4" fillId="33" borderId="42" xfId="0" applyNumberFormat="1" applyFont="1" applyFill="1" applyBorder="1" applyAlignment="1" applyProtection="1">
      <alignment vertical="center"/>
      <protection/>
    </xf>
    <xf numFmtId="3" fontId="5" fillId="34" borderId="44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4" xfId="0" applyNumberFormat="1" applyFont="1" applyBorder="1" applyAlignment="1" applyProtection="1">
      <alignment horizontal="right" vertical="center" wrapText="1"/>
      <protection/>
    </xf>
    <xf numFmtId="3" fontId="5" fillId="0" borderId="45" xfId="0" applyNumberFormat="1" applyFont="1" applyBorder="1" applyAlignment="1" applyProtection="1">
      <alignment horizontal="right" vertical="center" wrapText="1"/>
      <protection/>
    </xf>
    <xf numFmtId="3" fontId="5" fillId="0" borderId="46" xfId="0" applyNumberFormat="1" applyFont="1" applyBorder="1" applyAlignment="1" applyProtection="1">
      <alignment horizontal="right" vertical="center" wrapText="1"/>
      <protection/>
    </xf>
    <xf numFmtId="3" fontId="5" fillId="34" borderId="47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7" xfId="0" applyNumberFormat="1" applyFont="1" applyBorder="1" applyAlignment="1" applyProtection="1">
      <alignment horizontal="right" vertical="center" wrapText="1"/>
      <protection/>
    </xf>
    <xf numFmtId="3" fontId="5" fillId="0" borderId="48" xfId="0" applyNumberFormat="1" applyFont="1" applyBorder="1" applyAlignment="1" applyProtection="1">
      <alignment horizontal="right" vertical="center" wrapText="1"/>
      <protection/>
    </xf>
    <xf numFmtId="3" fontId="5" fillId="0" borderId="49" xfId="0" applyNumberFormat="1" applyFont="1" applyBorder="1" applyAlignment="1" applyProtection="1">
      <alignment horizontal="right" vertical="center" wrapText="1"/>
      <protection/>
    </xf>
    <xf numFmtId="178" fontId="4" fillId="0" borderId="48" xfId="0" applyNumberFormat="1" applyFont="1" applyBorder="1" applyAlignment="1" applyProtection="1">
      <alignment horizontal="center" vertical="center"/>
      <protection/>
    </xf>
    <xf numFmtId="3" fontId="4" fillId="0" borderId="50" xfId="0" applyNumberFormat="1" applyFont="1" applyBorder="1" applyAlignment="1" applyProtection="1">
      <alignment vertical="center"/>
      <protection/>
    </xf>
    <xf numFmtId="3" fontId="4" fillId="0" borderId="48" xfId="0" applyNumberFormat="1" applyFont="1" applyBorder="1" applyAlignment="1" applyProtection="1">
      <alignment vertical="center"/>
      <protection/>
    </xf>
    <xf numFmtId="3" fontId="4" fillId="0" borderId="49" xfId="0" applyNumberFormat="1" applyFont="1" applyBorder="1" applyAlignment="1" applyProtection="1">
      <alignment vertical="center"/>
      <protection/>
    </xf>
    <xf numFmtId="3" fontId="4" fillId="0" borderId="51" xfId="0" applyNumberFormat="1" applyFont="1" applyBorder="1" applyAlignment="1" applyProtection="1">
      <alignment vertical="center"/>
      <protection/>
    </xf>
    <xf numFmtId="3" fontId="5" fillId="33" borderId="47" xfId="0" applyNumberFormat="1" applyFont="1" applyFill="1" applyBorder="1" applyAlignment="1" applyProtection="1">
      <alignment horizontal="distributed" vertical="center" wrapText="1" indent="1"/>
      <protection/>
    </xf>
    <xf numFmtId="3" fontId="5" fillId="33" borderId="47" xfId="0" applyNumberFormat="1" applyFont="1" applyFill="1" applyBorder="1" applyAlignment="1" applyProtection="1">
      <alignment horizontal="right" vertical="center" wrapText="1"/>
      <protection/>
    </xf>
    <xf numFmtId="3" fontId="5" fillId="33" borderId="48" xfId="0" applyNumberFormat="1" applyFont="1" applyFill="1" applyBorder="1" applyAlignment="1" applyProtection="1">
      <alignment horizontal="right" vertical="center" wrapText="1"/>
      <protection/>
    </xf>
    <xf numFmtId="3" fontId="5" fillId="33" borderId="49" xfId="0" applyNumberFormat="1" applyFont="1" applyFill="1" applyBorder="1" applyAlignment="1" applyProtection="1">
      <alignment horizontal="right" vertical="center" wrapText="1"/>
      <protection/>
    </xf>
    <xf numFmtId="178" fontId="4" fillId="33" borderId="48" xfId="0" applyNumberFormat="1" applyFont="1" applyFill="1" applyBorder="1" applyAlignment="1" applyProtection="1">
      <alignment horizontal="center" vertical="center"/>
      <protection/>
    </xf>
    <xf numFmtId="3" fontId="4" fillId="33" borderId="50" xfId="0" applyNumberFormat="1" applyFont="1" applyFill="1" applyBorder="1" applyAlignment="1" applyProtection="1">
      <alignment vertical="center"/>
      <protection/>
    </xf>
    <xf numFmtId="3" fontId="4" fillId="33" borderId="48" xfId="0" applyNumberFormat="1" applyFont="1" applyFill="1" applyBorder="1" applyAlignment="1" applyProtection="1">
      <alignment vertical="center"/>
      <protection/>
    </xf>
    <xf numFmtId="3" fontId="4" fillId="33" borderId="49" xfId="0" applyNumberFormat="1" applyFont="1" applyFill="1" applyBorder="1" applyAlignment="1" applyProtection="1">
      <alignment vertical="center"/>
      <protection/>
    </xf>
    <xf numFmtId="3" fontId="4" fillId="33" borderId="51" xfId="0" applyNumberFormat="1" applyFont="1" applyFill="1" applyBorder="1" applyAlignment="1" applyProtection="1">
      <alignment vertical="center"/>
      <protection/>
    </xf>
    <xf numFmtId="3" fontId="5" fillId="34" borderId="52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52" xfId="0" applyNumberFormat="1" applyFont="1" applyBorder="1" applyAlignment="1" applyProtection="1">
      <alignment horizontal="right" vertical="center" wrapText="1"/>
      <protection/>
    </xf>
    <xf numFmtId="3" fontId="5" fillId="0" borderId="53" xfId="0" applyNumberFormat="1" applyFont="1" applyBorder="1" applyAlignment="1" applyProtection="1">
      <alignment horizontal="right" vertical="center" wrapText="1"/>
      <protection/>
    </xf>
    <xf numFmtId="3" fontId="5" fillId="0" borderId="54" xfId="0" applyNumberFormat="1" applyFont="1" applyBorder="1" applyAlignment="1" applyProtection="1">
      <alignment horizontal="right" vertical="center" wrapText="1"/>
      <protection/>
    </xf>
    <xf numFmtId="178" fontId="4" fillId="0" borderId="53" xfId="0" applyNumberFormat="1" applyFont="1" applyBorder="1" applyAlignment="1" applyProtection="1">
      <alignment horizontal="center" vertical="center"/>
      <protection/>
    </xf>
    <xf numFmtId="3" fontId="4" fillId="0" borderId="55" xfId="0" applyNumberFormat="1" applyFont="1" applyBorder="1" applyAlignment="1" applyProtection="1">
      <alignment vertical="center"/>
      <protection/>
    </xf>
    <xf numFmtId="3" fontId="4" fillId="0" borderId="53" xfId="0" applyNumberFormat="1" applyFont="1" applyBorder="1" applyAlignment="1" applyProtection="1">
      <alignment vertical="center"/>
      <protection/>
    </xf>
    <xf numFmtId="3" fontId="4" fillId="0" borderId="54" xfId="0" applyNumberFormat="1" applyFont="1" applyBorder="1" applyAlignment="1" applyProtection="1">
      <alignment vertical="center"/>
      <protection/>
    </xf>
    <xf numFmtId="3" fontId="4" fillId="0" borderId="56" xfId="0" applyNumberFormat="1" applyFont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57" xfId="0" applyNumberFormat="1" applyFont="1" applyFill="1" applyBorder="1" applyAlignment="1" applyProtection="1">
      <alignment horizontal="right" vertical="center" wrapText="1"/>
      <protection/>
    </xf>
    <xf numFmtId="3" fontId="4" fillId="0" borderId="58" xfId="0" applyNumberFormat="1" applyFont="1" applyFill="1" applyBorder="1" applyAlignment="1" applyProtection="1">
      <alignment horizontal="right" vertical="center" wrapText="1"/>
      <protection/>
    </xf>
    <xf numFmtId="3" fontId="4" fillId="0" borderId="59" xfId="0" applyNumberFormat="1" applyFont="1" applyFill="1" applyBorder="1" applyAlignment="1" applyProtection="1">
      <alignment horizontal="right" vertical="center" wrapText="1"/>
      <protection/>
    </xf>
    <xf numFmtId="178" fontId="4" fillId="0" borderId="57" xfId="0" applyNumberFormat="1" applyFont="1" applyFill="1" applyBorder="1" applyAlignment="1" applyProtection="1">
      <alignment horizontal="center" vertical="center"/>
      <protection/>
    </xf>
    <xf numFmtId="3" fontId="4" fillId="0" borderId="60" xfId="0" applyNumberFormat="1" applyFont="1" applyFill="1" applyBorder="1" applyAlignment="1" applyProtection="1">
      <alignment horizontal="center" vertical="center"/>
      <protection/>
    </xf>
    <xf numFmtId="3" fontId="4" fillId="0" borderId="57" xfId="0" applyNumberFormat="1" applyFont="1" applyBorder="1" applyAlignment="1" applyProtection="1">
      <alignment vertical="center"/>
      <protection/>
    </xf>
    <xf numFmtId="3" fontId="4" fillId="0" borderId="58" xfId="0" applyNumberFormat="1" applyFont="1" applyBorder="1" applyAlignment="1" applyProtection="1">
      <alignment vertical="center"/>
      <protection/>
    </xf>
    <xf numFmtId="3" fontId="4" fillId="0" borderId="59" xfId="0" applyNumberFormat="1" applyFont="1" applyBorder="1" applyAlignment="1" applyProtection="1">
      <alignment vertical="center"/>
      <protection/>
    </xf>
    <xf numFmtId="3" fontId="4" fillId="0" borderId="60" xfId="0" applyNumberFormat="1" applyFont="1" applyBorder="1" applyAlignment="1" applyProtection="1">
      <alignment vertical="center"/>
      <protection/>
    </xf>
    <xf numFmtId="178" fontId="4" fillId="0" borderId="45" xfId="0" applyNumberFormat="1" applyFont="1" applyBorder="1" applyAlignment="1" applyProtection="1">
      <alignment horizontal="center" vertical="center"/>
      <protection/>
    </xf>
    <xf numFmtId="3" fontId="4" fillId="0" borderId="61" xfId="0" applyNumberFormat="1" applyFont="1" applyBorder="1" applyAlignment="1" applyProtection="1">
      <alignment vertical="center"/>
      <protection/>
    </xf>
    <xf numFmtId="3" fontId="4" fillId="0" borderId="45" xfId="0" applyNumberFormat="1" applyFont="1" applyBorder="1" applyAlignment="1" applyProtection="1">
      <alignment vertical="center"/>
      <protection/>
    </xf>
    <xf numFmtId="3" fontId="4" fillId="0" borderId="46" xfId="0" applyNumberFormat="1" applyFont="1" applyBorder="1" applyAlignment="1" applyProtection="1">
      <alignment vertical="center"/>
      <protection/>
    </xf>
    <xf numFmtId="3" fontId="4" fillId="0" borderId="62" xfId="0" applyNumberFormat="1" applyFont="1" applyBorder="1" applyAlignment="1" applyProtection="1">
      <alignment vertical="center"/>
      <protection/>
    </xf>
    <xf numFmtId="3" fontId="5" fillId="35" borderId="47" xfId="0" applyNumberFormat="1" applyFont="1" applyFill="1" applyBorder="1" applyAlignment="1" applyProtection="1">
      <alignment horizontal="right" vertical="center" wrapText="1"/>
      <protection/>
    </xf>
    <xf numFmtId="37" fontId="5" fillId="0" borderId="51" xfId="0" applyNumberFormat="1" applyFont="1" applyBorder="1" applyAlignment="1" applyProtection="1">
      <alignment horizontal="right" vertical="center" wrapText="1"/>
      <protection/>
    </xf>
    <xf numFmtId="37" fontId="5" fillId="33" borderId="51" xfId="0" applyNumberFormat="1" applyFont="1" applyFill="1" applyBorder="1" applyAlignment="1" applyProtection="1">
      <alignment horizontal="right" vertical="center" wrapText="1"/>
      <protection/>
    </xf>
    <xf numFmtId="37" fontId="5" fillId="0" borderId="56" xfId="0" applyNumberFormat="1" applyFont="1" applyBorder="1" applyAlignment="1" applyProtection="1">
      <alignment horizontal="right" vertical="center" wrapText="1"/>
      <protection/>
    </xf>
    <xf numFmtId="3" fontId="4" fillId="35" borderId="0" xfId="0" applyNumberFormat="1" applyFont="1" applyFill="1" applyAlignment="1" applyProtection="1">
      <alignment vertical="center"/>
      <protection/>
    </xf>
    <xf numFmtId="3" fontId="5" fillId="35" borderId="49" xfId="0" applyNumberFormat="1" applyFont="1" applyFill="1" applyBorder="1" applyAlignment="1" applyProtection="1">
      <alignment horizontal="right" vertical="center" wrapText="1"/>
      <protection/>
    </xf>
    <xf numFmtId="37" fontId="5" fillId="35" borderId="51" xfId="0" applyNumberFormat="1" applyFont="1" applyFill="1" applyBorder="1" applyAlignment="1" applyProtection="1">
      <alignment horizontal="right" vertical="center" wrapText="1"/>
      <protection/>
    </xf>
    <xf numFmtId="178" fontId="4" fillId="35" borderId="48" xfId="0" applyNumberFormat="1" applyFont="1" applyFill="1" applyBorder="1" applyAlignment="1" applyProtection="1">
      <alignment horizontal="center" vertical="center"/>
      <protection/>
    </xf>
    <xf numFmtId="3" fontId="4" fillId="35" borderId="50" xfId="0" applyNumberFormat="1" applyFont="1" applyFill="1" applyBorder="1" applyAlignment="1" applyProtection="1">
      <alignment vertical="center"/>
      <protection/>
    </xf>
    <xf numFmtId="3" fontId="4" fillId="35" borderId="48" xfId="0" applyNumberFormat="1" applyFont="1" applyFill="1" applyBorder="1" applyAlignment="1" applyProtection="1">
      <alignment vertical="center"/>
      <protection/>
    </xf>
    <xf numFmtId="3" fontId="4" fillId="35" borderId="49" xfId="0" applyNumberFormat="1" applyFont="1" applyFill="1" applyBorder="1" applyAlignment="1" applyProtection="1">
      <alignment vertical="center"/>
      <protection/>
    </xf>
    <xf numFmtId="3" fontId="5" fillId="35" borderId="48" xfId="0" applyNumberFormat="1" applyFont="1" applyFill="1" applyBorder="1" applyAlignment="1" applyProtection="1">
      <alignment horizontal="right" vertical="center" wrapText="1"/>
      <protection/>
    </xf>
    <xf numFmtId="3" fontId="4" fillId="35" borderId="51" xfId="0" applyNumberFormat="1" applyFont="1" applyFill="1" applyBorder="1" applyAlignment="1" applyProtection="1">
      <alignment vertical="center"/>
      <protection/>
    </xf>
    <xf numFmtId="37" fontId="5" fillId="35" borderId="62" xfId="0" applyNumberFormat="1" applyFont="1" applyFill="1" applyBorder="1" applyAlignment="1" applyProtection="1">
      <alignment horizontal="right" vertical="center" wrapText="1"/>
      <protection/>
    </xf>
    <xf numFmtId="3" fontId="4" fillId="33" borderId="63" xfId="0" applyNumberFormat="1" applyFont="1" applyFill="1" applyBorder="1" applyAlignment="1" applyProtection="1">
      <alignment horizontal="center" vertical="center" wrapText="1"/>
      <protection/>
    </xf>
    <xf numFmtId="3" fontId="4" fillId="33" borderId="64" xfId="0" applyNumberFormat="1" applyFont="1" applyFill="1" applyBorder="1" applyAlignment="1" applyProtection="1">
      <alignment horizontal="center" vertical="center"/>
      <protection/>
    </xf>
    <xf numFmtId="3" fontId="4" fillId="33" borderId="65" xfId="0" applyNumberFormat="1" applyFont="1" applyFill="1" applyBorder="1" applyAlignment="1" applyProtection="1">
      <alignment horizontal="center" vertical="center"/>
      <protection/>
    </xf>
    <xf numFmtId="3" fontId="4" fillId="33" borderId="66" xfId="0" applyNumberFormat="1" applyFont="1" applyFill="1" applyBorder="1" applyAlignment="1" applyProtection="1">
      <alignment horizontal="center" vertical="center"/>
      <protection/>
    </xf>
    <xf numFmtId="3" fontId="4" fillId="33" borderId="43" xfId="0" applyNumberFormat="1" applyFont="1" applyFill="1" applyBorder="1" applyAlignment="1" applyProtection="1">
      <alignment horizontal="center" vertical="center"/>
      <protection/>
    </xf>
    <xf numFmtId="3" fontId="4" fillId="33" borderId="66" xfId="0" applyNumberFormat="1" applyFont="1" applyFill="1" applyBorder="1" applyAlignment="1" applyProtection="1">
      <alignment horizontal="center" vertical="center" wrapText="1"/>
      <protection/>
    </xf>
    <xf numFmtId="3" fontId="4" fillId="33" borderId="67" xfId="0" applyNumberFormat="1" applyFont="1" applyFill="1" applyBorder="1" applyAlignment="1" applyProtection="1">
      <alignment horizontal="center" vertical="center" wrapText="1"/>
      <protection/>
    </xf>
    <xf numFmtId="3" fontId="4" fillId="33" borderId="68" xfId="0" applyNumberFormat="1" applyFont="1" applyFill="1" applyBorder="1" applyAlignment="1" applyProtection="1">
      <alignment horizontal="center" vertical="center"/>
      <protection/>
    </xf>
    <xf numFmtId="37" fontId="14" fillId="0" borderId="15" xfId="62" applyFont="1" applyFill="1" applyBorder="1" applyAlignment="1" applyProtection="1">
      <alignment horizontal="center" vertical="distributed" textRotation="255" wrapText="1"/>
      <protection/>
    </xf>
    <xf numFmtId="37" fontId="14" fillId="0" borderId="17" xfId="62" applyFont="1" applyFill="1" applyBorder="1" applyAlignment="1" applyProtection="1">
      <alignment horizontal="center" vertical="distributed" textRotation="255" wrapText="1"/>
      <protection/>
    </xf>
    <xf numFmtId="37" fontId="14" fillId="0" borderId="69" xfId="62" applyFont="1" applyFill="1" applyBorder="1" applyAlignment="1" applyProtection="1">
      <alignment horizontal="center" vertical="distributed" wrapText="1"/>
      <protection/>
    </xf>
    <xf numFmtId="37" fontId="14" fillId="0" borderId="70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center"/>
      <protection/>
    </xf>
    <xf numFmtId="37" fontId="14" fillId="0" borderId="17" xfId="62" applyFont="1" applyFill="1" applyBorder="1" applyAlignment="1" applyProtection="1">
      <alignment horizontal="center" vertical="center"/>
      <protection/>
    </xf>
    <xf numFmtId="37" fontId="14" fillId="0" borderId="13" xfId="62" applyFont="1" applyFill="1" applyBorder="1" applyAlignment="1" applyProtection="1">
      <alignment horizontal="center" vertical="distributed" wrapText="1"/>
      <protection/>
    </xf>
    <xf numFmtId="37" fontId="14" fillId="0" borderId="25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distributed" wrapText="1"/>
      <protection/>
    </xf>
    <xf numFmtId="37" fontId="14" fillId="0" borderId="17" xfId="62" applyFont="1" applyFill="1" applyBorder="1" applyAlignment="1" applyProtection="1">
      <alignment horizontal="center" vertical="distributed" wrapText="1"/>
      <protection/>
    </xf>
    <xf numFmtId="0" fontId="27" fillId="0" borderId="0" xfId="0" applyFont="1" applyFill="1" applyBorder="1" applyAlignment="1">
      <alignment horizontal="center" vertical="center"/>
    </xf>
    <xf numFmtId="37" fontId="14" fillId="0" borderId="71" xfId="62" applyFont="1" applyFill="1" applyBorder="1" applyAlignment="1" applyProtection="1">
      <alignment horizontal="center" vertical="center"/>
      <protection/>
    </xf>
    <xf numFmtId="37" fontId="14" fillId="0" borderId="72" xfId="62" applyFont="1" applyFill="1" applyBorder="1" applyAlignment="1" applyProtection="1">
      <alignment horizontal="center" vertical="center"/>
      <protection/>
    </xf>
    <xf numFmtId="37" fontId="14" fillId="0" borderId="73" xfId="62" applyFont="1" applyFill="1" applyBorder="1" applyAlignment="1" applyProtection="1">
      <alignment horizontal="center" vertical="center"/>
      <protection/>
    </xf>
    <xf numFmtId="37" fontId="14" fillId="0" borderId="31" xfId="62" applyFont="1" applyFill="1" applyBorder="1" applyAlignment="1" applyProtection="1">
      <alignment horizontal="center" vertical="distributed" textRotation="255"/>
      <protection/>
    </xf>
    <xf numFmtId="37" fontId="14" fillId="0" borderId="15" xfId="62" applyFont="1" applyFill="1" applyBorder="1" applyAlignment="1" applyProtection="1">
      <alignment horizontal="center" vertical="distributed" textRotation="255"/>
      <protection/>
    </xf>
    <xf numFmtId="37" fontId="14" fillId="0" borderId="17" xfId="62" applyFont="1" applyFill="1" applyBorder="1" applyAlignment="1" applyProtection="1">
      <alignment horizontal="center" vertical="distributed" textRotation="255"/>
      <protection/>
    </xf>
    <xf numFmtId="37" fontId="15" fillId="0" borderId="28" xfId="62" applyFont="1" applyFill="1" applyBorder="1" applyAlignment="1" applyProtection="1" quotePrefix="1">
      <alignment horizontal="center" vertical="distributed" textRotation="255"/>
      <protection/>
    </xf>
    <xf numFmtId="37" fontId="14" fillId="0" borderId="18" xfId="62" applyFont="1" applyFill="1" applyBorder="1" applyAlignment="1" applyProtection="1">
      <alignment horizontal="center" vertical="distributed" textRotation="255"/>
      <protection/>
    </xf>
    <xf numFmtId="37" fontId="14" fillId="0" borderId="26" xfId="62" applyFont="1" applyFill="1" applyBorder="1" applyAlignment="1" applyProtection="1">
      <alignment horizontal="center" vertical="distributed" textRotation="255"/>
      <protection/>
    </xf>
    <xf numFmtId="37" fontId="14" fillId="0" borderId="69" xfId="62" applyFont="1" applyFill="1" applyBorder="1" applyAlignment="1" applyProtection="1">
      <alignment horizontal="center" vertical="distributed" textRotation="255" wrapText="1"/>
      <protection/>
    </xf>
    <xf numFmtId="37" fontId="14" fillId="0" borderId="70" xfId="62" applyFont="1" applyFill="1" applyBorder="1" applyAlignment="1" applyProtection="1">
      <alignment horizontal="center" vertical="distributed" textRotation="255" wrapText="1"/>
      <protection/>
    </xf>
    <xf numFmtId="0" fontId="28" fillId="0" borderId="0" xfId="0" applyFont="1" applyFill="1" applyAlignment="1">
      <alignment horizontal="center" vertical="center"/>
    </xf>
    <xf numFmtId="37" fontId="23" fillId="0" borderId="27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水道統計" xfId="61"/>
    <cellStyle name="標準_H16担当者会議資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00390625" defaultRowHeight="30" customHeight="1"/>
  <cols>
    <col min="1" max="1" width="18.625" style="4" customWidth="1"/>
    <col min="2" max="6" width="17.625" style="2" customWidth="1"/>
    <col min="7" max="7" width="8.625" style="2" customWidth="1"/>
    <col min="8" max="8" width="5.625" style="4" customWidth="1"/>
    <col min="9" max="10" width="10.625" style="2" customWidth="1"/>
    <col min="11" max="11" width="5.625" style="2" customWidth="1"/>
    <col min="12" max="12" width="10.625" style="2" customWidth="1"/>
    <col min="13" max="13" width="5.625" style="2" customWidth="1"/>
    <col min="14" max="14" width="10.625" style="2" customWidth="1"/>
    <col min="15" max="15" width="5.625" style="2" customWidth="1"/>
    <col min="16" max="16" width="10.625" style="2" customWidth="1"/>
    <col min="17" max="17" width="5.625" style="2" customWidth="1"/>
    <col min="18" max="16384" width="10.00390625" style="2" customWidth="1"/>
  </cols>
  <sheetData>
    <row r="1" spans="1:7" ht="33.75" customHeight="1">
      <c r="A1" s="1" t="s">
        <v>47</v>
      </c>
      <c r="G1" s="3"/>
    </row>
    <row r="2" spans="6:16" ht="30" customHeight="1">
      <c r="F2" s="108"/>
      <c r="M2" s="181"/>
      <c r="N2" s="181"/>
      <c r="O2" s="181"/>
      <c r="P2" s="181"/>
    </row>
    <row r="3" spans="1:17" s="4" customFormat="1" ht="60" customHeight="1">
      <c r="A3" s="194" t="s">
        <v>1</v>
      </c>
      <c r="B3" s="196" t="s">
        <v>42</v>
      </c>
      <c r="C3" s="191" t="s">
        <v>43</v>
      </c>
      <c r="D3" s="192"/>
      <c r="E3" s="192"/>
      <c r="F3" s="193"/>
      <c r="G3" s="197" t="s">
        <v>48</v>
      </c>
      <c r="H3" s="198"/>
      <c r="I3" s="191" t="s">
        <v>44</v>
      </c>
      <c r="J3" s="192"/>
      <c r="K3" s="192"/>
      <c r="L3" s="192"/>
      <c r="M3" s="192"/>
      <c r="N3" s="192"/>
      <c r="O3" s="192"/>
      <c r="P3" s="192"/>
      <c r="Q3" s="193"/>
    </row>
    <row r="4" spans="1:17" s="4" customFormat="1" ht="60" customHeight="1">
      <c r="A4" s="195"/>
      <c r="B4" s="195"/>
      <c r="C4" s="111" t="s">
        <v>49</v>
      </c>
      <c r="D4" s="112" t="s">
        <v>50</v>
      </c>
      <c r="E4" s="119" t="s">
        <v>0</v>
      </c>
      <c r="F4" s="121" t="s">
        <v>51</v>
      </c>
      <c r="G4" s="116" t="s">
        <v>52</v>
      </c>
      <c r="H4" s="113" t="s">
        <v>53</v>
      </c>
      <c r="I4" s="116" t="s">
        <v>140</v>
      </c>
      <c r="J4" s="122" t="s">
        <v>45</v>
      </c>
      <c r="K4" s="122" t="s">
        <v>46</v>
      </c>
      <c r="L4" s="122" t="s">
        <v>141</v>
      </c>
      <c r="M4" s="122" t="s">
        <v>46</v>
      </c>
      <c r="N4" s="122" t="s">
        <v>142</v>
      </c>
      <c r="O4" s="126" t="s">
        <v>46</v>
      </c>
      <c r="P4" s="116" t="s">
        <v>41</v>
      </c>
      <c r="Q4" s="113" t="s">
        <v>46</v>
      </c>
    </row>
    <row r="5" spans="1:17" ht="33.75" customHeight="1">
      <c r="A5" s="128" t="s">
        <v>54</v>
      </c>
      <c r="B5" s="129">
        <v>5498916</v>
      </c>
      <c r="C5" s="130">
        <v>4989526</v>
      </c>
      <c r="D5" s="131">
        <v>366655</v>
      </c>
      <c r="E5" s="190">
        <v>21812</v>
      </c>
      <c r="F5" s="129">
        <f aca="true" t="shared" si="0" ref="F5:F52">+SUM(C5:E5)</f>
        <v>5377993</v>
      </c>
      <c r="G5" s="172">
        <f aca="true" t="shared" si="1" ref="G5:G52">F5/B5*100</f>
        <v>97.8009665905062</v>
      </c>
      <c r="H5" s="173">
        <f aca="true" t="shared" si="2" ref="H5:H51">RANK(G5,$G$5:$G$51,0)</f>
        <v>23</v>
      </c>
      <c r="I5" s="174">
        <v>5</v>
      </c>
      <c r="J5" s="175">
        <v>100</v>
      </c>
      <c r="K5" s="175">
        <f aca="true" t="shared" si="3" ref="K5:K51">RANK(J5,$J$5:$J$51,0)</f>
        <v>1</v>
      </c>
      <c r="L5" s="175">
        <v>304</v>
      </c>
      <c r="M5" s="175">
        <f aca="true" t="shared" si="4" ref="M5:M51">RANK(L5,$L$5:$L$51,0)</f>
        <v>2</v>
      </c>
      <c r="N5" s="175">
        <v>488</v>
      </c>
      <c r="O5" s="176">
        <f aca="true" t="shared" si="5" ref="O5:O51">RANK(N5,$N$5:$N$51,0)</f>
        <v>4</v>
      </c>
      <c r="P5" s="174">
        <f aca="true" t="shared" si="6" ref="P5:P52">+I5+J5+L5+N5</f>
        <v>897</v>
      </c>
      <c r="Q5" s="173">
        <f aca="true" t="shared" si="7" ref="Q5:Q51">RANK(P5,$P$5:$P$51,0)</f>
        <v>1</v>
      </c>
    </row>
    <row r="6" spans="1:17" ht="33.75" customHeight="1">
      <c r="A6" s="132" t="s">
        <v>55</v>
      </c>
      <c r="B6" s="133">
        <v>1364916</v>
      </c>
      <c r="C6" s="134">
        <v>1257650</v>
      </c>
      <c r="D6" s="135">
        <v>68413</v>
      </c>
      <c r="E6" s="178">
        <v>2056</v>
      </c>
      <c r="F6" s="133">
        <f t="shared" si="0"/>
        <v>1328119</v>
      </c>
      <c r="G6" s="136">
        <f t="shared" si="1"/>
        <v>97.30408318167565</v>
      </c>
      <c r="H6" s="137">
        <f t="shared" si="2"/>
        <v>25</v>
      </c>
      <c r="I6" s="138">
        <v>1</v>
      </c>
      <c r="J6" s="139">
        <v>27</v>
      </c>
      <c r="K6" s="139">
        <f t="shared" si="3"/>
        <v>25</v>
      </c>
      <c r="L6" s="139">
        <v>90</v>
      </c>
      <c r="M6" s="139">
        <f t="shared" si="4"/>
        <v>31</v>
      </c>
      <c r="N6" s="139">
        <v>67</v>
      </c>
      <c r="O6" s="140">
        <f t="shared" si="5"/>
        <v>31</v>
      </c>
      <c r="P6" s="138">
        <f t="shared" si="6"/>
        <v>185</v>
      </c>
      <c r="Q6" s="137">
        <f t="shared" si="7"/>
        <v>40</v>
      </c>
    </row>
    <row r="7" spans="1:17" ht="33.75" customHeight="1">
      <c r="A7" s="132" t="s">
        <v>56</v>
      </c>
      <c r="B7" s="133">
        <v>1312522</v>
      </c>
      <c r="C7" s="134">
        <v>1083332</v>
      </c>
      <c r="D7" s="135">
        <v>106590</v>
      </c>
      <c r="E7" s="178">
        <v>6094</v>
      </c>
      <c r="F7" s="133">
        <f t="shared" si="0"/>
        <v>1196016</v>
      </c>
      <c r="G7" s="136">
        <f t="shared" si="1"/>
        <v>91.12350116798042</v>
      </c>
      <c r="H7" s="137">
        <f t="shared" si="2"/>
        <v>43</v>
      </c>
      <c r="I7" s="138">
        <v>2</v>
      </c>
      <c r="J7" s="139">
        <v>31</v>
      </c>
      <c r="K7" s="139">
        <f t="shared" si="3"/>
        <v>19</v>
      </c>
      <c r="L7" s="139">
        <v>129</v>
      </c>
      <c r="M7" s="139">
        <f t="shared" si="4"/>
        <v>24</v>
      </c>
      <c r="N7" s="139">
        <v>127</v>
      </c>
      <c r="O7" s="140">
        <f t="shared" si="5"/>
        <v>23</v>
      </c>
      <c r="P7" s="138">
        <f t="shared" si="6"/>
        <v>289</v>
      </c>
      <c r="Q7" s="137">
        <f t="shared" si="7"/>
        <v>28</v>
      </c>
    </row>
    <row r="8" spans="1:17" ht="33.75" customHeight="1">
      <c r="A8" s="132" t="s">
        <v>57</v>
      </c>
      <c r="B8" s="133">
        <v>2333720</v>
      </c>
      <c r="C8" s="134">
        <v>2257039</v>
      </c>
      <c r="D8" s="135">
        <v>44934</v>
      </c>
      <c r="E8" s="178">
        <v>1604</v>
      </c>
      <c r="F8" s="133">
        <f t="shared" si="0"/>
        <v>2303577</v>
      </c>
      <c r="G8" s="136">
        <f t="shared" si="1"/>
        <v>98.70837118420376</v>
      </c>
      <c r="H8" s="137">
        <f t="shared" si="2"/>
        <v>19</v>
      </c>
      <c r="I8" s="138">
        <v>2</v>
      </c>
      <c r="J8" s="139">
        <v>33</v>
      </c>
      <c r="K8" s="139">
        <f t="shared" si="3"/>
        <v>16</v>
      </c>
      <c r="L8" s="139">
        <v>63</v>
      </c>
      <c r="M8" s="139">
        <f t="shared" si="4"/>
        <v>38</v>
      </c>
      <c r="N8" s="139">
        <v>88</v>
      </c>
      <c r="O8" s="140">
        <f t="shared" si="5"/>
        <v>27</v>
      </c>
      <c r="P8" s="138">
        <f t="shared" si="6"/>
        <v>186</v>
      </c>
      <c r="Q8" s="137">
        <f t="shared" si="7"/>
        <v>39</v>
      </c>
    </row>
    <row r="9" spans="1:17" ht="33.75" customHeight="1">
      <c r="A9" s="132" t="s">
        <v>58</v>
      </c>
      <c r="B9" s="133">
        <v>1078901</v>
      </c>
      <c r="C9" s="134">
        <v>826145</v>
      </c>
      <c r="D9" s="135">
        <v>140560</v>
      </c>
      <c r="E9" s="178">
        <v>5243</v>
      </c>
      <c r="F9" s="133">
        <f t="shared" si="0"/>
        <v>971948</v>
      </c>
      <c r="G9" s="136">
        <f t="shared" si="1"/>
        <v>90.0868569034601</v>
      </c>
      <c r="H9" s="137">
        <f t="shared" si="2"/>
        <v>45</v>
      </c>
      <c r="I9" s="138">
        <v>0</v>
      </c>
      <c r="J9" s="139">
        <v>22</v>
      </c>
      <c r="K9" s="139">
        <f t="shared" si="3"/>
        <v>30</v>
      </c>
      <c r="L9" s="139">
        <v>195</v>
      </c>
      <c r="M9" s="139">
        <f t="shared" si="4"/>
        <v>14</v>
      </c>
      <c r="N9" s="139">
        <v>92</v>
      </c>
      <c r="O9" s="140">
        <f t="shared" si="5"/>
        <v>26</v>
      </c>
      <c r="P9" s="138">
        <f t="shared" si="6"/>
        <v>309</v>
      </c>
      <c r="Q9" s="137">
        <f t="shared" si="7"/>
        <v>25</v>
      </c>
    </row>
    <row r="10" spans="1:17" ht="33.75" customHeight="1">
      <c r="A10" s="132" t="s">
        <v>59</v>
      </c>
      <c r="B10" s="133">
        <v>1165596</v>
      </c>
      <c r="C10" s="188">
        <v>1087612</v>
      </c>
      <c r="D10" s="182">
        <v>53203</v>
      </c>
      <c r="E10" s="183">
        <v>319</v>
      </c>
      <c r="F10" s="177">
        <f t="shared" si="0"/>
        <v>1141134</v>
      </c>
      <c r="G10" s="184">
        <f t="shared" si="1"/>
        <v>97.90133116448581</v>
      </c>
      <c r="H10" s="185">
        <f t="shared" si="2"/>
        <v>22</v>
      </c>
      <c r="I10" s="186">
        <v>4</v>
      </c>
      <c r="J10" s="187">
        <v>28</v>
      </c>
      <c r="K10" s="187">
        <f t="shared" si="3"/>
        <v>23</v>
      </c>
      <c r="L10" s="187">
        <v>83</v>
      </c>
      <c r="M10" s="187">
        <f t="shared" si="4"/>
        <v>34</v>
      </c>
      <c r="N10" s="187">
        <v>40</v>
      </c>
      <c r="O10" s="189">
        <f t="shared" si="5"/>
        <v>39</v>
      </c>
      <c r="P10" s="138">
        <f t="shared" si="6"/>
        <v>155</v>
      </c>
      <c r="Q10" s="137">
        <f t="shared" si="7"/>
        <v>45</v>
      </c>
    </row>
    <row r="11" spans="1:17" ht="33.75" customHeight="1">
      <c r="A11" s="132" t="s">
        <v>60</v>
      </c>
      <c r="B11" s="133">
        <v>2014291</v>
      </c>
      <c r="C11" s="188">
        <v>1663463</v>
      </c>
      <c r="D11" s="182">
        <v>133980</v>
      </c>
      <c r="E11" s="183">
        <v>6877</v>
      </c>
      <c r="F11" s="177">
        <f t="shared" si="0"/>
        <v>1804320</v>
      </c>
      <c r="G11" s="184">
        <f t="shared" si="1"/>
        <v>89.57593515534747</v>
      </c>
      <c r="H11" s="185">
        <f t="shared" si="2"/>
        <v>46</v>
      </c>
      <c r="I11" s="186">
        <v>3</v>
      </c>
      <c r="J11" s="187">
        <v>36</v>
      </c>
      <c r="K11" s="187">
        <f t="shared" si="3"/>
        <v>13</v>
      </c>
      <c r="L11" s="187">
        <v>161</v>
      </c>
      <c r="M11" s="187">
        <f t="shared" si="4"/>
        <v>19</v>
      </c>
      <c r="N11" s="187">
        <v>169</v>
      </c>
      <c r="O11" s="189">
        <f t="shared" si="5"/>
        <v>16</v>
      </c>
      <c r="P11" s="138">
        <f t="shared" si="6"/>
        <v>369</v>
      </c>
      <c r="Q11" s="137">
        <f t="shared" si="7"/>
        <v>19</v>
      </c>
    </row>
    <row r="12" spans="1:17" ht="33.75" customHeight="1">
      <c r="A12" s="132" t="s">
        <v>61</v>
      </c>
      <c r="B12" s="133">
        <v>2961168</v>
      </c>
      <c r="C12" s="188">
        <v>2659539</v>
      </c>
      <c r="D12" s="182">
        <v>71945</v>
      </c>
      <c r="E12" s="183">
        <v>8994</v>
      </c>
      <c r="F12" s="177">
        <f t="shared" si="0"/>
        <v>2740478</v>
      </c>
      <c r="G12" s="184">
        <f t="shared" si="1"/>
        <v>92.54719759230142</v>
      </c>
      <c r="H12" s="185">
        <f t="shared" si="2"/>
        <v>41</v>
      </c>
      <c r="I12" s="186">
        <v>4</v>
      </c>
      <c r="J12" s="187">
        <v>47</v>
      </c>
      <c r="K12" s="187">
        <f t="shared" si="3"/>
        <v>5</v>
      </c>
      <c r="L12" s="187">
        <v>159</v>
      </c>
      <c r="M12" s="187">
        <f t="shared" si="4"/>
        <v>20</v>
      </c>
      <c r="N12" s="187">
        <v>190</v>
      </c>
      <c r="O12" s="189">
        <f t="shared" si="5"/>
        <v>15</v>
      </c>
      <c r="P12" s="138">
        <f t="shared" si="6"/>
        <v>400</v>
      </c>
      <c r="Q12" s="137">
        <f t="shared" si="7"/>
        <v>15</v>
      </c>
    </row>
    <row r="13" spans="1:17" ht="33.75" customHeight="1">
      <c r="A13" s="132" t="s">
        <v>2</v>
      </c>
      <c r="B13" s="133">
        <v>1995901</v>
      </c>
      <c r="C13" s="188">
        <v>1818654</v>
      </c>
      <c r="D13" s="182">
        <v>58967</v>
      </c>
      <c r="E13" s="183">
        <v>20906</v>
      </c>
      <c r="F13" s="177">
        <f t="shared" si="0"/>
        <v>1898527</v>
      </c>
      <c r="G13" s="184">
        <f t="shared" si="1"/>
        <v>95.12130110661802</v>
      </c>
      <c r="H13" s="185">
        <f t="shared" si="2"/>
        <v>33</v>
      </c>
      <c r="I13" s="186">
        <v>2</v>
      </c>
      <c r="J13" s="187">
        <v>34</v>
      </c>
      <c r="K13" s="187">
        <f t="shared" si="3"/>
        <v>14</v>
      </c>
      <c r="L13" s="187">
        <v>74</v>
      </c>
      <c r="M13" s="187">
        <f t="shared" si="4"/>
        <v>35</v>
      </c>
      <c r="N13" s="187">
        <v>299</v>
      </c>
      <c r="O13" s="189">
        <f t="shared" si="5"/>
        <v>8</v>
      </c>
      <c r="P13" s="138">
        <f t="shared" si="6"/>
        <v>409</v>
      </c>
      <c r="Q13" s="137">
        <f t="shared" si="7"/>
        <v>14</v>
      </c>
    </row>
    <row r="14" spans="1:17" ht="33.75" customHeight="1">
      <c r="A14" s="132" t="s">
        <v>3</v>
      </c>
      <c r="B14" s="133">
        <v>2002755</v>
      </c>
      <c r="C14" s="188">
        <v>1873221</v>
      </c>
      <c r="D14" s="182">
        <v>114273</v>
      </c>
      <c r="E14" s="183">
        <v>1841</v>
      </c>
      <c r="F14" s="177">
        <f t="shared" si="0"/>
        <v>1989335</v>
      </c>
      <c r="G14" s="184">
        <f t="shared" si="1"/>
        <v>99.32992303102476</v>
      </c>
      <c r="H14" s="185">
        <f t="shared" si="2"/>
        <v>11</v>
      </c>
      <c r="I14" s="186">
        <v>4</v>
      </c>
      <c r="J14" s="187">
        <v>31</v>
      </c>
      <c r="K14" s="187">
        <f t="shared" si="3"/>
        <v>19</v>
      </c>
      <c r="L14" s="187">
        <v>188</v>
      </c>
      <c r="M14" s="187">
        <f t="shared" si="4"/>
        <v>16</v>
      </c>
      <c r="N14" s="187">
        <v>123</v>
      </c>
      <c r="O14" s="189">
        <f t="shared" si="5"/>
        <v>24</v>
      </c>
      <c r="P14" s="138">
        <f t="shared" si="6"/>
        <v>346</v>
      </c>
      <c r="Q14" s="137">
        <f t="shared" si="7"/>
        <v>21</v>
      </c>
    </row>
    <row r="15" spans="1:17" ht="33.75" customHeight="1">
      <c r="A15" s="132" t="s">
        <v>4</v>
      </c>
      <c r="B15" s="133">
        <v>7198706</v>
      </c>
      <c r="C15" s="188">
        <v>7157327</v>
      </c>
      <c r="D15" s="182">
        <v>18880</v>
      </c>
      <c r="E15" s="183">
        <v>5565</v>
      </c>
      <c r="F15" s="177">
        <f t="shared" si="0"/>
        <v>7181772</v>
      </c>
      <c r="G15" s="184">
        <f t="shared" si="1"/>
        <v>99.76476327828918</v>
      </c>
      <c r="H15" s="185">
        <f t="shared" si="2"/>
        <v>7</v>
      </c>
      <c r="I15" s="186">
        <v>1</v>
      </c>
      <c r="J15" s="187">
        <v>65</v>
      </c>
      <c r="K15" s="187">
        <f t="shared" si="3"/>
        <v>3</v>
      </c>
      <c r="L15" s="187">
        <v>25</v>
      </c>
      <c r="M15" s="187">
        <f t="shared" si="4"/>
        <v>42</v>
      </c>
      <c r="N15" s="187">
        <v>280</v>
      </c>
      <c r="O15" s="189">
        <f t="shared" si="5"/>
        <v>9</v>
      </c>
      <c r="P15" s="138">
        <f t="shared" si="6"/>
        <v>371</v>
      </c>
      <c r="Q15" s="137">
        <f t="shared" si="7"/>
        <v>18</v>
      </c>
    </row>
    <row r="16" spans="1:17" ht="33.75" customHeight="1">
      <c r="A16" s="132" t="s">
        <v>5</v>
      </c>
      <c r="B16" s="133">
        <v>6218391</v>
      </c>
      <c r="C16" s="188">
        <v>5816812</v>
      </c>
      <c r="D16" s="182">
        <v>7761</v>
      </c>
      <c r="E16" s="183">
        <v>58130</v>
      </c>
      <c r="F16" s="177">
        <f t="shared" si="0"/>
        <v>5882703</v>
      </c>
      <c r="G16" s="184">
        <f t="shared" si="1"/>
        <v>94.60169037295982</v>
      </c>
      <c r="H16" s="185">
        <f t="shared" si="2"/>
        <v>34</v>
      </c>
      <c r="I16" s="186">
        <v>6</v>
      </c>
      <c r="J16" s="187">
        <v>44</v>
      </c>
      <c r="K16" s="187">
        <f t="shared" si="3"/>
        <v>7</v>
      </c>
      <c r="L16" s="187">
        <v>4</v>
      </c>
      <c r="M16" s="187">
        <f t="shared" si="4"/>
        <v>47</v>
      </c>
      <c r="N16" s="187">
        <v>827</v>
      </c>
      <c r="O16" s="189">
        <f t="shared" si="5"/>
        <v>1</v>
      </c>
      <c r="P16" s="138">
        <f t="shared" si="6"/>
        <v>881</v>
      </c>
      <c r="Q16" s="137">
        <f t="shared" si="7"/>
        <v>2</v>
      </c>
    </row>
    <row r="17" spans="1:17" ht="33.75" customHeight="1">
      <c r="A17" s="132" t="s">
        <v>6</v>
      </c>
      <c r="B17" s="133">
        <v>13177545</v>
      </c>
      <c r="C17" s="188">
        <v>13135048</v>
      </c>
      <c r="D17" s="182">
        <v>17842</v>
      </c>
      <c r="E17" s="183">
        <v>24310</v>
      </c>
      <c r="F17" s="177">
        <f t="shared" si="0"/>
        <v>13177200</v>
      </c>
      <c r="G17" s="184">
        <f t="shared" si="1"/>
        <v>99.9973819099081</v>
      </c>
      <c r="H17" s="185">
        <f t="shared" si="2"/>
        <v>1</v>
      </c>
      <c r="I17" s="186">
        <v>0</v>
      </c>
      <c r="J17" s="187">
        <v>6</v>
      </c>
      <c r="K17" s="187">
        <f t="shared" si="3"/>
        <v>47</v>
      </c>
      <c r="L17" s="187">
        <v>13</v>
      </c>
      <c r="M17" s="187">
        <f t="shared" si="4"/>
        <v>45</v>
      </c>
      <c r="N17" s="187">
        <v>518</v>
      </c>
      <c r="O17" s="189">
        <f t="shared" si="5"/>
        <v>2</v>
      </c>
      <c r="P17" s="138">
        <f t="shared" si="6"/>
        <v>537</v>
      </c>
      <c r="Q17" s="137">
        <f t="shared" si="7"/>
        <v>7</v>
      </c>
    </row>
    <row r="18" spans="1:17" ht="33.75" customHeight="1">
      <c r="A18" s="132" t="s">
        <v>7</v>
      </c>
      <c r="B18" s="133">
        <v>9046099</v>
      </c>
      <c r="C18" s="188">
        <v>9008318</v>
      </c>
      <c r="D18" s="182">
        <v>16544</v>
      </c>
      <c r="E18" s="183">
        <v>5826</v>
      </c>
      <c r="F18" s="177">
        <f t="shared" si="0"/>
        <v>9030688</v>
      </c>
      <c r="G18" s="184">
        <f t="shared" si="1"/>
        <v>99.82963927323812</v>
      </c>
      <c r="H18" s="185">
        <f t="shared" si="2"/>
        <v>4</v>
      </c>
      <c r="I18" s="186">
        <v>1</v>
      </c>
      <c r="J18" s="187">
        <v>20</v>
      </c>
      <c r="K18" s="187">
        <f t="shared" si="3"/>
        <v>33</v>
      </c>
      <c r="L18" s="187">
        <v>21</v>
      </c>
      <c r="M18" s="187">
        <f t="shared" si="4"/>
        <v>43</v>
      </c>
      <c r="N18" s="187">
        <v>496</v>
      </c>
      <c r="O18" s="189">
        <f t="shared" si="5"/>
        <v>3</v>
      </c>
      <c r="P18" s="138">
        <f t="shared" si="6"/>
        <v>538</v>
      </c>
      <c r="Q18" s="137">
        <f t="shared" si="7"/>
        <v>6</v>
      </c>
    </row>
    <row r="19" spans="1:17" ht="33.75" customHeight="1">
      <c r="A19" s="132" t="s">
        <v>8</v>
      </c>
      <c r="B19" s="133">
        <v>2363613</v>
      </c>
      <c r="C19" s="188">
        <v>2161522</v>
      </c>
      <c r="D19" s="182">
        <v>173142</v>
      </c>
      <c r="E19" s="183">
        <v>3500</v>
      </c>
      <c r="F19" s="177">
        <f t="shared" si="0"/>
        <v>2338164</v>
      </c>
      <c r="G19" s="184">
        <f t="shared" si="1"/>
        <v>98.92330089570501</v>
      </c>
      <c r="H19" s="185">
        <f t="shared" si="2"/>
        <v>15</v>
      </c>
      <c r="I19" s="186">
        <v>3</v>
      </c>
      <c r="J19" s="187">
        <v>33</v>
      </c>
      <c r="K19" s="187">
        <f t="shared" si="3"/>
        <v>16</v>
      </c>
      <c r="L19" s="187">
        <v>279</v>
      </c>
      <c r="M19" s="187">
        <f t="shared" si="4"/>
        <v>4</v>
      </c>
      <c r="N19" s="187">
        <v>61</v>
      </c>
      <c r="O19" s="189">
        <f t="shared" si="5"/>
        <v>33</v>
      </c>
      <c r="P19" s="138">
        <f t="shared" si="6"/>
        <v>376</v>
      </c>
      <c r="Q19" s="137">
        <f t="shared" si="7"/>
        <v>17</v>
      </c>
    </row>
    <row r="20" spans="1:17" ht="33.75" customHeight="1">
      <c r="A20" s="132" t="s">
        <v>9</v>
      </c>
      <c r="B20" s="133">
        <v>1089457</v>
      </c>
      <c r="C20" s="134">
        <v>969012</v>
      </c>
      <c r="D20" s="135">
        <v>42044</v>
      </c>
      <c r="E20" s="178">
        <v>3991</v>
      </c>
      <c r="F20" s="133">
        <f t="shared" si="0"/>
        <v>1015047</v>
      </c>
      <c r="G20" s="136">
        <f t="shared" si="1"/>
        <v>93.16999202354934</v>
      </c>
      <c r="H20" s="137">
        <f t="shared" si="2"/>
        <v>37</v>
      </c>
      <c r="I20" s="138">
        <v>4</v>
      </c>
      <c r="J20" s="139">
        <v>12</v>
      </c>
      <c r="K20" s="139">
        <f t="shared" si="3"/>
        <v>46</v>
      </c>
      <c r="L20" s="139">
        <v>72</v>
      </c>
      <c r="M20" s="139">
        <f t="shared" si="4"/>
        <v>36</v>
      </c>
      <c r="N20" s="139">
        <v>164</v>
      </c>
      <c r="O20" s="140">
        <f t="shared" si="5"/>
        <v>17</v>
      </c>
      <c r="P20" s="138">
        <f t="shared" si="6"/>
        <v>252</v>
      </c>
      <c r="Q20" s="137">
        <f t="shared" si="7"/>
        <v>29</v>
      </c>
    </row>
    <row r="21" spans="1:17" ht="33.75" customHeight="1">
      <c r="A21" s="132" t="s">
        <v>10</v>
      </c>
      <c r="B21" s="133">
        <v>1166643</v>
      </c>
      <c r="C21" s="134">
        <v>1101562</v>
      </c>
      <c r="D21" s="135">
        <v>49726</v>
      </c>
      <c r="E21" s="178">
        <v>993</v>
      </c>
      <c r="F21" s="133">
        <f t="shared" si="0"/>
        <v>1152281</v>
      </c>
      <c r="G21" s="136">
        <f t="shared" si="1"/>
        <v>98.76894645577096</v>
      </c>
      <c r="H21" s="137">
        <f t="shared" si="2"/>
        <v>18</v>
      </c>
      <c r="I21" s="138">
        <v>1</v>
      </c>
      <c r="J21" s="139">
        <v>19</v>
      </c>
      <c r="K21" s="139">
        <f t="shared" si="3"/>
        <v>34</v>
      </c>
      <c r="L21" s="139">
        <v>135</v>
      </c>
      <c r="M21" s="139">
        <f t="shared" si="4"/>
        <v>23</v>
      </c>
      <c r="N21" s="139">
        <v>84</v>
      </c>
      <c r="O21" s="140">
        <f t="shared" si="5"/>
        <v>28</v>
      </c>
      <c r="P21" s="138">
        <f t="shared" si="6"/>
        <v>239</v>
      </c>
      <c r="Q21" s="137">
        <f t="shared" si="7"/>
        <v>35</v>
      </c>
    </row>
    <row r="22" spans="1:17" ht="33.75" customHeight="1">
      <c r="A22" s="132" t="s">
        <v>11</v>
      </c>
      <c r="B22" s="177">
        <v>806428</v>
      </c>
      <c r="C22" s="134">
        <v>697326</v>
      </c>
      <c r="D22" s="182">
        <v>78054</v>
      </c>
      <c r="E22" s="178">
        <v>1098</v>
      </c>
      <c r="F22" s="133">
        <f t="shared" si="0"/>
        <v>776478</v>
      </c>
      <c r="G22" s="136">
        <f t="shared" si="1"/>
        <v>96.28609125675199</v>
      </c>
      <c r="H22" s="137">
        <f t="shared" si="2"/>
        <v>30</v>
      </c>
      <c r="I22" s="138">
        <v>2</v>
      </c>
      <c r="J22" s="139">
        <v>16</v>
      </c>
      <c r="K22" s="139">
        <f t="shared" si="3"/>
        <v>40</v>
      </c>
      <c r="L22" s="139">
        <v>154</v>
      </c>
      <c r="M22" s="139">
        <f t="shared" si="4"/>
        <v>21</v>
      </c>
      <c r="N22" s="139">
        <v>21</v>
      </c>
      <c r="O22" s="140">
        <f t="shared" si="5"/>
        <v>47</v>
      </c>
      <c r="P22" s="138">
        <f t="shared" si="6"/>
        <v>193</v>
      </c>
      <c r="Q22" s="137">
        <f t="shared" si="7"/>
        <v>37</v>
      </c>
    </row>
    <row r="23" spans="1:17" ht="33.75" customHeight="1">
      <c r="A23" s="132" t="s">
        <v>12</v>
      </c>
      <c r="B23" s="133">
        <v>875893</v>
      </c>
      <c r="C23" s="134">
        <v>666764</v>
      </c>
      <c r="D23" s="135">
        <v>188544</v>
      </c>
      <c r="E23" s="178">
        <v>2560</v>
      </c>
      <c r="F23" s="133">
        <f t="shared" si="0"/>
        <v>857868</v>
      </c>
      <c r="G23" s="136">
        <f t="shared" si="1"/>
        <v>97.94210023370434</v>
      </c>
      <c r="H23" s="137">
        <f t="shared" si="2"/>
        <v>21</v>
      </c>
      <c r="I23" s="138">
        <v>2</v>
      </c>
      <c r="J23" s="139">
        <v>18</v>
      </c>
      <c r="K23" s="139">
        <f t="shared" si="3"/>
        <v>36</v>
      </c>
      <c r="L23" s="139">
        <v>273</v>
      </c>
      <c r="M23" s="139">
        <f t="shared" si="4"/>
        <v>5</v>
      </c>
      <c r="N23" s="139">
        <v>27</v>
      </c>
      <c r="O23" s="140">
        <f t="shared" si="5"/>
        <v>44</v>
      </c>
      <c r="P23" s="138">
        <f t="shared" si="6"/>
        <v>320</v>
      </c>
      <c r="Q23" s="137">
        <f t="shared" si="7"/>
        <v>24</v>
      </c>
    </row>
    <row r="24" spans="1:17" ht="33.75" customHeight="1">
      <c r="A24" s="141" t="s">
        <v>13</v>
      </c>
      <c r="B24" s="142">
        <v>2142797</v>
      </c>
      <c r="C24" s="143">
        <v>1913094</v>
      </c>
      <c r="D24" s="144">
        <v>201904</v>
      </c>
      <c r="E24" s="179">
        <v>2588</v>
      </c>
      <c r="F24" s="142">
        <f t="shared" si="0"/>
        <v>2117586</v>
      </c>
      <c r="G24" s="145">
        <f t="shared" si="1"/>
        <v>98.8234536449323</v>
      </c>
      <c r="H24" s="146">
        <f t="shared" si="2"/>
        <v>17</v>
      </c>
      <c r="I24" s="147">
        <v>5</v>
      </c>
      <c r="J24" s="148">
        <v>66</v>
      </c>
      <c r="K24" s="148">
        <f t="shared" si="3"/>
        <v>2</v>
      </c>
      <c r="L24" s="148">
        <v>288</v>
      </c>
      <c r="M24" s="148">
        <f t="shared" si="4"/>
        <v>3</v>
      </c>
      <c r="N24" s="148">
        <v>57</v>
      </c>
      <c r="O24" s="149">
        <f t="shared" si="5"/>
        <v>35</v>
      </c>
      <c r="P24" s="147">
        <f t="shared" si="6"/>
        <v>416</v>
      </c>
      <c r="Q24" s="146">
        <f t="shared" si="7"/>
        <v>13</v>
      </c>
    </row>
    <row r="25" spans="1:17" ht="33.75" customHeight="1">
      <c r="A25" s="132" t="s">
        <v>14</v>
      </c>
      <c r="B25" s="133">
        <v>2075300</v>
      </c>
      <c r="C25" s="134">
        <v>1779050</v>
      </c>
      <c r="D25" s="135">
        <v>196749</v>
      </c>
      <c r="E25" s="178">
        <v>7349</v>
      </c>
      <c r="F25" s="133">
        <f t="shared" si="0"/>
        <v>1983148</v>
      </c>
      <c r="G25" s="136">
        <f t="shared" si="1"/>
        <v>95.55958174721727</v>
      </c>
      <c r="H25" s="137">
        <f t="shared" si="2"/>
        <v>32</v>
      </c>
      <c r="I25" s="138">
        <v>1</v>
      </c>
      <c r="J25" s="139">
        <v>44</v>
      </c>
      <c r="K25" s="139">
        <f t="shared" si="3"/>
        <v>7</v>
      </c>
      <c r="L25" s="139">
        <v>247</v>
      </c>
      <c r="M25" s="139">
        <f t="shared" si="4"/>
        <v>8</v>
      </c>
      <c r="N25" s="139">
        <v>236</v>
      </c>
      <c r="O25" s="140">
        <f t="shared" si="5"/>
        <v>11</v>
      </c>
      <c r="P25" s="138">
        <f t="shared" si="6"/>
        <v>528</v>
      </c>
      <c r="Q25" s="137">
        <f t="shared" si="7"/>
        <v>8</v>
      </c>
    </row>
    <row r="26" spans="1:17" ht="33.75" customHeight="1">
      <c r="A26" s="132" t="s">
        <v>15</v>
      </c>
      <c r="B26" s="133">
        <v>3754227</v>
      </c>
      <c r="C26" s="134">
        <v>3576960</v>
      </c>
      <c r="D26" s="135">
        <v>107517</v>
      </c>
      <c r="E26" s="178">
        <v>31448</v>
      </c>
      <c r="F26" s="133">
        <f t="shared" si="0"/>
        <v>3715925</v>
      </c>
      <c r="G26" s="136">
        <f t="shared" si="1"/>
        <v>98.97976334409188</v>
      </c>
      <c r="H26" s="137">
        <f t="shared" si="2"/>
        <v>14</v>
      </c>
      <c r="I26" s="138">
        <v>4</v>
      </c>
      <c r="J26" s="139">
        <v>43</v>
      </c>
      <c r="K26" s="139">
        <f t="shared" si="3"/>
        <v>10</v>
      </c>
      <c r="L26" s="139">
        <v>221</v>
      </c>
      <c r="M26" s="139">
        <f t="shared" si="4"/>
        <v>11</v>
      </c>
      <c r="N26" s="139">
        <v>368</v>
      </c>
      <c r="O26" s="140">
        <f t="shared" si="5"/>
        <v>7</v>
      </c>
      <c r="P26" s="138">
        <f t="shared" si="6"/>
        <v>636</v>
      </c>
      <c r="Q26" s="137">
        <f t="shared" si="7"/>
        <v>3</v>
      </c>
    </row>
    <row r="27" spans="1:17" ht="33.75" customHeight="1">
      <c r="A27" s="132" t="s">
        <v>16</v>
      </c>
      <c r="B27" s="133">
        <v>7402882</v>
      </c>
      <c r="C27" s="134">
        <v>7317929</v>
      </c>
      <c r="D27" s="135">
        <v>55147</v>
      </c>
      <c r="E27" s="178">
        <v>16942</v>
      </c>
      <c r="F27" s="133">
        <f t="shared" si="0"/>
        <v>7390018</v>
      </c>
      <c r="G27" s="136">
        <f t="shared" si="1"/>
        <v>99.8262298385953</v>
      </c>
      <c r="H27" s="137">
        <f t="shared" si="2"/>
        <v>5</v>
      </c>
      <c r="I27" s="138">
        <v>1</v>
      </c>
      <c r="J27" s="139">
        <v>44</v>
      </c>
      <c r="K27" s="139">
        <f t="shared" si="3"/>
        <v>7</v>
      </c>
      <c r="L27" s="139">
        <v>38</v>
      </c>
      <c r="M27" s="139">
        <f t="shared" si="4"/>
        <v>40</v>
      </c>
      <c r="N27" s="139">
        <v>218</v>
      </c>
      <c r="O27" s="140">
        <f t="shared" si="5"/>
        <v>12</v>
      </c>
      <c r="P27" s="138">
        <f t="shared" si="6"/>
        <v>301</v>
      </c>
      <c r="Q27" s="137">
        <f t="shared" si="7"/>
        <v>26</v>
      </c>
    </row>
    <row r="28" spans="1:17" ht="33.75" customHeight="1">
      <c r="A28" s="132" t="s">
        <v>17</v>
      </c>
      <c r="B28" s="133">
        <v>1890232</v>
      </c>
      <c r="C28" s="134">
        <v>1810407</v>
      </c>
      <c r="D28" s="135">
        <v>69043</v>
      </c>
      <c r="E28" s="178">
        <v>1834</v>
      </c>
      <c r="F28" s="133">
        <f t="shared" si="0"/>
        <v>1881284</v>
      </c>
      <c r="G28" s="136">
        <f t="shared" si="1"/>
        <v>99.52661895471032</v>
      </c>
      <c r="H28" s="137">
        <f t="shared" si="2"/>
        <v>9</v>
      </c>
      <c r="I28" s="138">
        <v>2</v>
      </c>
      <c r="J28" s="139">
        <v>29</v>
      </c>
      <c r="K28" s="139">
        <f t="shared" si="3"/>
        <v>22</v>
      </c>
      <c r="L28" s="139">
        <v>84</v>
      </c>
      <c r="M28" s="139">
        <f t="shared" si="4"/>
        <v>33</v>
      </c>
      <c r="N28" s="139">
        <v>132</v>
      </c>
      <c r="O28" s="140">
        <f t="shared" si="5"/>
        <v>22</v>
      </c>
      <c r="P28" s="138">
        <f t="shared" si="6"/>
        <v>247</v>
      </c>
      <c r="Q28" s="137">
        <f t="shared" si="7"/>
        <v>32</v>
      </c>
    </row>
    <row r="29" spans="1:17" ht="33.75" customHeight="1">
      <c r="A29" s="132" t="s">
        <v>18</v>
      </c>
      <c r="B29" s="133">
        <v>1416833</v>
      </c>
      <c r="C29" s="134">
        <v>1334499</v>
      </c>
      <c r="D29" s="135">
        <v>68902</v>
      </c>
      <c r="E29" s="178">
        <v>5282</v>
      </c>
      <c r="F29" s="133">
        <f t="shared" si="0"/>
        <v>1408683</v>
      </c>
      <c r="G29" s="136">
        <f t="shared" si="1"/>
        <v>99.42477342072073</v>
      </c>
      <c r="H29" s="137">
        <f t="shared" si="2"/>
        <v>10</v>
      </c>
      <c r="I29" s="138">
        <v>2</v>
      </c>
      <c r="J29" s="139">
        <v>22</v>
      </c>
      <c r="K29" s="139">
        <f t="shared" si="3"/>
        <v>30</v>
      </c>
      <c r="L29" s="139">
        <v>66</v>
      </c>
      <c r="M29" s="139">
        <f t="shared" si="4"/>
        <v>37</v>
      </c>
      <c r="N29" s="139">
        <v>71</v>
      </c>
      <c r="O29" s="140">
        <f t="shared" si="5"/>
        <v>30</v>
      </c>
      <c r="P29" s="138">
        <f t="shared" si="6"/>
        <v>161</v>
      </c>
      <c r="Q29" s="137">
        <f t="shared" si="7"/>
        <v>44</v>
      </c>
    </row>
    <row r="30" spans="1:17" ht="33.75" customHeight="1">
      <c r="A30" s="132" t="s">
        <v>19</v>
      </c>
      <c r="B30" s="133">
        <v>2635677</v>
      </c>
      <c r="C30" s="134">
        <v>2480679</v>
      </c>
      <c r="D30" s="182">
        <v>141717</v>
      </c>
      <c r="E30" s="183">
        <v>3091</v>
      </c>
      <c r="F30" s="177">
        <f t="shared" si="0"/>
        <v>2625487</v>
      </c>
      <c r="G30" s="184">
        <f t="shared" si="1"/>
        <v>99.613382064646</v>
      </c>
      <c r="H30" s="185">
        <f t="shared" si="2"/>
        <v>8</v>
      </c>
      <c r="I30" s="186">
        <v>1</v>
      </c>
      <c r="J30" s="187">
        <v>26</v>
      </c>
      <c r="K30" s="187">
        <f t="shared" si="3"/>
        <v>26</v>
      </c>
      <c r="L30" s="187">
        <v>208</v>
      </c>
      <c r="M30" s="139">
        <f t="shared" si="4"/>
        <v>12</v>
      </c>
      <c r="N30" s="139">
        <v>144</v>
      </c>
      <c r="O30" s="140">
        <f t="shared" si="5"/>
        <v>20</v>
      </c>
      <c r="P30" s="138">
        <f t="shared" si="6"/>
        <v>379</v>
      </c>
      <c r="Q30" s="137">
        <f t="shared" si="7"/>
        <v>16</v>
      </c>
    </row>
    <row r="31" spans="1:17" ht="33.75" customHeight="1">
      <c r="A31" s="132" t="s">
        <v>20</v>
      </c>
      <c r="B31" s="133">
        <v>8856175</v>
      </c>
      <c r="C31" s="134">
        <v>8847415</v>
      </c>
      <c r="D31" s="135">
        <v>3304</v>
      </c>
      <c r="E31" s="178">
        <v>2685</v>
      </c>
      <c r="F31" s="133">
        <f t="shared" si="0"/>
        <v>8853404</v>
      </c>
      <c r="G31" s="136">
        <f t="shared" si="1"/>
        <v>99.9687110970594</v>
      </c>
      <c r="H31" s="137">
        <f t="shared" si="2"/>
        <v>3</v>
      </c>
      <c r="I31" s="138">
        <v>2</v>
      </c>
      <c r="J31" s="139">
        <v>43</v>
      </c>
      <c r="K31" s="139">
        <f t="shared" si="3"/>
        <v>10</v>
      </c>
      <c r="L31" s="139">
        <v>13</v>
      </c>
      <c r="M31" s="139">
        <f t="shared" si="4"/>
        <v>45</v>
      </c>
      <c r="N31" s="139">
        <v>417</v>
      </c>
      <c r="O31" s="140">
        <f t="shared" si="5"/>
        <v>6</v>
      </c>
      <c r="P31" s="138">
        <f t="shared" si="6"/>
        <v>475</v>
      </c>
      <c r="Q31" s="137">
        <f t="shared" si="7"/>
        <v>9</v>
      </c>
    </row>
    <row r="32" spans="1:17" ht="33.75" customHeight="1">
      <c r="A32" s="132" t="s">
        <v>21</v>
      </c>
      <c r="B32" s="133">
        <v>5578293</v>
      </c>
      <c r="C32" s="134">
        <v>5437118</v>
      </c>
      <c r="D32" s="135">
        <v>128502</v>
      </c>
      <c r="E32" s="178">
        <v>2133</v>
      </c>
      <c r="F32" s="133">
        <f t="shared" si="0"/>
        <v>5567753</v>
      </c>
      <c r="G32" s="136">
        <f t="shared" si="1"/>
        <v>99.81105330967736</v>
      </c>
      <c r="H32" s="137">
        <f t="shared" si="2"/>
        <v>6</v>
      </c>
      <c r="I32" s="138">
        <v>4</v>
      </c>
      <c r="J32" s="139">
        <v>45</v>
      </c>
      <c r="K32" s="139">
        <f t="shared" si="3"/>
        <v>6</v>
      </c>
      <c r="L32" s="139">
        <v>123</v>
      </c>
      <c r="M32" s="139">
        <f t="shared" si="4"/>
        <v>25</v>
      </c>
      <c r="N32" s="139">
        <v>154</v>
      </c>
      <c r="O32" s="140">
        <f t="shared" si="5"/>
        <v>18</v>
      </c>
      <c r="P32" s="138">
        <f t="shared" si="6"/>
        <v>326</v>
      </c>
      <c r="Q32" s="137">
        <f t="shared" si="7"/>
        <v>23</v>
      </c>
    </row>
    <row r="33" spans="1:17" ht="33.75" customHeight="1">
      <c r="A33" s="132" t="s">
        <v>22</v>
      </c>
      <c r="B33" s="133">
        <v>1395913</v>
      </c>
      <c r="C33" s="134">
        <v>1338073</v>
      </c>
      <c r="D33" s="135">
        <v>45153</v>
      </c>
      <c r="E33" s="178">
        <v>905</v>
      </c>
      <c r="F33" s="133">
        <f t="shared" si="0"/>
        <v>1384131</v>
      </c>
      <c r="G33" s="136">
        <f t="shared" si="1"/>
        <v>99.15596459091648</v>
      </c>
      <c r="H33" s="137">
        <f t="shared" si="2"/>
        <v>13</v>
      </c>
      <c r="I33" s="138">
        <v>1</v>
      </c>
      <c r="J33" s="139">
        <v>28</v>
      </c>
      <c r="K33" s="139">
        <f t="shared" si="3"/>
        <v>23</v>
      </c>
      <c r="L33" s="139">
        <v>111</v>
      </c>
      <c r="M33" s="139">
        <f t="shared" si="4"/>
        <v>29</v>
      </c>
      <c r="N33" s="139">
        <v>43</v>
      </c>
      <c r="O33" s="140">
        <f t="shared" si="5"/>
        <v>37</v>
      </c>
      <c r="P33" s="138">
        <f t="shared" si="6"/>
        <v>183</v>
      </c>
      <c r="Q33" s="137">
        <f t="shared" si="7"/>
        <v>41</v>
      </c>
    </row>
    <row r="34" spans="1:17" ht="33.75" customHeight="1">
      <c r="A34" s="132" t="s">
        <v>23</v>
      </c>
      <c r="B34" s="133">
        <v>1016785</v>
      </c>
      <c r="C34" s="134">
        <v>896536</v>
      </c>
      <c r="D34" s="135">
        <v>91191</v>
      </c>
      <c r="E34" s="178">
        <v>1447</v>
      </c>
      <c r="F34" s="133">
        <f t="shared" si="0"/>
        <v>989174</v>
      </c>
      <c r="G34" s="136">
        <f t="shared" si="1"/>
        <v>97.28448000314718</v>
      </c>
      <c r="H34" s="137">
        <f t="shared" si="2"/>
        <v>26</v>
      </c>
      <c r="I34" s="138">
        <v>2</v>
      </c>
      <c r="J34" s="139">
        <v>25</v>
      </c>
      <c r="K34" s="139">
        <f t="shared" si="3"/>
        <v>27</v>
      </c>
      <c r="L34" s="139">
        <v>121</v>
      </c>
      <c r="M34" s="139">
        <f t="shared" si="4"/>
        <v>26</v>
      </c>
      <c r="N34" s="139">
        <v>22</v>
      </c>
      <c r="O34" s="140">
        <f t="shared" si="5"/>
        <v>46</v>
      </c>
      <c r="P34" s="138">
        <f t="shared" si="6"/>
        <v>170</v>
      </c>
      <c r="Q34" s="137">
        <f t="shared" si="7"/>
        <v>43</v>
      </c>
    </row>
    <row r="35" spans="1:17" ht="33.75" customHeight="1">
      <c r="A35" s="132" t="s">
        <v>24</v>
      </c>
      <c r="B35" s="133">
        <v>595795</v>
      </c>
      <c r="C35" s="134">
        <v>482952</v>
      </c>
      <c r="D35" s="135">
        <v>93100</v>
      </c>
      <c r="E35" s="178">
        <v>3952</v>
      </c>
      <c r="F35" s="133">
        <f t="shared" si="0"/>
        <v>580004</v>
      </c>
      <c r="G35" s="136">
        <f t="shared" si="1"/>
        <v>97.34959172198491</v>
      </c>
      <c r="H35" s="137">
        <f t="shared" si="2"/>
        <v>24</v>
      </c>
      <c r="I35" s="138">
        <v>0</v>
      </c>
      <c r="J35" s="139">
        <v>14</v>
      </c>
      <c r="K35" s="139">
        <f t="shared" si="3"/>
        <v>44</v>
      </c>
      <c r="L35" s="139">
        <v>199</v>
      </c>
      <c r="M35" s="139">
        <f t="shared" si="4"/>
        <v>13</v>
      </c>
      <c r="N35" s="139">
        <v>35</v>
      </c>
      <c r="O35" s="140">
        <f t="shared" si="5"/>
        <v>41</v>
      </c>
      <c r="P35" s="138">
        <f t="shared" si="6"/>
        <v>248</v>
      </c>
      <c r="Q35" s="137">
        <f t="shared" si="7"/>
        <v>31</v>
      </c>
    </row>
    <row r="36" spans="1:17" ht="33.75" customHeight="1">
      <c r="A36" s="132" t="s">
        <v>25</v>
      </c>
      <c r="B36" s="133">
        <v>711932</v>
      </c>
      <c r="C36" s="134">
        <v>522793</v>
      </c>
      <c r="D36" s="135">
        <v>164816</v>
      </c>
      <c r="E36" s="178">
        <v>1023</v>
      </c>
      <c r="F36" s="133">
        <f t="shared" si="0"/>
        <v>688632</v>
      </c>
      <c r="G36" s="136">
        <f t="shared" si="1"/>
        <v>96.72721552058343</v>
      </c>
      <c r="H36" s="137">
        <f t="shared" si="2"/>
        <v>29</v>
      </c>
      <c r="I36" s="138">
        <v>2</v>
      </c>
      <c r="J36" s="139">
        <v>14</v>
      </c>
      <c r="K36" s="139">
        <f t="shared" si="3"/>
        <v>44</v>
      </c>
      <c r="L36" s="139">
        <v>189</v>
      </c>
      <c r="M36" s="139">
        <f t="shared" si="4"/>
        <v>15</v>
      </c>
      <c r="N36" s="139">
        <v>35</v>
      </c>
      <c r="O36" s="140">
        <f t="shared" si="5"/>
        <v>41</v>
      </c>
      <c r="P36" s="138">
        <f t="shared" si="6"/>
        <v>240</v>
      </c>
      <c r="Q36" s="137">
        <f t="shared" si="7"/>
        <v>34</v>
      </c>
    </row>
    <row r="37" spans="1:17" ht="33.75" customHeight="1">
      <c r="A37" s="132" t="s">
        <v>26</v>
      </c>
      <c r="B37" s="133">
        <v>1940116</v>
      </c>
      <c r="C37" s="134">
        <v>1779455</v>
      </c>
      <c r="D37" s="135">
        <v>137337</v>
      </c>
      <c r="E37" s="178">
        <v>1318</v>
      </c>
      <c r="F37" s="133">
        <f t="shared" si="0"/>
        <v>1918110</v>
      </c>
      <c r="G37" s="136">
        <f t="shared" si="1"/>
        <v>98.86573792494882</v>
      </c>
      <c r="H37" s="137">
        <f t="shared" si="2"/>
        <v>16</v>
      </c>
      <c r="I37" s="138">
        <v>4</v>
      </c>
      <c r="J37" s="139">
        <v>24</v>
      </c>
      <c r="K37" s="139">
        <f t="shared" si="3"/>
        <v>29</v>
      </c>
      <c r="L37" s="139">
        <v>152</v>
      </c>
      <c r="M37" s="139">
        <f t="shared" si="4"/>
        <v>22</v>
      </c>
      <c r="N37" s="139">
        <v>63</v>
      </c>
      <c r="O37" s="140">
        <f t="shared" si="5"/>
        <v>32</v>
      </c>
      <c r="P37" s="138">
        <f t="shared" si="6"/>
        <v>243</v>
      </c>
      <c r="Q37" s="137">
        <f t="shared" si="7"/>
        <v>33</v>
      </c>
    </row>
    <row r="38" spans="1:17" ht="33.75" customHeight="1">
      <c r="A38" s="132" t="s">
        <v>27</v>
      </c>
      <c r="B38" s="133">
        <v>2888393</v>
      </c>
      <c r="C38" s="134">
        <v>2606975</v>
      </c>
      <c r="D38" s="135">
        <v>87553</v>
      </c>
      <c r="E38" s="178">
        <v>12491</v>
      </c>
      <c r="F38" s="133">
        <f t="shared" si="0"/>
        <v>2707019</v>
      </c>
      <c r="G38" s="136">
        <f t="shared" si="1"/>
        <v>93.72059134612222</v>
      </c>
      <c r="H38" s="137">
        <f t="shared" si="2"/>
        <v>36</v>
      </c>
      <c r="I38" s="138">
        <v>3</v>
      </c>
      <c r="J38" s="139">
        <v>18</v>
      </c>
      <c r="K38" s="139">
        <f t="shared" si="3"/>
        <v>36</v>
      </c>
      <c r="L38" s="139">
        <v>91</v>
      </c>
      <c r="M38" s="139">
        <f t="shared" si="4"/>
        <v>30</v>
      </c>
      <c r="N38" s="139">
        <v>215</v>
      </c>
      <c r="O38" s="140">
        <f t="shared" si="5"/>
        <v>13</v>
      </c>
      <c r="P38" s="138">
        <f t="shared" si="6"/>
        <v>327</v>
      </c>
      <c r="Q38" s="137">
        <f t="shared" si="7"/>
        <v>22</v>
      </c>
    </row>
    <row r="39" spans="1:17" ht="33.75" customHeight="1">
      <c r="A39" s="132" t="s">
        <v>28</v>
      </c>
      <c r="B39" s="133">
        <v>1443952</v>
      </c>
      <c r="C39" s="134">
        <v>1232549</v>
      </c>
      <c r="D39" s="135">
        <v>100988</v>
      </c>
      <c r="E39" s="178">
        <v>2845</v>
      </c>
      <c r="F39" s="133">
        <f t="shared" si="0"/>
        <v>1336382</v>
      </c>
      <c r="G39" s="136">
        <f t="shared" si="1"/>
        <v>92.55030638137556</v>
      </c>
      <c r="H39" s="137">
        <f t="shared" si="2"/>
        <v>40</v>
      </c>
      <c r="I39" s="138">
        <v>2</v>
      </c>
      <c r="J39" s="139">
        <v>15</v>
      </c>
      <c r="K39" s="139">
        <f t="shared" si="3"/>
        <v>43</v>
      </c>
      <c r="L39" s="139">
        <v>120</v>
      </c>
      <c r="M39" s="139">
        <f t="shared" si="4"/>
        <v>28</v>
      </c>
      <c r="N39" s="139">
        <v>60</v>
      </c>
      <c r="O39" s="140">
        <f t="shared" si="5"/>
        <v>34</v>
      </c>
      <c r="P39" s="138">
        <f t="shared" si="6"/>
        <v>197</v>
      </c>
      <c r="Q39" s="137">
        <f t="shared" si="7"/>
        <v>36</v>
      </c>
    </row>
    <row r="40" spans="1:17" ht="33.75" customHeight="1">
      <c r="A40" s="132" t="s">
        <v>29</v>
      </c>
      <c r="B40" s="133">
        <v>781730</v>
      </c>
      <c r="C40" s="134">
        <v>675356</v>
      </c>
      <c r="D40" s="135">
        <v>58596</v>
      </c>
      <c r="E40" s="178">
        <v>15317</v>
      </c>
      <c r="F40" s="133">
        <f t="shared" si="0"/>
        <v>749269</v>
      </c>
      <c r="G40" s="136">
        <f t="shared" si="1"/>
        <v>95.84754326941527</v>
      </c>
      <c r="H40" s="137">
        <f t="shared" si="2"/>
        <v>31</v>
      </c>
      <c r="I40" s="138">
        <v>0</v>
      </c>
      <c r="J40" s="139">
        <v>19</v>
      </c>
      <c r="K40" s="139">
        <f t="shared" si="3"/>
        <v>34</v>
      </c>
      <c r="L40" s="139">
        <v>121</v>
      </c>
      <c r="M40" s="139">
        <f t="shared" si="4"/>
        <v>26</v>
      </c>
      <c r="N40" s="139">
        <v>51</v>
      </c>
      <c r="O40" s="140">
        <f t="shared" si="5"/>
        <v>36</v>
      </c>
      <c r="P40" s="138">
        <f t="shared" si="6"/>
        <v>191</v>
      </c>
      <c r="Q40" s="137">
        <f t="shared" si="7"/>
        <v>38</v>
      </c>
    </row>
    <row r="41" spans="1:17" ht="33.75" customHeight="1">
      <c r="A41" s="132" t="s">
        <v>30</v>
      </c>
      <c r="B41" s="133">
        <v>991789</v>
      </c>
      <c r="C41" s="134">
        <v>967019</v>
      </c>
      <c r="D41" s="135">
        <v>16685</v>
      </c>
      <c r="E41" s="178">
        <v>630</v>
      </c>
      <c r="F41" s="133">
        <f t="shared" si="0"/>
        <v>984334</v>
      </c>
      <c r="G41" s="136">
        <f t="shared" si="1"/>
        <v>99.24832802138359</v>
      </c>
      <c r="H41" s="137">
        <f t="shared" si="2"/>
        <v>12</v>
      </c>
      <c r="I41" s="138">
        <v>2</v>
      </c>
      <c r="J41" s="139">
        <v>16</v>
      </c>
      <c r="K41" s="139">
        <f t="shared" si="3"/>
        <v>40</v>
      </c>
      <c r="L41" s="139">
        <v>18</v>
      </c>
      <c r="M41" s="139">
        <f t="shared" si="4"/>
        <v>44</v>
      </c>
      <c r="N41" s="139">
        <v>28</v>
      </c>
      <c r="O41" s="140">
        <f t="shared" si="5"/>
        <v>43</v>
      </c>
      <c r="P41" s="138">
        <f t="shared" si="6"/>
        <v>64</v>
      </c>
      <c r="Q41" s="137">
        <f t="shared" si="7"/>
        <v>47</v>
      </c>
    </row>
    <row r="42" spans="1:17" ht="33.75" customHeight="1">
      <c r="A42" s="132" t="s">
        <v>31</v>
      </c>
      <c r="B42" s="133">
        <v>1455910</v>
      </c>
      <c r="C42" s="134">
        <v>1219650</v>
      </c>
      <c r="D42" s="135">
        <v>107825</v>
      </c>
      <c r="E42" s="178">
        <v>21270</v>
      </c>
      <c r="F42" s="133">
        <f t="shared" si="0"/>
        <v>1348745</v>
      </c>
      <c r="G42" s="136">
        <f t="shared" si="1"/>
        <v>92.63931149590292</v>
      </c>
      <c r="H42" s="137">
        <f t="shared" si="2"/>
        <v>39</v>
      </c>
      <c r="I42" s="138">
        <v>2</v>
      </c>
      <c r="J42" s="139">
        <v>34</v>
      </c>
      <c r="K42" s="139">
        <f t="shared" si="3"/>
        <v>14</v>
      </c>
      <c r="L42" s="139">
        <v>185</v>
      </c>
      <c r="M42" s="139">
        <f t="shared" si="4"/>
        <v>17</v>
      </c>
      <c r="N42" s="139">
        <v>143</v>
      </c>
      <c r="O42" s="140">
        <f t="shared" si="5"/>
        <v>21</v>
      </c>
      <c r="P42" s="138">
        <f t="shared" si="6"/>
        <v>364</v>
      </c>
      <c r="Q42" s="137">
        <f t="shared" si="7"/>
        <v>20</v>
      </c>
    </row>
    <row r="43" spans="1:17" ht="33.75" customHeight="1">
      <c r="A43" s="132" t="s">
        <v>32</v>
      </c>
      <c r="B43" s="133">
        <v>769760</v>
      </c>
      <c r="C43" s="134">
        <v>569531</v>
      </c>
      <c r="D43" s="135">
        <v>136062</v>
      </c>
      <c r="E43" s="178">
        <v>3837</v>
      </c>
      <c r="F43" s="133">
        <f t="shared" si="0"/>
        <v>709430</v>
      </c>
      <c r="G43" s="136">
        <f t="shared" si="1"/>
        <v>92.16249220536271</v>
      </c>
      <c r="H43" s="137">
        <f t="shared" si="2"/>
        <v>42</v>
      </c>
      <c r="I43" s="138">
        <v>0</v>
      </c>
      <c r="J43" s="139">
        <v>18</v>
      </c>
      <c r="K43" s="139">
        <f t="shared" si="3"/>
        <v>36</v>
      </c>
      <c r="L43" s="139">
        <v>240</v>
      </c>
      <c r="M43" s="139">
        <f t="shared" si="4"/>
        <v>9</v>
      </c>
      <c r="N43" s="139">
        <v>39</v>
      </c>
      <c r="O43" s="140">
        <f t="shared" si="5"/>
        <v>40</v>
      </c>
      <c r="P43" s="138">
        <f t="shared" si="6"/>
        <v>297</v>
      </c>
      <c r="Q43" s="137">
        <f t="shared" si="7"/>
        <v>27</v>
      </c>
    </row>
    <row r="44" spans="1:17" ht="33.75" customHeight="1">
      <c r="A44" s="132" t="s">
        <v>33</v>
      </c>
      <c r="B44" s="133">
        <v>5067193</v>
      </c>
      <c r="C44" s="134">
        <v>4640452</v>
      </c>
      <c r="D44" s="135">
        <v>31384</v>
      </c>
      <c r="E44" s="178">
        <v>44885</v>
      </c>
      <c r="F44" s="133">
        <f t="shared" si="0"/>
        <v>4716721</v>
      </c>
      <c r="G44" s="136">
        <f t="shared" si="1"/>
        <v>93.08350796979708</v>
      </c>
      <c r="H44" s="137">
        <f t="shared" si="2"/>
        <v>38</v>
      </c>
      <c r="I44" s="138">
        <v>6</v>
      </c>
      <c r="J44" s="139">
        <v>52</v>
      </c>
      <c r="K44" s="139">
        <f t="shared" si="3"/>
        <v>4</v>
      </c>
      <c r="L44" s="139">
        <v>46</v>
      </c>
      <c r="M44" s="139">
        <f t="shared" si="4"/>
        <v>39</v>
      </c>
      <c r="N44" s="139">
        <v>442</v>
      </c>
      <c r="O44" s="140">
        <f t="shared" si="5"/>
        <v>5</v>
      </c>
      <c r="P44" s="138">
        <f t="shared" si="6"/>
        <v>546</v>
      </c>
      <c r="Q44" s="137">
        <f t="shared" si="7"/>
        <v>4</v>
      </c>
    </row>
    <row r="45" spans="1:17" ht="33.75" customHeight="1">
      <c r="A45" s="132" t="s">
        <v>34</v>
      </c>
      <c r="B45" s="133">
        <v>859076</v>
      </c>
      <c r="C45" s="134">
        <v>774448</v>
      </c>
      <c r="D45" s="135">
        <v>35775</v>
      </c>
      <c r="E45" s="178">
        <v>2203</v>
      </c>
      <c r="F45" s="133">
        <f t="shared" si="0"/>
        <v>812426</v>
      </c>
      <c r="G45" s="136">
        <f t="shared" si="1"/>
        <v>94.56974703053048</v>
      </c>
      <c r="H45" s="137">
        <f t="shared" si="2"/>
        <v>35</v>
      </c>
      <c r="I45" s="138">
        <v>2</v>
      </c>
      <c r="J45" s="139">
        <v>17</v>
      </c>
      <c r="K45" s="139">
        <f t="shared" si="3"/>
        <v>39</v>
      </c>
      <c r="L45" s="139">
        <v>88</v>
      </c>
      <c r="M45" s="139">
        <f t="shared" si="4"/>
        <v>32</v>
      </c>
      <c r="N45" s="139">
        <v>72</v>
      </c>
      <c r="O45" s="140">
        <f t="shared" si="5"/>
        <v>29</v>
      </c>
      <c r="P45" s="138">
        <f t="shared" si="6"/>
        <v>179</v>
      </c>
      <c r="Q45" s="137">
        <f t="shared" si="7"/>
        <v>42</v>
      </c>
    </row>
    <row r="46" spans="1:17" ht="33.75" customHeight="1">
      <c r="A46" s="132" t="s">
        <v>35</v>
      </c>
      <c r="B46" s="133">
        <v>1411913</v>
      </c>
      <c r="C46" s="134">
        <v>1105157</v>
      </c>
      <c r="D46" s="135">
        <v>274676</v>
      </c>
      <c r="E46" s="178">
        <v>11079</v>
      </c>
      <c r="F46" s="133">
        <f t="shared" si="0"/>
        <v>1390912</v>
      </c>
      <c r="G46" s="136">
        <f t="shared" si="1"/>
        <v>98.51258540717453</v>
      </c>
      <c r="H46" s="137">
        <f t="shared" si="2"/>
        <v>20</v>
      </c>
      <c r="I46" s="138">
        <v>1</v>
      </c>
      <c r="J46" s="139">
        <v>32</v>
      </c>
      <c r="K46" s="139">
        <f t="shared" si="3"/>
        <v>18</v>
      </c>
      <c r="L46" s="139">
        <v>249</v>
      </c>
      <c r="M46" s="139">
        <f t="shared" si="4"/>
        <v>7</v>
      </c>
      <c r="N46" s="139">
        <v>145</v>
      </c>
      <c r="O46" s="140">
        <f t="shared" si="5"/>
        <v>19</v>
      </c>
      <c r="P46" s="138">
        <f t="shared" si="6"/>
        <v>427</v>
      </c>
      <c r="Q46" s="137">
        <f t="shared" si="7"/>
        <v>12</v>
      </c>
    </row>
    <row r="47" spans="1:17" ht="33.75" customHeight="1">
      <c r="A47" s="132" t="s">
        <v>36</v>
      </c>
      <c r="B47" s="133">
        <v>1810826</v>
      </c>
      <c r="C47" s="134">
        <v>1339787</v>
      </c>
      <c r="D47" s="135">
        <v>199672</v>
      </c>
      <c r="E47" s="178">
        <v>20317</v>
      </c>
      <c r="F47" s="133">
        <f t="shared" si="0"/>
        <v>1559776</v>
      </c>
      <c r="G47" s="136">
        <f t="shared" si="1"/>
        <v>86.13616106682807</v>
      </c>
      <c r="H47" s="137">
        <f t="shared" si="2"/>
        <v>47</v>
      </c>
      <c r="I47" s="138">
        <v>1</v>
      </c>
      <c r="J47" s="139">
        <v>30</v>
      </c>
      <c r="K47" s="139">
        <f t="shared" si="3"/>
        <v>21</v>
      </c>
      <c r="L47" s="139">
        <v>270</v>
      </c>
      <c r="M47" s="139">
        <f t="shared" si="4"/>
        <v>6</v>
      </c>
      <c r="N47" s="139">
        <v>245</v>
      </c>
      <c r="O47" s="140">
        <f t="shared" si="5"/>
        <v>10</v>
      </c>
      <c r="P47" s="138">
        <f t="shared" si="6"/>
        <v>546</v>
      </c>
      <c r="Q47" s="137">
        <f t="shared" si="7"/>
        <v>4</v>
      </c>
    </row>
    <row r="48" spans="1:17" ht="33.75" customHeight="1">
      <c r="A48" s="132" t="s">
        <v>37</v>
      </c>
      <c r="B48" s="133">
        <v>1190836</v>
      </c>
      <c r="C48" s="134">
        <v>944043</v>
      </c>
      <c r="D48" s="135">
        <v>119504</v>
      </c>
      <c r="E48" s="178">
        <v>14844</v>
      </c>
      <c r="F48" s="133">
        <f t="shared" si="0"/>
        <v>1078391</v>
      </c>
      <c r="G48" s="136">
        <f t="shared" si="1"/>
        <v>90.55747390908572</v>
      </c>
      <c r="H48" s="137">
        <f t="shared" si="2"/>
        <v>44</v>
      </c>
      <c r="I48" s="138">
        <v>0</v>
      </c>
      <c r="J48" s="139">
        <v>16</v>
      </c>
      <c r="K48" s="139">
        <f t="shared" si="3"/>
        <v>40</v>
      </c>
      <c r="L48" s="139">
        <v>229</v>
      </c>
      <c r="M48" s="139">
        <f t="shared" si="4"/>
        <v>10</v>
      </c>
      <c r="N48" s="139">
        <v>191</v>
      </c>
      <c r="O48" s="140">
        <f t="shared" si="5"/>
        <v>14</v>
      </c>
      <c r="P48" s="138">
        <f t="shared" si="6"/>
        <v>436</v>
      </c>
      <c r="Q48" s="137">
        <f t="shared" si="7"/>
        <v>11</v>
      </c>
    </row>
    <row r="49" spans="1:17" ht="33.75" customHeight="1">
      <c r="A49" s="132" t="s">
        <v>38</v>
      </c>
      <c r="B49" s="133">
        <v>1131706</v>
      </c>
      <c r="C49" s="134">
        <v>1004027</v>
      </c>
      <c r="D49" s="135">
        <v>89194</v>
      </c>
      <c r="E49" s="178">
        <v>2322</v>
      </c>
      <c r="F49" s="133">
        <f t="shared" si="0"/>
        <v>1095543</v>
      </c>
      <c r="G49" s="136">
        <f t="shared" si="1"/>
        <v>96.80455878116754</v>
      </c>
      <c r="H49" s="137">
        <f t="shared" si="2"/>
        <v>28</v>
      </c>
      <c r="I49" s="138">
        <v>0</v>
      </c>
      <c r="J49" s="139">
        <v>22</v>
      </c>
      <c r="K49" s="139">
        <f t="shared" si="3"/>
        <v>30</v>
      </c>
      <c r="L49" s="139">
        <v>185</v>
      </c>
      <c r="M49" s="139">
        <f t="shared" si="4"/>
        <v>17</v>
      </c>
      <c r="N49" s="139">
        <v>42</v>
      </c>
      <c r="O49" s="140">
        <f t="shared" si="5"/>
        <v>38</v>
      </c>
      <c r="P49" s="138">
        <f t="shared" si="6"/>
        <v>249</v>
      </c>
      <c r="Q49" s="137">
        <f t="shared" si="7"/>
        <v>30</v>
      </c>
    </row>
    <row r="50" spans="1:17" ht="33.75" customHeight="1">
      <c r="A50" s="132" t="s">
        <v>39</v>
      </c>
      <c r="B50" s="133">
        <v>1719621</v>
      </c>
      <c r="C50" s="134">
        <v>1326535</v>
      </c>
      <c r="D50" s="135">
        <v>323470</v>
      </c>
      <c r="E50" s="178">
        <v>18410</v>
      </c>
      <c r="F50" s="133">
        <f t="shared" si="0"/>
        <v>1668415</v>
      </c>
      <c r="G50" s="136">
        <f t="shared" si="1"/>
        <v>97.02225083317778</v>
      </c>
      <c r="H50" s="137">
        <f t="shared" si="2"/>
        <v>27</v>
      </c>
      <c r="I50" s="138">
        <v>0</v>
      </c>
      <c r="J50" s="139">
        <v>40</v>
      </c>
      <c r="K50" s="139">
        <f t="shared" si="3"/>
        <v>12</v>
      </c>
      <c r="L50" s="139">
        <v>330</v>
      </c>
      <c r="M50" s="139">
        <f t="shared" si="4"/>
        <v>1</v>
      </c>
      <c r="N50" s="139">
        <v>97</v>
      </c>
      <c r="O50" s="140">
        <f t="shared" si="5"/>
        <v>25</v>
      </c>
      <c r="P50" s="138">
        <f t="shared" si="6"/>
        <v>467</v>
      </c>
      <c r="Q50" s="137">
        <f t="shared" si="7"/>
        <v>10</v>
      </c>
    </row>
    <row r="51" spans="1:17" ht="33.75" customHeight="1" thickBot="1">
      <c r="A51" s="150" t="s">
        <v>40</v>
      </c>
      <c r="B51" s="151">
        <v>1393037</v>
      </c>
      <c r="C51" s="152">
        <v>1352665</v>
      </c>
      <c r="D51" s="153">
        <v>39936</v>
      </c>
      <c r="E51" s="180">
        <v>54</v>
      </c>
      <c r="F51" s="151">
        <f t="shared" si="0"/>
        <v>1392655</v>
      </c>
      <c r="G51" s="154">
        <f t="shared" si="1"/>
        <v>99.97257789994092</v>
      </c>
      <c r="H51" s="155">
        <f t="shared" si="2"/>
        <v>2</v>
      </c>
      <c r="I51" s="156">
        <v>1</v>
      </c>
      <c r="J51" s="157">
        <v>25</v>
      </c>
      <c r="K51" s="157">
        <f t="shared" si="3"/>
        <v>27</v>
      </c>
      <c r="L51" s="157">
        <v>33</v>
      </c>
      <c r="M51" s="157">
        <f t="shared" si="4"/>
        <v>41</v>
      </c>
      <c r="N51" s="157">
        <v>24</v>
      </c>
      <c r="O51" s="158">
        <f t="shared" si="5"/>
        <v>45</v>
      </c>
      <c r="P51" s="156">
        <f t="shared" si="6"/>
        <v>83</v>
      </c>
      <c r="Q51" s="155">
        <f t="shared" si="7"/>
        <v>46</v>
      </c>
    </row>
    <row r="52" spans="1:17" ht="33.75" customHeight="1" thickTop="1">
      <c r="A52" s="110" t="s">
        <v>41</v>
      </c>
      <c r="B52" s="109">
        <f>+SUM(B5:B51)</f>
        <v>128000160</v>
      </c>
      <c r="C52" s="114">
        <f>+SUM(C5:C51)</f>
        <v>119505026</v>
      </c>
      <c r="D52" s="115">
        <f>+SUM(D5:D51)</f>
        <v>4877759</v>
      </c>
      <c r="E52" s="120">
        <f>+SUM(E5:E51)</f>
        <v>434220</v>
      </c>
      <c r="F52" s="109">
        <f t="shared" si="0"/>
        <v>124817005</v>
      </c>
      <c r="G52" s="117">
        <f t="shared" si="1"/>
        <v>97.51316326479592</v>
      </c>
      <c r="H52" s="118"/>
      <c r="I52" s="123">
        <f>+SUM(I5:I51)</f>
        <v>98</v>
      </c>
      <c r="J52" s="124">
        <f>+SUM(J5:J51)</f>
        <v>1443</v>
      </c>
      <c r="K52" s="124"/>
      <c r="L52" s="124">
        <f>+SUM(L5:L51)</f>
        <v>6687</v>
      </c>
      <c r="M52" s="124"/>
      <c r="N52" s="124">
        <f>+SUM(N5:N51)</f>
        <v>7950</v>
      </c>
      <c r="O52" s="127"/>
      <c r="P52" s="123">
        <f t="shared" si="6"/>
        <v>16178</v>
      </c>
      <c r="Q52" s="125"/>
    </row>
    <row r="53" spans="1:17" ht="33.75" customHeight="1">
      <c r="A53" s="161" t="s">
        <v>149</v>
      </c>
      <c r="B53" s="162">
        <v>127941491</v>
      </c>
      <c r="C53" s="163">
        <v>119265212</v>
      </c>
      <c r="D53" s="164">
        <v>5079029</v>
      </c>
      <c r="E53" s="165">
        <v>452096</v>
      </c>
      <c r="F53" s="162">
        <v>124796337</v>
      </c>
      <c r="G53" s="166">
        <v>97.54172475604493</v>
      </c>
      <c r="H53" s="167"/>
      <c r="I53" s="168">
        <v>101</v>
      </c>
      <c r="J53" s="169">
        <v>1465</v>
      </c>
      <c r="K53" s="169"/>
      <c r="L53" s="169">
        <v>6886</v>
      </c>
      <c r="M53" s="169"/>
      <c r="N53" s="169">
        <v>7964</v>
      </c>
      <c r="O53" s="170"/>
      <c r="P53" s="168">
        <v>16416</v>
      </c>
      <c r="Q53" s="171"/>
    </row>
  </sheetData>
  <sheetProtection/>
  <mergeCells count="5">
    <mergeCell ref="I3:Q3"/>
    <mergeCell ref="A3:A4"/>
    <mergeCell ref="B3:B4"/>
    <mergeCell ref="C3:F3"/>
    <mergeCell ref="G3:H3"/>
  </mergeCells>
  <printOptions horizontalCentered="1"/>
  <pageMargins left="0.984251968503937" right="0.3937007874015748" top="0.5905511811023623" bottom="0.5905511811023623" header="0.3937007874015748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1"/>
  <sheetViews>
    <sheetView zoomScale="75" zoomScaleNormal="75" zoomScalePageLayoutView="0" workbookViewId="0" topLeftCell="A1">
      <pane xSplit="2" ySplit="12" topLeftCell="C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R59" sqref="R59"/>
    </sheetView>
  </sheetViews>
  <sheetFormatPr defaultColWidth="9.00390625" defaultRowHeight="13.5"/>
  <sheetData>
    <row r="2" spans="2:19" s="5" customFormat="1" ht="30" customHeight="1">
      <c r="B2" s="209" t="s">
        <v>143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2:17" s="5" customFormat="1" ht="9.75" customHeight="1">
      <c r="B3" s="6"/>
      <c r="C3" s="7"/>
      <c r="O3" s="8"/>
      <c r="P3" s="8"/>
      <c r="Q3" s="8"/>
    </row>
    <row r="4" spans="2:18" s="13" customFormat="1" ht="13.5" customHeight="1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 t="s">
        <v>144</v>
      </c>
    </row>
    <row r="5" spans="2:19" s="16" customFormat="1" ht="17.25" customHeight="1">
      <c r="B5" s="14"/>
      <c r="C5" s="210" t="s">
        <v>62</v>
      </c>
      <c r="D5" s="211"/>
      <c r="E5" s="211"/>
      <c r="F5" s="212"/>
      <c r="G5" s="210" t="s">
        <v>122</v>
      </c>
      <c r="H5" s="211"/>
      <c r="I5" s="211"/>
      <c r="J5" s="211"/>
      <c r="K5" s="211"/>
      <c r="L5" s="211"/>
      <c r="M5" s="212"/>
      <c r="N5" s="210" t="s">
        <v>123</v>
      </c>
      <c r="O5" s="211"/>
      <c r="P5" s="212"/>
      <c r="Q5" s="213" t="s">
        <v>124</v>
      </c>
      <c r="R5" s="216" t="s">
        <v>125</v>
      </c>
      <c r="S5" s="15"/>
    </row>
    <row r="6" spans="2:19" s="13" customFormat="1" ht="15" customHeight="1">
      <c r="B6" s="17"/>
      <c r="C6" s="18"/>
      <c r="D6" s="19"/>
      <c r="E6" s="20"/>
      <c r="F6" s="18"/>
      <c r="G6" s="18"/>
      <c r="H6" s="19"/>
      <c r="I6" s="19"/>
      <c r="J6" s="19"/>
      <c r="K6" s="19"/>
      <c r="L6" s="20"/>
      <c r="M6" s="21"/>
      <c r="N6" s="19"/>
      <c r="O6" s="19"/>
      <c r="P6" s="20"/>
      <c r="Q6" s="214"/>
      <c r="R6" s="217"/>
      <c r="S6" s="22"/>
    </row>
    <row r="7" spans="2:19" s="13" customFormat="1" ht="12.75" customHeight="1">
      <c r="B7" s="17"/>
      <c r="C7" s="205" t="s">
        <v>126</v>
      </c>
      <c r="D7" s="199" t="s">
        <v>127</v>
      </c>
      <c r="E7" s="219" t="s">
        <v>128</v>
      </c>
      <c r="F7" s="203" t="s">
        <v>63</v>
      </c>
      <c r="G7" s="205" t="s">
        <v>126</v>
      </c>
      <c r="H7" s="207" t="s">
        <v>129</v>
      </c>
      <c r="I7" s="207" t="s">
        <v>130</v>
      </c>
      <c r="J7" s="207" t="s">
        <v>131</v>
      </c>
      <c r="K7" s="199" t="s">
        <v>128</v>
      </c>
      <c r="L7" s="201" t="s">
        <v>132</v>
      </c>
      <c r="M7" s="203" t="s">
        <v>63</v>
      </c>
      <c r="N7" s="21"/>
      <c r="O7" s="21"/>
      <c r="P7" s="20"/>
      <c r="Q7" s="214"/>
      <c r="R7" s="217"/>
      <c r="S7" s="22"/>
    </row>
    <row r="8" spans="2:19" s="13" customFormat="1" ht="12.75" customHeight="1">
      <c r="B8" s="23"/>
      <c r="C8" s="205"/>
      <c r="D8" s="199"/>
      <c r="E8" s="219"/>
      <c r="F8" s="203"/>
      <c r="G8" s="205"/>
      <c r="H8" s="207"/>
      <c r="I8" s="207"/>
      <c r="J8" s="207"/>
      <c r="K8" s="199"/>
      <c r="L8" s="201"/>
      <c r="M8" s="203"/>
      <c r="N8" s="24" t="s">
        <v>64</v>
      </c>
      <c r="O8" s="24" t="s">
        <v>65</v>
      </c>
      <c r="P8" s="25"/>
      <c r="Q8" s="214"/>
      <c r="R8" s="217"/>
      <c r="S8" s="22"/>
    </row>
    <row r="9" spans="2:19" s="13" customFormat="1" ht="12.75" customHeight="1">
      <c r="B9" s="17"/>
      <c r="C9" s="205"/>
      <c r="D9" s="199"/>
      <c r="E9" s="219"/>
      <c r="F9" s="203"/>
      <c r="G9" s="205"/>
      <c r="H9" s="207"/>
      <c r="I9" s="207"/>
      <c r="J9" s="207"/>
      <c r="K9" s="199"/>
      <c r="L9" s="201"/>
      <c r="M9" s="203"/>
      <c r="N9" s="21"/>
      <c r="O9" s="24" t="s">
        <v>66</v>
      </c>
      <c r="P9" s="25" t="s">
        <v>133</v>
      </c>
      <c r="Q9" s="214"/>
      <c r="R9" s="217"/>
      <c r="S9" s="22"/>
    </row>
    <row r="10" spans="2:19" s="13" customFormat="1" ht="12.75" customHeight="1">
      <c r="B10" s="23" t="s">
        <v>67</v>
      </c>
      <c r="C10" s="205"/>
      <c r="D10" s="199"/>
      <c r="E10" s="219"/>
      <c r="F10" s="203"/>
      <c r="G10" s="205"/>
      <c r="H10" s="207"/>
      <c r="I10" s="207"/>
      <c r="J10" s="207"/>
      <c r="K10" s="199"/>
      <c r="L10" s="201"/>
      <c r="M10" s="203"/>
      <c r="N10" s="24" t="s">
        <v>68</v>
      </c>
      <c r="O10" s="24" t="s">
        <v>69</v>
      </c>
      <c r="P10" s="25"/>
      <c r="Q10" s="214"/>
      <c r="R10" s="217"/>
      <c r="S10" s="22"/>
    </row>
    <row r="11" spans="2:19" s="13" customFormat="1" ht="31.5" customHeight="1" thickBot="1">
      <c r="B11" s="26"/>
      <c r="C11" s="206"/>
      <c r="D11" s="200"/>
      <c r="E11" s="220"/>
      <c r="F11" s="204"/>
      <c r="G11" s="206"/>
      <c r="H11" s="208"/>
      <c r="I11" s="208"/>
      <c r="J11" s="208"/>
      <c r="K11" s="200"/>
      <c r="L11" s="202"/>
      <c r="M11" s="204"/>
      <c r="N11" s="27"/>
      <c r="O11" s="27"/>
      <c r="P11" s="28"/>
      <c r="Q11" s="215"/>
      <c r="R11" s="218"/>
      <c r="S11" s="22"/>
    </row>
    <row r="12" spans="2:19" s="13" customFormat="1" ht="13.5" customHeight="1">
      <c r="B12" s="29" t="s">
        <v>70</v>
      </c>
      <c r="C12" s="30">
        <v>0</v>
      </c>
      <c r="D12" s="31">
        <v>0</v>
      </c>
      <c r="E12" s="32">
        <v>5</v>
      </c>
      <c r="F12" s="33">
        <f>(C12+D12+E12)</f>
        <v>5</v>
      </c>
      <c r="G12" s="30">
        <v>0</v>
      </c>
      <c r="H12" s="34">
        <v>35</v>
      </c>
      <c r="I12" s="34">
        <v>62</v>
      </c>
      <c r="J12" s="34">
        <v>0</v>
      </c>
      <c r="K12" s="34">
        <v>4</v>
      </c>
      <c r="L12" s="35">
        <v>0</v>
      </c>
      <c r="M12" s="33">
        <f aca="true" t="shared" si="0" ref="M12:M58">SUM(G12:L12)</f>
        <v>101</v>
      </c>
      <c r="N12" s="36">
        <v>321</v>
      </c>
      <c r="O12" s="36">
        <v>1</v>
      </c>
      <c r="P12" s="36">
        <f>SUM(N12:O12)</f>
        <v>322</v>
      </c>
      <c r="Q12" s="36">
        <v>489</v>
      </c>
      <c r="R12" s="37">
        <f>(F12+M12+P12+Q12)</f>
        <v>917</v>
      </c>
      <c r="S12" s="22"/>
    </row>
    <row r="13" spans="2:19" s="13" customFormat="1" ht="13.5" customHeight="1">
      <c r="B13" s="29" t="s">
        <v>71</v>
      </c>
      <c r="C13" s="36">
        <v>0</v>
      </c>
      <c r="D13" s="34">
        <v>0</v>
      </c>
      <c r="E13" s="32">
        <v>2</v>
      </c>
      <c r="F13" s="33">
        <f aca="true" t="shared" si="1" ref="F13:F58">(C13+D13+E13)</f>
        <v>2</v>
      </c>
      <c r="G13" s="36">
        <v>0</v>
      </c>
      <c r="H13" s="34">
        <v>11</v>
      </c>
      <c r="I13" s="34">
        <v>13</v>
      </c>
      <c r="J13" s="34">
        <v>3</v>
      </c>
      <c r="K13" s="34">
        <v>3</v>
      </c>
      <c r="L13" s="32">
        <v>0</v>
      </c>
      <c r="M13" s="33">
        <f t="shared" si="0"/>
        <v>30</v>
      </c>
      <c r="N13" s="36">
        <v>102</v>
      </c>
      <c r="O13" s="36">
        <v>13</v>
      </c>
      <c r="P13" s="36">
        <f aca="true" t="shared" si="2" ref="P13:P58">SUM(N13:O13)</f>
        <v>115</v>
      </c>
      <c r="Q13" s="36">
        <v>67</v>
      </c>
      <c r="R13" s="37">
        <f aca="true" t="shared" si="3" ref="R13:R58">(F13+M13+P13+Q13)</f>
        <v>214</v>
      </c>
      <c r="S13" s="22"/>
    </row>
    <row r="14" spans="2:19" s="13" customFormat="1" ht="13.5" customHeight="1">
      <c r="B14" s="29" t="s">
        <v>72</v>
      </c>
      <c r="C14" s="36">
        <v>0</v>
      </c>
      <c r="D14" s="34">
        <v>0</v>
      </c>
      <c r="E14" s="32">
        <v>2</v>
      </c>
      <c r="F14" s="33">
        <f t="shared" si="1"/>
        <v>2</v>
      </c>
      <c r="G14" s="36">
        <v>0</v>
      </c>
      <c r="H14" s="34">
        <v>17</v>
      </c>
      <c r="I14" s="34">
        <v>13</v>
      </c>
      <c r="J14" s="34">
        <v>2</v>
      </c>
      <c r="K14" s="34">
        <v>0</v>
      </c>
      <c r="L14" s="32">
        <v>0</v>
      </c>
      <c r="M14" s="33">
        <f t="shared" si="0"/>
        <v>32</v>
      </c>
      <c r="N14" s="36">
        <v>148</v>
      </c>
      <c r="O14" s="36">
        <v>1</v>
      </c>
      <c r="P14" s="36">
        <f t="shared" si="2"/>
        <v>149</v>
      </c>
      <c r="Q14" s="36">
        <v>127</v>
      </c>
      <c r="R14" s="37">
        <f t="shared" si="3"/>
        <v>310</v>
      </c>
      <c r="S14" s="22"/>
    </row>
    <row r="15" spans="2:19" s="13" customFormat="1" ht="13.5" customHeight="1">
      <c r="B15" s="29" t="s">
        <v>73</v>
      </c>
      <c r="C15" s="36">
        <v>2</v>
      </c>
      <c r="D15" s="34">
        <v>0</v>
      </c>
      <c r="E15" s="32">
        <v>0</v>
      </c>
      <c r="F15" s="33">
        <f t="shared" si="1"/>
        <v>2</v>
      </c>
      <c r="G15" s="36">
        <v>0</v>
      </c>
      <c r="H15" s="34">
        <v>11</v>
      </c>
      <c r="I15" s="34">
        <v>21</v>
      </c>
      <c r="J15" s="34">
        <v>1</v>
      </c>
      <c r="K15" s="34">
        <v>1</v>
      </c>
      <c r="L15" s="32">
        <v>0</v>
      </c>
      <c r="M15" s="33">
        <f t="shared" si="0"/>
        <v>34</v>
      </c>
      <c r="N15" s="36">
        <v>65</v>
      </c>
      <c r="O15" s="36">
        <v>4</v>
      </c>
      <c r="P15" s="36">
        <f t="shared" si="2"/>
        <v>69</v>
      </c>
      <c r="Q15" s="36">
        <v>85</v>
      </c>
      <c r="R15" s="37">
        <f t="shared" si="3"/>
        <v>190</v>
      </c>
      <c r="S15" s="22"/>
    </row>
    <row r="16" spans="2:20" s="13" customFormat="1" ht="13.5" customHeight="1">
      <c r="B16" s="38" t="s">
        <v>74</v>
      </c>
      <c r="C16" s="39">
        <v>0</v>
      </c>
      <c r="D16" s="40">
        <v>0</v>
      </c>
      <c r="E16" s="41">
        <v>0</v>
      </c>
      <c r="F16" s="42">
        <f t="shared" si="1"/>
        <v>0</v>
      </c>
      <c r="G16" s="43">
        <v>0</v>
      </c>
      <c r="H16" s="40">
        <v>18</v>
      </c>
      <c r="I16" s="40">
        <v>6</v>
      </c>
      <c r="J16" s="40">
        <v>0</v>
      </c>
      <c r="K16" s="44">
        <v>0</v>
      </c>
      <c r="L16" s="41">
        <v>0</v>
      </c>
      <c r="M16" s="42">
        <f t="shared" si="0"/>
        <v>24</v>
      </c>
      <c r="N16" s="43">
        <v>173</v>
      </c>
      <c r="O16" s="43">
        <v>39</v>
      </c>
      <c r="P16" s="36">
        <f t="shared" si="2"/>
        <v>212</v>
      </c>
      <c r="Q16" s="43">
        <v>96</v>
      </c>
      <c r="R16" s="37">
        <f t="shared" si="3"/>
        <v>332</v>
      </c>
      <c r="S16" s="22"/>
      <c r="T16" s="45"/>
    </row>
    <row r="17" spans="2:19" s="13" customFormat="1" ht="13.5" customHeight="1">
      <c r="B17" s="29" t="s">
        <v>75</v>
      </c>
      <c r="C17" s="36">
        <v>4</v>
      </c>
      <c r="D17" s="34">
        <v>0</v>
      </c>
      <c r="E17" s="32">
        <v>0</v>
      </c>
      <c r="F17" s="33">
        <f t="shared" si="1"/>
        <v>4</v>
      </c>
      <c r="G17" s="36">
        <v>0</v>
      </c>
      <c r="H17" s="34">
        <v>18</v>
      </c>
      <c r="I17" s="34">
        <v>15</v>
      </c>
      <c r="J17" s="34">
        <v>0</v>
      </c>
      <c r="K17" s="34">
        <v>3</v>
      </c>
      <c r="L17" s="32">
        <v>0</v>
      </c>
      <c r="M17" s="33">
        <f t="shared" si="0"/>
        <v>36</v>
      </c>
      <c r="N17" s="36">
        <v>93</v>
      </c>
      <c r="O17" s="36">
        <v>10</v>
      </c>
      <c r="P17" s="46">
        <f t="shared" si="2"/>
        <v>103</v>
      </c>
      <c r="Q17" s="36">
        <v>36</v>
      </c>
      <c r="R17" s="47">
        <f t="shared" si="3"/>
        <v>179</v>
      </c>
      <c r="S17" s="22"/>
    </row>
    <row r="18" spans="2:19" s="13" customFormat="1" ht="13.5" customHeight="1">
      <c r="B18" s="29" t="s">
        <v>76</v>
      </c>
      <c r="C18" s="36">
        <v>0</v>
      </c>
      <c r="D18" s="34">
        <v>0</v>
      </c>
      <c r="E18" s="32">
        <v>3</v>
      </c>
      <c r="F18" s="33">
        <f t="shared" si="1"/>
        <v>3</v>
      </c>
      <c r="G18" s="36">
        <v>0</v>
      </c>
      <c r="H18" s="34">
        <v>16</v>
      </c>
      <c r="I18" s="34">
        <v>16</v>
      </c>
      <c r="J18" s="34">
        <v>5</v>
      </c>
      <c r="K18" s="34">
        <v>2</v>
      </c>
      <c r="L18" s="32">
        <v>0</v>
      </c>
      <c r="M18" s="33">
        <f t="shared" si="0"/>
        <v>39</v>
      </c>
      <c r="N18" s="36">
        <v>145</v>
      </c>
      <c r="O18" s="36">
        <v>25</v>
      </c>
      <c r="P18" s="34">
        <f t="shared" si="2"/>
        <v>170</v>
      </c>
      <c r="Q18" s="36">
        <v>179</v>
      </c>
      <c r="R18" s="37">
        <f t="shared" si="3"/>
        <v>391</v>
      </c>
      <c r="S18" s="22"/>
    </row>
    <row r="19" spans="2:19" s="13" customFormat="1" ht="13.5" customHeight="1">
      <c r="B19" s="29" t="s">
        <v>77</v>
      </c>
      <c r="C19" s="36">
        <v>4</v>
      </c>
      <c r="D19" s="34">
        <v>0</v>
      </c>
      <c r="E19" s="32">
        <v>0</v>
      </c>
      <c r="F19" s="33">
        <f t="shared" si="1"/>
        <v>4</v>
      </c>
      <c r="G19" s="36">
        <v>0</v>
      </c>
      <c r="H19" s="34">
        <v>41</v>
      </c>
      <c r="I19" s="34">
        <v>11</v>
      </c>
      <c r="J19" s="34">
        <v>2</v>
      </c>
      <c r="K19" s="34">
        <v>2</v>
      </c>
      <c r="L19" s="32">
        <v>0</v>
      </c>
      <c r="M19" s="33">
        <f t="shared" si="0"/>
        <v>56</v>
      </c>
      <c r="N19" s="36">
        <v>31</v>
      </c>
      <c r="O19" s="36">
        <v>132</v>
      </c>
      <c r="P19" s="34">
        <f t="shared" si="2"/>
        <v>163</v>
      </c>
      <c r="Q19" s="36">
        <v>195</v>
      </c>
      <c r="R19" s="37">
        <f t="shared" si="3"/>
        <v>418</v>
      </c>
      <c r="S19" s="22"/>
    </row>
    <row r="20" spans="2:19" s="13" customFormat="1" ht="13.5" customHeight="1">
      <c r="B20" s="29" t="s">
        <v>78</v>
      </c>
      <c r="C20" s="36">
        <v>2</v>
      </c>
      <c r="D20" s="34">
        <v>0</v>
      </c>
      <c r="E20" s="32">
        <v>0</v>
      </c>
      <c r="F20" s="33">
        <f t="shared" si="1"/>
        <v>2</v>
      </c>
      <c r="G20" s="36">
        <v>0</v>
      </c>
      <c r="H20" s="34">
        <v>22</v>
      </c>
      <c r="I20" s="34">
        <v>14</v>
      </c>
      <c r="J20" s="34">
        <v>0</v>
      </c>
      <c r="K20" s="34">
        <v>1</v>
      </c>
      <c r="L20" s="32">
        <v>1</v>
      </c>
      <c r="M20" s="33">
        <f t="shared" si="0"/>
        <v>38</v>
      </c>
      <c r="N20" s="36">
        <v>76</v>
      </c>
      <c r="O20" s="36">
        <v>22</v>
      </c>
      <c r="P20" s="34">
        <f t="shared" si="2"/>
        <v>98</v>
      </c>
      <c r="Q20" s="36">
        <v>299</v>
      </c>
      <c r="R20" s="37">
        <f t="shared" si="3"/>
        <v>437</v>
      </c>
      <c r="S20" s="22"/>
    </row>
    <row r="21" spans="2:19" s="13" customFormat="1" ht="13.5" customHeight="1">
      <c r="B21" s="38" t="s">
        <v>79</v>
      </c>
      <c r="C21" s="43">
        <v>4</v>
      </c>
      <c r="D21" s="40">
        <v>0</v>
      </c>
      <c r="E21" s="41">
        <v>0</v>
      </c>
      <c r="F21" s="42">
        <f t="shared" si="1"/>
        <v>4</v>
      </c>
      <c r="G21" s="43">
        <v>0</v>
      </c>
      <c r="H21" s="40">
        <v>15</v>
      </c>
      <c r="I21" s="40">
        <v>15</v>
      </c>
      <c r="J21" s="40">
        <v>3</v>
      </c>
      <c r="K21" s="40">
        <v>0</v>
      </c>
      <c r="L21" s="41">
        <v>0</v>
      </c>
      <c r="M21" s="42">
        <f t="shared" si="0"/>
        <v>33</v>
      </c>
      <c r="N21" s="43">
        <v>175</v>
      </c>
      <c r="O21" s="43">
        <v>21</v>
      </c>
      <c r="P21" s="40">
        <f t="shared" si="2"/>
        <v>196</v>
      </c>
      <c r="Q21" s="43">
        <v>124</v>
      </c>
      <c r="R21" s="48">
        <f t="shared" si="3"/>
        <v>357</v>
      </c>
      <c r="S21" s="22"/>
    </row>
    <row r="22" spans="2:19" s="13" customFormat="1" ht="13.5" customHeight="1">
      <c r="B22" s="29" t="s">
        <v>80</v>
      </c>
      <c r="C22" s="36">
        <v>1</v>
      </c>
      <c r="D22" s="34">
        <v>0</v>
      </c>
      <c r="E22" s="32">
        <v>0</v>
      </c>
      <c r="F22" s="33">
        <f t="shared" si="1"/>
        <v>1</v>
      </c>
      <c r="G22" s="36">
        <v>0</v>
      </c>
      <c r="H22" s="34">
        <v>39</v>
      </c>
      <c r="I22" s="34">
        <v>26</v>
      </c>
      <c r="J22" s="34">
        <v>0</v>
      </c>
      <c r="K22" s="34">
        <v>4</v>
      </c>
      <c r="L22" s="32">
        <v>0</v>
      </c>
      <c r="M22" s="33">
        <f t="shared" si="0"/>
        <v>69</v>
      </c>
      <c r="N22" s="36">
        <v>32</v>
      </c>
      <c r="O22" s="36">
        <v>4</v>
      </c>
      <c r="P22" s="46">
        <f t="shared" si="2"/>
        <v>36</v>
      </c>
      <c r="Q22" s="36">
        <v>277</v>
      </c>
      <c r="R22" s="47">
        <f t="shared" si="3"/>
        <v>383</v>
      </c>
      <c r="S22" s="22"/>
    </row>
    <row r="23" spans="2:19" s="13" customFormat="1" ht="13.5" customHeight="1">
      <c r="B23" s="29" t="s">
        <v>81</v>
      </c>
      <c r="C23" s="36">
        <v>0</v>
      </c>
      <c r="D23" s="34">
        <v>0</v>
      </c>
      <c r="E23" s="32">
        <v>6</v>
      </c>
      <c r="F23" s="33">
        <f t="shared" si="1"/>
        <v>6</v>
      </c>
      <c r="G23" s="36">
        <v>1</v>
      </c>
      <c r="H23" s="34">
        <v>29</v>
      </c>
      <c r="I23" s="34">
        <v>8</v>
      </c>
      <c r="J23" s="34">
        <v>1</v>
      </c>
      <c r="K23" s="34">
        <v>5</v>
      </c>
      <c r="L23" s="32">
        <v>0</v>
      </c>
      <c r="M23" s="33">
        <f t="shared" si="0"/>
        <v>44</v>
      </c>
      <c r="N23" s="36">
        <v>3</v>
      </c>
      <c r="O23" s="36">
        <v>1</v>
      </c>
      <c r="P23" s="34">
        <f t="shared" si="2"/>
        <v>4</v>
      </c>
      <c r="Q23" s="36">
        <v>832</v>
      </c>
      <c r="R23" s="37">
        <f t="shared" si="3"/>
        <v>886</v>
      </c>
      <c r="S23" s="22"/>
    </row>
    <row r="24" spans="2:19" s="13" customFormat="1" ht="13.5" customHeight="1">
      <c r="B24" s="29" t="s">
        <v>82</v>
      </c>
      <c r="C24" s="36">
        <v>0</v>
      </c>
      <c r="D24" s="34">
        <v>0</v>
      </c>
      <c r="E24" s="32">
        <v>0</v>
      </c>
      <c r="F24" s="33">
        <f t="shared" si="1"/>
        <v>0</v>
      </c>
      <c r="G24" s="36">
        <v>1</v>
      </c>
      <c r="H24" s="34">
        <v>3</v>
      </c>
      <c r="I24" s="34">
        <v>3</v>
      </c>
      <c r="J24" s="34">
        <v>0</v>
      </c>
      <c r="K24" s="34">
        <v>0</v>
      </c>
      <c r="L24" s="32">
        <v>0</v>
      </c>
      <c r="M24" s="33">
        <f t="shared" si="0"/>
        <v>7</v>
      </c>
      <c r="N24" s="36">
        <v>15</v>
      </c>
      <c r="O24" s="36">
        <v>0</v>
      </c>
      <c r="P24" s="34">
        <f t="shared" si="2"/>
        <v>15</v>
      </c>
      <c r="Q24" s="36">
        <v>576</v>
      </c>
      <c r="R24" s="37">
        <f t="shared" si="3"/>
        <v>598</v>
      </c>
      <c r="S24" s="22"/>
    </row>
    <row r="25" spans="2:19" s="13" customFormat="1" ht="13.5" customHeight="1">
      <c r="B25" s="29" t="s">
        <v>83</v>
      </c>
      <c r="C25" s="30">
        <v>0</v>
      </c>
      <c r="D25" s="34">
        <v>0</v>
      </c>
      <c r="E25" s="32">
        <v>1</v>
      </c>
      <c r="F25" s="33">
        <f t="shared" si="1"/>
        <v>1</v>
      </c>
      <c r="G25" s="36">
        <v>2</v>
      </c>
      <c r="H25" s="34">
        <v>8</v>
      </c>
      <c r="I25" s="34">
        <v>10</v>
      </c>
      <c r="J25" s="34">
        <v>0</v>
      </c>
      <c r="K25" s="34">
        <v>0</v>
      </c>
      <c r="L25" s="32">
        <v>0</v>
      </c>
      <c r="M25" s="33">
        <f t="shared" si="0"/>
        <v>20</v>
      </c>
      <c r="N25" s="36">
        <v>17</v>
      </c>
      <c r="O25" s="36">
        <v>6</v>
      </c>
      <c r="P25" s="34">
        <f t="shared" si="2"/>
        <v>23</v>
      </c>
      <c r="Q25" s="36">
        <v>481</v>
      </c>
      <c r="R25" s="37">
        <f t="shared" si="3"/>
        <v>525</v>
      </c>
      <c r="S25" s="22"/>
    </row>
    <row r="26" spans="2:19" s="13" customFormat="1" ht="13.5" customHeight="1">
      <c r="B26" s="38" t="s">
        <v>84</v>
      </c>
      <c r="C26" s="43">
        <v>0</v>
      </c>
      <c r="D26" s="40">
        <v>0</v>
      </c>
      <c r="E26" s="41">
        <v>3</v>
      </c>
      <c r="F26" s="42">
        <f t="shared" si="1"/>
        <v>3</v>
      </c>
      <c r="G26" s="43">
        <v>0</v>
      </c>
      <c r="H26" s="40">
        <v>30</v>
      </c>
      <c r="I26" s="40">
        <v>4</v>
      </c>
      <c r="J26" s="40">
        <v>2</v>
      </c>
      <c r="K26" s="40">
        <v>1</v>
      </c>
      <c r="L26" s="41">
        <v>0</v>
      </c>
      <c r="M26" s="42">
        <f t="shared" si="0"/>
        <v>37</v>
      </c>
      <c r="N26" s="43">
        <v>266</v>
      </c>
      <c r="O26" s="43">
        <v>29</v>
      </c>
      <c r="P26" s="40">
        <f t="shared" si="2"/>
        <v>295</v>
      </c>
      <c r="Q26" s="43">
        <v>63</v>
      </c>
      <c r="R26" s="48">
        <f t="shared" si="3"/>
        <v>398</v>
      </c>
      <c r="S26" s="22"/>
    </row>
    <row r="27" spans="2:19" s="13" customFormat="1" ht="13.5" customHeight="1">
      <c r="B27" s="29" t="s">
        <v>85</v>
      </c>
      <c r="C27" s="36">
        <v>3</v>
      </c>
      <c r="D27" s="34">
        <v>0</v>
      </c>
      <c r="E27" s="32">
        <v>1</v>
      </c>
      <c r="F27" s="33">
        <f t="shared" si="1"/>
        <v>4</v>
      </c>
      <c r="G27" s="36">
        <v>0</v>
      </c>
      <c r="H27" s="34">
        <v>10</v>
      </c>
      <c r="I27" s="34">
        <v>2</v>
      </c>
      <c r="J27" s="34">
        <v>0</v>
      </c>
      <c r="K27" s="34">
        <v>0</v>
      </c>
      <c r="L27" s="32">
        <v>0</v>
      </c>
      <c r="M27" s="33">
        <f t="shared" si="0"/>
        <v>12</v>
      </c>
      <c r="N27" s="36">
        <v>61</v>
      </c>
      <c r="O27" s="36">
        <v>12</v>
      </c>
      <c r="P27" s="46">
        <f t="shared" si="2"/>
        <v>73</v>
      </c>
      <c r="Q27" s="36">
        <v>165</v>
      </c>
      <c r="R27" s="47">
        <f t="shared" si="3"/>
        <v>254</v>
      </c>
      <c r="S27" s="22"/>
    </row>
    <row r="28" spans="2:19" s="13" customFormat="1" ht="13.5" customHeight="1">
      <c r="B28" s="29" t="s">
        <v>86</v>
      </c>
      <c r="C28" s="36">
        <v>1</v>
      </c>
      <c r="D28" s="34">
        <v>0</v>
      </c>
      <c r="E28" s="32">
        <v>0</v>
      </c>
      <c r="F28" s="33">
        <f t="shared" si="1"/>
        <v>1</v>
      </c>
      <c r="G28" s="36">
        <v>0</v>
      </c>
      <c r="H28" s="34">
        <v>12</v>
      </c>
      <c r="I28" s="34">
        <v>9</v>
      </c>
      <c r="J28" s="34">
        <v>0</v>
      </c>
      <c r="K28" s="34">
        <v>0</v>
      </c>
      <c r="L28" s="32">
        <v>0</v>
      </c>
      <c r="M28" s="33">
        <f t="shared" si="0"/>
        <v>21</v>
      </c>
      <c r="N28" s="36">
        <v>66</v>
      </c>
      <c r="O28" s="36">
        <v>69</v>
      </c>
      <c r="P28" s="34">
        <f t="shared" si="2"/>
        <v>135</v>
      </c>
      <c r="Q28" s="36">
        <v>82</v>
      </c>
      <c r="R28" s="37">
        <f t="shared" si="3"/>
        <v>239</v>
      </c>
      <c r="S28" s="22"/>
    </row>
    <row r="29" spans="2:19" s="13" customFormat="1" ht="13.5" customHeight="1">
      <c r="B29" s="29" t="s">
        <v>87</v>
      </c>
      <c r="C29" s="36">
        <v>2</v>
      </c>
      <c r="D29" s="34">
        <v>0</v>
      </c>
      <c r="E29" s="32">
        <v>0</v>
      </c>
      <c r="F29" s="33">
        <f t="shared" si="1"/>
        <v>2</v>
      </c>
      <c r="G29" s="36">
        <v>0</v>
      </c>
      <c r="H29" s="34">
        <v>10</v>
      </c>
      <c r="I29" s="34">
        <v>6</v>
      </c>
      <c r="J29" s="34">
        <v>0</v>
      </c>
      <c r="K29" s="34">
        <v>0</v>
      </c>
      <c r="L29" s="32">
        <v>0</v>
      </c>
      <c r="M29" s="33">
        <f t="shared" si="0"/>
        <v>16</v>
      </c>
      <c r="N29" s="36">
        <v>122</v>
      </c>
      <c r="O29" s="36">
        <v>39</v>
      </c>
      <c r="P29" s="34">
        <f t="shared" si="2"/>
        <v>161</v>
      </c>
      <c r="Q29" s="36">
        <v>19</v>
      </c>
      <c r="R29" s="37">
        <f t="shared" si="3"/>
        <v>198</v>
      </c>
      <c r="S29" s="22"/>
    </row>
    <row r="30" spans="2:19" s="13" customFormat="1" ht="13.5" customHeight="1">
      <c r="B30" s="29" t="s">
        <v>88</v>
      </c>
      <c r="C30" s="36">
        <v>0</v>
      </c>
      <c r="D30" s="34">
        <v>0</v>
      </c>
      <c r="E30" s="32">
        <v>2</v>
      </c>
      <c r="F30" s="33">
        <f t="shared" si="1"/>
        <v>2</v>
      </c>
      <c r="G30" s="36">
        <v>0</v>
      </c>
      <c r="H30" s="34">
        <v>13</v>
      </c>
      <c r="I30" s="34">
        <v>3</v>
      </c>
      <c r="J30" s="34">
        <v>1</v>
      </c>
      <c r="K30" s="34">
        <v>1</v>
      </c>
      <c r="L30" s="32">
        <v>0</v>
      </c>
      <c r="M30" s="33">
        <f t="shared" si="0"/>
        <v>18</v>
      </c>
      <c r="N30" s="36">
        <v>282</v>
      </c>
      <c r="O30" s="36">
        <v>2</v>
      </c>
      <c r="P30" s="34">
        <f t="shared" si="2"/>
        <v>284</v>
      </c>
      <c r="Q30" s="36">
        <v>27</v>
      </c>
      <c r="R30" s="37">
        <f t="shared" si="3"/>
        <v>331</v>
      </c>
      <c r="S30" s="22"/>
    </row>
    <row r="31" spans="2:19" s="13" customFormat="1" ht="13.5" customHeight="1">
      <c r="B31" s="38" t="s">
        <v>89</v>
      </c>
      <c r="C31" s="43">
        <v>1</v>
      </c>
      <c r="D31" s="40">
        <v>0</v>
      </c>
      <c r="E31" s="41">
        <v>4</v>
      </c>
      <c r="F31" s="42">
        <f t="shared" si="1"/>
        <v>5</v>
      </c>
      <c r="G31" s="43">
        <v>1</v>
      </c>
      <c r="H31" s="40">
        <v>30</v>
      </c>
      <c r="I31" s="40">
        <v>18</v>
      </c>
      <c r="J31" s="40">
        <v>10</v>
      </c>
      <c r="K31" s="40">
        <v>1</v>
      </c>
      <c r="L31" s="41">
        <v>6</v>
      </c>
      <c r="M31" s="42">
        <f t="shared" si="0"/>
        <v>66</v>
      </c>
      <c r="N31" s="43">
        <v>242</v>
      </c>
      <c r="O31" s="43">
        <v>68</v>
      </c>
      <c r="P31" s="40">
        <f t="shared" si="2"/>
        <v>310</v>
      </c>
      <c r="Q31" s="43">
        <v>56</v>
      </c>
      <c r="R31" s="48">
        <f t="shared" si="3"/>
        <v>437</v>
      </c>
      <c r="S31" s="22"/>
    </row>
    <row r="32" spans="2:19" s="13" customFormat="1" ht="13.5" customHeight="1">
      <c r="B32" s="29" t="s">
        <v>90</v>
      </c>
      <c r="C32" s="36">
        <v>1</v>
      </c>
      <c r="D32" s="34">
        <v>0</v>
      </c>
      <c r="E32" s="32">
        <v>0</v>
      </c>
      <c r="F32" s="33">
        <f t="shared" si="1"/>
        <v>1</v>
      </c>
      <c r="G32" s="36">
        <v>0</v>
      </c>
      <c r="H32" s="34">
        <v>27</v>
      </c>
      <c r="I32" s="34">
        <v>17</v>
      </c>
      <c r="J32" s="34">
        <v>0</v>
      </c>
      <c r="K32" s="34">
        <v>0</v>
      </c>
      <c r="L32" s="32">
        <v>0</v>
      </c>
      <c r="M32" s="33">
        <f t="shared" si="0"/>
        <v>44</v>
      </c>
      <c r="N32" s="36">
        <v>250</v>
      </c>
      <c r="O32" s="36">
        <v>7</v>
      </c>
      <c r="P32" s="46">
        <f t="shared" si="2"/>
        <v>257</v>
      </c>
      <c r="Q32" s="36">
        <v>240</v>
      </c>
      <c r="R32" s="47">
        <f t="shared" si="3"/>
        <v>542</v>
      </c>
      <c r="S32" s="22"/>
    </row>
    <row r="33" spans="2:19" s="13" customFormat="1" ht="13.5" customHeight="1">
      <c r="B33" s="29" t="s">
        <v>91</v>
      </c>
      <c r="C33" s="36">
        <v>3</v>
      </c>
      <c r="D33" s="34">
        <v>0</v>
      </c>
      <c r="E33" s="32">
        <v>1</v>
      </c>
      <c r="F33" s="33">
        <f t="shared" si="1"/>
        <v>4</v>
      </c>
      <c r="G33" s="36">
        <v>0</v>
      </c>
      <c r="H33" s="34">
        <v>31</v>
      </c>
      <c r="I33" s="34">
        <v>12</v>
      </c>
      <c r="J33" s="34">
        <v>0</v>
      </c>
      <c r="K33" s="34">
        <v>1</v>
      </c>
      <c r="L33" s="32">
        <v>2</v>
      </c>
      <c r="M33" s="33">
        <f t="shared" si="0"/>
        <v>46</v>
      </c>
      <c r="N33" s="36">
        <v>144</v>
      </c>
      <c r="O33" s="36">
        <v>92</v>
      </c>
      <c r="P33" s="34">
        <f t="shared" si="2"/>
        <v>236</v>
      </c>
      <c r="Q33" s="36">
        <v>362</v>
      </c>
      <c r="R33" s="37">
        <f t="shared" si="3"/>
        <v>648</v>
      </c>
      <c r="S33" s="22"/>
    </row>
    <row r="34" spans="2:19" s="13" customFormat="1" ht="13.5" customHeight="1">
      <c r="B34" s="29" t="s">
        <v>92</v>
      </c>
      <c r="C34" s="36">
        <v>1</v>
      </c>
      <c r="D34" s="34">
        <v>0</v>
      </c>
      <c r="E34" s="32">
        <v>0</v>
      </c>
      <c r="F34" s="33">
        <f t="shared" si="1"/>
        <v>1</v>
      </c>
      <c r="G34" s="36">
        <v>0</v>
      </c>
      <c r="H34" s="34">
        <v>29</v>
      </c>
      <c r="I34" s="34">
        <v>11</v>
      </c>
      <c r="J34" s="34">
        <v>0</v>
      </c>
      <c r="K34" s="34">
        <v>5</v>
      </c>
      <c r="L34" s="32">
        <v>0</v>
      </c>
      <c r="M34" s="33">
        <f t="shared" si="0"/>
        <v>45</v>
      </c>
      <c r="N34" s="36">
        <v>45</v>
      </c>
      <c r="O34" s="36">
        <v>5</v>
      </c>
      <c r="P34" s="34">
        <f t="shared" si="2"/>
        <v>50</v>
      </c>
      <c r="Q34" s="36">
        <v>204</v>
      </c>
      <c r="R34" s="37">
        <f t="shared" si="3"/>
        <v>300</v>
      </c>
      <c r="S34" s="22"/>
    </row>
    <row r="35" spans="2:19" s="13" customFormat="1" ht="13.5" customHeight="1">
      <c r="B35" s="29" t="s">
        <v>93</v>
      </c>
      <c r="C35" s="36">
        <v>3</v>
      </c>
      <c r="D35" s="34">
        <v>0</v>
      </c>
      <c r="E35" s="32">
        <v>0</v>
      </c>
      <c r="F35" s="33">
        <f t="shared" si="1"/>
        <v>3</v>
      </c>
      <c r="G35" s="36">
        <v>0</v>
      </c>
      <c r="H35" s="34">
        <v>21</v>
      </c>
      <c r="I35" s="34">
        <v>12</v>
      </c>
      <c r="J35" s="34">
        <v>0</v>
      </c>
      <c r="K35" s="34">
        <v>0</v>
      </c>
      <c r="L35" s="32">
        <v>0</v>
      </c>
      <c r="M35" s="33">
        <f t="shared" si="0"/>
        <v>33</v>
      </c>
      <c r="N35" s="36">
        <v>127</v>
      </c>
      <c r="O35" s="30">
        <v>0</v>
      </c>
      <c r="P35" s="34">
        <f t="shared" si="2"/>
        <v>127</v>
      </c>
      <c r="Q35" s="36">
        <v>120</v>
      </c>
      <c r="R35" s="37">
        <f t="shared" si="3"/>
        <v>283</v>
      </c>
      <c r="S35" s="22"/>
    </row>
    <row r="36" spans="2:19" s="13" customFormat="1" ht="13.5" customHeight="1">
      <c r="B36" s="38" t="s">
        <v>134</v>
      </c>
      <c r="C36" s="43">
        <v>2</v>
      </c>
      <c r="D36" s="40">
        <v>0</v>
      </c>
      <c r="E36" s="41">
        <v>0</v>
      </c>
      <c r="F36" s="42">
        <f t="shared" si="1"/>
        <v>2</v>
      </c>
      <c r="G36" s="43">
        <v>0</v>
      </c>
      <c r="H36" s="40">
        <v>15</v>
      </c>
      <c r="I36" s="40">
        <v>7</v>
      </c>
      <c r="J36" s="40">
        <v>0</v>
      </c>
      <c r="K36" s="40">
        <v>2</v>
      </c>
      <c r="L36" s="41">
        <v>0</v>
      </c>
      <c r="M36" s="42">
        <f t="shared" si="0"/>
        <v>24</v>
      </c>
      <c r="N36" s="43">
        <v>74</v>
      </c>
      <c r="O36" s="39">
        <v>0</v>
      </c>
      <c r="P36" s="40">
        <f t="shared" si="2"/>
        <v>74</v>
      </c>
      <c r="Q36" s="43">
        <v>71</v>
      </c>
      <c r="R36" s="48">
        <f t="shared" si="3"/>
        <v>171</v>
      </c>
      <c r="S36" s="22"/>
    </row>
    <row r="37" spans="2:19" s="13" customFormat="1" ht="13.5" customHeight="1">
      <c r="B37" s="29" t="s">
        <v>94</v>
      </c>
      <c r="C37" s="36">
        <v>1</v>
      </c>
      <c r="D37" s="34">
        <v>0</v>
      </c>
      <c r="E37" s="32">
        <v>0</v>
      </c>
      <c r="F37" s="33">
        <f t="shared" si="1"/>
        <v>1</v>
      </c>
      <c r="G37" s="36">
        <v>0</v>
      </c>
      <c r="H37" s="34">
        <v>18</v>
      </c>
      <c r="I37" s="34">
        <v>8</v>
      </c>
      <c r="J37" s="34">
        <v>0</v>
      </c>
      <c r="K37" s="34">
        <v>0</v>
      </c>
      <c r="L37" s="32">
        <v>0</v>
      </c>
      <c r="M37" s="33">
        <f t="shared" si="0"/>
        <v>26</v>
      </c>
      <c r="N37" s="36">
        <v>155</v>
      </c>
      <c r="O37" s="36">
        <v>1</v>
      </c>
      <c r="P37" s="46">
        <f t="shared" si="2"/>
        <v>156</v>
      </c>
      <c r="Q37" s="36">
        <v>140</v>
      </c>
      <c r="R37" s="47">
        <f t="shared" si="3"/>
        <v>323</v>
      </c>
      <c r="S37" s="22"/>
    </row>
    <row r="38" spans="2:19" s="13" customFormat="1" ht="13.5" customHeight="1">
      <c r="B38" s="29" t="s">
        <v>95</v>
      </c>
      <c r="C38" s="36">
        <v>1</v>
      </c>
      <c r="D38" s="34">
        <v>0</v>
      </c>
      <c r="E38" s="32">
        <v>1</v>
      </c>
      <c r="F38" s="33">
        <f t="shared" si="1"/>
        <v>2</v>
      </c>
      <c r="G38" s="36">
        <v>0</v>
      </c>
      <c r="H38" s="34">
        <v>33</v>
      </c>
      <c r="I38" s="34">
        <v>9</v>
      </c>
      <c r="J38" s="34">
        <v>1</v>
      </c>
      <c r="K38" s="34">
        <v>0</v>
      </c>
      <c r="L38" s="32">
        <v>0</v>
      </c>
      <c r="M38" s="33">
        <f t="shared" si="0"/>
        <v>43</v>
      </c>
      <c r="N38" s="36">
        <v>18</v>
      </c>
      <c r="O38" s="36">
        <v>0</v>
      </c>
      <c r="P38" s="34">
        <f t="shared" si="2"/>
        <v>18</v>
      </c>
      <c r="Q38" s="36">
        <v>429</v>
      </c>
      <c r="R38" s="37">
        <f t="shared" si="3"/>
        <v>492</v>
      </c>
      <c r="S38" s="22"/>
    </row>
    <row r="39" spans="2:19" s="13" customFormat="1" ht="13.5" customHeight="1">
      <c r="B39" s="29" t="s">
        <v>96</v>
      </c>
      <c r="C39" s="36">
        <v>1</v>
      </c>
      <c r="D39" s="34">
        <v>1</v>
      </c>
      <c r="E39" s="32">
        <v>3</v>
      </c>
      <c r="F39" s="33">
        <f t="shared" si="1"/>
        <v>5</v>
      </c>
      <c r="G39" s="36">
        <v>0</v>
      </c>
      <c r="H39" s="34">
        <v>32</v>
      </c>
      <c r="I39" s="34">
        <v>12</v>
      </c>
      <c r="J39" s="34">
        <v>0</v>
      </c>
      <c r="K39" s="34">
        <v>2</v>
      </c>
      <c r="L39" s="32">
        <v>0</v>
      </c>
      <c r="M39" s="33">
        <f t="shared" si="0"/>
        <v>46</v>
      </c>
      <c r="N39" s="36">
        <v>127</v>
      </c>
      <c r="O39" s="36">
        <v>12</v>
      </c>
      <c r="P39" s="34">
        <f t="shared" si="2"/>
        <v>139</v>
      </c>
      <c r="Q39" s="36">
        <v>152</v>
      </c>
      <c r="R39" s="37">
        <f t="shared" si="3"/>
        <v>342</v>
      </c>
      <c r="S39" s="22"/>
    </row>
    <row r="40" spans="2:19" s="13" customFormat="1" ht="13.5" customHeight="1">
      <c r="B40" s="29" t="s">
        <v>97</v>
      </c>
      <c r="C40" s="36">
        <v>1</v>
      </c>
      <c r="D40" s="34">
        <v>0</v>
      </c>
      <c r="E40" s="32">
        <v>0</v>
      </c>
      <c r="F40" s="33">
        <f t="shared" si="1"/>
        <v>1</v>
      </c>
      <c r="G40" s="36">
        <v>0</v>
      </c>
      <c r="H40" s="34">
        <v>12</v>
      </c>
      <c r="I40" s="34">
        <v>15</v>
      </c>
      <c r="J40" s="34">
        <v>1</v>
      </c>
      <c r="K40" s="34">
        <v>0</v>
      </c>
      <c r="L40" s="32">
        <v>0</v>
      </c>
      <c r="M40" s="33">
        <f t="shared" si="0"/>
        <v>28</v>
      </c>
      <c r="N40" s="36">
        <v>122</v>
      </c>
      <c r="O40" s="36">
        <v>1</v>
      </c>
      <c r="P40" s="34">
        <f t="shared" si="2"/>
        <v>123</v>
      </c>
      <c r="Q40" s="36">
        <v>37</v>
      </c>
      <c r="R40" s="37">
        <f t="shared" si="3"/>
        <v>189</v>
      </c>
      <c r="S40" s="22"/>
    </row>
    <row r="41" spans="2:19" s="13" customFormat="1" ht="13.5" customHeight="1">
      <c r="B41" s="38" t="s">
        <v>98</v>
      </c>
      <c r="C41" s="43">
        <v>0</v>
      </c>
      <c r="D41" s="40">
        <v>1</v>
      </c>
      <c r="E41" s="41">
        <v>0</v>
      </c>
      <c r="F41" s="42">
        <f t="shared" si="1"/>
        <v>1</v>
      </c>
      <c r="G41" s="43">
        <v>0</v>
      </c>
      <c r="H41" s="40">
        <v>12</v>
      </c>
      <c r="I41" s="40">
        <v>14</v>
      </c>
      <c r="J41" s="40">
        <v>0</v>
      </c>
      <c r="K41" s="40">
        <v>0</v>
      </c>
      <c r="L41" s="41">
        <v>0</v>
      </c>
      <c r="M41" s="42">
        <f t="shared" si="0"/>
        <v>26</v>
      </c>
      <c r="N41" s="43">
        <v>131</v>
      </c>
      <c r="O41" s="39">
        <v>0</v>
      </c>
      <c r="P41" s="40">
        <f t="shared" si="2"/>
        <v>131</v>
      </c>
      <c r="Q41" s="43">
        <v>20</v>
      </c>
      <c r="R41" s="48">
        <f t="shared" si="3"/>
        <v>178</v>
      </c>
      <c r="S41" s="22"/>
    </row>
    <row r="42" spans="2:19" s="13" customFormat="1" ht="13.5" customHeight="1">
      <c r="B42" s="29" t="s">
        <v>99</v>
      </c>
      <c r="C42" s="36">
        <v>0</v>
      </c>
      <c r="D42" s="34">
        <v>0</v>
      </c>
      <c r="E42" s="32">
        <v>0</v>
      </c>
      <c r="F42" s="33">
        <f t="shared" si="1"/>
        <v>0</v>
      </c>
      <c r="G42" s="36">
        <v>0</v>
      </c>
      <c r="H42" s="34">
        <v>3</v>
      </c>
      <c r="I42" s="34">
        <v>11</v>
      </c>
      <c r="J42" s="34">
        <v>0</v>
      </c>
      <c r="K42" s="34">
        <v>0</v>
      </c>
      <c r="L42" s="32">
        <v>0</v>
      </c>
      <c r="M42" s="33">
        <f t="shared" si="0"/>
        <v>14</v>
      </c>
      <c r="N42" s="36">
        <v>200</v>
      </c>
      <c r="O42" s="36">
        <v>2</v>
      </c>
      <c r="P42" s="46">
        <f t="shared" si="2"/>
        <v>202</v>
      </c>
      <c r="Q42" s="36">
        <v>35</v>
      </c>
      <c r="R42" s="47">
        <f t="shared" si="3"/>
        <v>251</v>
      </c>
      <c r="S42" s="22"/>
    </row>
    <row r="43" spans="2:19" s="13" customFormat="1" ht="13.5" customHeight="1">
      <c r="B43" s="29" t="s">
        <v>100</v>
      </c>
      <c r="C43" s="36">
        <v>2</v>
      </c>
      <c r="D43" s="34">
        <v>0</v>
      </c>
      <c r="E43" s="32">
        <v>0</v>
      </c>
      <c r="F43" s="33">
        <f t="shared" si="1"/>
        <v>2</v>
      </c>
      <c r="G43" s="36">
        <v>0</v>
      </c>
      <c r="H43" s="34">
        <v>11</v>
      </c>
      <c r="I43" s="34">
        <v>2</v>
      </c>
      <c r="J43" s="34">
        <v>0</v>
      </c>
      <c r="K43" s="34">
        <v>1</v>
      </c>
      <c r="L43" s="32">
        <v>0</v>
      </c>
      <c r="M43" s="33">
        <f t="shared" si="0"/>
        <v>14</v>
      </c>
      <c r="N43" s="36">
        <v>196</v>
      </c>
      <c r="O43" s="36">
        <v>2</v>
      </c>
      <c r="P43" s="34">
        <f t="shared" si="2"/>
        <v>198</v>
      </c>
      <c r="Q43" s="36">
        <v>42</v>
      </c>
      <c r="R43" s="37">
        <f t="shared" si="3"/>
        <v>256</v>
      </c>
      <c r="S43" s="22"/>
    </row>
    <row r="44" spans="2:19" s="13" customFormat="1" ht="13.5" customHeight="1">
      <c r="B44" s="29" t="s">
        <v>101</v>
      </c>
      <c r="C44" s="36">
        <v>0</v>
      </c>
      <c r="D44" s="34">
        <v>0</v>
      </c>
      <c r="E44" s="32">
        <v>4</v>
      </c>
      <c r="F44" s="33">
        <f t="shared" si="1"/>
        <v>4</v>
      </c>
      <c r="G44" s="36">
        <v>0</v>
      </c>
      <c r="H44" s="34">
        <v>16</v>
      </c>
      <c r="I44" s="34">
        <v>8</v>
      </c>
      <c r="J44" s="34">
        <v>0</v>
      </c>
      <c r="K44" s="34">
        <v>0</v>
      </c>
      <c r="L44" s="32">
        <v>0</v>
      </c>
      <c r="M44" s="33">
        <f t="shared" si="0"/>
        <v>24</v>
      </c>
      <c r="N44" s="36">
        <v>154</v>
      </c>
      <c r="O44" s="36">
        <v>1</v>
      </c>
      <c r="P44" s="34">
        <f t="shared" si="2"/>
        <v>155</v>
      </c>
      <c r="Q44" s="36">
        <v>63</v>
      </c>
      <c r="R44" s="37">
        <f t="shared" si="3"/>
        <v>246</v>
      </c>
      <c r="S44" s="22"/>
    </row>
    <row r="45" spans="2:19" s="13" customFormat="1" ht="13.5" customHeight="1">
      <c r="B45" s="29" t="s">
        <v>102</v>
      </c>
      <c r="C45" s="36">
        <v>3</v>
      </c>
      <c r="D45" s="34">
        <v>0</v>
      </c>
      <c r="E45" s="32">
        <v>0</v>
      </c>
      <c r="F45" s="33">
        <f t="shared" si="1"/>
        <v>3</v>
      </c>
      <c r="G45" s="36">
        <v>0</v>
      </c>
      <c r="H45" s="34">
        <v>14</v>
      </c>
      <c r="I45" s="34">
        <v>3</v>
      </c>
      <c r="J45" s="34">
        <v>0</v>
      </c>
      <c r="K45" s="34">
        <v>0</v>
      </c>
      <c r="L45" s="32">
        <v>0</v>
      </c>
      <c r="M45" s="33">
        <f t="shared" si="0"/>
        <v>17</v>
      </c>
      <c r="N45" s="36">
        <v>93</v>
      </c>
      <c r="O45" s="36">
        <v>2</v>
      </c>
      <c r="P45" s="34">
        <f t="shared" si="2"/>
        <v>95</v>
      </c>
      <c r="Q45" s="36">
        <v>227</v>
      </c>
      <c r="R45" s="37">
        <f t="shared" si="3"/>
        <v>342</v>
      </c>
      <c r="S45" s="22"/>
    </row>
    <row r="46" spans="2:19" s="13" customFormat="1" ht="13.5" customHeight="1">
      <c r="B46" s="38" t="s">
        <v>103</v>
      </c>
      <c r="C46" s="43">
        <v>0</v>
      </c>
      <c r="D46" s="40">
        <v>0</v>
      </c>
      <c r="E46" s="41">
        <v>2</v>
      </c>
      <c r="F46" s="42">
        <f t="shared" si="1"/>
        <v>2</v>
      </c>
      <c r="G46" s="43">
        <v>0</v>
      </c>
      <c r="H46" s="40">
        <v>14</v>
      </c>
      <c r="I46" s="40">
        <v>0</v>
      </c>
      <c r="J46" s="40">
        <v>0</v>
      </c>
      <c r="K46" s="40">
        <v>1</v>
      </c>
      <c r="L46" s="41">
        <v>0</v>
      </c>
      <c r="M46" s="42">
        <f t="shared" si="0"/>
        <v>15</v>
      </c>
      <c r="N46" s="43">
        <v>131</v>
      </c>
      <c r="O46" s="43">
        <v>0</v>
      </c>
      <c r="P46" s="40">
        <f t="shared" si="2"/>
        <v>131</v>
      </c>
      <c r="Q46" s="43">
        <v>59</v>
      </c>
      <c r="R46" s="48">
        <f t="shared" si="3"/>
        <v>207</v>
      </c>
      <c r="S46" s="22"/>
    </row>
    <row r="47" spans="2:19" s="13" customFormat="1" ht="13.5" customHeight="1">
      <c r="B47" s="29" t="s">
        <v>104</v>
      </c>
      <c r="C47" s="36">
        <v>0</v>
      </c>
      <c r="D47" s="34">
        <v>0</v>
      </c>
      <c r="E47" s="32">
        <v>0</v>
      </c>
      <c r="F47" s="33">
        <f t="shared" si="1"/>
        <v>0</v>
      </c>
      <c r="G47" s="36">
        <v>0</v>
      </c>
      <c r="H47" s="34">
        <v>8</v>
      </c>
      <c r="I47" s="34">
        <v>11</v>
      </c>
      <c r="J47" s="34">
        <v>0</v>
      </c>
      <c r="K47" s="34">
        <v>0</v>
      </c>
      <c r="L47" s="32">
        <v>0</v>
      </c>
      <c r="M47" s="33">
        <f t="shared" si="0"/>
        <v>19</v>
      </c>
      <c r="N47" s="36">
        <v>111</v>
      </c>
      <c r="O47" s="36">
        <v>11</v>
      </c>
      <c r="P47" s="46">
        <f t="shared" si="2"/>
        <v>122</v>
      </c>
      <c r="Q47" s="36">
        <v>49</v>
      </c>
      <c r="R47" s="47">
        <f t="shared" si="3"/>
        <v>190</v>
      </c>
      <c r="S47" s="22"/>
    </row>
    <row r="48" spans="2:19" s="13" customFormat="1" ht="13.5" customHeight="1">
      <c r="B48" s="29" t="s">
        <v>105</v>
      </c>
      <c r="C48" s="36">
        <v>1</v>
      </c>
      <c r="D48" s="34">
        <v>0</v>
      </c>
      <c r="E48" s="32">
        <v>1</v>
      </c>
      <c r="F48" s="33">
        <f t="shared" si="1"/>
        <v>2</v>
      </c>
      <c r="G48" s="36">
        <v>0</v>
      </c>
      <c r="H48" s="34">
        <v>10</v>
      </c>
      <c r="I48" s="34">
        <v>8</v>
      </c>
      <c r="J48" s="34">
        <v>0</v>
      </c>
      <c r="K48" s="34">
        <v>0</v>
      </c>
      <c r="L48" s="32">
        <v>0</v>
      </c>
      <c r="M48" s="33">
        <f t="shared" si="0"/>
        <v>18</v>
      </c>
      <c r="N48" s="36">
        <v>18</v>
      </c>
      <c r="O48" s="36">
        <v>1</v>
      </c>
      <c r="P48" s="34">
        <f t="shared" si="2"/>
        <v>19</v>
      </c>
      <c r="Q48" s="36">
        <v>23</v>
      </c>
      <c r="R48" s="37">
        <f t="shared" si="3"/>
        <v>62</v>
      </c>
      <c r="S48" s="22"/>
    </row>
    <row r="49" spans="2:19" s="13" customFormat="1" ht="13.5" customHeight="1">
      <c r="B49" s="29" t="s">
        <v>106</v>
      </c>
      <c r="C49" s="36">
        <v>0</v>
      </c>
      <c r="D49" s="34">
        <v>0</v>
      </c>
      <c r="E49" s="32">
        <v>2</v>
      </c>
      <c r="F49" s="33">
        <f t="shared" si="1"/>
        <v>2</v>
      </c>
      <c r="G49" s="36">
        <v>0</v>
      </c>
      <c r="H49" s="34">
        <v>27</v>
      </c>
      <c r="I49" s="34">
        <v>8</v>
      </c>
      <c r="J49" s="34">
        <v>0</v>
      </c>
      <c r="K49" s="34">
        <v>0</v>
      </c>
      <c r="L49" s="32">
        <v>0</v>
      </c>
      <c r="M49" s="33">
        <f t="shared" si="0"/>
        <v>35</v>
      </c>
      <c r="N49" s="36">
        <v>194</v>
      </c>
      <c r="O49" s="36">
        <v>4</v>
      </c>
      <c r="P49" s="34">
        <f t="shared" si="2"/>
        <v>198</v>
      </c>
      <c r="Q49" s="36">
        <v>139</v>
      </c>
      <c r="R49" s="37">
        <f t="shared" si="3"/>
        <v>374</v>
      </c>
      <c r="S49" s="22"/>
    </row>
    <row r="50" spans="2:19" s="13" customFormat="1" ht="13.5" customHeight="1">
      <c r="B50" s="29" t="s">
        <v>107</v>
      </c>
      <c r="C50" s="36">
        <v>0</v>
      </c>
      <c r="D50" s="34">
        <v>0</v>
      </c>
      <c r="E50" s="32">
        <v>0</v>
      </c>
      <c r="F50" s="33">
        <f t="shared" si="1"/>
        <v>0</v>
      </c>
      <c r="G50" s="36">
        <v>0</v>
      </c>
      <c r="H50" s="34">
        <v>14</v>
      </c>
      <c r="I50" s="34">
        <v>6</v>
      </c>
      <c r="J50" s="34">
        <v>0</v>
      </c>
      <c r="K50" s="34">
        <v>0</v>
      </c>
      <c r="L50" s="32">
        <v>0</v>
      </c>
      <c r="M50" s="33">
        <f t="shared" si="0"/>
        <v>20</v>
      </c>
      <c r="N50" s="36">
        <v>240</v>
      </c>
      <c r="O50" s="36">
        <v>4</v>
      </c>
      <c r="P50" s="34">
        <f t="shared" si="2"/>
        <v>244</v>
      </c>
      <c r="Q50" s="36">
        <v>36</v>
      </c>
      <c r="R50" s="37">
        <f t="shared" si="3"/>
        <v>300</v>
      </c>
      <c r="S50" s="22"/>
    </row>
    <row r="51" spans="2:19" s="13" customFormat="1" ht="13.5" customHeight="1">
      <c r="B51" s="38" t="s">
        <v>108</v>
      </c>
      <c r="C51" s="43">
        <v>0</v>
      </c>
      <c r="D51" s="40">
        <v>1</v>
      </c>
      <c r="E51" s="41">
        <v>6</v>
      </c>
      <c r="F51" s="42">
        <f t="shared" si="1"/>
        <v>7</v>
      </c>
      <c r="G51" s="43">
        <v>0</v>
      </c>
      <c r="H51" s="40">
        <v>28</v>
      </c>
      <c r="I51" s="40">
        <v>28</v>
      </c>
      <c r="J51" s="40">
        <v>0</v>
      </c>
      <c r="K51" s="40">
        <v>2</v>
      </c>
      <c r="L51" s="41">
        <v>0</v>
      </c>
      <c r="M51" s="42">
        <f t="shared" si="0"/>
        <v>58</v>
      </c>
      <c r="N51" s="43">
        <v>48</v>
      </c>
      <c r="O51" s="39">
        <v>0</v>
      </c>
      <c r="P51" s="40">
        <f t="shared" si="2"/>
        <v>48</v>
      </c>
      <c r="Q51" s="43">
        <v>438</v>
      </c>
      <c r="R51" s="48">
        <f t="shared" si="3"/>
        <v>551</v>
      </c>
      <c r="S51" s="22"/>
    </row>
    <row r="52" spans="2:19" s="13" customFormat="1" ht="13.5" customHeight="1">
      <c r="B52" s="29" t="s">
        <v>109</v>
      </c>
      <c r="C52" s="36">
        <v>0</v>
      </c>
      <c r="D52" s="34">
        <v>0</v>
      </c>
      <c r="E52" s="32">
        <v>2</v>
      </c>
      <c r="F52" s="33">
        <f t="shared" si="1"/>
        <v>2</v>
      </c>
      <c r="G52" s="36">
        <v>0</v>
      </c>
      <c r="H52" s="34">
        <v>14</v>
      </c>
      <c r="I52" s="34">
        <v>6</v>
      </c>
      <c r="J52" s="34">
        <v>0</v>
      </c>
      <c r="K52" s="34">
        <v>2</v>
      </c>
      <c r="L52" s="32">
        <v>0</v>
      </c>
      <c r="M52" s="33">
        <f t="shared" si="0"/>
        <v>22</v>
      </c>
      <c r="N52" s="36">
        <v>56</v>
      </c>
      <c r="O52" s="36">
        <v>36</v>
      </c>
      <c r="P52" s="46">
        <f t="shared" si="2"/>
        <v>92</v>
      </c>
      <c r="Q52" s="36">
        <v>70</v>
      </c>
      <c r="R52" s="47">
        <f t="shared" si="3"/>
        <v>186</v>
      </c>
      <c r="S52" s="22"/>
    </row>
    <row r="53" spans="2:19" s="13" customFormat="1" ht="13.5" customHeight="1">
      <c r="B53" s="29" t="s">
        <v>110</v>
      </c>
      <c r="C53" s="36">
        <v>0</v>
      </c>
      <c r="D53" s="34">
        <v>0</v>
      </c>
      <c r="E53" s="32">
        <v>1</v>
      </c>
      <c r="F53" s="33">
        <f t="shared" si="1"/>
        <v>1</v>
      </c>
      <c r="G53" s="36">
        <v>0</v>
      </c>
      <c r="H53" s="34">
        <v>27</v>
      </c>
      <c r="I53" s="34">
        <v>6</v>
      </c>
      <c r="J53" s="34">
        <v>0</v>
      </c>
      <c r="K53" s="34">
        <v>0</v>
      </c>
      <c r="L53" s="32">
        <v>0</v>
      </c>
      <c r="M53" s="33">
        <f t="shared" si="0"/>
        <v>33</v>
      </c>
      <c r="N53" s="36">
        <v>254</v>
      </c>
      <c r="O53" s="36">
        <v>10</v>
      </c>
      <c r="P53" s="34">
        <f t="shared" si="2"/>
        <v>264</v>
      </c>
      <c r="Q53" s="36">
        <v>145</v>
      </c>
      <c r="R53" s="37">
        <f t="shared" si="3"/>
        <v>443</v>
      </c>
      <c r="S53" s="22"/>
    </row>
    <row r="54" spans="2:19" s="13" customFormat="1" ht="13.5" customHeight="1">
      <c r="B54" s="29" t="s">
        <v>111</v>
      </c>
      <c r="C54" s="36">
        <v>0</v>
      </c>
      <c r="D54" s="31">
        <v>0</v>
      </c>
      <c r="E54" s="32">
        <v>1</v>
      </c>
      <c r="F54" s="33">
        <f t="shared" si="1"/>
        <v>1</v>
      </c>
      <c r="G54" s="36">
        <v>0</v>
      </c>
      <c r="H54" s="34">
        <v>16</v>
      </c>
      <c r="I54" s="34">
        <v>10</v>
      </c>
      <c r="J54" s="34">
        <v>1</v>
      </c>
      <c r="K54" s="34">
        <v>2</v>
      </c>
      <c r="L54" s="32">
        <v>0</v>
      </c>
      <c r="M54" s="33">
        <f t="shared" si="0"/>
        <v>29</v>
      </c>
      <c r="N54" s="36">
        <v>227</v>
      </c>
      <c r="O54" s="36">
        <v>71</v>
      </c>
      <c r="P54" s="34">
        <f t="shared" si="2"/>
        <v>298</v>
      </c>
      <c r="Q54" s="36">
        <v>240</v>
      </c>
      <c r="R54" s="37">
        <f t="shared" si="3"/>
        <v>568</v>
      </c>
      <c r="S54" s="22"/>
    </row>
    <row r="55" spans="2:19" s="13" customFormat="1" ht="13.5" customHeight="1">
      <c r="B55" s="29" t="s">
        <v>112</v>
      </c>
      <c r="C55" s="36">
        <v>0</v>
      </c>
      <c r="D55" s="34">
        <v>0</v>
      </c>
      <c r="E55" s="32">
        <v>0</v>
      </c>
      <c r="F55" s="33">
        <f t="shared" si="1"/>
        <v>0</v>
      </c>
      <c r="G55" s="36">
        <v>0</v>
      </c>
      <c r="H55" s="34">
        <v>14</v>
      </c>
      <c r="I55" s="34">
        <v>2</v>
      </c>
      <c r="J55" s="34">
        <v>0</v>
      </c>
      <c r="K55" s="34">
        <v>0</v>
      </c>
      <c r="L55" s="32">
        <v>0</v>
      </c>
      <c r="M55" s="33">
        <f t="shared" si="0"/>
        <v>16</v>
      </c>
      <c r="N55" s="36">
        <v>219</v>
      </c>
      <c r="O55" s="36">
        <v>36</v>
      </c>
      <c r="P55" s="34">
        <f t="shared" si="2"/>
        <v>255</v>
      </c>
      <c r="Q55" s="36">
        <v>183</v>
      </c>
      <c r="R55" s="37">
        <f t="shared" si="3"/>
        <v>454</v>
      </c>
      <c r="S55" s="22"/>
    </row>
    <row r="56" spans="2:19" s="13" customFormat="1" ht="13.5" customHeight="1">
      <c r="B56" s="38" t="s">
        <v>113</v>
      </c>
      <c r="C56" s="43">
        <v>0</v>
      </c>
      <c r="D56" s="40">
        <v>0</v>
      </c>
      <c r="E56" s="41">
        <v>0</v>
      </c>
      <c r="F56" s="42">
        <f t="shared" si="1"/>
        <v>0</v>
      </c>
      <c r="G56" s="43">
        <v>0</v>
      </c>
      <c r="H56" s="40">
        <v>13</v>
      </c>
      <c r="I56" s="40">
        <v>11</v>
      </c>
      <c r="J56" s="40">
        <v>0</v>
      </c>
      <c r="K56" s="40">
        <v>1</v>
      </c>
      <c r="L56" s="41">
        <v>0</v>
      </c>
      <c r="M56" s="42">
        <f t="shared" si="0"/>
        <v>25</v>
      </c>
      <c r="N56" s="43">
        <v>173</v>
      </c>
      <c r="O56" s="43">
        <v>23</v>
      </c>
      <c r="P56" s="40">
        <f t="shared" si="2"/>
        <v>196</v>
      </c>
      <c r="Q56" s="43">
        <v>44</v>
      </c>
      <c r="R56" s="48">
        <f t="shared" si="3"/>
        <v>265</v>
      </c>
      <c r="S56" s="22"/>
    </row>
    <row r="57" spans="2:19" s="13" customFormat="1" ht="13.5" customHeight="1">
      <c r="B57" s="29" t="s">
        <v>114</v>
      </c>
      <c r="C57" s="36">
        <v>0</v>
      </c>
      <c r="D57" s="34">
        <v>0</v>
      </c>
      <c r="E57" s="32">
        <v>0</v>
      </c>
      <c r="F57" s="33">
        <f t="shared" si="1"/>
        <v>0</v>
      </c>
      <c r="G57" s="36">
        <v>0</v>
      </c>
      <c r="H57" s="34">
        <v>27</v>
      </c>
      <c r="I57" s="34">
        <v>14</v>
      </c>
      <c r="J57" s="34">
        <v>0</v>
      </c>
      <c r="K57" s="34">
        <v>0</v>
      </c>
      <c r="L57" s="32">
        <v>0</v>
      </c>
      <c r="M57" s="33">
        <f t="shared" si="0"/>
        <v>41</v>
      </c>
      <c r="N57" s="36">
        <v>304</v>
      </c>
      <c r="O57" s="36">
        <v>54</v>
      </c>
      <c r="P57" s="46">
        <f t="shared" si="2"/>
        <v>358</v>
      </c>
      <c r="Q57" s="36">
        <v>91</v>
      </c>
      <c r="R57" s="47">
        <f t="shared" si="3"/>
        <v>490</v>
      </c>
      <c r="S57" s="22"/>
    </row>
    <row r="58" spans="2:19" s="13" customFormat="1" ht="13.5" customHeight="1">
      <c r="B58" s="38" t="s">
        <v>115</v>
      </c>
      <c r="C58" s="43">
        <v>1</v>
      </c>
      <c r="D58" s="40">
        <v>0</v>
      </c>
      <c r="E58" s="41">
        <v>0</v>
      </c>
      <c r="F58" s="42">
        <f t="shared" si="1"/>
        <v>1</v>
      </c>
      <c r="G58" s="43">
        <v>0</v>
      </c>
      <c r="H58" s="40">
        <v>11</v>
      </c>
      <c r="I58" s="40">
        <v>7</v>
      </c>
      <c r="J58" s="40">
        <v>6</v>
      </c>
      <c r="K58" s="40">
        <v>1</v>
      </c>
      <c r="L58" s="41">
        <v>0</v>
      </c>
      <c r="M58" s="42">
        <f t="shared" si="0"/>
        <v>25</v>
      </c>
      <c r="N58" s="43">
        <v>30</v>
      </c>
      <c r="O58" s="43">
        <v>3</v>
      </c>
      <c r="P58" s="40">
        <f t="shared" si="2"/>
        <v>33</v>
      </c>
      <c r="Q58" s="39">
        <v>23</v>
      </c>
      <c r="R58" s="48">
        <f t="shared" si="3"/>
        <v>82</v>
      </c>
      <c r="S58" s="22"/>
    </row>
    <row r="59" spans="2:19" s="13" customFormat="1" ht="13.5" customHeight="1">
      <c r="B59" s="49" t="s">
        <v>116</v>
      </c>
      <c r="C59" s="50">
        <f aca="true" t="shared" si="4" ref="C59:R59">SUM(C12:C58)</f>
        <v>45</v>
      </c>
      <c r="D59" s="50">
        <f t="shared" si="4"/>
        <v>3</v>
      </c>
      <c r="E59" s="50">
        <f t="shared" si="4"/>
        <v>53</v>
      </c>
      <c r="F59" s="50">
        <f t="shared" si="4"/>
        <v>101</v>
      </c>
      <c r="G59" s="50">
        <f t="shared" si="4"/>
        <v>5</v>
      </c>
      <c r="H59" s="50">
        <f t="shared" si="4"/>
        <v>885</v>
      </c>
      <c r="I59" s="50">
        <f t="shared" si="4"/>
        <v>533</v>
      </c>
      <c r="J59" s="50">
        <f t="shared" si="4"/>
        <v>39</v>
      </c>
      <c r="K59" s="50">
        <f t="shared" si="4"/>
        <v>48</v>
      </c>
      <c r="L59" s="50">
        <f t="shared" si="4"/>
        <v>9</v>
      </c>
      <c r="M59" s="50">
        <f t="shared" si="4"/>
        <v>1519</v>
      </c>
      <c r="N59" s="50">
        <f t="shared" si="4"/>
        <v>6276</v>
      </c>
      <c r="O59" s="50">
        <f t="shared" si="4"/>
        <v>876</v>
      </c>
      <c r="P59" s="50">
        <f t="shared" si="4"/>
        <v>7152</v>
      </c>
      <c r="Q59" s="50">
        <f t="shared" si="4"/>
        <v>7957</v>
      </c>
      <c r="R59" s="50">
        <f t="shared" si="4"/>
        <v>16729</v>
      </c>
      <c r="S59" s="22"/>
    </row>
    <row r="60" spans="2:19" s="13" customFormat="1" ht="13.5" customHeight="1" thickBot="1">
      <c r="B60" s="51" t="s">
        <v>145</v>
      </c>
      <c r="C60" s="52">
        <v>45</v>
      </c>
      <c r="D60" s="53">
        <v>3</v>
      </c>
      <c r="E60" s="54">
        <v>54</v>
      </c>
      <c r="F60" s="55">
        <v>102</v>
      </c>
      <c r="G60" s="52">
        <v>5</v>
      </c>
      <c r="H60" s="53">
        <v>914</v>
      </c>
      <c r="I60" s="53">
        <v>541</v>
      </c>
      <c r="J60" s="53">
        <v>41</v>
      </c>
      <c r="K60" s="53">
        <v>46</v>
      </c>
      <c r="L60" s="54">
        <v>9</v>
      </c>
      <c r="M60" s="55">
        <v>1556</v>
      </c>
      <c r="N60" s="52">
        <v>6483</v>
      </c>
      <c r="O60" s="52">
        <v>930</v>
      </c>
      <c r="P60" s="52">
        <v>7413</v>
      </c>
      <c r="Q60" s="52">
        <v>7907</v>
      </c>
      <c r="R60" s="56">
        <v>16978</v>
      </c>
      <c r="S60" s="22"/>
    </row>
    <row r="61" spans="2:18" s="13" customFormat="1" ht="14.25" customHeight="1">
      <c r="B61" s="57"/>
      <c r="R61" s="58" t="s">
        <v>135</v>
      </c>
    </row>
  </sheetData>
  <sheetProtection/>
  <mergeCells count="17">
    <mergeCell ref="B2:S2"/>
    <mergeCell ref="C5:F5"/>
    <mergeCell ref="G5:M5"/>
    <mergeCell ref="N5:P5"/>
    <mergeCell ref="Q5:Q11"/>
    <mergeCell ref="R5:R11"/>
    <mergeCell ref="C7:C11"/>
    <mergeCell ref="D7:D11"/>
    <mergeCell ref="E7:E11"/>
    <mergeCell ref="F7:F11"/>
    <mergeCell ref="K7:K11"/>
    <mergeCell ref="L7:L11"/>
    <mergeCell ref="M7:M11"/>
    <mergeCell ref="G7:G11"/>
    <mergeCell ref="H7:H11"/>
    <mergeCell ref="I7:I11"/>
    <mergeCell ref="J7:J1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pane xSplit="1" ySplit="12" topLeftCell="B55" activePane="bottomRight" state="frozen"/>
      <selection pane="topLeft" activeCell="P67" sqref="P67"/>
      <selection pane="topRight" activeCell="P67" sqref="P67"/>
      <selection pane="bottomLeft" activeCell="P67" sqref="P67"/>
      <selection pane="bottomRight" activeCell="P67" sqref="P67"/>
    </sheetView>
  </sheetViews>
  <sheetFormatPr defaultColWidth="9.00390625" defaultRowHeight="13.5"/>
  <cols>
    <col min="2" max="2" width="10.875" style="0" customWidth="1"/>
    <col min="3" max="3" width="11.875" style="0" customWidth="1"/>
    <col min="6" max="6" width="12.25390625" style="0" customWidth="1"/>
  </cols>
  <sheetData>
    <row r="2" spans="1:7" s="60" customFormat="1" ht="21">
      <c r="A2" s="221" t="s">
        <v>146</v>
      </c>
      <c r="B2" s="221"/>
      <c r="C2" s="221"/>
      <c r="D2" s="221"/>
      <c r="E2" s="221"/>
      <c r="F2" s="221"/>
      <c r="G2" s="221"/>
    </row>
    <row r="3" spans="1:7" s="60" customFormat="1" ht="12.75" customHeight="1">
      <c r="A3" s="59"/>
      <c r="B3" s="59"/>
      <c r="C3" s="59"/>
      <c r="D3" s="59"/>
      <c r="E3" s="59"/>
      <c r="F3" s="59"/>
      <c r="G3" s="59"/>
    </row>
    <row r="4" spans="1:7" s="60" customFormat="1" ht="14.25" thickBot="1">
      <c r="A4" s="61"/>
      <c r="B4" s="61"/>
      <c r="C4" s="61"/>
      <c r="D4" s="61"/>
      <c r="E4" s="61"/>
      <c r="G4" s="62" t="s">
        <v>147</v>
      </c>
    </row>
    <row r="5" spans="1:8" s="16" customFormat="1" ht="18" hidden="1" thickBot="1">
      <c r="A5" s="63"/>
      <c r="B5" s="64"/>
      <c r="C5" s="65"/>
      <c r="D5" s="65"/>
      <c r="E5" s="64"/>
      <c r="F5" s="64"/>
      <c r="G5" s="64"/>
      <c r="H5" s="15"/>
    </row>
    <row r="6" spans="1:8" s="16" customFormat="1" ht="18" hidden="1" thickBot="1">
      <c r="A6" s="66"/>
      <c r="B6" s="67"/>
      <c r="C6" s="67"/>
      <c r="D6" s="67"/>
      <c r="E6" s="67"/>
      <c r="F6" s="67"/>
      <c r="G6" s="68"/>
      <c r="H6" s="15"/>
    </row>
    <row r="7" spans="1:8" s="16" customFormat="1" ht="18" hidden="1" thickBot="1">
      <c r="A7" s="69"/>
      <c r="B7" s="70"/>
      <c r="C7" s="71"/>
      <c r="D7" s="71"/>
      <c r="E7" s="71"/>
      <c r="F7" s="71"/>
      <c r="G7" s="72"/>
      <c r="H7" s="15"/>
    </row>
    <row r="8" spans="1:8" s="16" customFormat="1" ht="18" hidden="1" thickBot="1">
      <c r="A8" s="73"/>
      <c r="B8" s="71"/>
      <c r="C8" s="70"/>
      <c r="D8" s="70"/>
      <c r="E8" s="70"/>
      <c r="F8" s="70"/>
      <c r="G8" s="74"/>
      <c r="H8" s="15"/>
    </row>
    <row r="9" spans="1:8" s="16" customFormat="1" ht="17.25">
      <c r="A9" s="66"/>
      <c r="B9" s="222" t="s">
        <v>117</v>
      </c>
      <c r="C9" s="224" t="s">
        <v>136</v>
      </c>
      <c r="D9" s="225"/>
      <c r="E9" s="225"/>
      <c r="F9" s="225"/>
      <c r="G9" s="228" t="s">
        <v>137</v>
      </c>
      <c r="H9" s="75"/>
    </row>
    <row r="10" spans="1:8" s="16" customFormat="1" ht="17.25">
      <c r="A10" s="69" t="s">
        <v>67</v>
      </c>
      <c r="B10" s="223"/>
      <c r="C10" s="226"/>
      <c r="D10" s="227"/>
      <c r="E10" s="227"/>
      <c r="F10" s="227"/>
      <c r="G10" s="229"/>
      <c r="H10" s="75"/>
    </row>
    <row r="11" spans="1:7" s="16" customFormat="1" ht="18" thickBot="1">
      <c r="A11" s="76"/>
      <c r="B11" s="77" t="s">
        <v>118</v>
      </c>
      <c r="C11" s="78" t="s">
        <v>119</v>
      </c>
      <c r="D11" s="78" t="s">
        <v>120</v>
      </c>
      <c r="E11" s="78" t="s">
        <v>0</v>
      </c>
      <c r="F11" s="79" t="s">
        <v>138</v>
      </c>
      <c r="G11" s="80" t="s">
        <v>139</v>
      </c>
    </row>
    <row r="12" spans="1:8" s="16" customFormat="1" ht="21" customHeight="1">
      <c r="A12" s="73" t="s">
        <v>70</v>
      </c>
      <c r="B12" s="81">
        <v>5543556</v>
      </c>
      <c r="C12" s="82">
        <v>4997536</v>
      </c>
      <c r="D12" s="83">
        <v>387251</v>
      </c>
      <c r="E12" s="81">
        <v>24564</v>
      </c>
      <c r="F12" s="84">
        <f aca="true" t="shared" si="0" ref="F12:F59">(C12+D12+E12)</f>
        <v>5409351</v>
      </c>
      <c r="G12" s="85">
        <v>97.57908100865221</v>
      </c>
      <c r="H12" s="15"/>
    </row>
    <row r="13" spans="1:8" s="16" customFormat="1" ht="21" customHeight="1">
      <c r="A13" s="73" t="s">
        <v>71</v>
      </c>
      <c r="B13" s="81">
        <v>1384053</v>
      </c>
      <c r="C13" s="86">
        <v>1273343</v>
      </c>
      <c r="D13" s="87">
        <v>73333</v>
      </c>
      <c r="E13" s="81">
        <v>2391</v>
      </c>
      <c r="F13" s="84">
        <f t="shared" si="0"/>
        <v>1349067</v>
      </c>
      <c r="G13" s="85">
        <v>97.47220662792537</v>
      </c>
      <c r="H13" s="15"/>
    </row>
    <row r="14" spans="1:8" s="16" customFormat="1" ht="21" customHeight="1">
      <c r="A14" s="73" t="s">
        <v>72</v>
      </c>
      <c r="B14" s="81">
        <v>1344310</v>
      </c>
      <c r="C14" s="86">
        <v>1106094</v>
      </c>
      <c r="D14" s="87">
        <v>134681</v>
      </c>
      <c r="E14" s="81">
        <v>6814</v>
      </c>
      <c r="F14" s="84">
        <f t="shared" si="0"/>
        <v>1247589</v>
      </c>
      <c r="G14" s="85">
        <v>92.80515654871272</v>
      </c>
      <c r="H14" s="15"/>
    </row>
    <row r="15" spans="1:8" s="16" customFormat="1" ht="21" customHeight="1">
      <c r="A15" s="73" t="s">
        <v>73</v>
      </c>
      <c r="B15" s="81">
        <v>2345241</v>
      </c>
      <c r="C15" s="86">
        <v>2263847</v>
      </c>
      <c r="D15" s="87">
        <v>46418</v>
      </c>
      <c r="E15" s="81">
        <v>2028</v>
      </c>
      <c r="F15" s="84">
        <f t="shared" si="0"/>
        <v>2312293</v>
      </c>
      <c r="G15" s="85">
        <v>98.5951123999623</v>
      </c>
      <c r="H15" s="15"/>
    </row>
    <row r="16" spans="1:8" s="16" customFormat="1" ht="21" customHeight="1">
      <c r="A16" s="88" t="s">
        <v>74</v>
      </c>
      <c r="B16" s="89">
        <v>1099832</v>
      </c>
      <c r="C16" s="90">
        <v>832687</v>
      </c>
      <c r="D16" s="91">
        <v>149379</v>
      </c>
      <c r="E16" s="89">
        <v>6630</v>
      </c>
      <c r="F16" s="92">
        <f t="shared" si="0"/>
        <v>988696</v>
      </c>
      <c r="G16" s="93">
        <v>89.89518399173691</v>
      </c>
      <c r="H16" s="15"/>
    </row>
    <row r="17" spans="1:8" s="16" customFormat="1" ht="21" customHeight="1">
      <c r="A17" s="73" t="s">
        <v>75</v>
      </c>
      <c r="B17" s="81">
        <v>1182680</v>
      </c>
      <c r="C17" s="94">
        <v>1094451</v>
      </c>
      <c r="D17" s="95">
        <v>59535</v>
      </c>
      <c r="E17" s="81">
        <v>322</v>
      </c>
      <c r="F17" s="84">
        <f t="shared" si="0"/>
        <v>1154308</v>
      </c>
      <c r="G17" s="85">
        <v>97.60104170189739</v>
      </c>
      <c r="H17" s="15"/>
    </row>
    <row r="18" spans="1:8" s="16" customFormat="1" ht="21" customHeight="1">
      <c r="A18" s="73" t="s">
        <v>76</v>
      </c>
      <c r="B18" s="81">
        <v>2044914</v>
      </c>
      <c r="C18" s="86">
        <v>1735992</v>
      </c>
      <c r="D18" s="87">
        <v>144611</v>
      </c>
      <c r="E18" s="81">
        <v>4851</v>
      </c>
      <c r="F18" s="84">
        <f t="shared" si="0"/>
        <v>1885454</v>
      </c>
      <c r="G18" s="85">
        <v>92.20211705724543</v>
      </c>
      <c r="H18" s="15"/>
    </row>
    <row r="19" spans="1:8" s="16" customFormat="1" ht="21" customHeight="1">
      <c r="A19" s="73" t="s">
        <v>77</v>
      </c>
      <c r="B19" s="81">
        <v>2963483</v>
      </c>
      <c r="C19" s="86">
        <v>2639235</v>
      </c>
      <c r="D19" s="87">
        <v>76071</v>
      </c>
      <c r="E19" s="81">
        <v>11170</v>
      </c>
      <c r="F19" s="84">
        <f t="shared" si="0"/>
        <v>2726476</v>
      </c>
      <c r="G19" s="85">
        <v>92.00241742571157</v>
      </c>
      <c r="H19" s="15"/>
    </row>
    <row r="20" spans="1:8" s="16" customFormat="1" ht="21" customHeight="1">
      <c r="A20" s="73" t="s">
        <v>78</v>
      </c>
      <c r="B20" s="81">
        <v>2003954</v>
      </c>
      <c r="C20" s="86">
        <v>1818167</v>
      </c>
      <c r="D20" s="87">
        <v>81826</v>
      </c>
      <c r="E20" s="81">
        <v>20881</v>
      </c>
      <c r="F20" s="84">
        <f t="shared" si="0"/>
        <v>1920874</v>
      </c>
      <c r="G20" s="85">
        <v>95.85419625400583</v>
      </c>
      <c r="H20" s="15"/>
    </row>
    <row r="21" spans="1:8" s="16" customFormat="1" ht="21" customHeight="1">
      <c r="A21" s="88" t="s">
        <v>79</v>
      </c>
      <c r="B21" s="89">
        <v>2008068</v>
      </c>
      <c r="C21" s="90">
        <v>1871654</v>
      </c>
      <c r="D21" s="91">
        <v>118516</v>
      </c>
      <c r="E21" s="89">
        <v>2765</v>
      </c>
      <c r="F21" s="92">
        <f t="shared" si="0"/>
        <v>1992935</v>
      </c>
      <c r="G21" s="93">
        <v>99.24639006248792</v>
      </c>
      <c r="H21" s="15"/>
    </row>
    <row r="22" spans="1:8" s="16" customFormat="1" ht="21" customHeight="1">
      <c r="A22" s="73" t="s">
        <v>80</v>
      </c>
      <c r="B22" s="81">
        <v>7151054</v>
      </c>
      <c r="C22" s="94">
        <v>7102676</v>
      </c>
      <c r="D22" s="95">
        <v>24265</v>
      </c>
      <c r="E22" s="81">
        <v>5656</v>
      </c>
      <c r="F22" s="84">
        <f t="shared" si="0"/>
        <v>7132597</v>
      </c>
      <c r="G22" s="85">
        <v>99.74189818731615</v>
      </c>
      <c r="H22" s="15"/>
    </row>
    <row r="23" spans="1:8" s="16" customFormat="1" ht="21" customHeight="1">
      <c r="A23" s="73" t="s">
        <v>81</v>
      </c>
      <c r="B23" s="81">
        <v>6162593</v>
      </c>
      <c r="C23" s="86">
        <v>5737410</v>
      </c>
      <c r="D23" s="87">
        <v>8055</v>
      </c>
      <c r="E23" s="81">
        <v>67819</v>
      </c>
      <c r="F23" s="84">
        <f t="shared" si="0"/>
        <v>5813284</v>
      </c>
      <c r="G23" s="85">
        <v>94.33178533776285</v>
      </c>
      <c r="H23" s="15"/>
    </row>
    <row r="24" spans="1:8" s="16" customFormat="1" ht="18.75" customHeight="1">
      <c r="A24" s="73" t="s">
        <v>82</v>
      </c>
      <c r="B24" s="81">
        <v>12908755</v>
      </c>
      <c r="C24" s="86">
        <v>12861379</v>
      </c>
      <c r="D24" s="87">
        <v>18621</v>
      </c>
      <c r="E24" s="81">
        <v>28527</v>
      </c>
      <c r="F24" s="84">
        <f t="shared" si="0"/>
        <v>12908527</v>
      </c>
      <c r="G24" s="85">
        <v>99.99823375685727</v>
      </c>
      <c r="H24" s="15"/>
    </row>
    <row r="25" spans="1:8" s="16" customFormat="1" ht="21" customHeight="1">
      <c r="A25" s="73" t="s">
        <v>83</v>
      </c>
      <c r="B25" s="81">
        <v>8974075</v>
      </c>
      <c r="C25" s="86">
        <v>8936702</v>
      </c>
      <c r="D25" s="87">
        <v>16936</v>
      </c>
      <c r="E25" s="81">
        <v>5943</v>
      </c>
      <c r="F25" s="84">
        <f t="shared" si="0"/>
        <v>8959581</v>
      </c>
      <c r="G25" s="85">
        <v>99.83849031794362</v>
      </c>
      <c r="H25" s="15"/>
    </row>
    <row r="26" spans="1:8" s="16" customFormat="1" ht="21" customHeight="1">
      <c r="A26" s="88" t="s">
        <v>84</v>
      </c>
      <c r="B26" s="89">
        <v>2383329</v>
      </c>
      <c r="C26" s="90">
        <v>2176159</v>
      </c>
      <c r="D26" s="91">
        <v>178616</v>
      </c>
      <c r="E26" s="89">
        <v>3328</v>
      </c>
      <c r="F26" s="92">
        <f t="shared" si="0"/>
        <v>2358103</v>
      </c>
      <c r="G26" s="93">
        <v>98.94156450913827</v>
      </c>
      <c r="H26" s="15"/>
    </row>
    <row r="27" spans="1:8" s="16" customFormat="1" ht="21" customHeight="1">
      <c r="A27" s="73" t="s">
        <v>85</v>
      </c>
      <c r="B27" s="81">
        <v>1096535</v>
      </c>
      <c r="C27" s="94">
        <v>973765</v>
      </c>
      <c r="D27" s="95">
        <v>44107</v>
      </c>
      <c r="E27" s="81">
        <v>3740</v>
      </c>
      <c r="F27" s="84">
        <f t="shared" si="0"/>
        <v>1021612</v>
      </c>
      <c r="G27" s="85">
        <v>93.16729516157714</v>
      </c>
      <c r="H27" s="15"/>
    </row>
    <row r="28" spans="1:8" s="16" customFormat="1" ht="21" customHeight="1">
      <c r="A28" s="73" t="s">
        <v>86</v>
      </c>
      <c r="B28" s="81">
        <v>1166507</v>
      </c>
      <c r="C28" s="86">
        <v>1097926</v>
      </c>
      <c r="D28" s="87">
        <v>50508</v>
      </c>
      <c r="E28" s="81">
        <v>2027</v>
      </c>
      <c r="F28" s="84">
        <f t="shared" si="0"/>
        <v>1150461</v>
      </c>
      <c r="G28" s="85">
        <v>98.62444031626042</v>
      </c>
      <c r="H28" s="15"/>
    </row>
    <row r="29" spans="1:8" s="16" customFormat="1" ht="21" customHeight="1">
      <c r="A29" s="73" t="s">
        <v>87</v>
      </c>
      <c r="B29" s="81">
        <v>812444</v>
      </c>
      <c r="C29" s="86">
        <v>698151</v>
      </c>
      <c r="D29" s="87">
        <v>81539</v>
      </c>
      <c r="E29" s="81">
        <v>1987</v>
      </c>
      <c r="F29" s="84">
        <f t="shared" si="0"/>
        <v>781677</v>
      </c>
      <c r="G29" s="85">
        <v>96.21303129815718</v>
      </c>
      <c r="H29" s="15"/>
    </row>
    <row r="30" spans="1:8" s="16" customFormat="1" ht="21" customHeight="1">
      <c r="A30" s="73" t="s">
        <v>88</v>
      </c>
      <c r="B30" s="81">
        <v>883726</v>
      </c>
      <c r="C30" s="86">
        <v>665668</v>
      </c>
      <c r="D30" s="87">
        <v>197524</v>
      </c>
      <c r="E30" s="81">
        <v>2717</v>
      </c>
      <c r="F30" s="84">
        <f t="shared" si="0"/>
        <v>865909</v>
      </c>
      <c r="G30" s="85">
        <v>97.98387735565096</v>
      </c>
      <c r="H30" s="15"/>
    </row>
    <row r="31" spans="1:8" s="16" customFormat="1" ht="21" customHeight="1">
      <c r="A31" s="88" t="s">
        <v>89</v>
      </c>
      <c r="B31" s="89">
        <v>2162260</v>
      </c>
      <c r="C31" s="90">
        <v>1923064</v>
      </c>
      <c r="D31" s="91">
        <v>208875</v>
      </c>
      <c r="E31" s="89">
        <v>4457</v>
      </c>
      <c r="F31" s="92">
        <f t="shared" si="0"/>
        <v>2136396</v>
      </c>
      <c r="G31" s="93">
        <v>98.80384412605329</v>
      </c>
      <c r="H31" s="15"/>
    </row>
    <row r="32" spans="1:8" s="16" customFormat="1" ht="21" customHeight="1">
      <c r="A32" s="73" t="s">
        <v>90</v>
      </c>
      <c r="B32" s="81">
        <v>2090128</v>
      </c>
      <c r="C32" s="94">
        <v>1793195</v>
      </c>
      <c r="D32" s="95">
        <v>203079</v>
      </c>
      <c r="E32" s="81">
        <v>7161</v>
      </c>
      <c r="F32" s="84">
        <f t="shared" si="0"/>
        <v>2003435</v>
      </c>
      <c r="G32" s="85">
        <v>95.85226359342586</v>
      </c>
      <c r="H32" s="15"/>
    </row>
    <row r="33" spans="1:8" s="16" customFormat="1" ht="21" customHeight="1">
      <c r="A33" s="73" t="s">
        <v>91</v>
      </c>
      <c r="B33" s="81">
        <v>3790350</v>
      </c>
      <c r="C33" s="86">
        <v>3596587</v>
      </c>
      <c r="D33" s="87">
        <v>121834</v>
      </c>
      <c r="E33" s="81">
        <v>31115</v>
      </c>
      <c r="F33" s="84">
        <f t="shared" si="0"/>
        <v>3749536</v>
      </c>
      <c r="G33" s="85">
        <v>98.92321289590672</v>
      </c>
      <c r="H33" s="15"/>
    </row>
    <row r="34" spans="1:8" s="16" customFormat="1" ht="21" customHeight="1">
      <c r="A34" s="73" t="s">
        <v>92</v>
      </c>
      <c r="B34" s="81">
        <v>7398968</v>
      </c>
      <c r="C34" s="86">
        <v>7281217</v>
      </c>
      <c r="D34" s="87">
        <v>72397</v>
      </c>
      <c r="E34" s="81">
        <v>29497</v>
      </c>
      <c r="F34" s="84">
        <f t="shared" si="0"/>
        <v>7383111</v>
      </c>
      <c r="G34" s="85">
        <v>99.78568632814738</v>
      </c>
      <c r="H34" s="15"/>
    </row>
    <row r="35" spans="1:8" s="16" customFormat="1" ht="21" customHeight="1">
      <c r="A35" s="73" t="s">
        <v>93</v>
      </c>
      <c r="B35" s="81">
        <v>1899863</v>
      </c>
      <c r="C35" s="86">
        <v>1776681</v>
      </c>
      <c r="D35" s="87">
        <v>98169</v>
      </c>
      <c r="E35" s="81">
        <v>12942</v>
      </c>
      <c r="F35" s="84">
        <f t="shared" si="0"/>
        <v>1887792</v>
      </c>
      <c r="G35" s="85">
        <v>99.36463839761078</v>
      </c>
      <c r="H35" s="15"/>
    </row>
    <row r="36" spans="1:8" s="16" customFormat="1" ht="21" customHeight="1">
      <c r="A36" s="88" t="s">
        <v>121</v>
      </c>
      <c r="B36" s="89">
        <v>1412948</v>
      </c>
      <c r="C36" s="90">
        <v>1318009</v>
      </c>
      <c r="D36" s="91">
        <v>79775</v>
      </c>
      <c r="E36" s="89">
        <v>4120</v>
      </c>
      <c r="F36" s="92">
        <f t="shared" si="0"/>
        <v>1401904</v>
      </c>
      <c r="G36" s="93">
        <v>99.21837180136849</v>
      </c>
      <c r="H36" s="15"/>
    </row>
    <row r="37" spans="1:8" s="16" customFormat="1" ht="21" customHeight="1">
      <c r="A37" s="73" t="s">
        <v>94</v>
      </c>
      <c r="B37" s="81">
        <v>2636507</v>
      </c>
      <c r="C37" s="94">
        <v>2455926</v>
      </c>
      <c r="D37" s="95">
        <v>161130</v>
      </c>
      <c r="E37" s="96">
        <v>3681</v>
      </c>
      <c r="F37" s="84">
        <f t="shared" si="0"/>
        <v>2620737</v>
      </c>
      <c r="G37" s="85">
        <v>99.40186011264146</v>
      </c>
      <c r="H37" s="15"/>
    </row>
    <row r="38" spans="1:8" s="16" customFormat="1" ht="21" customHeight="1">
      <c r="A38" s="73" t="s">
        <v>95</v>
      </c>
      <c r="B38" s="81">
        <v>8828682</v>
      </c>
      <c r="C38" s="86">
        <v>8817876</v>
      </c>
      <c r="D38" s="87">
        <v>3994</v>
      </c>
      <c r="E38" s="96">
        <v>3641</v>
      </c>
      <c r="F38" s="84">
        <f t="shared" si="0"/>
        <v>8825511</v>
      </c>
      <c r="G38" s="85">
        <v>99.96408297410643</v>
      </c>
      <c r="H38" s="15"/>
    </row>
    <row r="39" spans="1:8" s="16" customFormat="1" ht="21" customHeight="1">
      <c r="A39" s="73" t="s">
        <v>96</v>
      </c>
      <c r="B39" s="81">
        <v>5590843</v>
      </c>
      <c r="C39" s="86">
        <v>5429557</v>
      </c>
      <c r="D39" s="87">
        <v>146525</v>
      </c>
      <c r="E39" s="96">
        <v>3485</v>
      </c>
      <c r="F39" s="84">
        <f t="shared" si="0"/>
        <v>5579567</v>
      </c>
      <c r="G39" s="85">
        <v>99.79831306298532</v>
      </c>
      <c r="H39" s="15"/>
    </row>
    <row r="40" spans="1:8" s="16" customFormat="1" ht="21" customHeight="1">
      <c r="A40" s="73" t="s">
        <v>97</v>
      </c>
      <c r="B40" s="81">
        <v>1402111</v>
      </c>
      <c r="C40" s="86">
        <v>1341349</v>
      </c>
      <c r="D40" s="87">
        <v>46504</v>
      </c>
      <c r="E40" s="96">
        <v>872</v>
      </c>
      <c r="F40" s="84">
        <f t="shared" si="0"/>
        <v>1388725</v>
      </c>
      <c r="G40" s="85">
        <v>99.04529669904879</v>
      </c>
      <c r="H40" s="15"/>
    </row>
    <row r="41" spans="1:8" s="16" customFormat="1" ht="21" customHeight="1">
      <c r="A41" s="88" t="s">
        <v>98</v>
      </c>
      <c r="B41" s="89">
        <v>1029681</v>
      </c>
      <c r="C41" s="90">
        <v>903913</v>
      </c>
      <c r="D41" s="91">
        <v>94297</v>
      </c>
      <c r="E41" s="97">
        <v>739</v>
      </c>
      <c r="F41" s="92">
        <f t="shared" si="0"/>
        <v>998949</v>
      </c>
      <c r="G41" s="93">
        <v>97.0153863186754</v>
      </c>
      <c r="H41" s="15"/>
    </row>
    <row r="42" spans="1:8" s="16" customFormat="1" ht="21" customHeight="1">
      <c r="A42" s="73" t="s">
        <v>99</v>
      </c>
      <c r="B42" s="81">
        <v>602081</v>
      </c>
      <c r="C42" s="94">
        <v>485303</v>
      </c>
      <c r="D42" s="95">
        <v>96315</v>
      </c>
      <c r="E42" s="81">
        <v>4105</v>
      </c>
      <c r="F42" s="84">
        <f t="shared" si="0"/>
        <v>585723</v>
      </c>
      <c r="G42" s="85">
        <v>97.28308981681867</v>
      </c>
      <c r="H42" s="15"/>
    </row>
    <row r="43" spans="1:8" s="16" customFormat="1" ht="21" customHeight="1">
      <c r="A43" s="73" t="s">
        <v>100</v>
      </c>
      <c r="B43" s="81">
        <v>720290</v>
      </c>
      <c r="C43" s="86">
        <v>525854</v>
      </c>
      <c r="D43" s="87">
        <v>169805</v>
      </c>
      <c r="E43" s="81">
        <v>1791</v>
      </c>
      <c r="F43" s="84">
        <f t="shared" si="0"/>
        <v>697450</v>
      </c>
      <c r="G43" s="85">
        <v>96.82905496397285</v>
      </c>
      <c r="H43" s="15"/>
    </row>
    <row r="44" spans="1:8" s="16" customFormat="1" ht="21" customHeight="1">
      <c r="A44" s="73" t="s">
        <v>101</v>
      </c>
      <c r="B44" s="81">
        <v>1943891</v>
      </c>
      <c r="C44" s="86">
        <v>1781318</v>
      </c>
      <c r="D44" s="87">
        <v>141342</v>
      </c>
      <c r="E44" s="81">
        <v>1056</v>
      </c>
      <c r="F44" s="84">
        <f t="shared" si="0"/>
        <v>1923716</v>
      </c>
      <c r="G44" s="85">
        <v>98.96213316487396</v>
      </c>
      <c r="H44" s="15"/>
    </row>
    <row r="45" spans="1:8" s="16" customFormat="1" ht="21" customHeight="1">
      <c r="A45" s="73" t="s">
        <v>102</v>
      </c>
      <c r="B45" s="81">
        <v>2897044</v>
      </c>
      <c r="C45" s="86">
        <v>2598582</v>
      </c>
      <c r="D45" s="87">
        <v>93666</v>
      </c>
      <c r="E45" s="81">
        <v>14446</v>
      </c>
      <c r="F45" s="84">
        <f t="shared" si="0"/>
        <v>2706694</v>
      </c>
      <c r="G45" s="85">
        <v>93.42950952764267</v>
      </c>
      <c r="H45" s="15"/>
    </row>
    <row r="46" spans="1:8" s="16" customFormat="1" ht="21" customHeight="1">
      <c r="A46" s="88" t="s">
        <v>103</v>
      </c>
      <c r="B46" s="89">
        <v>1457299</v>
      </c>
      <c r="C46" s="90">
        <v>1231632</v>
      </c>
      <c r="D46" s="91">
        <v>116196</v>
      </c>
      <c r="E46" s="89">
        <v>2553</v>
      </c>
      <c r="F46" s="92">
        <f t="shared" si="0"/>
        <v>1350381</v>
      </c>
      <c r="G46" s="93">
        <v>92.66327637636476</v>
      </c>
      <c r="H46" s="15"/>
    </row>
    <row r="47" spans="1:8" s="16" customFormat="1" ht="21" customHeight="1">
      <c r="A47" s="73" t="s">
        <v>104</v>
      </c>
      <c r="B47" s="81">
        <v>789146</v>
      </c>
      <c r="C47" s="94">
        <v>675288</v>
      </c>
      <c r="D47" s="95">
        <v>63479</v>
      </c>
      <c r="E47" s="81">
        <v>14977</v>
      </c>
      <c r="F47" s="84">
        <f t="shared" si="0"/>
        <v>753744</v>
      </c>
      <c r="G47" s="85">
        <v>95.51388462971364</v>
      </c>
      <c r="H47" s="15"/>
    </row>
    <row r="48" spans="1:8" s="16" customFormat="1" ht="21" customHeight="1">
      <c r="A48" s="73" t="s">
        <v>105</v>
      </c>
      <c r="B48" s="81">
        <v>999395</v>
      </c>
      <c r="C48" s="86">
        <v>972998</v>
      </c>
      <c r="D48" s="87">
        <v>17340</v>
      </c>
      <c r="E48" s="81">
        <v>899</v>
      </c>
      <c r="F48" s="84">
        <f t="shared" si="0"/>
        <v>991237</v>
      </c>
      <c r="G48" s="85">
        <v>99.18370614221604</v>
      </c>
      <c r="H48" s="15"/>
    </row>
    <row r="49" spans="1:8" s="16" customFormat="1" ht="21" customHeight="1">
      <c r="A49" s="73" t="s">
        <v>106</v>
      </c>
      <c r="B49" s="81">
        <v>1470968</v>
      </c>
      <c r="C49" s="86">
        <v>1203273</v>
      </c>
      <c r="D49" s="87">
        <v>137180</v>
      </c>
      <c r="E49" s="81">
        <v>19622</v>
      </c>
      <c r="F49" s="84">
        <f t="shared" si="0"/>
        <v>1360075</v>
      </c>
      <c r="G49" s="85">
        <v>92.46122281382056</v>
      </c>
      <c r="H49" s="15"/>
    </row>
    <row r="50" spans="1:8" s="16" customFormat="1" ht="21" customHeight="1">
      <c r="A50" s="73" t="s">
        <v>107</v>
      </c>
      <c r="B50" s="81">
        <v>777090</v>
      </c>
      <c r="C50" s="86">
        <v>571505</v>
      </c>
      <c r="D50" s="87">
        <v>139313</v>
      </c>
      <c r="E50" s="81">
        <v>3823</v>
      </c>
      <c r="F50" s="84">
        <f t="shared" si="0"/>
        <v>714641</v>
      </c>
      <c r="G50" s="85">
        <v>91.96373650413723</v>
      </c>
      <c r="H50" s="15"/>
    </row>
    <row r="51" spans="1:8" s="16" customFormat="1" ht="21" customHeight="1">
      <c r="A51" s="88" t="s">
        <v>108</v>
      </c>
      <c r="B51" s="89">
        <v>5052510</v>
      </c>
      <c r="C51" s="90">
        <v>4610875</v>
      </c>
      <c r="D51" s="91">
        <v>32890</v>
      </c>
      <c r="E51" s="89">
        <v>47376</v>
      </c>
      <c r="F51" s="92">
        <f t="shared" si="0"/>
        <v>4691141</v>
      </c>
      <c r="G51" s="93">
        <v>92.84773310691122</v>
      </c>
      <c r="H51" s="15"/>
    </row>
    <row r="52" spans="1:8" s="16" customFormat="1" ht="21" customHeight="1">
      <c r="A52" s="73" t="s">
        <v>109</v>
      </c>
      <c r="B52" s="81">
        <v>865240</v>
      </c>
      <c r="C52" s="94">
        <v>776069</v>
      </c>
      <c r="D52" s="95">
        <v>36599</v>
      </c>
      <c r="E52" s="81">
        <v>2192</v>
      </c>
      <c r="F52" s="84">
        <f t="shared" si="0"/>
        <v>814860</v>
      </c>
      <c r="G52" s="85">
        <v>94.17733807960798</v>
      </c>
      <c r="H52" s="15"/>
    </row>
    <row r="53" spans="1:8" s="16" customFormat="1" ht="21" customHeight="1">
      <c r="A53" s="73" t="s">
        <v>110</v>
      </c>
      <c r="B53" s="81">
        <v>1430180</v>
      </c>
      <c r="C53" s="86">
        <v>1111905</v>
      </c>
      <c r="D53" s="87">
        <v>282867</v>
      </c>
      <c r="E53" s="81">
        <v>14465</v>
      </c>
      <c r="F53" s="84">
        <f t="shared" si="0"/>
        <v>1409237</v>
      </c>
      <c r="G53" s="85">
        <v>98.53563887063167</v>
      </c>
      <c r="H53" s="15"/>
    </row>
    <row r="54" spans="1:8" s="16" customFormat="1" ht="21" customHeight="1">
      <c r="A54" s="73" t="s">
        <v>111</v>
      </c>
      <c r="B54" s="81">
        <v>1815224</v>
      </c>
      <c r="C54" s="86">
        <v>1322476</v>
      </c>
      <c r="D54" s="87">
        <v>214714</v>
      </c>
      <c r="E54" s="81">
        <v>21982</v>
      </c>
      <c r="F54" s="84">
        <f t="shared" si="0"/>
        <v>1559172</v>
      </c>
      <c r="G54" s="85">
        <v>85.89419267263985</v>
      </c>
      <c r="H54" s="15"/>
    </row>
    <row r="55" spans="1:8" s="16" customFormat="1" ht="21" customHeight="1">
      <c r="A55" s="73" t="s">
        <v>112</v>
      </c>
      <c r="B55" s="81">
        <v>1196181</v>
      </c>
      <c r="C55" s="86">
        <v>933177</v>
      </c>
      <c r="D55" s="87">
        <v>129889</v>
      </c>
      <c r="E55" s="81">
        <v>16165</v>
      </c>
      <c r="F55" s="84">
        <f t="shared" si="0"/>
        <v>1079231</v>
      </c>
      <c r="G55" s="85">
        <v>90.22305152815503</v>
      </c>
      <c r="H55" s="15"/>
    </row>
    <row r="56" spans="1:8" s="16" customFormat="1" ht="21" customHeight="1">
      <c r="A56" s="88" t="s">
        <v>113</v>
      </c>
      <c r="B56" s="89">
        <v>1135992</v>
      </c>
      <c r="C56" s="90">
        <v>997136</v>
      </c>
      <c r="D56" s="91">
        <v>100379</v>
      </c>
      <c r="E56" s="89">
        <v>2998</v>
      </c>
      <c r="F56" s="92">
        <f t="shared" si="0"/>
        <v>1100513</v>
      </c>
      <c r="G56" s="93">
        <v>96.8768265973704</v>
      </c>
      <c r="H56" s="15"/>
    </row>
    <row r="57" spans="1:8" s="16" customFormat="1" ht="21" customHeight="1">
      <c r="A57" s="73" t="s">
        <v>114</v>
      </c>
      <c r="B57" s="81">
        <v>1733818</v>
      </c>
      <c r="C57" s="94">
        <v>1327512</v>
      </c>
      <c r="D57" s="95">
        <v>331470</v>
      </c>
      <c r="E57" s="81">
        <v>17560</v>
      </c>
      <c r="F57" s="84">
        <f t="shared" si="0"/>
        <v>1676542</v>
      </c>
      <c r="G57" s="85">
        <v>96.69653908311022</v>
      </c>
      <c r="H57" s="15"/>
    </row>
    <row r="58" spans="1:8" s="16" customFormat="1" ht="21" customHeight="1">
      <c r="A58" s="88" t="s">
        <v>115</v>
      </c>
      <c r="B58" s="89">
        <v>1376996</v>
      </c>
      <c r="C58" s="90">
        <v>1336116</v>
      </c>
      <c r="D58" s="91">
        <v>40382</v>
      </c>
      <c r="E58" s="89">
        <v>6</v>
      </c>
      <c r="F58" s="92">
        <f t="shared" si="0"/>
        <v>1376504</v>
      </c>
      <c r="G58" s="93">
        <v>99.96427004871474</v>
      </c>
      <c r="H58" s="15"/>
    </row>
    <row r="59" spans="1:8" s="16" customFormat="1" ht="21" customHeight="1">
      <c r="A59" s="98" t="s">
        <v>116</v>
      </c>
      <c r="B59" s="99">
        <f>SUM(B12:B58)</f>
        <v>127964795</v>
      </c>
      <c r="C59" s="99">
        <f>SUM(C12:C58)</f>
        <v>118981235</v>
      </c>
      <c r="D59" s="99">
        <f>SUM(D12:D58)</f>
        <v>5272197</v>
      </c>
      <c r="E59" s="99">
        <f>SUM(E12:E58)</f>
        <v>491886</v>
      </c>
      <c r="F59" s="99">
        <f t="shared" si="0"/>
        <v>124745318</v>
      </c>
      <c r="G59" s="100">
        <v>97.48409162066801</v>
      </c>
      <c r="H59" s="15"/>
    </row>
    <row r="60" spans="1:8" s="16" customFormat="1" ht="21" customHeight="1" thickBot="1">
      <c r="A60" s="101" t="s">
        <v>148</v>
      </c>
      <c r="B60" s="102">
        <v>127895809</v>
      </c>
      <c r="C60" s="103">
        <v>118589376</v>
      </c>
      <c r="D60" s="103">
        <v>5460116</v>
      </c>
      <c r="E60" s="102">
        <v>527417</v>
      </c>
      <c r="F60" s="104">
        <v>124576909</v>
      </c>
      <c r="G60" s="105">
        <v>97.40499706288264</v>
      </c>
      <c r="H60" s="15"/>
    </row>
    <row r="61" spans="1:7" s="65" customFormat="1" ht="21" customHeight="1">
      <c r="A61" s="106"/>
      <c r="C61" s="159"/>
      <c r="D61" s="159"/>
      <c r="E61" s="160"/>
      <c r="F61" s="159"/>
      <c r="G61" s="107" t="s">
        <v>135</v>
      </c>
    </row>
  </sheetData>
  <sheetProtection/>
  <mergeCells count="4">
    <mergeCell ref="A2:G2"/>
    <mergeCell ref="B9:B10"/>
    <mergeCell ref="C9:F10"/>
    <mergeCell ref="G9:G10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D:\○長野県の水道\45県別普及.JAC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2011-03-09T01:54:13Z</cp:lastPrinted>
  <dcterms:created xsi:type="dcterms:W3CDTF">1999-11-10T08:16:40Z</dcterms:created>
  <dcterms:modified xsi:type="dcterms:W3CDTF">2012-04-20T01:32:22Z</dcterms:modified>
  <cp:category/>
  <cp:version/>
  <cp:contentType/>
  <cp:contentStatus/>
  <cp:revision>8</cp:revision>
</cp:coreProperties>
</file>