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330" windowWidth="10395" windowHeight="8340" activeTab="0"/>
  </bookViews>
  <sheets>
    <sheet name="22" sheetId="1" r:id="rId1"/>
    <sheet name="データ" sheetId="2" state="hidden" r:id="rId2"/>
    <sheet name="19" sheetId="3" state="hidden" r:id="rId3"/>
  </sheets>
  <definedNames>
    <definedName name="_xlnm.Print_Area" localSheetId="2">'19'!$A$1:$O$93</definedName>
    <definedName name="_xlnm.Print_Titles" localSheetId="2">'19'!$1:$6</definedName>
    <definedName name="_xlnm.Print_Titles" localSheetId="0">'22'!$1:$7</definedName>
  </definedNames>
  <calcPr fullCalcOnLoad="1"/>
</workbook>
</file>

<file path=xl/sharedStrings.xml><?xml version="1.0" encoding="utf-8"?>
<sst xmlns="http://schemas.openxmlformats.org/spreadsheetml/2006/main" count="365" uniqueCount="222">
  <si>
    <t>番号</t>
  </si>
  <si>
    <t>事業体名</t>
  </si>
  <si>
    <t>長野市</t>
  </si>
  <si>
    <t>中野市</t>
  </si>
  <si>
    <t>上田市</t>
  </si>
  <si>
    <t>松本市（松本地区）</t>
  </si>
  <si>
    <t>諏訪市</t>
  </si>
  <si>
    <t>小諸市</t>
  </si>
  <si>
    <t>大町市</t>
  </si>
  <si>
    <t>須坂市</t>
  </si>
  <si>
    <t>軽井沢町</t>
  </si>
  <si>
    <t>岡谷市</t>
  </si>
  <si>
    <t>小布施町</t>
  </si>
  <si>
    <t>下諏訪町</t>
  </si>
  <si>
    <t>波田町</t>
  </si>
  <si>
    <t>木曽町</t>
  </si>
  <si>
    <t>山ノ内町</t>
  </si>
  <si>
    <t>池田町</t>
  </si>
  <si>
    <t>野沢温泉村</t>
  </si>
  <si>
    <t>辰野町</t>
  </si>
  <si>
    <t>千曲市</t>
  </si>
  <si>
    <t>飯山市</t>
  </si>
  <si>
    <t>駒ヶ根市</t>
  </si>
  <si>
    <t>山形村</t>
  </si>
  <si>
    <t>安曇野市（三郷地区）</t>
  </si>
  <si>
    <t>安曇野市（穂高地区）</t>
  </si>
  <si>
    <t>伊那市</t>
  </si>
  <si>
    <t>佐久水道企業団</t>
  </si>
  <si>
    <t>安曇野市（豊科地区）</t>
  </si>
  <si>
    <t>木島平村</t>
  </si>
  <si>
    <t>松本市（梓川地区）</t>
  </si>
  <si>
    <t>小海町</t>
  </si>
  <si>
    <t>上田市（丸子地区）</t>
  </si>
  <si>
    <t>茅野市</t>
  </si>
  <si>
    <t>塩尻市</t>
  </si>
  <si>
    <t>松本市（四賀地区）</t>
  </si>
  <si>
    <t>立科町</t>
  </si>
  <si>
    <t>安曇野市（明科地区）</t>
  </si>
  <si>
    <t>宮田村</t>
  </si>
  <si>
    <t>東御市</t>
  </si>
  <si>
    <t>飯綱町（牟礼地区）</t>
  </si>
  <si>
    <t>茅野市（蓼科地区）</t>
  </si>
  <si>
    <t>原村</t>
  </si>
  <si>
    <t>長野県</t>
  </si>
  <si>
    <t>富士見町</t>
  </si>
  <si>
    <t>箕輪町</t>
  </si>
  <si>
    <t>白馬村</t>
  </si>
  <si>
    <t>南箕輪村</t>
  </si>
  <si>
    <t>茅野市（白樺湖地区）</t>
  </si>
  <si>
    <t>飯島町</t>
  </si>
  <si>
    <t>上田市（菅平地区）</t>
  </si>
  <si>
    <t>中野市（豊田地区）</t>
  </si>
  <si>
    <t>飯田市</t>
  </si>
  <si>
    <t>東洋観光事業㈱</t>
  </si>
  <si>
    <t>伊那市（高遠町地区）</t>
  </si>
  <si>
    <t>安曇野市（堀金地区）</t>
  </si>
  <si>
    <t>松川村</t>
  </si>
  <si>
    <t>飯綱町（三水地区）</t>
  </si>
  <si>
    <t>高森町</t>
  </si>
  <si>
    <t>㈱蓼科ビレッジ</t>
  </si>
  <si>
    <t>㈱三井の森</t>
  </si>
  <si>
    <t>東急不動産㈱</t>
  </si>
  <si>
    <t>信濃町</t>
  </si>
  <si>
    <t>松川町</t>
  </si>
  <si>
    <t>鹿島リゾート㈱</t>
  </si>
  <si>
    <t>㈱八ヶ岳高原ロッジ</t>
  </si>
  <si>
    <t>高山村</t>
  </si>
  <si>
    <t>中川村</t>
  </si>
  <si>
    <t>佐久</t>
  </si>
  <si>
    <t>諏訪</t>
  </si>
  <si>
    <t>木曽</t>
  </si>
  <si>
    <t>松本</t>
  </si>
  <si>
    <t>長野</t>
  </si>
  <si>
    <t>北信</t>
  </si>
  <si>
    <t>計</t>
  </si>
  <si>
    <t>小計</t>
  </si>
  <si>
    <t>割合(%)</t>
  </si>
  <si>
    <t>上小</t>
  </si>
  <si>
    <t>上伊那</t>
  </si>
  <si>
    <t>下伊那</t>
  </si>
  <si>
    <t>北安曇</t>
  </si>
  <si>
    <t>延長(m)</t>
  </si>
  <si>
    <t>うち耐震管</t>
  </si>
  <si>
    <t>基幹管路</t>
  </si>
  <si>
    <t>管路全体</t>
  </si>
  <si>
    <t>耐震管の管種別延長及び対全体割合</t>
  </si>
  <si>
    <t>耐震型継手を有するダクタイル鋳鉄管</t>
  </si>
  <si>
    <t>耐震型継手を有する鋼管</t>
  </si>
  <si>
    <t>耐震型継手を有するポリエチレン管（高密度）</t>
  </si>
  <si>
    <t>延長(m)</t>
  </si>
  <si>
    <t>地方
事務所</t>
  </si>
  <si>
    <t>長野市</t>
  </si>
  <si>
    <t>中野市</t>
  </si>
  <si>
    <t>上田市</t>
  </si>
  <si>
    <t>松本市(松本地区)</t>
  </si>
  <si>
    <t>諏訪市</t>
  </si>
  <si>
    <t>小諸市</t>
  </si>
  <si>
    <t>大町市</t>
  </si>
  <si>
    <t>須坂市</t>
  </si>
  <si>
    <t>軽井沢町</t>
  </si>
  <si>
    <t>岡谷市</t>
  </si>
  <si>
    <t>小布施町</t>
  </si>
  <si>
    <t>下諏訪町</t>
  </si>
  <si>
    <t>波田町</t>
  </si>
  <si>
    <t>木曽町</t>
  </si>
  <si>
    <t>山ノ内町</t>
  </si>
  <si>
    <t>池田町</t>
  </si>
  <si>
    <t>野沢温泉村</t>
  </si>
  <si>
    <t>辰野町</t>
  </si>
  <si>
    <t>千曲市</t>
  </si>
  <si>
    <t>飯山市</t>
  </si>
  <si>
    <t>駒ヶ根市</t>
  </si>
  <si>
    <t>山形村</t>
  </si>
  <si>
    <t>安曇野市（三郷地区）</t>
  </si>
  <si>
    <t>安曇野市（穂高地区）</t>
  </si>
  <si>
    <t>伊那市</t>
  </si>
  <si>
    <t>佐久水道企業団</t>
  </si>
  <si>
    <t>安曇野市（豊科地区）</t>
  </si>
  <si>
    <t>木島平村</t>
  </si>
  <si>
    <t>松本市(梓川地区)</t>
  </si>
  <si>
    <t>小海町</t>
  </si>
  <si>
    <t>上田市（丸子地区）</t>
  </si>
  <si>
    <t>茅野市</t>
  </si>
  <si>
    <t>塩尻市</t>
  </si>
  <si>
    <t>松本市(四賀地区)</t>
  </si>
  <si>
    <t>立科町</t>
  </si>
  <si>
    <t>安曇野市（明科地区）</t>
  </si>
  <si>
    <t>宮田村</t>
  </si>
  <si>
    <t>東御市</t>
  </si>
  <si>
    <t>飯綱町（牟礼地区）</t>
  </si>
  <si>
    <t>茅野市（蓼科地区）</t>
  </si>
  <si>
    <t>原村</t>
  </si>
  <si>
    <t>長野県</t>
  </si>
  <si>
    <t>富士見町</t>
  </si>
  <si>
    <t>箕輪町</t>
  </si>
  <si>
    <t>白馬村</t>
  </si>
  <si>
    <t>茅野市（白樺湖地区）</t>
  </si>
  <si>
    <t>飯島町</t>
  </si>
  <si>
    <t>上田市（菅平地区）</t>
  </si>
  <si>
    <t>中野市（豊田地区）</t>
  </si>
  <si>
    <t>飯田市</t>
  </si>
  <si>
    <t>東洋観光事業（株）</t>
  </si>
  <si>
    <t>伊那市（高遠町地区）</t>
  </si>
  <si>
    <t>安曇野市（堀金地区）</t>
  </si>
  <si>
    <t>松川村</t>
  </si>
  <si>
    <t>飯綱町（三水地区）</t>
  </si>
  <si>
    <t>高森町</t>
  </si>
  <si>
    <t>（株）蓼科ビレッジ</t>
  </si>
  <si>
    <t>（株）三井の森</t>
  </si>
  <si>
    <t>東急不動産（株）</t>
  </si>
  <si>
    <t>信濃町</t>
  </si>
  <si>
    <t>松川町</t>
  </si>
  <si>
    <t>鹿島リゾート（株）</t>
  </si>
  <si>
    <t>（株）八ヶ岳高原ロッジ</t>
  </si>
  <si>
    <t>高山村</t>
  </si>
  <si>
    <t>中川村</t>
  </si>
  <si>
    <t>２－９管延長</t>
  </si>
  <si>
    <t>耐震管</t>
  </si>
  <si>
    <t>※良い地盤に布設されているもの</t>
  </si>
  <si>
    <t>全管路</t>
  </si>
  <si>
    <t>左記のうち基幹管路</t>
  </si>
  <si>
    <t>番
号</t>
  </si>
  <si>
    <t>地
事</t>
  </si>
  <si>
    <t>順
番</t>
  </si>
  <si>
    <t>延長</t>
  </si>
  <si>
    <t>耐震適合性の有る管(a)+(b)+©+(d)+(e)+(f)</t>
  </si>
  <si>
    <t>耐震ダク
(a)</t>
  </si>
  <si>
    <t>南箕輪村</t>
  </si>
  <si>
    <t>１９．耐震継手を有する管路延長（上水道）</t>
  </si>
  <si>
    <t>耐震継手を有する管</t>
  </si>
  <si>
    <t>ダクタイル鋳鉄管</t>
  </si>
  <si>
    <t>鋼管</t>
  </si>
  <si>
    <t>硬質塩化ビニル管</t>
  </si>
  <si>
    <t>ステンレス管</t>
  </si>
  <si>
    <t>ポリエチレン管
（高密度）</t>
  </si>
  <si>
    <t>延長
(m)</t>
  </si>
  <si>
    <t>ＲＲロング継手
を有する
〔D〕</t>
  </si>
  <si>
    <t>ダクタイル鋳鉄管　Ｋ型継手を有する※(m)
(b)</t>
  </si>
  <si>
    <t>耐震鋼管
(c)</t>
  </si>
  <si>
    <t>硬質塩ビ管（ＲＲロング継手を有する）
（ｍ）
(d)</t>
  </si>
  <si>
    <t>耐震ポリ
(e)</t>
  </si>
  <si>
    <t>耐震ステンレス(f)</t>
  </si>
  <si>
    <t>耐震管
(a)+(c)+(e)+(f)</t>
  </si>
  <si>
    <t>耐震型継手
を有する
〔A〕</t>
  </si>
  <si>
    <t>耐震型継手
を有する
〔C〕</t>
  </si>
  <si>
    <t>耐震型継手
を有する
〔E〕</t>
  </si>
  <si>
    <t>耐震型継手
を有する
〔F〕</t>
  </si>
  <si>
    <r>
      <t>Ｋ型継手を有するもののうちよい地盤に布設されている</t>
    </r>
    <r>
      <rPr>
        <sz val="6"/>
        <rFont val="ＭＳ Ｐゴシック"/>
        <family val="3"/>
      </rPr>
      <t xml:space="preserve">
</t>
    </r>
    <r>
      <rPr>
        <sz val="9"/>
        <rFont val="ＭＳ Ｐゴシック"/>
        <family val="3"/>
      </rPr>
      <t>〔B〕</t>
    </r>
  </si>
  <si>
    <t>耐震型継手
を有する
〔A'〕</t>
  </si>
  <si>
    <r>
      <t>Ｋ型継手を有するもののうちよい地盤に布設されている</t>
    </r>
    <r>
      <rPr>
        <sz val="6"/>
        <rFont val="ＭＳ Ｐゴシック"/>
        <family val="3"/>
      </rPr>
      <t xml:space="preserve">
</t>
    </r>
    <r>
      <rPr>
        <sz val="9"/>
        <rFont val="ＭＳ Ｐゴシック"/>
        <family val="3"/>
      </rPr>
      <t>〔B'〕</t>
    </r>
  </si>
  <si>
    <t>耐震型継手
を有する
〔C'〕</t>
  </si>
  <si>
    <t>ＲＲロング継手
を有する
〔D'〕</t>
  </si>
  <si>
    <t>耐震型継手
を有する
〔E'〕</t>
  </si>
  <si>
    <t>耐震型継手
を有する
〔F'〕</t>
  </si>
  <si>
    <t>Y'/X'
(%)</t>
  </si>
  <si>
    <t>Z'/X'
(%)</t>
  </si>
  <si>
    <t>A'/X'
(%)</t>
  </si>
  <si>
    <t>B'/X'
(%)</t>
  </si>
  <si>
    <t>C'/X'
(%)</t>
  </si>
  <si>
    <t>E'/X'
(%)</t>
  </si>
  <si>
    <t>F'/X'
(%)</t>
  </si>
  <si>
    <t>Y/X
(%)</t>
  </si>
  <si>
    <t>Z/X
(%)</t>
  </si>
  <si>
    <t>A/X
(%)</t>
  </si>
  <si>
    <t>B/X
(%)</t>
  </si>
  <si>
    <t>C/X
(%)</t>
  </si>
  <si>
    <t>D/X
(%)</t>
  </si>
  <si>
    <t>E/X
(%)</t>
  </si>
  <si>
    <t>F/X
(%)</t>
  </si>
  <si>
    <t>全延長
〔X'〕
(m)</t>
  </si>
  <si>
    <t>全延長
〔X〕
(m)</t>
  </si>
  <si>
    <t>全県</t>
  </si>
  <si>
    <t>D'/X'
(%)</t>
  </si>
  <si>
    <t>松本市（波田地区）</t>
  </si>
  <si>
    <t>〔Y=A+B+C
+D+E+F〕</t>
  </si>
  <si>
    <t>耐震適合性のある管〔Y〕</t>
  </si>
  <si>
    <t>〔Y'=A'+B'+C'
+D'+E'+F'〕</t>
  </si>
  <si>
    <t>耐震適合性のある管〔Y'〕</t>
  </si>
  <si>
    <t>うち耐震管〔Z〕
〔Z=A+C+E+F〕</t>
  </si>
  <si>
    <t>うち耐震管〔Z'〕
〔Z'=A'+C'+E'
+F'〕</t>
  </si>
  <si>
    <t>耐震適合性のある管路の管種別内訳</t>
  </si>
  <si>
    <t>１９．耐震適合性のある管路延長（上水道）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</si>
</sst>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.0"/>
    <numFmt numFmtId="179" formatCode="0000"/>
    <numFmt numFmtId="180" formatCode="&quot;H&quot;0"/>
    <numFmt numFmtId="181" formatCode="&quot;S&quot;0"/>
    <numFmt numFmtId="182" formatCode="&quot;H&quot;00"/>
    <numFmt numFmtId="183" formatCode="000"/>
    <numFmt numFmtId="184" formatCode="#,##0.0"/>
    <numFmt numFmtId="185" formatCode="#,##0.000;[Red]\-#,##0.000"/>
    <numFmt numFmtId="186" formatCode="0#"/>
    <numFmt numFmtId="187" formatCode="0###"/>
  </numFmts>
  <fonts count="43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9"/>
      <color indexed="9"/>
      <name val="ＭＳ Ｐゴシック"/>
      <family val="3"/>
    </font>
    <font>
      <sz val="14"/>
      <color indexed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38" fontId="1" fillId="0" borderId="0" xfId="48" applyFont="1" applyAlignment="1" applyProtection="1">
      <alignment vertical="center"/>
      <protection/>
    </xf>
    <xf numFmtId="178" fontId="1" fillId="0" borderId="0" xfId="48" applyNumberFormat="1" applyFont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38" fontId="1" fillId="0" borderId="0" xfId="48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178" fontId="1" fillId="33" borderId="10" xfId="0" applyNumberFormat="1" applyFont="1" applyFill="1" applyBorder="1" applyAlignment="1" applyProtection="1">
      <alignment vertical="center" wrapText="1"/>
      <protection/>
    </xf>
    <xf numFmtId="38" fontId="1" fillId="0" borderId="10" xfId="48" applyFont="1" applyBorder="1" applyAlignment="1" applyProtection="1">
      <alignment vertical="center"/>
      <protection/>
    </xf>
    <xf numFmtId="178" fontId="1" fillId="0" borderId="10" xfId="48" applyNumberFormat="1" applyFont="1" applyBorder="1" applyAlignment="1" applyProtection="1">
      <alignment vertical="center"/>
      <protection/>
    </xf>
    <xf numFmtId="38" fontId="1" fillId="0" borderId="0" xfId="48" applyFont="1" applyBorder="1" applyAlignment="1" applyProtection="1">
      <alignment vertical="center"/>
      <protection/>
    </xf>
    <xf numFmtId="38" fontId="1" fillId="0" borderId="11" xfId="48" applyFont="1" applyBorder="1" applyAlignment="1" applyProtection="1">
      <alignment vertical="center"/>
      <protection/>
    </xf>
    <xf numFmtId="178" fontId="1" fillId="0" borderId="11" xfId="48" applyNumberFormat="1" applyFont="1" applyBorder="1" applyAlignment="1" applyProtection="1">
      <alignment vertical="center"/>
      <protection/>
    </xf>
    <xf numFmtId="38" fontId="1" fillId="0" borderId="12" xfId="48" applyFont="1" applyBorder="1" applyAlignment="1" applyProtection="1">
      <alignment vertical="center"/>
      <protection/>
    </xf>
    <xf numFmtId="178" fontId="1" fillId="0" borderId="12" xfId="48" applyNumberFormat="1" applyFont="1" applyBorder="1" applyAlignment="1" applyProtection="1">
      <alignment vertical="center"/>
      <protection/>
    </xf>
    <xf numFmtId="38" fontId="1" fillId="0" borderId="13" xfId="48" applyFont="1" applyBorder="1" applyAlignment="1" applyProtection="1">
      <alignment vertical="center"/>
      <protection/>
    </xf>
    <xf numFmtId="178" fontId="1" fillId="0" borderId="13" xfId="48" applyNumberFormat="1" applyFont="1" applyBorder="1" applyAlignment="1" applyProtection="1">
      <alignment vertical="center"/>
      <protection/>
    </xf>
    <xf numFmtId="38" fontId="1" fillId="0" borderId="14" xfId="48" applyFont="1" applyBorder="1" applyAlignment="1" applyProtection="1">
      <alignment vertical="center"/>
      <protection/>
    </xf>
    <xf numFmtId="178" fontId="1" fillId="0" borderId="14" xfId="48" applyNumberFormat="1" applyFont="1" applyBorder="1" applyAlignment="1" applyProtection="1">
      <alignment vertical="center"/>
      <protection/>
    </xf>
    <xf numFmtId="38" fontId="1" fillId="0" borderId="15" xfId="48" applyFont="1" applyBorder="1" applyAlignment="1" applyProtection="1">
      <alignment vertical="center"/>
      <protection/>
    </xf>
    <xf numFmtId="178" fontId="1" fillId="0" borderId="15" xfId="48" applyNumberFormat="1" applyFont="1" applyBorder="1" applyAlignment="1" applyProtection="1">
      <alignment vertical="center"/>
      <protection/>
    </xf>
    <xf numFmtId="38" fontId="1" fillId="0" borderId="16" xfId="48" applyFont="1" applyBorder="1" applyAlignment="1" applyProtection="1">
      <alignment vertical="center"/>
      <protection/>
    </xf>
    <xf numFmtId="178" fontId="1" fillId="0" borderId="16" xfId="48" applyNumberFormat="1" applyFont="1" applyBorder="1" applyAlignment="1" applyProtection="1">
      <alignment vertical="center"/>
      <protection/>
    </xf>
    <xf numFmtId="38" fontId="1" fillId="0" borderId="17" xfId="48" applyFont="1" applyBorder="1" applyAlignment="1" applyProtection="1">
      <alignment vertical="center"/>
      <protection/>
    </xf>
    <xf numFmtId="178" fontId="1" fillId="0" borderId="17" xfId="48" applyNumberFormat="1" applyFont="1" applyBorder="1" applyAlignment="1" applyProtection="1">
      <alignment vertical="center"/>
      <protection/>
    </xf>
    <xf numFmtId="38" fontId="1" fillId="0" borderId="18" xfId="48" applyFont="1" applyBorder="1" applyAlignment="1" applyProtection="1">
      <alignment vertical="center"/>
      <protection/>
    </xf>
    <xf numFmtId="178" fontId="1" fillId="0" borderId="18" xfId="48" applyNumberFormat="1" applyFont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vertical="center"/>
      <protection/>
    </xf>
    <xf numFmtId="178" fontId="1" fillId="33" borderId="10" xfId="48" applyNumberFormat="1" applyFont="1" applyFill="1" applyBorder="1" applyAlignment="1" applyProtection="1">
      <alignment vertical="center"/>
      <protection/>
    </xf>
    <xf numFmtId="178" fontId="1" fillId="0" borderId="0" xfId="48" applyNumberFormat="1" applyFont="1" applyBorder="1" applyAlignment="1" applyProtection="1">
      <alignment vertical="center"/>
      <protection/>
    </xf>
    <xf numFmtId="176" fontId="1" fillId="0" borderId="0" xfId="48" applyNumberFormat="1" applyFont="1" applyAlignment="1" applyProtection="1">
      <alignment vertical="center"/>
      <protection/>
    </xf>
    <xf numFmtId="176" fontId="1" fillId="33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48" applyNumberFormat="1" applyFont="1" applyBorder="1" applyAlignment="1" applyProtection="1">
      <alignment vertical="center"/>
      <protection/>
    </xf>
    <xf numFmtId="176" fontId="1" fillId="0" borderId="11" xfId="48" applyNumberFormat="1" applyFont="1" applyBorder="1" applyAlignment="1" applyProtection="1">
      <alignment vertical="center"/>
      <protection/>
    </xf>
    <xf numFmtId="176" fontId="1" fillId="0" borderId="12" xfId="48" applyNumberFormat="1" applyFont="1" applyBorder="1" applyAlignment="1" applyProtection="1">
      <alignment vertical="center"/>
      <protection/>
    </xf>
    <xf numFmtId="176" fontId="1" fillId="0" borderId="13" xfId="48" applyNumberFormat="1" applyFont="1" applyBorder="1" applyAlignment="1" applyProtection="1">
      <alignment vertical="center"/>
      <protection/>
    </xf>
    <xf numFmtId="176" fontId="1" fillId="0" borderId="14" xfId="48" applyNumberFormat="1" applyFont="1" applyBorder="1" applyAlignment="1" applyProtection="1">
      <alignment vertical="center"/>
      <protection/>
    </xf>
    <xf numFmtId="176" fontId="1" fillId="0" borderId="15" xfId="48" applyNumberFormat="1" applyFont="1" applyBorder="1" applyAlignment="1" applyProtection="1">
      <alignment vertical="center"/>
      <protection/>
    </xf>
    <xf numFmtId="176" fontId="1" fillId="0" borderId="16" xfId="48" applyNumberFormat="1" applyFont="1" applyBorder="1" applyAlignment="1" applyProtection="1">
      <alignment vertical="center"/>
      <protection/>
    </xf>
    <xf numFmtId="176" fontId="1" fillId="0" borderId="17" xfId="48" applyNumberFormat="1" applyFont="1" applyBorder="1" applyAlignment="1" applyProtection="1">
      <alignment vertical="center"/>
      <protection/>
    </xf>
    <xf numFmtId="176" fontId="1" fillId="0" borderId="18" xfId="48" applyNumberFormat="1" applyFont="1" applyBorder="1" applyAlignment="1" applyProtection="1">
      <alignment vertical="center"/>
      <protection/>
    </xf>
    <xf numFmtId="176" fontId="1" fillId="33" borderId="10" xfId="48" applyNumberFormat="1" applyFont="1" applyFill="1" applyBorder="1" applyAlignment="1" applyProtection="1">
      <alignment vertical="center"/>
      <protection/>
    </xf>
    <xf numFmtId="176" fontId="1" fillId="0" borderId="0" xfId="48" applyNumberFormat="1" applyFont="1" applyBorder="1" applyAlignment="1" applyProtection="1">
      <alignment vertical="center"/>
      <protection/>
    </xf>
    <xf numFmtId="38" fontId="3" fillId="34" borderId="0" xfId="48" applyFont="1" applyFill="1" applyAlignment="1">
      <alignment vertical="center"/>
    </xf>
    <xf numFmtId="38" fontId="3" fillId="34" borderId="0" xfId="48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5" fillId="34" borderId="0" xfId="48" applyFont="1" applyFill="1" applyAlignment="1">
      <alignment horizontal="center" vertical="center"/>
    </xf>
    <xf numFmtId="0" fontId="0" fillId="35" borderId="0" xfId="0" applyFill="1" applyAlignment="1">
      <alignment vertical="center"/>
    </xf>
    <xf numFmtId="0" fontId="4" fillId="35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38" fontId="3" fillId="34" borderId="0" xfId="48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/>
    </xf>
    <xf numFmtId="0" fontId="3" fillId="36" borderId="0" xfId="0" applyFont="1" applyFill="1" applyAlignment="1">
      <alignment horizontal="center" vertical="center" wrapText="1"/>
    </xf>
    <xf numFmtId="0" fontId="4" fillId="36" borderId="0" xfId="0" applyFont="1" applyFill="1" applyAlignment="1">
      <alignment horizontal="center" vertical="center" wrapText="1"/>
    </xf>
    <xf numFmtId="0" fontId="4" fillId="37" borderId="0" xfId="0" applyFont="1" applyFill="1" applyAlignment="1">
      <alignment horizontal="center" vertical="center" wrapText="1"/>
    </xf>
    <xf numFmtId="38" fontId="4" fillId="38" borderId="0" xfId="48" applyFont="1" applyFill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0" xfId="48" applyFill="1" applyAlignment="1">
      <alignment vertical="center"/>
    </xf>
    <xf numFmtId="38" fontId="4" fillId="0" borderId="0" xfId="48" applyFont="1" applyAlignment="1">
      <alignment vertical="center"/>
    </xf>
    <xf numFmtId="38" fontId="0" fillId="0" borderId="0" xfId="48" applyFont="1" applyFill="1" applyAlignment="1">
      <alignment vertical="center"/>
    </xf>
    <xf numFmtId="38" fontId="3" fillId="34" borderId="0" xfId="48" applyFont="1" applyFill="1" applyAlignment="1">
      <alignment vertical="center"/>
    </xf>
    <xf numFmtId="38" fontId="4" fillId="34" borderId="0" xfId="48" applyFont="1" applyFill="1" applyAlignment="1">
      <alignment vertical="center"/>
    </xf>
    <xf numFmtId="38" fontId="6" fillId="0" borderId="0" xfId="48" applyFont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38" fontId="4" fillId="0" borderId="0" xfId="48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38" fontId="3" fillId="0" borderId="0" xfId="48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48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38" fontId="1" fillId="0" borderId="0" xfId="48" applyNumberFormat="1" applyFont="1" applyAlignment="1" applyProtection="1">
      <alignment vertical="center"/>
      <protection/>
    </xf>
    <xf numFmtId="38" fontId="1" fillId="0" borderId="0" xfId="48" applyNumberFormat="1" applyFont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horizontal="center" vertical="center"/>
      <protection/>
    </xf>
    <xf numFmtId="176" fontId="1" fillId="33" borderId="19" xfId="48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176" fontId="7" fillId="33" borderId="10" xfId="0" applyNumberFormat="1" applyFont="1" applyFill="1" applyBorder="1" applyAlignment="1" applyProtection="1">
      <alignment horizontal="center" vertical="center" wrapText="1"/>
      <protection/>
    </xf>
    <xf numFmtId="38" fontId="7" fillId="33" borderId="10" xfId="0" applyNumberFormat="1" applyFont="1" applyFill="1" applyBorder="1" applyAlignment="1" applyProtection="1">
      <alignment horizontal="center" vertical="center" wrapText="1"/>
      <protection/>
    </xf>
    <xf numFmtId="176" fontId="7" fillId="33" borderId="19" xfId="0" applyNumberFormat="1" applyFont="1" applyFill="1" applyBorder="1" applyAlignment="1" applyProtection="1">
      <alignment horizontal="center" vertical="center" wrapText="1"/>
      <protection/>
    </xf>
    <xf numFmtId="38" fontId="7" fillId="0" borderId="0" xfId="48" applyFont="1" applyAlignment="1" applyProtection="1">
      <alignment horizontal="center" vertical="center" wrapText="1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38" fontId="9" fillId="0" borderId="0" xfId="48" applyFont="1" applyAlignment="1" applyProtection="1">
      <alignment vertical="center"/>
      <protection/>
    </xf>
    <xf numFmtId="38" fontId="1" fillId="33" borderId="21" xfId="48" applyFont="1" applyFill="1" applyBorder="1" applyAlignment="1" applyProtection="1">
      <alignment vertical="center"/>
      <protection/>
    </xf>
    <xf numFmtId="38" fontId="1" fillId="33" borderId="22" xfId="48" applyFont="1" applyFill="1" applyBorder="1" applyAlignment="1" applyProtection="1">
      <alignment vertical="center"/>
      <protection/>
    </xf>
    <xf numFmtId="38" fontId="1" fillId="39" borderId="23" xfId="48" applyFont="1" applyFill="1" applyBorder="1" applyAlignment="1" applyProtection="1">
      <alignment vertical="center"/>
      <protection/>
    </xf>
    <xf numFmtId="176" fontId="1" fillId="39" borderId="23" xfId="48" applyNumberFormat="1" applyFont="1" applyFill="1" applyBorder="1" applyAlignment="1" applyProtection="1">
      <alignment vertical="center"/>
      <protection/>
    </xf>
    <xf numFmtId="38" fontId="1" fillId="39" borderId="23" xfId="48" applyNumberFormat="1" applyFont="1" applyFill="1" applyBorder="1" applyAlignment="1" applyProtection="1">
      <alignment vertical="center"/>
      <protection/>
    </xf>
    <xf numFmtId="176" fontId="1" fillId="39" borderId="24" xfId="48" applyNumberFormat="1" applyFont="1" applyFill="1" applyBorder="1" applyAlignment="1" applyProtection="1">
      <alignment vertical="center"/>
      <protection/>
    </xf>
    <xf numFmtId="38" fontId="1" fillId="39" borderId="25" xfId="48" applyFont="1" applyFill="1" applyBorder="1" applyAlignment="1" applyProtection="1">
      <alignment vertical="center"/>
      <protection/>
    </xf>
    <xf numFmtId="176" fontId="1" fillId="39" borderId="25" xfId="48" applyNumberFormat="1" applyFont="1" applyFill="1" applyBorder="1" applyAlignment="1" applyProtection="1">
      <alignment vertical="center"/>
      <protection/>
    </xf>
    <xf numFmtId="38" fontId="1" fillId="39" borderId="25" xfId="48" applyNumberFormat="1" applyFont="1" applyFill="1" applyBorder="1" applyAlignment="1" applyProtection="1">
      <alignment vertical="center"/>
      <protection/>
    </xf>
    <xf numFmtId="38" fontId="1" fillId="39" borderId="26" xfId="48" applyNumberFormat="1" applyFont="1" applyFill="1" applyBorder="1" applyAlignment="1" applyProtection="1">
      <alignment vertical="center"/>
      <protection/>
    </xf>
    <xf numFmtId="38" fontId="1" fillId="39" borderId="27" xfId="48" applyFont="1" applyFill="1" applyBorder="1" applyAlignment="1" applyProtection="1">
      <alignment vertical="center"/>
      <protection/>
    </xf>
    <xf numFmtId="38" fontId="1" fillId="39" borderId="28" xfId="48" applyFont="1" applyFill="1" applyBorder="1" applyAlignment="1" applyProtection="1">
      <alignment vertical="center"/>
      <protection/>
    </xf>
    <xf numFmtId="38" fontId="1" fillId="39" borderId="29" xfId="48" applyFont="1" applyFill="1" applyBorder="1" applyAlignment="1" applyProtection="1">
      <alignment vertical="center"/>
      <protection/>
    </xf>
    <xf numFmtId="38" fontId="1" fillId="39" borderId="30" xfId="48" applyFont="1" applyFill="1" applyBorder="1" applyAlignment="1" applyProtection="1">
      <alignment vertical="center"/>
      <protection/>
    </xf>
    <xf numFmtId="38" fontId="1" fillId="39" borderId="31" xfId="48" applyFont="1" applyFill="1" applyBorder="1" applyAlignment="1" applyProtection="1">
      <alignment vertical="center"/>
      <protection/>
    </xf>
    <xf numFmtId="176" fontId="1" fillId="39" borderId="26" xfId="48" applyNumberFormat="1" applyFont="1" applyFill="1" applyBorder="1" applyAlignment="1" applyProtection="1">
      <alignment vertical="center"/>
      <protection/>
    </xf>
    <xf numFmtId="38" fontId="1" fillId="0" borderId="32" xfId="48" applyFont="1" applyBorder="1" applyAlignment="1" applyProtection="1">
      <alignment vertical="center"/>
      <protection/>
    </xf>
    <xf numFmtId="176" fontId="1" fillId="0" borderId="32" xfId="48" applyNumberFormat="1" applyFont="1" applyBorder="1" applyAlignment="1" applyProtection="1">
      <alignment vertical="center"/>
      <protection/>
    </xf>
    <xf numFmtId="38" fontId="1" fillId="0" borderId="33" xfId="48" applyFont="1" applyBorder="1" applyAlignment="1" applyProtection="1">
      <alignment vertical="center"/>
      <protection/>
    </xf>
    <xf numFmtId="176" fontId="1" fillId="0" borderId="33" xfId="48" applyNumberFormat="1" applyFont="1" applyBorder="1" applyAlignment="1" applyProtection="1">
      <alignment vertical="center"/>
      <protection/>
    </xf>
    <xf numFmtId="38" fontId="1" fillId="0" borderId="34" xfId="48" applyFont="1" applyBorder="1" applyAlignment="1" applyProtection="1">
      <alignment vertical="center"/>
      <protection/>
    </xf>
    <xf numFmtId="176" fontId="1" fillId="0" borderId="34" xfId="48" applyNumberFormat="1" applyFont="1" applyBorder="1" applyAlignment="1" applyProtection="1">
      <alignment vertical="center"/>
      <protection/>
    </xf>
    <xf numFmtId="38" fontId="1" fillId="0" borderId="35" xfId="48" applyFont="1" applyBorder="1" applyAlignment="1" applyProtection="1">
      <alignment vertical="center"/>
      <protection/>
    </xf>
    <xf numFmtId="176" fontId="1" fillId="0" borderId="35" xfId="48" applyNumberFormat="1" applyFont="1" applyBorder="1" applyAlignment="1" applyProtection="1">
      <alignment vertical="center"/>
      <protection/>
    </xf>
    <xf numFmtId="38" fontId="1" fillId="0" borderId="33" xfId="48" applyFont="1" applyFill="1" applyBorder="1" applyAlignment="1" applyProtection="1">
      <alignment vertical="center"/>
      <protection/>
    </xf>
    <xf numFmtId="38" fontId="1" fillId="0" borderId="34" xfId="48" applyFont="1" applyFill="1" applyBorder="1" applyAlignment="1" applyProtection="1">
      <alignment vertical="center"/>
      <protection/>
    </xf>
    <xf numFmtId="38" fontId="1" fillId="0" borderId="35" xfId="48" applyFont="1" applyFill="1" applyBorder="1" applyAlignment="1" applyProtection="1">
      <alignment vertical="center"/>
      <protection/>
    </xf>
    <xf numFmtId="0" fontId="1" fillId="33" borderId="36" xfId="0" applyFont="1" applyFill="1" applyBorder="1" applyAlignment="1" applyProtection="1">
      <alignment horizontal="center" vertical="center" wrapText="1"/>
      <protection/>
    </xf>
    <xf numFmtId="0" fontId="1" fillId="33" borderId="37" xfId="0" applyFont="1" applyFill="1" applyBorder="1" applyAlignment="1" applyProtection="1">
      <alignment horizontal="center" vertical="center" wrapText="1"/>
      <protection/>
    </xf>
    <xf numFmtId="38" fontId="1" fillId="40" borderId="33" xfId="48" applyFont="1" applyFill="1" applyBorder="1" applyAlignment="1" applyProtection="1">
      <alignment vertical="center"/>
      <protection/>
    </xf>
    <xf numFmtId="38" fontId="1" fillId="40" borderId="11" xfId="48" applyFont="1" applyFill="1" applyBorder="1" applyAlignment="1" applyProtection="1">
      <alignment vertical="center"/>
      <protection/>
    </xf>
    <xf numFmtId="176" fontId="1" fillId="40" borderId="33" xfId="48" applyNumberFormat="1" applyFont="1" applyFill="1" applyBorder="1" applyAlignment="1" applyProtection="1">
      <alignment vertical="center"/>
      <protection/>
    </xf>
    <xf numFmtId="38" fontId="1" fillId="40" borderId="33" xfId="48" applyNumberFormat="1" applyFont="1" applyFill="1" applyBorder="1" applyAlignment="1" applyProtection="1">
      <alignment vertical="center"/>
      <protection/>
    </xf>
    <xf numFmtId="176" fontId="1" fillId="40" borderId="38" xfId="48" applyNumberFormat="1" applyFont="1" applyFill="1" applyBorder="1" applyAlignment="1" applyProtection="1">
      <alignment vertical="center"/>
      <protection/>
    </xf>
    <xf numFmtId="38" fontId="1" fillId="40" borderId="39" xfId="48" applyFont="1" applyFill="1" applyBorder="1" applyAlignment="1" applyProtection="1">
      <alignment vertical="center"/>
      <protection/>
    </xf>
    <xf numFmtId="38" fontId="1" fillId="40" borderId="11" xfId="48" applyNumberFormat="1" applyFont="1" applyFill="1" applyBorder="1" applyAlignment="1" applyProtection="1">
      <alignment vertical="center"/>
      <protection/>
    </xf>
    <xf numFmtId="38" fontId="1" fillId="40" borderId="34" xfId="48" applyFont="1" applyFill="1" applyBorder="1" applyAlignment="1" applyProtection="1">
      <alignment vertical="center"/>
      <protection/>
    </xf>
    <xf numFmtId="176" fontId="1" fillId="40" borderId="34" xfId="48" applyNumberFormat="1" applyFont="1" applyFill="1" applyBorder="1" applyAlignment="1" applyProtection="1">
      <alignment vertical="center"/>
      <protection/>
    </xf>
    <xf numFmtId="38" fontId="1" fillId="40" borderId="34" xfId="48" applyNumberFormat="1" applyFont="1" applyFill="1" applyBorder="1" applyAlignment="1" applyProtection="1">
      <alignment vertical="center"/>
      <protection/>
    </xf>
    <xf numFmtId="176" fontId="1" fillId="40" borderId="40" xfId="48" applyNumberFormat="1" applyFont="1" applyFill="1" applyBorder="1" applyAlignment="1" applyProtection="1">
      <alignment vertical="center"/>
      <protection/>
    </xf>
    <xf numFmtId="38" fontId="1" fillId="40" borderId="41" xfId="48" applyFont="1" applyFill="1" applyBorder="1" applyAlignment="1" applyProtection="1">
      <alignment vertical="center"/>
      <protection/>
    </xf>
    <xf numFmtId="38" fontId="1" fillId="40" borderId="35" xfId="48" applyFont="1" applyFill="1" applyBorder="1" applyAlignment="1" applyProtection="1">
      <alignment vertical="center"/>
      <protection/>
    </xf>
    <xf numFmtId="176" fontId="1" fillId="40" borderId="35" xfId="48" applyNumberFormat="1" applyFont="1" applyFill="1" applyBorder="1" applyAlignment="1" applyProtection="1">
      <alignment vertical="center"/>
      <protection/>
    </xf>
    <xf numFmtId="38" fontId="1" fillId="40" borderId="35" xfId="48" applyNumberFormat="1" applyFont="1" applyFill="1" applyBorder="1" applyAlignment="1" applyProtection="1">
      <alignment vertical="center"/>
      <protection/>
    </xf>
    <xf numFmtId="176" fontId="1" fillId="40" borderId="42" xfId="48" applyNumberFormat="1" applyFont="1" applyFill="1" applyBorder="1" applyAlignment="1" applyProtection="1">
      <alignment vertical="center"/>
      <protection/>
    </xf>
    <xf numFmtId="38" fontId="1" fillId="40" borderId="43" xfId="48" applyFont="1" applyFill="1" applyBorder="1" applyAlignment="1" applyProtection="1">
      <alignment vertical="center"/>
      <protection/>
    </xf>
    <xf numFmtId="38" fontId="1" fillId="40" borderId="44" xfId="48" applyNumberFormat="1" applyFont="1" applyFill="1" applyBorder="1" applyAlignment="1" applyProtection="1">
      <alignment vertical="center"/>
      <protection/>
    </xf>
    <xf numFmtId="38" fontId="11" fillId="40" borderId="10" xfId="50" applyNumberFormat="1" applyFont="1" applyFill="1" applyBorder="1" applyAlignment="1">
      <alignment vertical="center"/>
    </xf>
    <xf numFmtId="176" fontId="1" fillId="40" borderId="11" xfId="48" applyNumberFormat="1" applyFont="1" applyFill="1" applyBorder="1" applyAlignment="1" applyProtection="1">
      <alignment vertical="center"/>
      <protection/>
    </xf>
    <xf numFmtId="38" fontId="1" fillId="40" borderId="44" xfId="48" applyFont="1" applyFill="1" applyBorder="1" applyAlignment="1" applyProtection="1">
      <alignment vertical="center"/>
      <protection/>
    </xf>
    <xf numFmtId="176" fontId="1" fillId="40" borderId="44" xfId="48" applyNumberFormat="1" applyFont="1" applyFill="1" applyBorder="1" applyAlignment="1" applyProtection="1">
      <alignment vertical="center"/>
      <protection/>
    </xf>
    <xf numFmtId="38" fontId="1" fillId="40" borderId="32" xfId="48" applyFont="1" applyFill="1" applyBorder="1" applyAlignment="1" applyProtection="1">
      <alignment vertical="center"/>
      <protection/>
    </xf>
    <xf numFmtId="176" fontId="1" fillId="40" borderId="32" xfId="48" applyNumberFormat="1" applyFont="1" applyFill="1" applyBorder="1" applyAlignment="1" applyProtection="1">
      <alignment vertical="center"/>
      <protection/>
    </xf>
    <xf numFmtId="38" fontId="1" fillId="40" borderId="32" xfId="48" applyNumberFormat="1" applyFont="1" applyFill="1" applyBorder="1" applyAlignment="1" applyProtection="1">
      <alignment vertical="center"/>
      <protection/>
    </xf>
    <xf numFmtId="176" fontId="1" fillId="40" borderId="45" xfId="48" applyNumberFormat="1" applyFont="1" applyFill="1" applyBorder="1" applyAlignment="1" applyProtection="1">
      <alignment vertical="center"/>
      <protection/>
    </xf>
    <xf numFmtId="38" fontId="1" fillId="40" borderId="46" xfId="48" applyFont="1" applyFill="1" applyBorder="1" applyAlignment="1" applyProtection="1">
      <alignment vertical="center"/>
      <protection/>
    </xf>
    <xf numFmtId="0" fontId="1" fillId="33" borderId="47" xfId="0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center" vertical="center" wrapText="1"/>
      <protection/>
    </xf>
    <xf numFmtId="0" fontId="1" fillId="33" borderId="22" xfId="0" applyFont="1" applyFill="1" applyBorder="1" applyAlignment="1" applyProtection="1">
      <alignment horizontal="center" vertical="center" wrapText="1"/>
      <protection/>
    </xf>
    <xf numFmtId="0" fontId="1" fillId="33" borderId="48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49" xfId="0" applyFont="1" applyFill="1" applyBorder="1" applyAlignment="1" applyProtection="1">
      <alignment horizontal="center" vertical="center" wrapText="1"/>
      <protection/>
    </xf>
    <xf numFmtId="0" fontId="1" fillId="33" borderId="50" xfId="0" applyFont="1" applyFill="1" applyBorder="1" applyAlignment="1" applyProtection="1">
      <alignment horizontal="center" vertical="center" wrapText="1"/>
      <protection/>
    </xf>
    <xf numFmtId="0" fontId="1" fillId="33" borderId="51" xfId="0" applyFont="1" applyFill="1" applyBorder="1" applyAlignment="1" applyProtection="1">
      <alignment horizontal="center" vertical="center" wrapText="1"/>
      <protection/>
    </xf>
    <xf numFmtId="0" fontId="7" fillId="33" borderId="50" xfId="0" applyFont="1" applyFill="1" applyBorder="1" applyAlignment="1" applyProtection="1">
      <alignment horizontal="center" vertical="center" wrapText="1"/>
      <protection/>
    </xf>
    <xf numFmtId="0" fontId="7" fillId="33" borderId="21" xfId="0" applyFont="1" applyFill="1" applyBorder="1" applyAlignment="1" applyProtection="1">
      <alignment horizontal="center" vertical="center" wrapText="1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7" fillId="33" borderId="51" xfId="0" applyFont="1" applyFill="1" applyBorder="1" applyAlignment="1" applyProtection="1">
      <alignment horizontal="center" vertical="center" wrapText="1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1" fillId="33" borderId="52" xfId="0" applyFont="1" applyFill="1" applyBorder="1" applyAlignment="1" applyProtection="1">
      <alignment horizontal="center" vertical="center" wrapText="1"/>
      <protection/>
    </xf>
    <xf numFmtId="0" fontId="7" fillId="33" borderId="53" xfId="0" applyFont="1" applyFill="1" applyBorder="1" applyAlignment="1" applyProtection="1">
      <alignment horizontal="center" vertical="center" wrapText="1"/>
      <protection/>
    </xf>
    <xf numFmtId="0" fontId="7" fillId="33" borderId="54" xfId="0" applyFont="1" applyFill="1" applyBorder="1" applyAlignment="1" applyProtection="1">
      <alignment horizontal="center" vertical="center" wrapText="1"/>
      <protection/>
    </xf>
    <xf numFmtId="0" fontId="7" fillId="33" borderId="55" xfId="0" applyFont="1" applyFill="1" applyBorder="1" applyAlignment="1" applyProtection="1">
      <alignment horizontal="center" vertical="center" wrapText="1"/>
      <protection/>
    </xf>
    <xf numFmtId="0" fontId="8" fillId="33" borderId="53" xfId="0" applyFont="1" applyFill="1" applyBorder="1" applyAlignment="1" applyProtection="1">
      <alignment horizontal="center" vertical="center" wrapText="1"/>
      <protection/>
    </xf>
    <xf numFmtId="0" fontId="2" fillId="33" borderId="55" xfId="0" applyFont="1" applyFill="1" applyBorder="1" applyAlignment="1" applyProtection="1">
      <alignment horizontal="center" vertical="center" wrapText="1"/>
      <protection/>
    </xf>
    <xf numFmtId="0" fontId="7" fillId="33" borderId="53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38" fontId="1" fillId="0" borderId="10" xfId="48" applyFont="1" applyBorder="1" applyAlignment="1" applyProtection="1">
      <alignment horizontal="center" vertical="center"/>
      <protection/>
    </xf>
    <xf numFmtId="0" fontId="1" fillId="33" borderId="53" xfId="0" applyFont="1" applyFill="1" applyBorder="1" applyAlignment="1" applyProtection="1">
      <alignment horizontal="center" vertical="center" wrapText="1"/>
      <protection/>
    </xf>
    <xf numFmtId="0" fontId="1" fillId="33" borderId="55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vertical="center"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0" fontId="1" fillId="33" borderId="36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Alignment="1">
      <alignment horizontal="center" vertical="center"/>
    </xf>
    <xf numFmtId="38" fontId="1" fillId="33" borderId="10" xfId="48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37" xfId="0" applyFont="1" applyFill="1" applyBorder="1" applyAlignment="1" applyProtection="1">
      <alignment horizontal="center" vertical="center" wrapText="1"/>
      <protection/>
    </xf>
    <xf numFmtId="0" fontId="1" fillId="33" borderId="5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4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2"/>
  <sheetViews>
    <sheetView tabSelected="1" view="pageBreakPreview" zoomScaleNormal="75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5.625" style="1" customWidth="1"/>
    <col min="2" max="2" width="3.00390625" style="1" customWidth="1"/>
    <col min="3" max="3" width="15.375" style="1" customWidth="1"/>
    <col min="4" max="4" width="9.125" style="1" customWidth="1"/>
    <col min="5" max="5" width="7.125" style="1" customWidth="1"/>
    <col min="6" max="6" width="4.125" style="29" customWidth="1"/>
    <col min="7" max="7" width="7.125" style="78" customWidth="1"/>
    <col min="8" max="8" width="4.125" style="29" customWidth="1"/>
    <col min="9" max="9" width="7.125" style="29" customWidth="1"/>
    <col min="10" max="10" width="4.125" style="29" customWidth="1"/>
    <col min="11" max="11" width="7.125" style="29" customWidth="1"/>
    <col min="12" max="12" width="4.125" style="29" customWidth="1"/>
    <col min="13" max="13" width="7.125" style="29" customWidth="1"/>
    <col min="14" max="14" width="4.125" style="29" customWidth="1"/>
    <col min="15" max="15" width="7.125" style="29" customWidth="1"/>
    <col min="16" max="16" width="4.125" style="29" customWidth="1"/>
    <col min="17" max="17" width="7.125" style="29" customWidth="1"/>
    <col min="18" max="18" width="4.125" style="29" customWidth="1"/>
    <col min="19" max="19" width="7.125" style="29" customWidth="1"/>
    <col min="20" max="20" width="4.125" style="29" customWidth="1"/>
    <col min="21" max="21" width="9.125" style="1" customWidth="1"/>
    <col min="22" max="22" width="7.125" style="1" customWidth="1"/>
    <col min="23" max="23" width="4.25390625" style="29" customWidth="1"/>
    <col min="24" max="24" width="7.125" style="78" customWidth="1"/>
    <col min="25" max="25" width="4.125" style="29" customWidth="1"/>
    <col min="26" max="26" width="7.125" style="29" customWidth="1"/>
    <col min="27" max="27" width="4.125" style="29" customWidth="1"/>
    <col min="28" max="28" width="7.125" style="29" customWidth="1"/>
    <col min="29" max="29" width="4.125" style="29" customWidth="1"/>
    <col min="30" max="30" width="7.125" style="29" customWidth="1"/>
    <col min="31" max="31" width="4.125" style="29" customWidth="1"/>
    <col min="32" max="32" width="7.125" style="29" customWidth="1"/>
    <col min="33" max="33" width="4.125" style="29" customWidth="1"/>
    <col min="34" max="34" width="7.125" style="29" customWidth="1"/>
    <col min="35" max="35" width="4.125" style="29" customWidth="1"/>
    <col min="36" max="36" width="7.125" style="29" customWidth="1"/>
    <col min="37" max="37" width="4.125" style="29" customWidth="1"/>
    <col min="38" max="16384" width="9.00390625" style="1" customWidth="1"/>
  </cols>
  <sheetData>
    <row r="1" ht="16.5" customHeight="1">
      <c r="A1" s="89" t="s">
        <v>221</v>
      </c>
    </row>
    <row r="2" ht="13.5" customHeight="1"/>
    <row r="3" spans="1:37" s="4" customFormat="1" ht="16.5" customHeight="1">
      <c r="A3" s="172" t="s">
        <v>90</v>
      </c>
      <c r="B3" s="172" t="s">
        <v>0</v>
      </c>
      <c r="C3" s="172" t="s">
        <v>1</v>
      </c>
      <c r="D3" s="152" t="s">
        <v>84</v>
      </c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3"/>
      <c r="U3" s="146" t="s">
        <v>83</v>
      </c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8"/>
    </row>
    <row r="4" spans="1:37" s="4" customFormat="1" ht="16.5" customHeight="1">
      <c r="A4" s="172"/>
      <c r="B4" s="172"/>
      <c r="C4" s="172"/>
      <c r="D4" s="173" t="s">
        <v>210</v>
      </c>
      <c r="E4" s="117"/>
      <c r="F4" s="118"/>
      <c r="G4" s="118"/>
      <c r="H4" s="118"/>
      <c r="I4" s="152" t="s">
        <v>220</v>
      </c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53"/>
      <c r="U4" s="88"/>
      <c r="V4" s="117"/>
      <c r="W4" s="118"/>
      <c r="X4" s="118"/>
      <c r="Y4" s="118"/>
      <c r="Z4" s="152" t="s">
        <v>220</v>
      </c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8"/>
    </row>
    <row r="5" spans="1:37" s="4" customFormat="1" ht="26.25" customHeight="1">
      <c r="A5" s="172"/>
      <c r="B5" s="172"/>
      <c r="C5" s="172"/>
      <c r="D5" s="149"/>
      <c r="E5" s="149" t="s">
        <v>215</v>
      </c>
      <c r="F5" s="150"/>
      <c r="G5" s="150"/>
      <c r="H5" s="151"/>
      <c r="I5" s="154" t="s">
        <v>170</v>
      </c>
      <c r="J5" s="155"/>
      <c r="K5" s="155"/>
      <c r="L5" s="156"/>
      <c r="M5" s="154" t="s">
        <v>171</v>
      </c>
      <c r="N5" s="156"/>
      <c r="O5" s="154" t="s">
        <v>172</v>
      </c>
      <c r="P5" s="156"/>
      <c r="Q5" s="154" t="s">
        <v>174</v>
      </c>
      <c r="R5" s="156"/>
      <c r="S5" s="154" t="s">
        <v>173</v>
      </c>
      <c r="T5" s="157"/>
      <c r="U5" s="158" t="s">
        <v>209</v>
      </c>
      <c r="V5" s="149" t="s">
        <v>217</v>
      </c>
      <c r="W5" s="150"/>
      <c r="X5" s="150"/>
      <c r="Y5" s="151"/>
      <c r="Z5" s="160" t="s">
        <v>170</v>
      </c>
      <c r="AA5" s="161"/>
      <c r="AB5" s="161"/>
      <c r="AC5" s="162"/>
      <c r="AD5" s="160" t="s">
        <v>171</v>
      </c>
      <c r="AE5" s="162"/>
      <c r="AF5" s="160" t="s">
        <v>172</v>
      </c>
      <c r="AG5" s="162"/>
      <c r="AH5" s="160" t="s">
        <v>174</v>
      </c>
      <c r="AI5" s="162"/>
      <c r="AJ5" s="160" t="s">
        <v>173</v>
      </c>
      <c r="AK5" s="162"/>
    </row>
    <row r="6" spans="1:37" s="4" customFormat="1" ht="41.25" customHeight="1">
      <c r="A6" s="172"/>
      <c r="B6" s="172"/>
      <c r="C6" s="172"/>
      <c r="D6" s="149"/>
      <c r="E6" s="169" t="s">
        <v>214</v>
      </c>
      <c r="F6" s="170"/>
      <c r="G6" s="152" t="s">
        <v>218</v>
      </c>
      <c r="H6" s="171"/>
      <c r="I6" s="160" t="s">
        <v>183</v>
      </c>
      <c r="J6" s="162"/>
      <c r="K6" s="163" t="s">
        <v>187</v>
      </c>
      <c r="L6" s="164"/>
      <c r="M6" s="154" t="s">
        <v>184</v>
      </c>
      <c r="N6" s="156"/>
      <c r="O6" s="160" t="s">
        <v>176</v>
      </c>
      <c r="P6" s="162"/>
      <c r="Q6" s="160" t="s">
        <v>185</v>
      </c>
      <c r="R6" s="162"/>
      <c r="S6" s="165" t="s">
        <v>186</v>
      </c>
      <c r="T6" s="166"/>
      <c r="U6" s="158"/>
      <c r="V6" s="169" t="s">
        <v>216</v>
      </c>
      <c r="W6" s="170"/>
      <c r="X6" s="152" t="s">
        <v>219</v>
      </c>
      <c r="Y6" s="148"/>
      <c r="Z6" s="160" t="s">
        <v>188</v>
      </c>
      <c r="AA6" s="162"/>
      <c r="AB6" s="163" t="s">
        <v>189</v>
      </c>
      <c r="AC6" s="164"/>
      <c r="AD6" s="154" t="s">
        <v>190</v>
      </c>
      <c r="AE6" s="156"/>
      <c r="AF6" s="160" t="s">
        <v>191</v>
      </c>
      <c r="AG6" s="162"/>
      <c r="AH6" s="160" t="s">
        <v>192</v>
      </c>
      <c r="AI6" s="162"/>
      <c r="AJ6" s="165" t="s">
        <v>193</v>
      </c>
      <c r="AK6" s="167"/>
    </row>
    <row r="7" spans="1:37" s="87" customFormat="1" ht="32.25" customHeight="1">
      <c r="A7" s="172"/>
      <c r="B7" s="172"/>
      <c r="C7" s="172"/>
      <c r="D7" s="169"/>
      <c r="E7" s="83" t="s">
        <v>175</v>
      </c>
      <c r="F7" s="84" t="s">
        <v>201</v>
      </c>
      <c r="G7" s="85" t="s">
        <v>175</v>
      </c>
      <c r="H7" s="84" t="s">
        <v>202</v>
      </c>
      <c r="I7" s="83" t="s">
        <v>175</v>
      </c>
      <c r="J7" s="84" t="s">
        <v>203</v>
      </c>
      <c r="K7" s="83" t="s">
        <v>175</v>
      </c>
      <c r="L7" s="84" t="s">
        <v>204</v>
      </c>
      <c r="M7" s="83" t="s">
        <v>175</v>
      </c>
      <c r="N7" s="84" t="s">
        <v>205</v>
      </c>
      <c r="O7" s="83" t="s">
        <v>175</v>
      </c>
      <c r="P7" s="84" t="s">
        <v>206</v>
      </c>
      <c r="Q7" s="83" t="s">
        <v>175</v>
      </c>
      <c r="R7" s="84" t="s">
        <v>207</v>
      </c>
      <c r="S7" s="83" t="s">
        <v>175</v>
      </c>
      <c r="T7" s="86" t="s">
        <v>208</v>
      </c>
      <c r="U7" s="159"/>
      <c r="V7" s="83" t="s">
        <v>175</v>
      </c>
      <c r="W7" s="84" t="s">
        <v>194</v>
      </c>
      <c r="X7" s="85" t="s">
        <v>175</v>
      </c>
      <c r="Y7" s="84" t="s">
        <v>195</v>
      </c>
      <c r="Z7" s="83" t="s">
        <v>175</v>
      </c>
      <c r="AA7" s="84" t="s">
        <v>196</v>
      </c>
      <c r="AB7" s="83" t="s">
        <v>175</v>
      </c>
      <c r="AC7" s="84" t="s">
        <v>197</v>
      </c>
      <c r="AD7" s="83" t="s">
        <v>175</v>
      </c>
      <c r="AE7" s="84" t="s">
        <v>198</v>
      </c>
      <c r="AF7" s="83" t="s">
        <v>175</v>
      </c>
      <c r="AG7" s="84" t="s">
        <v>212</v>
      </c>
      <c r="AH7" s="83" t="s">
        <v>175</v>
      </c>
      <c r="AI7" s="84" t="s">
        <v>199</v>
      </c>
      <c r="AJ7" s="83" t="s">
        <v>175</v>
      </c>
      <c r="AK7" s="84" t="s">
        <v>200</v>
      </c>
    </row>
    <row r="8" spans="1:37" s="9" customFormat="1" ht="13.5" customHeight="1">
      <c r="A8" s="168" t="s">
        <v>68</v>
      </c>
      <c r="B8" s="108">
        <v>6</v>
      </c>
      <c r="C8" s="114" t="s">
        <v>7</v>
      </c>
      <c r="D8" s="119">
        <v>424320</v>
      </c>
      <c r="E8" s="120">
        <f aca="true" t="shared" si="0" ref="E8:E13">SUM(I8,K8,M8,O8,Q8,S8)</f>
        <v>30354</v>
      </c>
      <c r="F8" s="121">
        <f>+ROUND(E8/$D8*100,1)</f>
        <v>7.2</v>
      </c>
      <c r="G8" s="122">
        <f aca="true" t="shared" si="1" ref="G8:G13">SUM(I8,,M8,Q8,S8)</f>
        <v>30354</v>
      </c>
      <c r="H8" s="121">
        <f>+ROUND(G8/$D8*100,1)</f>
        <v>7.2</v>
      </c>
      <c r="I8" s="122">
        <v>3017</v>
      </c>
      <c r="J8" s="121">
        <f aca="true" t="shared" si="2" ref="J8:J14">+ROUND(I8/$D8*100,1)</f>
        <v>0.7</v>
      </c>
      <c r="K8" s="122">
        <v>0</v>
      </c>
      <c r="L8" s="121">
        <f aca="true" t="shared" si="3" ref="L8:L14">+ROUND(K8/$D8*100,1)</f>
        <v>0</v>
      </c>
      <c r="M8" s="122">
        <v>0</v>
      </c>
      <c r="N8" s="121">
        <f aca="true" t="shared" si="4" ref="N8:N14">+ROUND(M8/$D8*100,1)</f>
        <v>0</v>
      </c>
      <c r="O8" s="122">
        <v>0</v>
      </c>
      <c r="P8" s="121">
        <f aca="true" t="shared" si="5" ref="P8:P14">+ROUND(O8/$D8*100,1)</f>
        <v>0</v>
      </c>
      <c r="Q8" s="122">
        <v>27337</v>
      </c>
      <c r="R8" s="121">
        <f aca="true" t="shared" si="6" ref="R8:R14">+ROUND(Q8/$D8*100,1)</f>
        <v>6.4</v>
      </c>
      <c r="S8" s="122">
        <v>0</v>
      </c>
      <c r="T8" s="123">
        <f aca="true" t="shared" si="7" ref="T8:T14">+ROUND(S8/$D8*100,1)</f>
        <v>0</v>
      </c>
      <c r="U8" s="124">
        <v>424320</v>
      </c>
      <c r="V8" s="119">
        <f aca="true" t="shared" si="8" ref="V8:V13">SUM(Z8,AB8,AD8,AF8,AH8,AJ8)</f>
        <v>30354</v>
      </c>
      <c r="W8" s="121">
        <f aca="true" t="shared" si="9" ref="W8:W14">+ROUND(V8/$U8*100,1)</f>
        <v>7.2</v>
      </c>
      <c r="X8" s="125">
        <f aca="true" t="shared" si="10" ref="X8:X13">SUM(Z8,,AD8,AH8,AJ8)</f>
        <v>30354</v>
      </c>
      <c r="Y8" s="121">
        <f aca="true" t="shared" si="11" ref="Y8:Y14">+ROUND(X8/$U8*100,1)</f>
        <v>7.2</v>
      </c>
      <c r="Z8" s="122">
        <v>3017</v>
      </c>
      <c r="AA8" s="121">
        <f aca="true" t="shared" si="12" ref="AA8:AA14">+ROUND(Z8/$U8*100,1)</f>
        <v>0.7</v>
      </c>
      <c r="AB8" s="122">
        <v>0</v>
      </c>
      <c r="AC8" s="121">
        <f aca="true" t="shared" si="13" ref="AC8:AC14">+ROUND(AB8/$U8*100,1)</f>
        <v>0</v>
      </c>
      <c r="AD8" s="122">
        <v>0</v>
      </c>
      <c r="AE8" s="121">
        <f aca="true" t="shared" si="14" ref="AE8:AE14">+ROUND(AD8/$U8*100,1)</f>
        <v>0</v>
      </c>
      <c r="AF8" s="122">
        <v>0</v>
      </c>
      <c r="AG8" s="121">
        <f aca="true" t="shared" si="15" ref="AG8:AG14">+ROUND(AF8/$U8*100,1)</f>
        <v>0</v>
      </c>
      <c r="AH8" s="122">
        <v>27337</v>
      </c>
      <c r="AI8" s="121">
        <f aca="true" t="shared" si="16" ref="AI8:AI14">+ROUND(AH8/$U8*100,1)</f>
        <v>6.4</v>
      </c>
      <c r="AJ8" s="122">
        <v>0</v>
      </c>
      <c r="AK8" s="109">
        <f aca="true" t="shared" si="17" ref="AK8:AK14">+ROUND(AJ8/$U8*100,1)</f>
        <v>0</v>
      </c>
    </row>
    <row r="9" spans="1:37" s="9" customFormat="1" ht="13.5" customHeight="1">
      <c r="A9" s="168"/>
      <c r="B9" s="110">
        <v>42</v>
      </c>
      <c r="C9" s="110" t="s">
        <v>31</v>
      </c>
      <c r="D9" s="126">
        <v>80879</v>
      </c>
      <c r="E9" s="126">
        <f t="shared" si="0"/>
        <v>0</v>
      </c>
      <c r="F9" s="127">
        <f aca="true" t="shared" si="18" ref="F9:H14">+ROUND(E9/$D9*100,1)</f>
        <v>0</v>
      </c>
      <c r="G9" s="128">
        <f t="shared" si="1"/>
        <v>0</v>
      </c>
      <c r="H9" s="127">
        <f t="shared" si="18"/>
        <v>0</v>
      </c>
      <c r="I9" s="128">
        <v>0</v>
      </c>
      <c r="J9" s="127">
        <f t="shared" si="2"/>
        <v>0</v>
      </c>
      <c r="K9" s="128">
        <v>0</v>
      </c>
      <c r="L9" s="127">
        <f t="shared" si="3"/>
        <v>0</v>
      </c>
      <c r="M9" s="128">
        <v>0</v>
      </c>
      <c r="N9" s="127">
        <f t="shared" si="4"/>
        <v>0</v>
      </c>
      <c r="O9" s="128">
        <v>0</v>
      </c>
      <c r="P9" s="127">
        <f t="shared" si="5"/>
        <v>0</v>
      </c>
      <c r="Q9" s="128">
        <v>0</v>
      </c>
      <c r="R9" s="127">
        <f t="shared" si="6"/>
        <v>0</v>
      </c>
      <c r="S9" s="128">
        <v>0</v>
      </c>
      <c r="T9" s="129">
        <f t="shared" si="7"/>
        <v>0</v>
      </c>
      <c r="U9" s="130">
        <v>80879</v>
      </c>
      <c r="V9" s="126">
        <f t="shared" si="8"/>
        <v>0</v>
      </c>
      <c r="W9" s="127">
        <f t="shared" si="9"/>
        <v>0</v>
      </c>
      <c r="X9" s="128">
        <f t="shared" si="10"/>
        <v>0</v>
      </c>
      <c r="Y9" s="127">
        <f t="shared" si="11"/>
        <v>0</v>
      </c>
      <c r="Z9" s="128">
        <v>0</v>
      </c>
      <c r="AA9" s="127">
        <f t="shared" si="12"/>
        <v>0</v>
      </c>
      <c r="AB9" s="128">
        <v>0</v>
      </c>
      <c r="AC9" s="127">
        <f t="shared" si="13"/>
        <v>0</v>
      </c>
      <c r="AD9" s="128">
        <v>0</v>
      </c>
      <c r="AE9" s="127">
        <f t="shared" si="14"/>
        <v>0</v>
      </c>
      <c r="AF9" s="128">
        <v>0</v>
      </c>
      <c r="AG9" s="127">
        <f t="shared" si="15"/>
        <v>0</v>
      </c>
      <c r="AH9" s="128">
        <v>0</v>
      </c>
      <c r="AI9" s="127">
        <f t="shared" si="16"/>
        <v>0</v>
      </c>
      <c r="AJ9" s="128">
        <v>0</v>
      </c>
      <c r="AK9" s="111">
        <f t="shared" si="17"/>
        <v>0</v>
      </c>
    </row>
    <row r="10" spans="1:37" s="9" customFormat="1" ht="13.5" customHeight="1">
      <c r="A10" s="168"/>
      <c r="B10" s="110">
        <v>13</v>
      </c>
      <c r="C10" s="110" t="s">
        <v>10</v>
      </c>
      <c r="D10" s="126">
        <v>269162</v>
      </c>
      <c r="E10" s="126">
        <f t="shared" si="0"/>
        <v>35828</v>
      </c>
      <c r="F10" s="127">
        <f t="shared" si="18"/>
        <v>13.3</v>
      </c>
      <c r="G10" s="128">
        <f t="shared" si="1"/>
        <v>0</v>
      </c>
      <c r="H10" s="127">
        <f t="shared" si="18"/>
        <v>0</v>
      </c>
      <c r="I10" s="128">
        <v>0</v>
      </c>
      <c r="J10" s="127">
        <f t="shared" si="2"/>
        <v>0</v>
      </c>
      <c r="K10" s="128">
        <v>35828</v>
      </c>
      <c r="L10" s="127">
        <f t="shared" si="3"/>
        <v>13.3</v>
      </c>
      <c r="M10" s="128">
        <v>0</v>
      </c>
      <c r="N10" s="127">
        <f t="shared" si="4"/>
        <v>0</v>
      </c>
      <c r="O10" s="128">
        <v>0</v>
      </c>
      <c r="P10" s="127">
        <f t="shared" si="5"/>
        <v>0</v>
      </c>
      <c r="Q10" s="128">
        <v>0</v>
      </c>
      <c r="R10" s="127">
        <f t="shared" si="6"/>
        <v>0</v>
      </c>
      <c r="S10" s="128">
        <v>0</v>
      </c>
      <c r="T10" s="129">
        <f t="shared" si="7"/>
        <v>0</v>
      </c>
      <c r="U10" s="130">
        <v>16900</v>
      </c>
      <c r="V10" s="126">
        <f t="shared" si="8"/>
        <v>8760</v>
      </c>
      <c r="W10" s="127">
        <f t="shared" si="9"/>
        <v>51.8</v>
      </c>
      <c r="X10" s="128">
        <f t="shared" si="10"/>
        <v>0</v>
      </c>
      <c r="Y10" s="127">
        <f t="shared" si="11"/>
        <v>0</v>
      </c>
      <c r="Z10" s="128">
        <v>0</v>
      </c>
      <c r="AA10" s="127">
        <f t="shared" si="12"/>
        <v>0</v>
      </c>
      <c r="AB10" s="128">
        <v>8760</v>
      </c>
      <c r="AC10" s="127">
        <f t="shared" si="13"/>
        <v>51.8</v>
      </c>
      <c r="AD10" s="128">
        <v>0</v>
      </c>
      <c r="AE10" s="127">
        <f t="shared" si="14"/>
        <v>0</v>
      </c>
      <c r="AF10" s="128">
        <v>0</v>
      </c>
      <c r="AG10" s="127">
        <f t="shared" si="15"/>
        <v>0</v>
      </c>
      <c r="AH10" s="128">
        <v>0</v>
      </c>
      <c r="AI10" s="127">
        <f t="shared" si="16"/>
        <v>0</v>
      </c>
      <c r="AJ10" s="128">
        <v>0</v>
      </c>
      <c r="AK10" s="111">
        <f t="shared" si="17"/>
        <v>0</v>
      </c>
    </row>
    <row r="11" spans="1:37" s="9" customFormat="1" ht="13.5" customHeight="1">
      <c r="A11" s="168"/>
      <c r="B11" s="110">
        <v>50</v>
      </c>
      <c r="C11" s="110" t="s">
        <v>36</v>
      </c>
      <c r="D11" s="126">
        <v>91935</v>
      </c>
      <c r="E11" s="126">
        <f t="shared" si="0"/>
        <v>13314</v>
      </c>
      <c r="F11" s="127">
        <f t="shared" si="18"/>
        <v>14.5</v>
      </c>
      <c r="G11" s="128">
        <f t="shared" si="1"/>
        <v>77</v>
      </c>
      <c r="H11" s="127">
        <f t="shared" si="18"/>
        <v>0.1</v>
      </c>
      <c r="I11" s="128">
        <v>0</v>
      </c>
      <c r="J11" s="127">
        <f t="shared" si="2"/>
        <v>0</v>
      </c>
      <c r="K11" s="128">
        <v>13237</v>
      </c>
      <c r="L11" s="127">
        <f t="shared" si="3"/>
        <v>14.4</v>
      </c>
      <c r="M11" s="128">
        <v>77</v>
      </c>
      <c r="N11" s="127">
        <f t="shared" si="4"/>
        <v>0.1</v>
      </c>
      <c r="O11" s="128">
        <v>0</v>
      </c>
      <c r="P11" s="127">
        <f t="shared" si="5"/>
        <v>0</v>
      </c>
      <c r="Q11" s="128">
        <v>0</v>
      </c>
      <c r="R11" s="127">
        <f t="shared" si="6"/>
        <v>0</v>
      </c>
      <c r="S11" s="128">
        <v>0</v>
      </c>
      <c r="T11" s="129">
        <f t="shared" si="7"/>
        <v>0</v>
      </c>
      <c r="U11" s="130">
        <v>33877</v>
      </c>
      <c r="V11" s="126">
        <f t="shared" si="8"/>
        <v>9520</v>
      </c>
      <c r="W11" s="127">
        <f t="shared" si="9"/>
        <v>28.1</v>
      </c>
      <c r="X11" s="128">
        <f t="shared" si="10"/>
        <v>27</v>
      </c>
      <c r="Y11" s="127">
        <f t="shared" si="11"/>
        <v>0.1</v>
      </c>
      <c r="Z11" s="128">
        <v>0</v>
      </c>
      <c r="AA11" s="127">
        <f t="shared" si="12"/>
        <v>0</v>
      </c>
      <c r="AB11" s="128">
        <v>9493</v>
      </c>
      <c r="AC11" s="127">
        <f t="shared" si="13"/>
        <v>28</v>
      </c>
      <c r="AD11" s="128">
        <v>27</v>
      </c>
      <c r="AE11" s="127">
        <f t="shared" si="14"/>
        <v>0.1</v>
      </c>
      <c r="AF11" s="128">
        <v>0</v>
      </c>
      <c r="AG11" s="127">
        <f t="shared" si="15"/>
        <v>0</v>
      </c>
      <c r="AH11" s="128">
        <v>0</v>
      </c>
      <c r="AI11" s="127">
        <f t="shared" si="16"/>
        <v>0</v>
      </c>
      <c r="AJ11" s="128">
        <v>0</v>
      </c>
      <c r="AK11" s="111">
        <f t="shared" si="17"/>
        <v>0</v>
      </c>
    </row>
    <row r="12" spans="1:37" s="9" customFormat="1" ht="13.5" customHeight="1">
      <c r="A12" s="168"/>
      <c r="B12" s="110">
        <v>37</v>
      </c>
      <c r="C12" s="110" t="s">
        <v>27</v>
      </c>
      <c r="D12" s="126">
        <v>853145</v>
      </c>
      <c r="E12" s="126">
        <f t="shared" si="0"/>
        <v>236033</v>
      </c>
      <c r="F12" s="127">
        <f t="shared" si="18"/>
        <v>27.7</v>
      </c>
      <c r="G12" s="128">
        <f t="shared" si="1"/>
        <v>27016</v>
      </c>
      <c r="H12" s="127">
        <f t="shared" si="18"/>
        <v>3.2</v>
      </c>
      <c r="I12" s="128">
        <v>4938</v>
      </c>
      <c r="J12" s="127">
        <f t="shared" si="2"/>
        <v>0.6</v>
      </c>
      <c r="K12" s="128">
        <v>209017</v>
      </c>
      <c r="L12" s="127">
        <f t="shared" si="3"/>
        <v>24.5</v>
      </c>
      <c r="M12" s="128">
        <v>14971</v>
      </c>
      <c r="N12" s="127">
        <f t="shared" si="4"/>
        <v>1.8</v>
      </c>
      <c r="O12" s="128">
        <v>0</v>
      </c>
      <c r="P12" s="127">
        <f t="shared" si="5"/>
        <v>0</v>
      </c>
      <c r="Q12" s="128">
        <v>5069</v>
      </c>
      <c r="R12" s="127">
        <f t="shared" si="6"/>
        <v>0.6</v>
      </c>
      <c r="S12" s="128">
        <v>2038</v>
      </c>
      <c r="T12" s="129">
        <f t="shared" si="7"/>
        <v>0.2</v>
      </c>
      <c r="U12" s="130">
        <v>108698</v>
      </c>
      <c r="V12" s="126">
        <f t="shared" si="8"/>
        <v>31994</v>
      </c>
      <c r="W12" s="127">
        <f t="shared" si="9"/>
        <v>29.4</v>
      </c>
      <c r="X12" s="128">
        <f t="shared" si="10"/>
        <v>3904</v>
      </c>
      <c r="Y12" s="127">
        <f t="shared" si="11"/>
        <v>3.6</v>
      </c>
      <c r="Z12" s="128">
        <v>1375</v>
      </c>
      <c r="AA12" s="127">
        <f t="shared" si="12"/>
        <v>1.3</v>
      </c>
      <c r="AB12" s="128">
        <v>28090</v>
      </c>
      <c r="AC12" s="127">
        <f t="shared" si="13"/>
        <v>25.8</v>
      </c>
      <c r="AD12" s="128">
        <v>1754</v>
      </c>
      <c r="AE12" s="127">
        <f t="shared" si="14"/>
        <v>1.6</v>
      </c>
      <c r="AF12" s="128">
        <v>0</v>
      </c>
      <c r="AG12" s="127">
        <f t="shared" si="15"/>
        <v>0</v>
      </c>
      <c r="AH12" s="128">
        <v>650</v>
      </c>
      <c r="AI12" s="127">
        <f t="shared" si="16"/>
        <v>0.6</v>
      </c>
      <c r="AJ12" s="128">
        <v>125</v>
      </c>
      <c r="AK12" s="111">
        <f t="shared" si="17"/>
        <v>0.1</v>
      </c>
    </row>
    <row r="13" spans="1:37" s="9" customFormat="1" ht="13.5" customHeight="1" thickBot="1">
      <c r="A13" s="168"/>
      <c r="B13" s="112">
        <v>86</v>
      </c>
      <c r="C13" s="112" t="s">
        <v>65</v>
      </c>
      <c r="D13" s="131">
        <v>39664</v>
      </c>
      <c r="E13" s="126">
        <f t="shared" si="0"/>
        <v>1543</v>
      </c>
      <c r="F13" s="132">
        <f t="shared" si="18"/>
        <v>3.9</v>
      </c>
      <c r="G13" s="133">
        <f t="shared" si="1"/>
        <v>1543</v>
      </c>
      <c r="H13" s="132">
        <f t="shared" si="18"/>
        <v>3.9</v>
      </c>
      <c r="I13" s="133">
        <v>1543</v>
      </c>
      <c r="J13" s="132">
        <f t="shared" si="2"/>
        <v>3.9</v>
      </c>
      <c r="K13" s="133">
        <v>0</v>
      </c>
      <c r="L13" s="132">
        <f t="shared" si="3"/>
        <v>0</v>
      </c>
      <c r="M13" s="133">
        <v>0</v>
      </c>
      <c r="N13" s="132">
        <f t="shared" si="4"/>
        <v>0</v>
      </c>
      <c r="O13" s="133">
        <v>0</v>
      </c>
      <c r="P13" s="132">
        <f t="shared" si="5"/>
        <v>0</v>
      </c>
      <c r="Q13" s="133">
        <v>0</v>
      </c>
      <c r="R13" s="132">
        <f t="shared" si="6"/>
        <v>0</v>
      </c>
      <c r="S13" s="133">
        <v>0</v>
      </c>
      <c r="T13" s="134">
        <f t="shared" si="7"/>
        <v>0</v>
      </c>
      <c r="U13" s="135">
        <v>39664</v>
      </c>
      <c r="V13" s="131">
        <f t="shared" si="8"/>
        <v>1543</v>
      </c>
      <c r="W13" s="132">
        <f t="shared" si="9"/>
        <v>3.9</v>
      </c>
      <c r="X13" s="136">
        <f t="shared" si="10"/>
        <v>1543</v>
      </c>
      <c r="Y13" s="132">
        <f t="shared" si="11"/>
        <v>3.9</v>
      </c>
      <c r="Z13" s="133">
        <v>1543</v>
      </c>
      <c r="AA13" s="132">
        <f t="shared" si="12"/>
        <v>3.9</v>
      </c>
      <c r="AB13" s="133">
        <v>0</v>
      </c>
      <c r="AC13" s="132">
        <f t="shared" si="13"/>
        <v>0</v>
      </c>
      <c r="AD13" s="133">
        <v>0</v>
      </c>
      <c r="AE13" s="132">
        <f t="shared" si="14"/>
        <v>0</v>
      </c>
      <c r="AF13" s="133">
        <v>0</v>
      </c>
      <c r="AG13" s="132">
        <f t="shared" si="15"/>
        <v>0</v>
      </c>
      <c r="AH13" s="133">
        <v>0</v>
      </c>
      <c r="AI13" s="132">
        <f t="shared" si="16"/>
        <v>0</v>
      </c>
      <c r="AJ13" s="133">
        <v>0</v>
      </c>
      <c r="AK13" s="113">
        <f t="shared" si="17"/>
        <v>0</v>
      </c>
    </row>
    <row r="14" spans="1:37" s="9" customFormat="1" ht="13.5" customHeight="1" thickTop="1">
      <c r="A14" s="168"/>
      <c r="B14" s="101"/>
      <c r="C14" s="102" t="s">
        <v>74</v>
      </c>
      <c r="D14" s="92">
        <f>SUM(D8:D13)</f>
        <v>1759105</v>
      </c>
      <c r="E14" s="92">
        <f>SUM(E8:E13)</f>
        <v>317072</v>
      </c>
      <c r="F14" s="93">
        <f t="shared" si="18"/>
        <v>18</v>
      </c>
      <c r="G14" s="94">
        <f aca="true" t="shared" si="19" ref="G14:S14">SUM(G8:G13)</f>
        <v>58990</v>
      </c>
      <c r="H14" s="93">
        <f t="shared" si="18"/>
        <v>3.4</v>
      </c>
      <c r="I14" s="94">
        <f t="shared" si="19"/>
        <v>9498</v>
      </c>
      <c r="J14" s="93">
        <f t="shared" si="2"/>
        <v>0.5</v>
      </c>
      <c r="K14" s="94">
        <f t="shared" si="19"/>
        <v>258082</v>
      </c>
      <c r="L14" s="93">
        <f t="shared" si="3"/>
        <v>14.7</v>
      </c>
      <c r="M14" s="94">
        <f t="shared" si="19"/>
        <v>15048</v>
      </c>
      <c r="N14" s="93">
        <f t="shared" si="4"/>
        <v>0.9</v>
      </c>
      <c r="O14" s="94">
        <f t="shared" si="19"/>
        <v>0</v>
      </c>
      <c r="P14" s="93">
        <f t="shared" si="5"/>
        <v>0</v>
      </c>
      <c r="Q14" s="94">
        <f t="shared" si="19"/>
        <v>32406</v>
      </c>
      <c r="R14" s="93">
        <f t="shared" si="6"/>
        <v>1.8</v>
      </c>
      <c r="S14" s="94">
        <f t="shared" si="19"/>
        <v>2038</v>
      </c>
      <c r="T14" s="95">
        <f t="shared" si="7"/>
        <v>0.1</v>
      </c>
      <c r="U14" s="92">
        <f>SUM(U8:U13)</f>
        <v>704338</v>
      </c>
      <c r="V14" s="92">
        <f>SUM(V8:V13)</f>
        <v>82171</v>
      </c>
      <c r="W14" s="93">
        <f t="shared" si="9"/>
        <v>11.7</v>
      </c>
      <c r="X14" s="92">
        <f>SUM(X8:X13)</f>
        <v>35828</v>
      </c>
      <c r="Y14" s="93">
        <f t="shared" si="11"/>
        <v>5.1</v>
      </c>
      <c r="Z14" s="92">
        <f aca="true" t="shared" si="20" ref="Z14:AJ14">SUM(Z8:Z13)</f>
        <v>5935</v>
      </c>
      <c r="AA14" s="93">
        <f t="shared" si="12"/>
        <v>0.8</v>
      </c>
      <c r="AB14" s="92">
        <f t="shared" si="20"/>
        <v>46343</v>
      </c>
      <c r="AC14" s="93">
        <f t="shared" si="13"/>
        <v>6.6</v>
      </c>
      <c r="AD14" s="92">
        <f t="shared" si="20"/>
        <v>1781</v>
      </c>
      <c r="AE14" s="93">
        <f t="shared" si="14"/>
        <v>0.3</v>
      </c>
      <c r="AF14" s="92">
        <f t="shared" si="20"/>
        <v>0</v>
      </c>
      <c r="AG14" s="93">
        <f t="shared" si="15"/>
        <v>0</v>
      </c>
      <c r="AH14" s="92">
        <f t="shared" si="20"/>
        <v>27987</v>
      </c>
      <c r="AI14" s="93">
        <f t="shared" si="16"/>
        <v>4</v>
      </c>
      <c r="AJ14" s="92">
        <f t="shared" si="20"/>
        <v>125</v>
      </c>
      <c r="AK14" s="93">
        <f t="shared" si="17"/>
        <v>0</v>
      </c>
    </row>
    <row r="15" spans="1:37" s="9" customFormat="1" ht="13.5" customHeight="1">
      <c r="A15" s="168"/>
      <c r="B15" s="103"/>
      <c r="C15" s="104"/>
      <c r="D15" s="96"/>
      <c r="E15" s="96"/>
      <c r="F15" s="97"/>
      <c r="G15" s="98"/>
      <c r="H15" s="97"/>
      <c r="I15" s="98"/>
      <c r="J15" s="97"/>
      <c r="K15" s="98"/>
      <c r="L15" s="97"/>
      <c r="M15" s="98"/>
      <c r="N15" s="97"/>
      <c r="O15" s="98"/>
      <c r="P15" s="97"/>
      <c r="Q15" s="98"/>
      <c r="R15" s="97"/>
      <c r="S15" s="98"/>
      <c r="T15" s="105"/>
      <c r="U15" s="100"/>
      <c r="V15" s="96"/>
      <c r="W15" s="97"/>
      <c r="X15" s="98"/>
      <c r="Y15" s="97"/>
      <c r="Z15" s="98"/>
      <c r="AA15" s="97"/>
      <c r="AB15" s="98"/>
      <c r="AC15" s="97"/>
      <c r="AD15" s="98"/>
      <c r="AE15" s="97"/>
      <c r="AF15" s="98"/>
      <c r="AG15" s="97"/>
      <c r="AH15" s="98"/>
      <c r="AI15" s="97"/>
      <c r="AJ15" s="98"/>
      <c r="AK15" s="97"/>
    </row>
    <row r="16" spans="1:37" s="9" customFormat="1" ht="13.5" customHeight="1">
      <c r="A16" s="168" t="s">
        <v>77</v>
      </c>
      <c r="B16" s="108">
        <v>3</v>
      </c>
      <c r="C16" s="114" t="s">
        <v>4</v>
      </c>
      <c r="D16" s="137">
        <v>579660</v>
      </c>
      <c r="E16" s="119">
        <f>SUM(I16,K16,M16,O16,Q16,S16)</f>
        <v>33434</v>
      </c>
      <c r="F16" s="121">
        <f aca="true" t="shared" si="21" ref="F16:H20">+ROUND(E16/$D16*100,1)</f>
        <v>5.8</v>
      </c>
      <c r="G16" s="122">
        <f>SUM(I16,,M16,Q16,S16)</f>
        <v>12016</v>
      </c>
      <c r="H16" s="121">
        <f t="shared" si="21"/>
        <v>2.1</v>
      </c>
      <c r="I16" s="122">
        <v>11501</v>
      </c>
      <c r="J16" s="121">
        <f>+ROUND(I16/$D16*100,1)</f>
        <v>2</v>
      </c>
      <c r="K16" s="122">
        <v>21418</v>
      </c>
      <c r="L16" s="121">
        <f>+ROUND(K16/$D16*100,1)</f>
        <v>3.7</v>
      </c>
      <c r="M16" s="122">
        <v>0</v>
      </c>
      <c r="N16" s="121">
        <f>+ROUND(M16/$D16*100,1)</f>
        <v>0</v>
      </c>
      <c r="O16" s="122">
        <v>0</v>
      </c>
      <c r="P16" s="121">
        <f>+ROUND(O16/$D16*100,1)</f>
        <v>0</v>
      </c>
      <c r="Q16" s="122">
        <v>230</v>
      </c>
      <c r="R16" s="121">
        <f>+ROUND(Q16/$D16*100,1)</f>
        <v>0</v>
      </c>
      <c r="S16" s="122">
        <v>285</v>
      </c>
      <c r="T16" s="123">
        <f>+ROUND(S16/$D16*100,1)</f>
        <v>0</v>
      </c>
      <c r="U16" s="124">
        <v>51798</v>
      </c>
      <c r="V16" s="120">
        <f>SUM(Z16,AB16,AD16,AF16,AH16,AJ16)</f>
        <v>5426</v>
      </c>
      <c r="W16" s="138">
        <f>+ROUND(V16/$U16*100,1)</f>
        <v>10.5</v>
      </c>
      <c r="X16" s="125">
        <f>SUM(Z16,,AD16,AH16,AJ16)</f>
        <v>1348</v>
      </c>
      <c r="Y16" s="121">
        <f>+ROUND(X16/$U16*100,1)</f>
        <v>2.6</v>
      </c>
      <c r="Z16" s="122">
        <v>1118</v>
      </c>
      <c r="AA16" s="121">
        <f>+ROUND(Z16/$U16*100,1)</f>
        <v>2.2</v>
      </c>
      <c r="AB16" s="122">
        <v>4078</v>
      </c>
      <c r="AC16" s="121">
        <f>+ROUND(AB16/$U16*100,1)</f>
        <v>7.9</v>
      </c>
      <c r="AD16" s="122">
        <v>0</v>
      </c>
      <c r="AE16" s="121">
        <f>+ROUND(AD16/$U16*100,1)</f>
        <v>0</v>
      </c>
      <c r="AF16" s="122">
        <v>0</v>
      </c>
      <c r="AG16" s="121">
        <f>+ROUND(AF16/$U16*100,1)</f>
        <v>0</v>
      </c>
      <c r="AH16" s="122">
        <v>230</v>
      </c>
      <c r="AI16" s="121">
        <f>+ROUND(AH16/$U16*100,1)</f>
        <v>0.4</v>
      </c>
      <c r="AJ16" s="122">
        <v>0</v>
      </c>
      <c r="AK16" s="109">
        <f>+ROUND(AJ16/$U16*100,1)</f>
        <v>0</v>
      </c>
    </row>
    <row r="17" spans="1:37" s="9" customFormat="1" ht="13.5" customHeight="1">
      <c r="A17" s="168"/>
      <c r="B17" s="110">
        <v>44</v>
      </c>
      <c r="C17" s="115" t="s">
        <v>32</v>
      </c>
      <c r="D17" s="137">
        <v>172323</v>
      </c>
      <c r="E17" s="126">
        <f>SUM(I17,K17,M17,O17,Q17,S17)</f>
        <v>9246</v>
      </c>
      <c r="F17" s="127">
        <f t="shared" si="21"/>
        <v>5.4</v>
      </c>
      <c r="G17" s="128">
        <f>SUM(I17,,M17,Q17,S17)</f>
        <v>9246</v>
      </c>
      <c r="H17" s="127">
        <f t="shared" si="21"/>
        <v>5.4</v>
      </c>
      <c r="I17" s="128">
        <v>2658</v>
      </c>
      <c r="J17" s="127">
        <f>+ROUND(I17/$D17*100,1)</f>
        <v>1.5</v>
      </c>
      <c r="K17" s="128">
        <v>0</v>
      </c>
      <c r="L17" s="127">
        <f>+ROUND(K17/$D17*100,1)</f>
        <v>0</v>
      </c>
      <c r="M17" s="128">
        <v>0</v>
      </c>
      <c r="N17" s="127">
        <f>+ROUND(M17/$D17*100,1)</f>
        <v>0</v>
      </c>
      <c r="O17" s="128">
        <v>0</v>
      </c>
      <c r="P17" s="127">
        <f>+ROUND(O17/$D17*100,1)</f>
        <v>0</v>
      </c>
      <c r="Q17" s="128">
        <v>6588</v>
      </c>
      <c r="R17" s="127">
        <f>+ROUND(Q17/$D17*100,1)</f>
        <v>3.8</v>
      </c>
      <c r="S17" s="128">
        <v>0</v>
      </c>
      <c r="T17" s="129">
        <f>+ROUND(S17/$D17*100,1)</f>
        <v>0</v>
      </c>
      <c r="U17" s="130">
        <v>9136</v>
      </c>
      <c r="V17" s="126">
        <f>SUM(Z17,AB17,AD17,AF17,AH17,AJ17)</f>
        <v>1742</v>
      </c>
      <c r="W17" s="127">
        <f>+ROUND(V17/$U17*100,1)</f>
        <v>19.1</v>
      </c>
      <c r="X17" s="128">
        <f>SUM(Z17,,AD17,AH17,AJ17)</f>
        <v>1742</v>
      </c>
      <c r="Y17" s="127">
        <f>+ROUND(X17/$U17*100,1)</f>
        <v>19.1</v>
      </c>
      <c r="Z17" s="128">
        <v>1282</v>
      </c>
      <c r="AA17" s="127">
        <f>+ROUND(Z17/$U17*100,1)</f>
        <v>14</v>
      </c>
      <c r="AB17" s="128">
        <v>0</v>
      </c>
      <c r="AC17" s="127">
        <f>+ROUND(AB17/$U17*100,1)</f>
        <v>0</v>
      </c>
      <c r="AD17" s="128">
        <v>0</v>
      </c>
      <c r="AE17" s="127">
        <f>+ROUND(AD17/$U17*100,1)</f>
        <v>0</v>
      </c>
      <c r="AF17" s="128">
        <v>0</v>
      </c>
      <c r="AG17" s="127">
        <f>+ROUND(AF17/$U17*100,1)</f>
        <v>0</v>
      </c>
      <c r="AH17" s="128">
        <v>460</v>
      </c>
      <c r="AI17" s="127">
        <f>+ROUND(AH17/$U17*100,1)</f>
        <v>5</v>
      </c>
      <c r="AJ17" s="128">
        <v>0</v>
      </c>
      <c r="AK17" s="111">
        <f>+ROUND(AJ17/$U17*100,1)</f>
        <v>0</v>
      </c>
    </row>
    <row r="18" spans="1:37" s="9" customFormat="1" ht="13.5" customHeight="1">
      <c r="A18" s="168"/>
      <c r="B18" s="110">
        <v>67</v>
      </c>
      <c r="C18" s="115" t="s">
        <v>50</v>
      </c>
      <c r="D18" s="137">
        <v>88748</v>
      </c>
      <c r="E18" s="126">
        <f>SUM(I18,K18,M18,O18,Q18,S18)</f>
        <v>2391</v>
      </c>
      <c r="F18" s="127">
        <f t="shared" si="21"/>
        <v>2.7</v>
      </c>
      <c r="G18" s="128">
        <f>SUM(I18,,M18,Q18,S18)</f>
        <v>1772</v>
      </c>
      <c r="H18" s="127">
        <f t="shared" si="21"/>
        <v>2</v>
      </c>
      <c r="I18" s="128">
        <v>0</v>
      </c>
      <c r="J18" s="127">
        <f>+ROUND(I18/$D18*100,1)</f>
        <v>0</v>
      </c>
      <c r="K18" s="128">
        <v>619</v>
      </c>
      <c r="L18" s="127">
        <f>+ROUND(K18/$D18*100,1)</f>
        <v>0.7</v>
      </c>
      <c r="M18" s="128">
        <v>0</v>
      </c>
      <c r="N18" s="127">
        <f>+ROUND(M18/$D18*100,1)</f>
        <v>0</v>
      </c>
      <c r="O18" s="128">
        <v>0</v>
      </c>
      <c r="P18" s="127">
        <f>+ROUND(O18/$D18*100,1)</f>
        <v>0</v>
      </c>
      <c r="Q18" s="128">
        <v>1772</v>
      </c>
      <c r="R18" s="127">
        <f>+ROUND(Q18/$D18*100,1)</f>
        <v>2</v>
      </c>
      <c r="S18" s="128">
        <v>0</v>
      </c>
      <c r="T18" s="129">
        <f>+ROUND(S18/$D18*100,1)</f>
        <v>0</v>
      </c>
      <c r="U18" s="130">
        <v>19795</v>
      </c>
      <c r="V18" s="126">
        <f>SUM(Z18,AB18,AD18,AF18,AH18,AJ18)</f>
        <v>2165</v>
      </c>
      <c r="W18" s="127">
        <f>+ROUND(V18/$U18*100,1)</f>
        <v>10.9</v>
      </c>
      <c r="X18" s="128">
        <f>SUM(Z18,,AD18,AH18,AJ18)</f>
        <v>1546</v>
      </c>
      <c r="Y18" s="127">
        <f>+ROUND(X18/$U18*100,1)</f>
        <v>7.8</v>
      </c>
      <c r="Z18" s="128">
        <v>0</v>
      </c>
      <c r="AA18" s="127">
        <f>+ROUND(Z18/$U18*100,1)</f>
        <v>0</v>
      </c>
      <c r="AB18" s="128">
        <v>619</v>
      </c>
      <c r="AC18" s="127">
        <f>+ROUND(AB18/$U18*100,1)</f>
        <v>3.1</v>
      </c>
      <c r="AD18" s="128">
        <v>0</v>
      </c>
      <c r="AE18" s="127">
        <f>+ROUND(AD18/$U18*100,1)</f>
        <v>0</v>
      </c>
      <c r="AF18" s="128">
        <v>0</v>
      </c>
      <c r="AG18" s="127">
        <f>+ROUND(AF18/$U18*100,1)</f>
        <v>0</v>
      </c>
      <c r="AH18" s="128">
        <v>1546</v>
      </c>
      <c r="AI18" s="127">
        <f>+ROUND(AH18/$U18*100,1)</f>
        <v>7.8</v>
      </c>
      <c r="AJ18" s="128">
        <v>0</v>
      </c>
      <c r="AK18" s="111">
        <f>+ROUND(AJ18/$U18*100,1)</f>
        <v>0</v>
      </c>
    </row>
    <row r="19" spans="1:37" s="9" customFormat="1" ht="13.5" customHeight="1" thickBot="1">
      <c r="A19" s="168"/>
      <c r="B19" s="112">
        <v>53</v>
      </c>
      <c r="C19" s="112" t="s">
        <v>39</v>
      </c>
      <c r="D19" s="137">
        <v>294074</v>
      </c>
      <c r="E19" s="131">
        <f>SUM(I19,K19,M19,O19,Q19,S19)</f>
        <v>35922</v>
      </c>
      <c r="F19" s="132">
        <f t="shared" si="21"/>
        <v>12.2</v>
      </c>
      <c r="G19" s="133">
        <f>SUM(I19,,M19,Q19,S19)</f>
        <v>0</v>
      </c>
      <c r="H19" s="132">
        <f t="shared" si="21"/>
        <v>0</v>
      </c>
      <c r="I19" s="133">
        <v>0</v>
      </c>
      <c r="J19" s="132">
        <f>+ROUND(I19/$D19*100,1)</f>
        <v>0</v>
      </c>
      <c r="K19" s="133">
        <v>35922</v>
      </c>
      <c r="L19" s="132">
        <f>+ROUND(K19/$D19*100,1)</f>
        <v>12.2</v>
      </c>
      <c r="M19" s="133">
        <v>0</v>
      </c>
      <c r="N19" s="132">
        <f>+ROUND(M19/$D19*100,1)</f>
        <v>0</v>
      </c>
      <c r="O19" s="133">
        <v>0</v>
      </c>
      <c r="P19" s="132">
        <f>+ROUND(O19/$D19*100,1)</f>
        <v>0</v>
      </c>
      <c r="Q19" s="133">
        <v>0</v>
      </c>
      <c r="R19" s="132">
        <f>+ROUND(Q19/$D19*100,1)</f>
        <v>0</v>
      </c>
      <c r="S19" s="133">
        <v>0</v>
      </c>
      <c r="T19" s="134">
        <f>+ROUND(S19/$D19*100,1)</f>
        <v>0</v>
      </c>
      <c r="U19" s="135">
        <v>43003</v>
      </c>
      <c r="V19" s="139">
        <f>SUM(Z19,AB19,AD19,AF19,AH19,AJ19)</f>
        <v>9777</v>
      </c>
      <c r="W19" s="140">
        <f>+ROUND(V19/$U19*100,1)</f>
        <v>22.7</v>
      </c>
      <c r="X19" s="136">
        <f>SUM(Z19,,AD19,AH19,AJ19)</f>
        <v>0</v>
      </c>
      <c r="Y19" s="132">
        <f>+ROUND(X19/$U19*100,1)</f>
        <v>0</v>
      </c>
      <c r="Z19" s="133">
        <v>0</v>
      </c>
      <c r="AA19" s="132">
        <f>+ROUND(Z19/$U19*100,1)</f>
        <v>0</v>
      </c>
      <c r="AB19" s="133">
        <v>9777</v>
      </c>
      <c r="AC19" s="132">
        <f>+ROUND(AB19/$U19*100,1)</f>
        <v>22.7</v>
      </c>
      <c r="AD19" s="133">
        <v>0</v>
      </c>
      <c r="AE19" s="132">
        <f>+ROUND(AD19/$U19*100,1)</f>
        <v>0</v>
      </c>
      <c r="AF19" s="133">
        <v>0</v>
      </c>
      <c r="AG19" s="132">
        <f>+ROUND(AF19/$U19*100,1)</f>
        <v>0</v>
      </c>
      <c r="AH19" s="133">
        <v>0</v>
      </c>
      <c r="AI19" s="132">
        <f>+ROUND(AH19/$U19*100,1)</f>
        <v>0</v>
      </c>
      <c r="AJ19" s="133">
        <v>0</v>
      </c>
      <c r="AK19" s="113">
        <f>+ROUND(AJ19/$U19*100,1)</f>
        <v>0</v>
      </c>
    </row>
    <row r="20" spans="1:37" s="9" customFormat="1" ht="13.5" customHeight="1" thickTop="1">
      <c r="A20" s="168"/>
      <c r="B20" s="101"/>
      <c r="C20" s="102" t="s">
        <v>74</v>
      </c>
      <c r="D20" s="92">
        <f aca="true" t="shared" si="22" ref="D20:S20">SUM(D16:D19)</f>
        <v>1134805</v>
      </c>
      <c r="E20" s="92">
        <f t="shared" si="22"/>
        <v>80993</v>
      </c>
      <c r="F20" s="93">
        <f t="shared" si="21"/>
        <v>7.1</v>
      </c>
      <c r="G20" s="94">
        <f t="shared" si="22"/>
        <v>23034</v>
      </c>
      <c r="H20" s="93">
        <f t="shared" si="21"/>
        <v>2</v>
      </c>
      <c r="I20" s="94">
        <f t="shared" si="22"/>
        <v>14159</v>
      </c>
      <c r="J20" s="93">
        <f>+ROUND(I20/$D20*100,1)</f>
        <v>1.2</v>
      </c>
      <c r="K20" s="94">
        <f t="shared" si="22"/>
        <v>57959</v>
      </c>
      <c r="L20" s="93">
        <f>+ROUND(K20/$D20*100,1)</f>
        <v>5.1</v>
      </c>
      <c r="M20" s="94">
        <f t="shared" si="22"/>
        <v>0</v>
      </c>
      <c r="N20" s="93">
        <f>+ROUND(M20/$D20*100,1)</f>
        <v>0</v>
      </c>
      <c r="O20" s="94">
        <f t="shared" si="22"/>
        <v>0</v>
      </c>
      <c r="P20" s="93">
        <f>+ROUND(O20/$D20*100,1)</f>
        <v>0</v>
      </c>
      <c r="Q20" s="94">
        <f t="shared" si="22"/>
        <v>8590</v>
      </c>
      <c r="R20" s="93">
        <f>+ROUND(Q20/$D20*100,1)</f>
        <v>0.8</v>
      </c>
      <c r="S20" s="94">
        <f t="shared" si="22"/>
        <v>285</v>
      </c>
      <c r="T20" s="95">
        <f>+ROUND(S20/$D20*100,1)</f>
        <v>0</v>
      </c>
      <c r="U20" s="92">
        <f>SUM(U16:U19)</f>
        <v>123732</v>
      </c>
      <c r="V20" s="92">
        <f>SUM(V16:V19)</f>
        <v>19110</v>
      </c>
      <c r="W20" s="93">
        <f>+ROUND(V20/$U20*100,1)</f>
        <v>15.4</v>
      </c>
      <c r="X20" s="92">
        <f>SUM(X16:X19)</f>
        <v>4636</v>
      </c>
      <c r="Y20" s="93">
        <f>+ROUND(X20/$U20*100,1)</f>
        <v>3.7</v>
      </c>
      <c r="Z20" s="92">
        <f aca="true" t="shared" si="23" ref="Z20:AJ20">SUM(Z16:Z19)</f>
        <v>2400</v>
      </c>
      <c r="AA20" s="93">
        <f>+ROUND(Z20/$U20*100,1)</f>
        <v>1.9</v>
      </c>
      <c r="AB20" s="92">
        <f t="shared" si="23"/>
        <v>14474</v>
      </c>
      <c r="AC20" s="93">
        <f>+ROUND(AB20/$U20*100,1)</f>
        <v>11.7</v>
      </c>
      <c r="AD20" s="92">
        <f t="shared" si="23"/>
        <v>0</v>
      </c>
      <c r="AE20" s="93">
        <f>+ROUND(AD20/$U20*100,1)</f>
        <v>0</v>
      </c>
      <c r="AF20" s="92">
        <f t="shared" si="23"/>
        <v>0</v>
      </c>
      <c r="AG20" s="93">
        <f>+ROUND(AF20/$U20*100,1)</f>
        <v>0</v>
      </c>
      <c r="AH20" s="92">
        <f t="shared" si="23"/>
        <v>2236</v>
      </c>
      <c r="AI20" s="93">
        <f>+ROUND(AH20/$U20*100,1)</f>
        <v>1.8</v>
      </c>
      <c r="AJ20" s="92">
        <f t="shared" si="23"/>
        <v>0</v>
      </c>
      <c r="AK20" s="93">
        <f>+ROUND(AJ20/$U20*100,1)</f>
        <v>0</v>
      </c>
    </row>
    <row r="21" spans="1:37" s="9" customFormat="1" ht="13.5" customHeight="1">
      <c r="A21" s="168"/>
      <c r="B21" s="103"/>
      <c r="C21" s="104"/>
      <c r="D21" s="96"/>
      <c r="E21" s="96"/>
      <c r="F21" s="97"/>
      <c r="G21" s="98"/>
      <c r="H21" s="97"/>
      <c r="I21" s="98"/>
      <c r="J21" s="97"/>
      <c r="K21" s="98"/>
      <c r="L21" s="97"/>
      <c r="M21" s="98"/>
      <c r="N21" s="97"/>
      <c r="O21" s="98"/>
      <c r="P21" s="97"/>
      <c r="Q21" s="98"/>
      <c r="R21" s="97"/>
      <c r="S21" s="98"/>
      <c r="T21" s="105"/>
      <c r="U21" s="100"/>
      <c r="V21" s="96"/>
      <c r="W21" s="97"/>
      <c r="X21" s="98"/>
      <c r="Y21" s="97"/>
      <c r="Z21" s="98"/>
      <c r="AA21" s="97"/>
      <c r="AB21" s="98"/>
      <c r="AC21" s="97"/>
      <c r="AD21" s="98"/>
      <c r="AE21" s="97"/>
      <c r="AF21" s="98"/>
      <c r="AG21" s="97"/>
      <c r="AH21" s="98"/>
      <c r="AI21" s="97"/>
      <c r="AJ21" s="98"/>
      <c r="AK21" s="97"/>
    </row>
    <row r="22" spans="1:37" s="9" customFormat="1" ht="13.5" customHeight="1">
      <c r="A22" s="168" t="s">
        <v>69</v>
      </c>
      <c r="B22" s="108">
        <v>14</v>
      </c>
      <c r="C22" s="108" t="s">
        <v>11</v>
      </c>
      <c r="D22" s="119">
        <v>295752</v>
      </c>
      <c r="E22" s="119">
        <f aca="true" t="shared" si="24" ref="E22:E34">SUM(I22,K22,M22,O22,Q22,S22)</f>
        <v>32365</v>
      </c>
      <c r="F22" s="121">
        <f aca="true" t="shared" si="25" ref="F22:H35">+ROUND(E22/$D22*100,1)</f>
        <v>10.9</v>
      </c>
      <c r="G22" s="122">
        <f aca="true" t="shared" si="26" ref="G22:G34">SUM(I22,,M22,Q22,S22)</f>
        <v>12279</v>
      </c>
      <c r="H22" s="121">
        <f t="shared" si="25"/>
        <v>4.2</v>
      </c>
      <c r="I22" s="122">
        <v>3389</v>
      </c>
      <c r="J22" s="121">
        <f aca="true" t="shared" si="27" ref="J22:J35">+ROUND(I22/$D22*100,1)</f>
        <v>1.1</v>
      </c>
      <c r="K22" s="122">
        <v>20086</v>
      </c>
      <c r="L22" s="121">
        <f aca="true" t="shared" si="28" ref="L22:L35">+ROUND(K22/$D22*100,1)</f>
        <v>6.8</v>
      </c>
      <c r="M22" s="122">
        <v>769</v>
      </c>
      <c r="N22" s="121">
        <f aca="true" t="shared" si="29" ref="N22:N35">+ROUND(M22/$D22*100,1)</f>
        <v>0.3</v>
      </c>
      <c r="O22" s="122">
        <v>0</v>
      </c>
      <c r="P22" s="121">
        <f aca="true" t="shared" si="30" ref="P22:P35">+ROUND(O22/$D22*100,1)</f>
        <v>0</v>
      </c>
      <c r="Q22" s="122">
        <v>7572</v>
      </c>
      <c r="R22" s="121">
        <f aca="true" t="shared" si="31" ref="R22:R35">+ROUND(Q22/$D22*100,1)</f>
        <v>2.6</v>
      </c>
      <c r="S22" s="122">
        <v>549</v>
      </c>
      <c r="T22" s="123">
        <f aca="true" t="shared" si="32" ref="T22:T35">+ROUND(S22/$D22*100,1)</f>
        <v>0.2</v>
      </c>
      <c r="U22" s="124">
        <v>20364</v>
      </c>
      <c r="V22" s="119">
        <f aca="true" t="shared" si="33" ref="V22:V34">SUM(Z22,AB22,AD22,AF22,AH22,AJ22)</f>
        <v>1465</v>
      </c>
      <c r="W22" s="121">
        <f aca="true" t="shared" si="34" ref="W22:W35">+ROUND(V22/$U22*100,1)</f>
        <v>7.2</v>
      </c>
      <c r="X22" s="122">
        <f aca="true" t="shared" si="35" ref="X22:X34">SUM(Z22,,AD22,AH22,AJ22)</f>
        <v>365</v>
      </c>
      <c r="Y22" s="121">
        <f aca="true" t="shared" si="36" ref="Y22:Y35">+ROUND(X22/$U22*100,1)</f>
        <v>1.8</v>
      </c>
      <c r="Z22" s="122">
        <v>345</v>
      </c>
      <c r="AA22" s="121">
        <f aca="true" t="shared" si="37" ref="AA22:AA35">+ROUND(Z22/$U22*100,1)</f>
        <v>1.7</v>
      </c>
      <c r="AB22" s="122">
        <v>1100</v>
      </c>
      <c r="AC22" s="121">
        <f aca="true" t="shared" si="38" ref="AC22:AC35">+ROUND(AB22/$U22*100,1)</f>
        <v>5.4</v>
      </c>
      <c r="AD22" s="122">
        <v>0</v>
      </c>
      <c r="AE22" s="121">
        <f aca="true" t="shared" si="39" ref="AE22:AE35">+ROUND(AD22/$U22*100,1)</f>
        <v>0</v>
      </c>
      <c r="AF22" s="122">
        <v>0</v>
      </c>
      <c r="AG22" s="121">
        <f aca="true" t="shared" si="40" ref="AG22:AG35">+ROUND(AF22/$U22*100,1)</f>
        <v>0</v>
      </c>
      <c r="AH22" s="122">
        <v>0</v>
      </c>
      <c r="AI22" s="121">
        <f aca="true" t="shared" si="41" ref="AI22:AI35">+ROUND(AH22/$U22*100,1)</f>
        <v>0</v>
      </c>
      <c r="AJ22" s="122">
        <v>20</v>
      </c>
      <c r="AK22" s="109">
        <f aca="true" t="shared" si="42" ref="AK22:AK35">+ROUND(AJ22/$U22*100,1)</f>
        <v>0.1</v>
      </c>
    </row>
    <row r="23" spans="1:37" s="9" customFormat="1" ht="13.5" customHeight="1">
      <c r="A23" s="168"/>
      <c r="B23" s="110">
        <v>5</v>
      </c>
      <c r="C23" s="110" t="s">
        <v>6</v>
      </c>
      <c r="D23" s="126">
        <v>375094</v>
      </c>
      <c r="E23" s="126">
        <f t="shared" si="24"/>
        <v>73405</v>
      </c>
      <c r="F23" s="127">
        <f t="shared" si="25"/>
        <v>19.6</v>
      </c>
      <c r="G23" s="128">
        <f t="shared" si="26"/>
        <v>28256</v>
      </c>
      <c r="H23" s="127">
        <f t="shared" si="25"/>
        <v>7.5</v>
      </c>
      <c r="I23" s="128">
        <v>4226</v>
      </c>
      <c r="J23" s="127">
        <f t="shared" si="27"/>
        <v>1.1</v>
      </c>
      <c r="K23" s="128">
        <v>45149</v>
      </c>
      <c r="L23" s="127">
        <f t="shared" si="28"/>
        <v>12</v>
      </c>
      <c r="M23" s="128">
        <v>0</v>
      </c>
      <c r="N23" s="127">
        <f t="shared" si="29"/>
        <v>0</v>
      </c>
      <c r="O23" s="128">
        <v>0</v>
      </c>
      <c r="P23" s="127">
        <f t="shared" si="30"/>
        <v>0</v>
      </c>
      <c r="Q23" s="128">
        <v>24030</v>
      </c>
      <c r="R23" s="127">
        <f t="shared" si="31"/>
        <v>6.4</v>
      </c>
      <c r="S23" s="128">
        <v>0</v>
      </c>
      <c r="T23" s="129">
        <f t="shared" si="32"/>
        <v>0</v>
      </c>
      <c r="U23" s="130">
        <v>31666</v>
      </c>
      <c r="V23" s="126">
        <f t="shared" si="33"/>
        <v>1438</v>
      </c>
      <c r="W23" s="127">
        <f t="shared" si="34"/>
        <v>4.5</v>
      </c>
      <c r="X23" s="128">
        <f t="shared" si="35"/>
        <v>1438</v>
      </c>
      <c r="Y23" s="127">
        <f t="shared" si="36"/>
        <v>4.5</v>
      </c>
      <c r="Z23" s="128">
        <v>70</v>
      </c>
      <c r="AA23" s="127">
        <f t="shared" si="37"/>
        <v>0.2</v>
      </c>
      <c r="AB23" s="128">
        <v>0</v>
      </c>
      <c r="AC23" s="127">
        <f t="shared" si="38"/>
        <v>0</v>
      </c>
      <c r="AD23" s="128">
        <v>0</v>
      </c>
      <c r="AE23" s="127">
        <f t="shared" si="39"/>
        <v>0</v>
      </c>
      <c r="AF23" s="128">
        <v>0</v>
      </c>
      <c r="AG23" s="127">
        <f t="shared" si="40"/>
        <v>0</v>
      </c>
      <c r="AH23" s="128">
        <v>1368</v>
      </c>
      <c r="AI23" s="127">
        <f t="shared" si="41"/>
        <v>4.3</v>
      </c>
      <c r="AJ23" s="128">
        <v>0</v>
      </c>
      <c r="AK23" s="111">
        <f t="shared" si="42"/>
        <v>0</v>
      </c>
    </row>
    <row r="24" spans="1:37" s="9" customFormat="1" ht="13.5" customHeight="1">
      <c r="A24" s="168"/>
      <c r="B24" s="110">
        <v>45</v>
      </c>
      <c r="C24" s="110" t="s">
        <v>33</v>
      </c>
      <c r="D24" s="126">
        <v>587879</v>
      </c>
      <c r="E24" s="126">
        <f t="shared" si="24"/>
        <v>89894</v>
      </c>
      <c r="F24" s="127">
        <f t="shared" si="25"/>
        <v>15.3</v>
      </c>
      <c r="G24" s="128">
        <f t="shared" si="26"/>
        <v>21451</v>
      </c>
      <c r="H24" s="127">
        <f t="shared" si="25"/>
        <v>3.6</v>
      </c>
      <c r="I24" s="128">
        <v>16537</v>
      </c>
      <c r="J24" s="127">
        <f t="shared" si="27"/>
        <v>2.8</v>
      </c>
      <c r="K24" s="128">
        <v>68443</v>
      </c>
      <c r="L24" s="127">
        <f t="shared" si="28"/>
        <v>11.6</v>
      </c>
      <c r="M24" s="128">
        <v>0</v>
      </c>
      <c r="N24" s="127">
        <f t="shared" si="29"/>
        <v>0</v>
      </c>
      <c r="O24" s="128">
        <v>0</v>
      </c>
      <c r="P24" s="127">
        <f t="shared" si="30"/>
        <v>0</v>
      </c>
      <c r="Q24" s="128">
        <v>4914</v>
      </c>
      <c r="R24" s="127">
        <f t="shared" si="31"/>
        <v>0.8</v>
      </c>
      <c r="S24" s="128">
        <v>0</v>
      </c>
      <c r="T24" s="129">
        <f t="shared" si="32"/>
        <v>0</v>
      </c>
      <c r="U24" s="130">
        <v>95664</v>
      </c>
      <c r="V24" s="126">
        <f t="shared" si="33"/>
        <v>24200</v>
      </c>
      <c r="W24" s="127">
        <f t="shared" si="34"/>
        <v>25.3</v>
      </c>
      <c r="X24" s="128">
        <f t="shared" si="35"/>
        <v>17613</v>
      </c>
      <c r="Y24" s="127">
        <f t="shared" si="36"/>
        <v>18.4</v>
      </c>
      <c r="Z24" s="128">
        <v>14635</v>
      </c>
      <c r="AA24" s="127">
        <f t="shared" si="37"/>
        <v>15.3</v>
      </c>
      <c r="AB24" s="128">
        <v>6587</v>
      </c>
      <c r="AC24" s="127">
        <f t="shared" si="38"/>
        <v>6.9</v>
      </c>
      <c r="AD24" s="128">
        <v>0</v>
      </c>
      <c r="AE24" s="127">
        <f t="shared" si="39"/>
        <v>0</v>
      </c>
      <c r="AF24" s="128">
        <v>0</v>
      </c>
      <c r="AG24" s="127">
        <f t="shared" si="40"/>
        <v>0</v>
      </c>
      <c r="AH24" s="128">
        <v>2978</v>
      </c>
      <c r="AI24" s="127">
        <f t="shared" si="41"/>
        <v>3.1</v>
      </c>
      <c r="AJ24" s="128">
        <v>0</v>
      </c>
      <c r="AK24" s="111">
        <f t="shared" si="42"/>
        <v>0</v>
      </c>
    </row>
    <row r="25" spans="1:37" s="9" customFormat="1" ht="13.5" customHeight="1">
      <c r="A25" s="168"/>
      <c r="B25" s="110">
        <v>55</v>
      </c>
      <c r="C25" s="110" t="s">
        <v>41</v>
      </c>
      <c r="D25" s="126">
        <v>32693</v>
      </c>
      <c r="E25" s="126">
        <f t="shared" si="24"/>
        <v>765</v>
      </c>
      <c r="F25" s="127">
        <f t="shared" si="25"/>
        <v>2.3</v>
      </c>
      <c r="G25" s="128">
        <f t="shared" si="26"/>
        <v>171</v>
      </c>
      <c r="H25" s="127">
        <f t="shared" si="25"/>
        <v>0.5</v>
      </c>
      <c r="I25" s="128">
        <v>171</v>
      </c>
      <c r="J25" s="127">
        <f t="shared" si="27"/>
        <v>0.5</v>
      </c>
      <c r="K25" s="128">
        <v>594</v>
      </c>
      <c r="L25" s="127">
        <f t="shared" si="28"/>
        <v>1.8</v>
      </c>
      <c r="M25" s="128">
        <v>0</v>
      </c>
      <c r="N25" s="127">
        <f t="shared" si="29"/>
        <v>0</v>
      </c>
      <c r="O25" s="128">
        <v>0</v>
      </c>
      <c r="P25" s="127">
        <f t="shared" si="30"/>
        <v>0</v>
      </c>
      <c r="Q25" s="128">
        <v>0</v>
      </c>
      <c r="R25" s="127">
        <f t="shared" si="31"/>
        <v>0</v>
      </c>
      <c r="S25" s="128">
        <v>0</v>
      </c>
      <c r="T25" s="129">
        <f t="shared" si="32"/>
        <v>0</v>
      </c>
      <c r="U25" s="130">
        <v>8959</v>
      </c>
      <c r="V25" s="126">
        <f t="shared" si="33"/>
        <v>310</v>
      </c>
      <c r="W25" s="127">
        <f t="shared" si="34"/>
        <v>3.5</v>
      </c>
      <c r="X25" s="128">
        <f t="shared" si="35"/>
        <v>171</v>
      </c>
      <c r="Y25" s="127">
        <f t="shared" si="36"/>
        <v>1.9</v>
      </c>
      <c r="Z25" s="128">
        <v>171</v>
      </c>
      <c r="AA25" s="127">
        <f t="shared" si="37"/>
        <v>1.9</v>
      </c>
      <c r="AB25" s="128">
        <v>139</v>
      </c>
      <c r="AC25" s="127">
        <f t="shared" si="38"/>
        <v>1.6</v>
      </c>
      <c r="AD25" s="128">
        <v>0</v>
      </c>
      <c r="AE25" s="127">
        <f t="shared" si="39"/>
        <v>0</v>
      </c>
      <c r="AF25" s="128">
        <v>0</v>
      </c>
      <c r="AG25" s="127">
        <f t="shared" si="40"/>
        <v>0</v>
      </c>
      <c r="AH25" s="128">
        <v>0</v>
      </c>
      <c r="AI25" s="127">
        <f t="shared" si="41"/>
        <v>0</v>
      </c>
      <c r="AJ25" s="128">
        <v>0</v>
      </c>
      <c r="AK25" s="111">
        <f t="shared" si="42"/>
        <v>0</v>
      </c>
    </row>
    <row r="26" spans="1:37" s="9" customFormat="1" ht="13.5" customHeight="1">
      <c r="A26" s="168"/>
      <c r="B26" s="110">
        <v>65</v>
      </c>
      <c r="C26" s="110" t="s">
        <v>48</v>
      </c>
      <c r="D26" s="126">
        <v>20071</v>
      </c>
      <c r="E26" s="126">
        <f t="shared" si="24"/>
        <v>839</v>
      </c>
      <c r="F26" s="127">
        <f t="shared" si="25"/>
        <v>4.2</v>
      </c>
      <c r="G26" s="128">
        <f t="shared" si="26"/>
        <v>0</v>
      </c>
      <c r="H26" s="127">
        <f t="shared" si="25"/>
        <v>0</v>
      </c>
      <c r="I26" s="128">
        <v>0</v>
      </c>
      <c r="J26" s="127">
        <f t="shared" si="27"/>
        <v>0</v>
      </c>
      <c r="K26" s="128">
        <v>839</v>
      </c>
      <c r="L26" s="127">
        <f t="shared" si="28"/>
        <v>4.2</v>
      </c>
      <c r="M26" s="128">
        <v>0</v>
      </c>
      <c r="N26" s="127">
        <f t="shared" si="29"/>
        <v>0</v>
      </c>
      <c r="O26" s="128">
        <v>0</v>
      </c>
      <c r="P26" s="127">
        <f t="shared" si="30"/>
        <v>0</v>
      </c>
      <c r="Q26" s="128">
        <v>0</v>
      </c>
      <c r="R26" s="127">
        <f t="shared" si="31"/>
        <v>0</v>
      </c>
      <c r="S26" s="128">
        <v>0</v>
      </c>
      <c r="T26" s="129">
        <f t="shared" si="32"/>
        <v>0</v>
      </c>
      <c r="U26" s="130">
        <v>6488</v>
      </c>
      <c r="V26" s="126">
        <f t="shared" si="33"/>
        <v>518</v>
      </c>
      <c r="W26" s="127">
        <f t="shared" si="34"/>
        <v>8</v>
      </c>
      <c r="X26" s="128">
        <f t="shared" si="35"/>
        <v>0</v>
      </c>
      <c r="Y26" s="127">
        <f t="shared" si="36"/>
        <v>0</v>
      </c>
      <c r="Z26" s="128">
        <v>0</v>
      </c>
      <c r="AA26" s="127">
        <f t="shared" si="37"/>
        <v>0</v>
      </c>
      <c r="AB26" s="128">
        <v>518</v>
      </c>
      <c r="AC26" s="127">
        <f t="shared" si="38"/>
        <v>8</v>
      </c>
      <c r="AD26" s="128">
        <v>0</v>
      </c>
      <c r="AE26" s="127">
        <f t="shared" si="39"/>
        <v>0</v>
      </c>
      <c r="AF26" s="128">
        <v>0</v>
      </c>
      <c r="AG26" s="127">
        <f t="shared" si="40"/>
        <v>0</v>
      </c>
      <c r="AH26" s="128">
        <v>0</v>
      </c>
      <c r="AI26" s="127">
        <f t="shared" si="41"/>
        <v>0</v>
      </c>
      <c r="AJ26" s="128">
        <v>0</v>
      </c>
      <c r="AK26" s="111">
        <f t="shared" si="42"/>
        <v>0</v>
      </c>
    </row>
    <row r="27" spans="1:37" s="9" customFormat="1" ht="13.5" customHeight="1">
      <c r="A27" s="168"/>
      <c r="B27" s="110">
        <v>17</v>
      </c>
      <c r="C27" s="110" t="s">
        <v>13</v>
      </c>
      <c r="D27" s="126">
        <v>116531</v>
      </c>
      <c r="E27" s="126">
        <f t="shared" si="24"/>
        <v>7425</v>
      </c>
      <c r="F27" s="127">
        <f t="shared" si="25"/>
        <v>6.4</v>
      </c>
      <c r="G27" s="128">
        <f t="shared" si="26"/>
        <v>7425</v>
      </c>
      <c r="H27" s="127">
        <f t="shared" si="25"/>
        <v>6.4</v>
      </c>
      <c r="I27" s="128">
        <v>0</v>
      </c>
      <c r="J27" s="127">
        <f t="shared" si="27"/>
        <v>0</v>
      </c>
      <c r="K27" s="128">
        <v>0</v>
      </c>
      <c r="L27" s="127">
        <f t="shared" si="28"/>
        <v>0</v>
      </c>
      <c r="M27" s="128">
        <v>0</v>
      </c>
      <c r="N27" s="127">
        <f t="shared" si="29"/>
        <v>0</v>
      </c>
      <c r="O27" s="128">
        <v>0</v>
      </c>
      <c r="P27" s="127">
        <f t="shared" si="30"/>
        <v>0</v>
      </c>
      <c r="Q27" s="128">
        <v>7425</v>
      </c>
      <c r="R27" s="127">
        <f t="shared" si="31"/>
        <v>6.4</v>
      </c>
      <c r="S27" s="128">
        <v>0</v>
      </c>
      <c r="T27" s="129">
        <f t="shared" si="32"/>
        <v>0</v>
      </c>
      <c r="U27" s="130">
        <v>116531</v>
      </c>
      <c r="V27" s="126">
        <f t="shared" si="33"/>
        <v>7425</v>
      </c>
      <c r="W27" s="127">
        <f t="shared" si="34"/>
        <v>6.4</v>
      </c>
      <c r="X27" s="128">
        <f t="shared" si="35"/>
        <v>7425</v>
      </c>
      <c r="Y27" s="127">
        <f t="shared" si="36"/>
        <v>6.4</v>
      </c>
      <c r="Z27" s="128">
        <v>0</v>
      </c>
      <c r="AA27" s="127">
        <f t="shared" si="37"/>
        <v>0</v>
      </c>
      <c r="AB27" s="128">
        <v>0</v>
      </c>
      <c r="AC27" s="127">
        <f t="shared" si="38"/>
        <v>0</v>
      </c>
      <c r="AD27" s="128">
        <v>0</v>
      </c>
      <c r="AE27" s="127">
        <f t="shared" si="39"/>
        <v>0</v>
      </c>
      <c r="AF27" s="128">
        <v>0</v>
      </c>
      <c r="AG27" s="127">
        <f t="shared" si="40"/>
        <v>0</v>
      </c>
      <c r="AH27" s="128">
        <v>7425</v>
      </c>
      <c r="AI27" s="127">
        <f t="shared" si="41"/>
        <v>6.4</v>
      </c>
      <c r="AJ27" s="128">
        <v>0</v>
      </c>
      <c r="AK27" s="111">
        <f t="shared" si="42"/>
        <v>0</v>
      </c>
    </row>
    <row r="28" spans="1:37" s="9" customFormat="1" ht="13.5" customHeight="1">
      <c r="A28" s="168"/>
      <c r="B28" s="110">
        <v>58</v>
      </c>
      <c r="C28" s="110" t="s">
        <v>44</v>
      </c>
      <c r="D28" s="126">
        <v>285443</v>
      </c>
      <c r="E28" s="126">
        <f t="shared" si="24"/>
        <v>42768</v>
      </c>
      <c r="F28" s="127">
        <f t="shared" si="25"/>
        <v>15</v>
      </c>
      <c r="G28" s="128">
        <f t="shared" si="26"/>
        <v>39047</v>
      </c>
      <c r="H28" s="127">
        <f t="shared" si="25"/>
        <v>13.7</v>
      </c>
      <c r="I28" s="128">
        <v>8677</v>
      </c>
      <c r="J28" s="127">
        <f t="shared" si="27"/>
        <v>3</v>
      </c>
      <c r="K28" s="128">
        <v>3721</v>
      </c>
      <c r="L28" s="127">
        <f t="shared" si="28"/>
        <v>1.3</v>
      </c>
      <c r="M28" s="128">
        <v>15715</v>
      </c>
      <c r="N28" s="127">
        <f t="shared" si="29"/>
        <v>5.5</v>
      </c>
      <c r="O28" s="128">
        <v>0</v>
      </c>
      <c r="P28" s="127">
        <f t="shared" si="30"/>
        <v>0</v>
      </c>
      <c r="Q28" s="128">
        <v>14595</v>
      </c>
      <c r="R28" s="127">
        <f t="shared" si="31"/>
        <v>5.1</v>
      </c>
      <c r="S28" s="128">
        <v>60</v>
      </c>
      <c r="T28" s="129">
        <f t="shared" si="32"/>
        <v>0</v>
      </c>
      <c r="U28" s="130">
        <v>43264</v>
      </c>
      <c r="V28" s="126">
        <f t="shared" si="33"/>
        <v>25908</v>
      </c>
      <c r="W28" s="127">
        <f t="shared" si="34"/>
        <v>59.9</v>
      </c>
      <c r="X28" s="128">
        <f t="shared" si="35"/>
        <v>22222</v>
      </c>
      <c r="Y28" s="127">
        <f t="shared" si="36"/>
        <v>51.4</v>
      </c>
      <c r="Z28" s="128">
        <v>8677</v>
      </c>
      <c r="AA28" s="127">
        <f t="shared" si="37"/>
        <v>20.1</v>
      </c>
      <c r="AB28" s="128">
        <v>3686</v>
      </c>
      <c r="AC28" s="127">
        <f t="shared" si="38"/>
        <v>8.5</v>
      </c>
      <c r="AD28" s="128">
        <v>12623</v>
      </c>
      <c r="AE28" s="127">
        <f t="shared" si="39"/>
        <v>29.2</v>
      </c>
      <c r="AF28" s="128">
        <v>0</v>
      </c>
      <c r="AG28" s="127">
        <f t="shared" si="40"/>
        <v>0</v>
      </c>
      <c r="AH28" s="128">
        <v>862</v>
      </c>
      <c r="AI28" s="127">
        <f t="shared" si="41"/>
        <v>2</v>
      </c>
      <c r="AJ28" s="128">
        <v>60</v>
      </c>
      <c r="AK28" s="111">
        <f t="shared" si="42"/>
        <v>0.1</v>
      </c>
    </row>
    <row r="29" spans="1:37" s="9" customFormat="1" ht="13.5" customHeight="1">
      <c r="A29" s="168"/>
      <c r="B29" s="110">
        <v>56</v>
      </c>
      <c r="C29" s="110" t="s">
        <v>42</v>
      </c>
      <c r="D29" s="126">
        <v>128698</v>
      </c>
      <c r="E29" s="126">
        <f t="shared" si="24"/>
        <v>1653</v>
      </c>
      <c r="F29" s="127">
        <f t="shared" si="25"/>
        <v>1.3</v>
      </c>
      <c r="G29" s="128">
        <f t="shared" si="26"/>
        <v>1653</v>
      </c>
      <c r="H29" s="127">
        <f t="shared" si="25"/>
        <v>1.3</v>
      </c>
      <c r="I29" s="128">
        <v>0</v>
      </c>
      <c r="J29" s="127">
        <f t="shared" si="27"/>
        <v>0</v>
      </c>
      <c r="K29" s="128">
        <v>0</v>
      </c>
      <c r="L29" s="127">
        <f t="shared" si="28"/>
        <v>0</v>
      </c>
      <c r="M29" s="128">
        <v>885</v>
      </c>
      <c r="N29" s="127">
        <f t="shared" si="29"/>
        <v>0.7</v>
      </c>
      <c r="O29" s="128">
        <v>0</v>
      </c>
      <c r="P29" s="127">
        <f t="shared" si="30"/>
        <v>0</v>
      </c>
      <c r="Q29" s="128">
        <v>768</v>
      </c>
      <c r="R29" s="127">
        <f t="shared" si="31"/>
        <v>0.6</v>
      </c>
      <c r="S29" s="128">
        <v>0</v>
      </c>
      <c r="T29" s="129">
        <f t="shared" si="32"/>
        <v>0</v>
      </c>
      <c r="U29" s="130">
        <v>128698</v>
      </c>
      <c r="V29" s="126">
        <f t="shared" si="33"/>
        <v>1653</v>
      </c>
      <c r="W29" s="127">
        <f t="shared" si="34"/>
        <v>1.3</v>
      </c>
      <c r="X29" s="128">
        <f t="shared" si="35"/>
        <v>1653</v>
      </c>
      <c r="Y29" s="127">
        <f t="shared" si="36"/>
        <v>1.3</v>
      </c>
      <c r="Z29" s="128">
        <v>0</v>
      </c>
      <c r="AA29" s="127">
        <f t="shared" si="37"/>
        <v>0</v>
      </c>
      <c r="AB29" s="128">
        <v>0</v>
      </c>
      <c r="AC29" s="127">
        <f t="shared" si="38"/>
        <v>0</v>
      </c>
      <c r="AD29" s="128">
        <v>885</v>
      </c>
      <c r="AE29" s="127">
        <f t="shared" si="39"/>
        <v>0.7</v>
      </c>
      <c r="AF29" s="128">
        <v>0</v>
      </c>
      <c r="AG29" s="127">
        <f t="shared" si="40"/>
        <v>0</v>
      </c>
      <c r="AH29" s="128">
        <v>768</v>
      </c>
      <c r="AI29" s="127">
        <f t="shared" si="41"/>
        <v>0.6</v>
      </c>
      <c r="AJ29" s="128">
        <v>0</v>
      </c>
      <c r="AK29" s="111">
        <f t="shared" si="42"/>
        <v>0</v>
      </c>
    </row>
    <row r="30" spans="1:37" s="9" customFormat="1" ht="13.5" customHeight="1">
      <c r="A30" s="168"/>
      <c r="B30" s="110">
        <v>71</v>
      </c>
      <c r="C30" s="110" t="s">
        <v>53</v>
      </c>
      <c r="D30" s="126">
        <v>32959</v>
      </c>
      <c r="E30" s="126">
        <f t="shared" si="24"/>
        <v>10275</v>
      </c>
      <c r="F30" s="127">
        <f t="shared" si="25"/>
        <v>31.2</v>
      </c>
      <c r="G30" s="128">
        <f t="shared" si="26"/>
        <v>10275</v>
      </c>
      <c r="H30" s="127">
        <f t="shared" si="25"/>
        <v>31.2</v>
      </c>
      <c r="I30" s="128">
        <v>7572</v>
      </c>
      <c r="J30" s="127">
        <f t="shared" si="27"/>
        <v>23</v>
      </c>
      <c r="K30" s="128">
        <v>0</v>
      </c>
      <c r="L30" s="127">
        <f t="shared" si="28"/>
        <v>0</v>
      </c>
      <c r="M30" s="128">
        <v>0</v>
      </c>
      <c r="N30" s="127">
        <f t="shared" si="29"/>
        <v>0</v>
      </c>
      <c r="O30" s="128">
        <v>0</v>
      </c>
      <c r="P30" s="127">
        <f t="shared" si="30"/>
        <v>0</v>
      </c>
      <c r="Q30" s="128">
        <v>2703</v>
      </c>
      <c r="R30" s="127">
        <f t="shared" si="31"/>
        <v>8.2</v>
      </c>
      <c r="S30" s="128">
        <v>0</v>
      </c>
      <c r="T30" s="129">
        <f t="shared" si="32"/>
        <v>0</v>
      </c>
      <c r="U30" s="130">
        <v>32959</v>
      </c>
      <c r="V30" s="126">
        <f t="shared" si="33"/>
        <v>10275</v>
      </c>
      <c r="W30" s="127">
        <f t="shared" si="34"/>
        <v>31.2</v>
      </c>
      <c r="X30" s="128">
        <f t="shared" si="35"/>
        <v>10275</v>
      </c>
      <c r="Y30" s="127">
        <f t="shared" si="36"/>
        <v>31.2</v>
      </c>
      <c r="Z30" s="128">
        <v>7572</v>
      </c>
      <c r="AA30" s="127">
        <f t="shared" si="37"/>
        <v>23</v>
      </c>
      <c r="AB30" s="128">
        <v>0</v>
      </c>
      <c r="AC30" s="127">
        <f t="shared" si="38"/>
        <v>0</v>
      </c>
      <c r="AD30" s="128">
        <v>0</v>
      </c>
      <c r="AE30" s="127">
        <f t="shared" si="39"/>
        <v>0</v>
      </c>
      <c r="AF30" s="128">
        <v>0</v>
      </c>
      <c r="AG30" s="127">
        <f t="shared" si="40"/>
        <v>0</v>
      </c>
      <c r="AH30" s="128">
        <v>2703</v>
      </c>
      <c r="AI30" s="127">
        <f t="shared" si="41"/>
        <v>8.2</v>
      </c>
      <c r="AJ30" s="128">
        <v>0</v>
      </c>
      <c r="AK30" s="111">
        <f t="shared" si="42"/>
        <v>0</v>
      </c>
    </row>
    <row r="31" spans="1:37" s="9" customFormat="1" ht="13.5" customHeight="1">
      <c r="A31" s="168"/>
      <c r="B31" s="110">
        <v>78</v>
      </c>
      <c r="C31" s="110" t="s">
        <v>59</v>
      </c>
      <c r="D31" s="126">
        <v>70382</v>
      </c>
      <c r="E31" s="126">
        <f t="shared" si="24"/>
        <v>0</v>
      </c>
      <c r="F31" s="127">
        <f t="shared" si="25"/>
        <v>0</v>
      </c>
      <c r="G31" s="128">
        <f t="shared" si="26"/>
        <v>0</v>
      </c>
      <c r="H31" s="127">
        <f t="shared" si="25"/>
        <v>0</v>
      </c>
      <c r="I31" s="128">
        <v>0</v>
      </c>
      <c r="J31" s="127">
        <f t="shared" si="27"/>
        <v>0</v>
      </c>
      <c r="K31" s="128">
        <v>0</v>
      </c>
      <c r="L31" s="127">
        <f t="shared" si="28"/>
        <v>0</v>
      </c>
      <c r="M31" s="128">
        <v>0</v>
      </c>
      <c r="N31" s="127">
        <f t="shared" si="29"/>
        <v>0</v>
      </c>
      <c r="O31" s="128">
        <v>0</v>
      </c>
      <c r="P31" s="127">
        <f t="shared" si="30"/>
        <v>0</v>
      </c>
      <c r="Q31" s="128">
        <v>0</v>
      </c>
      <c r="R31" s="127">
        <f t="shared" si="31"/>
        <v>0</v>
      </c>
      <c r="S31" s="128">
        <v>0</v>
      </c>
      <c r="T31" s="129">
        <f t="shared" si="32"/>
        <v>0</v>
      </c>
      <c r="U31" s="130">
        <v>57874</v>
      </c>
      <c r="V31" s="126">
        <f t="shared" si="33"/>
        <v>0</v>
      </c>
      <c r="W31" s="127">
        <f t="shared" si="34"/>
        <v>0</v>
      </c>
      <c r="X31" s="128">
        <f t="shared" si="35"/>
        <v>0</v>
      </c>
      <c r="Y31" s="127">
        <f t="shared" si="36"/>
        <v>0</v>
      </c>
      <c r="Z31" s="128">
        <v>0</v>
      </c>
      <c r="AA31" s="127">
        <f t="shared" si="37"/>
        <v>0</v>
      </c>
      <c r="AB31" s="128">
        <v>0</v>
      </c>
      <c r="AC31" s="127">
        <f t="shared" si="38"/>
        <v>0</v>
      </c>
      <c r="AD31" s="128">
        <v>0</v>
      </c>
      <c r="AE31" s="127">
        <f t="shared" si="39"/>
        <v>0</v>
      </c>
      <c r="AF31" s="128">
        <v>0</v>
      </c>
      <c r="AG31" s="127">
        <f t="shared" si="40"/>
        <v>0</v>
      </c>
      <c r="AH31" s="128">
        <v>0</v>
      </c>
      <c r="AI31" s="127">
        <f t="shared" si="41"/>
        <v>0</v>
      </c>
      <c r="AJ31" s="128">
        <v>0</v>
      </c>
      <c r="AK31" s="111">
        <f t="shared" si="42"/>
        <v>0</v>
      </c>
    </row>
    <row r="32" spans="1:37" s="9" customFormat="1" ht="13.5" customHeight="1">
      <c r="A32" s="168"/>
      <c r="B32" s="110">
        <v>79</v>
      </c>
      <c r="C32" s="110" t="s">
        <v>60</v>
      </c>
      <c r="D32" s="126">
        <v>51196</v>
      </c>
      <c r="E32" s="126">
        <f t="shared" si="24"/>
        <v>0</v>
      </c>
      <c r="F32" s="127">
        <f t="shared" si="25"/>
        <v>0</v>
      </c>
      <c r="G32" s="128">
        <f t="shared" si="26"/>
        <v>0</v>
      </c>
      <c r="H32" s="127">
        <f t="shared" si="25"/>
        <v>0</v>
      </c>
      <c r="I32" s="128">
        <v>0</v>
      </c>
      <c r="J32" s="127">
        <f t="shared" si="27"/>
        <v>0</v>
      </c>
      <c r="K32" s="128">
        <v>0</v>
      </c>
      <c r="L32" s="127">
        <f t="shared" si="28"/>
        <v>0</v>
      </c>
      <c r="M32" s="128">
        <v>0</v>
      </c>
      <c r="N32" s="127">
        <f t="shared" si="29"/>
        <v>0</v>
      </c>
      <c r="O32" s="128">
        <v>0</v>
      </c>
      <c r="P32" s="127">
        <f t="shared" si="30"/>
        <v>0</v>
      </c>
      <c r="Q32" s="128">
        <v>0</v>
      </c>
      <c r="R32" s="127">
        <f t="shared" si="31"/>
        <v>0</v>
      </c>
      <c r="S32" s="128">
        <v>0</v>
      </c>
      <c r="T32" s="129">
        <f t="shared" si="32"/>
        <v>0</v>
      </c>
      <c r="U32" s="130">
        <v>51196</v>
      </c>
      <c r="V32" s="126">
        <f t="shared" si="33"/>
        <v>0</v>
      </c>
      <c r="W32" s="127">
        <f t="shared" si="34"/>
        <v>0</v>
      </c>
      <c r="X32" s="128">
        <f t="shared" si="35"/>
        <v>0</v>
      </c>
      <c r="Y32" s="127">
        <f t="shared" si="36"/>
        <v>0</v>
      </c>
      <c r="Z32" s="128">
        <v>0</v>
      </c>
      <c r="AA32" s="127">
        <f t="shared" si="37"/>
        <v>0</v>
      </c>
      <c r="AB32" s="128">
        <v>0</v>
      </c>
      <c r="AC32" s="127">
        <f t="shared" si="38"/>
        <v>0</v>
      </c>
      <c r="AD32" s="128">
        <v>0</v>
      </c>
      <c r="AE32" s="127">
        <f t="shared" si="39"/>
        <v>0</v>
      </c>
      <c r="AF32" s="128">
        <v>0</v>
      </c>
      <c r="AG32" s="127">
        <f t="shared" si="40"/>
        <v>0</v>
      </c>
      <c r="AH32" s="128">
        <v>0</v>
      </c>
      <c r="AI32" s="127">
        <f t="shared" si="41"/>
        <v>0</v>
      </c>
      <c r="AJ32" s="128">
        <v>0</v>
      </c>
      <c r="AK32" s="111">
        <f t="shared" si="42"/>
        <v>0</v>
      </c>
    </row>
    <row r="33" spans="1:37" s="9" customFormat="1" ht="13.5" customHeight="1">
      <c r="A33" s="168"/>
      <c r="B33" s="110">
        <v>80</v>
      </c>
      <c r="C33" s="110" t="s">
        <v>61</v>
      </c>
      <c r="D33" s="126">
        <v>46072</v>
      </c>
      <c r="E33" s="126">
        <f t="shared" si="24"/>
        <v>3028</v>
      </c>
      <c r="F33" s="127">
        <f t="shared" si="25"/>
        <v>6.6</v>
      </c>
      <c r="G33" s="128">
        <f t="shared" si="26"/>
        <v>2732</v>
      </c>
      <c r="H33" s="127">
        <f t="shared" si="25"/>
        <v>5.9</v>
      </c>
      <c r="I33" s="128">
        <v>0</v>
      </c>
      <c r="J33" s="127">
        <f t="shared" si="27"/>
        <v>0</v>
      </c>
      <c r="K33" s="128">
        <v>296</v>
      </c>
      <c r="L33" s="127">
        <f t="shared" si="28"/>
        <v>0.6</v>
      </c>
      <c r="M33" s="128">
        <v>2732</v>
      </c>
      <c r="N33" s="127">
        <f t="shared" si="29"/>
        <v>5.9</v>
      </c>
      <c r="O33" s="128">
        <v>0</v>
      </c>
      <c r="P33" s="127">
        <f t="shared" si="30"/>
        <v>0</v>
      </c>
      <c r="Q33" s="128">
        <v>0</v>
      </c>
      <c r="R33" s="127">
        <f t="shared" si="31"/>
        <v>0</v>
      </c>
      <c r="S33" s="128">
        <v>0</v>
      </c>
      <c r="T33" s="129">
        <f t="shared" si="32"/>
        <v>0</v>
      </c>
      <c r="U33" s="130">
        <v>46072</v>
      </c>
      <c r="V33" s="126">
        <f t="shared" si="33"/>
        <v>3028</v>
      </c>
      <c r="W33" s="127">
        <f t="shared" si="34"/>
        <v>6.6</v>
      </c>
      <c r="X33" s="128">
        <f t="shared" si="35"/>
        <v>2732</v>
      </c>
      <c r="Y33" s="127">
        <f t="shared" si="36"/>
        <v>5.9</v>
      </c>
      <c r="Z33" s="128">
        <v>0</v>
      </c>
      <c r="AA33" s="127">
        <f t="shared" si="37"/>
        <v>0</v>
      </c>
      <c r="AB33" s="128">
        <v>296</v>
      </c>
      <c r="AC33" s="127">
        <f t="shared" si="38"/>
        <v>0.6</v>
      </c>
      <c r="AD33" s="128">
        <v>2732</v>
      </c>
      <c r="AE33" s="127">
        <f t="shared" si="39"/>
        <v>5.9</v>
      </c>
      <c r="AF33" s="128">
        <v>0</v>
      </c>
      <c r="AG33" s="127">
        <f t="shared" si="40"/>
        <v>0</v>
      </c>
      <c r="AH33" s="128">
        <v>0</v>
      </c>
      <c r="AI33" s="127">
        <f t="shared" si="41"/>
        <v>0</v>
      </c>
      <c r="AJ33" s="128">
        <v>0</v>
      </c>
      <c r="AK33" s="111">
        <f t="shared" si="42"/>
        <v>0</v>
      </c>
    </row>
    <row r="34" spans="1:37" s="9" customFormat="1" ht="13.5" customHeight="1" thickBot="1">
      <c r="A34" s="168"/>
      <c r="B34" s="112">
        <v>85</v>
      </c>
      <c r="C34" s="112" t="s">
        <v>64</v>
      </c>
      <c r="D34" s="131">
        <v>39528</v>
      </c>
      <c r="E34" s="131">
        <f t="shared" si="24"/>
        <v>3500</v>
      </c>
      <c r="F34" s="132">
        <f t="shared" si="25"/>
        <v>8.9</v>
      </c>
      <c r="G34" s="133">
        <f t="shared" si="26"/>
        <v>3500</v>
      </c>
      <c r="H34" s="132">
        <f t="shared" si="25"/>
        <v>8.9</v>
      </c>
      <c r="I34" s="133">
        <v>0</v>
      </c>
      <c r="J34" s="132">
        <f t="shared" si="27"/>
        <v>0</v>
      </c>
      <c r="K34" s="133">
        <v>0</v>
      </c>
      <c r="L34" s="132">
        <f t="shared" si="28"/>
        <v>0</v>
      </c>
      <c r="M34" s="133">
        <v>0</v>
      </c>
      <c r="N34" s="132">
        <f t="shared" si="29"/>
        <v>0</v>
      </c>
      <c r="O34" s="133">
        <v>0</v>
      </c>
      <c r="P34" s="132">
        <f t="shared" si="30"/>
        <v>0</v>
      </c>
      <c r="Q34" s="133">
        <v>3500</v>
      </c>
      <c r="R34" s="132">
        <f t="shared" si="31"/>
        <v>8.9</v>
      </c>
      <c r="S34" s="133">
        <v>0</v>
      </c>
      <c r="T34" s="134">
        <f t="shared" si="32"/>
        <v>0</v>
      </c>
      <c r="U34" s="135">
        <v>39528</v>
      </c>
      <c r="V34" s="131">
        <f t="shared" si="33"/>
        <v>3500</v>
      </c>
      <c r="W34" s="132">
        <f t="shared" si="34"/>
        <v>8.9</v>
      </c>
      <c r="X34" s="133">
        <f t="shared" si="35"/>
        <v>3500</v>
      </c>
      <c r="Y34" s="132">
        <f t="shared" si="36"/>
        <v>8.9</v>
      </c>
      <c r="Z34" s="133">
        <v>0</v>
      </c>
      <c r="AA34" s="132">
        <f t="shared" si="37"/>
        <v>0</v>
      </c>
      <c r="AB34" s="133">
        <v>0</v>
      </c>
      <c r="AC34" s="132">
        <f t="shared" si="38"/>
        <v>0</v>
      </c>
      <c r="AD34" s="133">
        <v>0</v>
      </c>
      <c r="AE34" s="132">
        <f t="shared" si="39"/>
        <v>0</v>
      </c>
      <c r="AF34" s="133">
        <v>0</v>
      </c>
      <c r="AG34" s="132">
        <f t="shared" si="40"/>
        <v>0</v>
      </c>
      <c r="AH34" s="133">
        <v>3500</v>
      </c>
      <c r="AI34" s="132">
        <f t="shared" si="41"/>
        <v>8.9</v>
      </c>
      <c r="AJ34" s="133">
        <v>0</v>
      </c>
      <c r="AK34" s="113">
        <f t="shared" si="42"/>
        <v>0</v>
      </c>
    </row>
    <row r="35" spans="1:37" s="9" customFormat="1" ht="13.5" customHeight="1" thickTop="1">
      <c r="A35" s="168"/>
      <c r="B35" s="101"/>
      <c r="C35" s="102" t="s">
        <v>74</v>
      </c>
      <c r="D35" s="92">
        <f aca="true" t="shared" si="43" ref="D35:S35">SUM(D22:D34)</f>
        <v>2082298</v>
      </c>
      <c r="E35" s="92">
        <f t="shared" si="43"/>
        <v>265917</v>
      </c>
      <c r="F35" s="93">
        <f t="shared" si="25"/>
        <v>12.8</v>
      </c>
      <c r="G35" s="94">
        <f t="shared" si="43"/>
        <v>126789</v>
      </c>
      <c r="H35" s="93">
        <f t="shared" si="25"/>
        <v>6.1</v>
      </c>
      <c r="I35" s="94">
        <f t="shared" si="43"/>
        <v>40572</v>
      </c>
      <c r="J35" s="93">
        <f t="shared" si="27"/>
        <v>1.9</v>
      </c>
      <c r="K35" s="94">
        <f t="shared" si="43"/>
        <v>139128</v>
      </c>
      <c r="L35" s="93">
        <f t="shared" si="28"/>
        <v>6.7</v>
      </c>
      <c r="M35" s="94">
        <f t="shared" si="43"/>
        <v>20101</v>
      </c>
      <c r="N35" s="93">
        <f t="shared" si="29"/>
        <v>1</v>
      </c>
      <c r="O35" s="94">
        <f t="shared" si="43"/>
        <v>0</v>
      </c>
      <c r="P35" s="93">
        <f t="shared" si="30"/>
        <v>0</v>
      </c>
      <c r="Q35" s="94">
        <f t="shared" si="43"/>
        <v>65507</v>
      </c>
      <c r="R35" s="93">
        <f t="shared" si="31"/>
        <v>3.1</v>
      </c>
      <c r="S35" s="94">
        <f t="shared" si="43"/>
        <v>609</v>
      </c>
      <c r="T35" s="95">
        <f t="shared" si="32"/>
        <v>0</v>
      </c>
      <c r="U35" s="92">
        <f>SUM(U22:U34)</f>
        <v>679263</v>
      </c>
      <c r="V35" s="92">
        <f>SUM(V22:V34)</f>
        <v>79720</v>
      </c>
      <c r="W35" s="93">
        <f t="shared" si="34"/>
        <v>11.7</v>
      </c>
      <c r="X35" s="92">
        <f>SUM(X22:X34)</f>
        <v>67394</v>
      </c>
      <c r="Y35" s="93">
        <f t="shared" si="36"/>
        <v>9.9</v>
      </c>
      <c r="Z35" s="92">
        <f aca="true" t="shared" si="44" ref="Z35:AJ35">SUM(Z22:Z34)</f>
        <v>31470</v>
      </c>
      <c r="AA35" s="93">
        <f t="shared" si="37"/>
        <v>4.6</v>
      </c>
      <c r="AB35" s="92">
        <f t="shared" si="44"/>
        <v>12326</v>
      </c>
      <c r="AC35" s="93">
        <f t="shared" si="38"/>
        <v>1.8</v>
      </c>
      <c r="AD35" s="92">
        <f t="shared" si="44"/>
        <v>16240</v>
      </c>
      <c r="AE35" s="93">
        <f t="shared" si="39"/>
        <v>2.4</v>
      </c>
      <c r="AF35" s="92">
        <f t="shared" si="44"/>
        <v>0</v>
      </c>
      <c r="AG35" s="93">
        <f t="shared" si="40"/>
        <v>0</v>
      </c>
      <c r="AH35" s="92">
        <f t="shared" si="44"/>
        <v>19604</v>
      </c>
      <c r="AI35" s="93">
        <f t="shared" si="41"/>
        <v>2.9</v>
      </c>
      <c r="AJ35" s="92">
        <f t="shared" si="44"/>
        <v>80</v>
      </c>
      <c r="AK35" s="93">
        <f t="shared" si="42"/>
        <v>0</v>
      </c>
    </row>
    <row r="36" spans="1:37" s="9" customFormat="1" ht="13.5" customHeight="1">
      <c r="A36" s="168"/>
      <c r="B36" s="103"/>
      <c r="C36" s="104"/>
      <c r="D36" s="96"/>
      <c r="E36" s="96"/>
      <c r="F36" s="97"/>
      <c r="G36" s="98"/>
      <c r="H36" s="97"/>
      <c r="I36" s="98"/>
      <c r="J36" s="97"/>
      <c r="K36" s="98"/>
      <c r="L36" s="97"/>
      <c r="M36" s="98"/>
      <c r="N36" s="97"/>
      <c r="O36" s="98"/>
      <c r="P36" s="97"/>
      <c r="Q36" s="98"/>
      <c r="R36" s="97"/>
      <c r="S36" s="98"/>
      <c r="T36" s="105"/>
      <c r="U36" s="100"/>
      <c r="V36" s="96"/>
      <c r="W36" s="97"/>
      <c r="X36" s="98"/>
      <c r="Y36" s="97"/>
      <c r="Z36" s="98"/>
      <c r="AA36" s="97"/>
      <c r="AB36" s="98"/>
      <c r="AC36" s="97"/>
      <c r="AD36" s="98"/>
      <c r="AE36" s="97"/>
      <c r="AF36" s="98"/>
      <c r="AG36" s="97"/>
      <c r="AH36" s="98"/>
      <c r="AI36" s="97"/>
      <c r="AJ36" s="98"/>
      <c r="AK36" s="97"/>
    </row>
    <row r="37" spans="1:37" s="9" customFormat="1" ht="13.5" customHeight="1">
      <c r="A37" s="168" t="s">
        <v>78</v>
      </c>
      <c r="B37" s="108">
        <v>35</v>
      </c>
      <c r="C37" s="114" t="s">
        <v>26</v>
      </c>
      <c r="D37" s="119">
        <v>553859</v>
      </c>
      <c r="E37" s="120">
        <f aca="true" t="shared" si="45" ref="E37:E45">SUM(I37,K37,M37,O37,Q37,S37)</f>
        <v>199739</v>
      </c>
      <c r="F37" s="121">
        <f aca="true" t="shared" si="46" ref="F37:H46">+ROUND(E37/$D37*100,1)</f>
        <v>36.1</v>
      </c>
      <c r="G37" s="122">
        <f aca="true" t="shared" si="47" ref="G37:G45">SUM(I37,,M37,Q37,S37)</f>
        <v>10801</v>
      </c>
      <c r="H37" s="121">
        <f t="shared" si="46"/>
        <v>2</v>
      </c>
      <c r="I37" s="122">
        <v>4944</v>
      </c>
      <c r="J37" s="121">
        <f aca="true" t="shared" si="48" ref="J37:J46">+ROUND(I37/$D37*100,1)</f>
        <v>0.9</v>
      </c>
      <c r="K37" s="122">
        <v>188938</v>
      </c>
      <c r="L37" s="121">
        <f aca="true" t="shared" si="49" ref="L37:L46">+ROUND(K37/$D37*100,1)</f>
        <v>34.1</v>
      </c>
      <c r="M37" s="122">
        <v>0</v>
      </c>
      <c r="N37" s="121">
        <f aca="true" t="shared" si="50" ref="N37:N46">+ROUND(M37/$D37*100,1)</f>
        <v>0</v>
      </c>
      <c r="O37" s="122">
        <v>0</v>
      </c>
      <c r="P37" s="121">
        <f aca="true" t="shared" si="51" ref="P37:P46">+ROUND(O37/$D37*100,1)</f>
        <v>0</v>
      </c>
      <c r="Q37" s="122">
        <v>5857</v>
      </c>
      <c r="R37" s="121">
        <f aca="true" t="shared" si="52" ref="R37:R46">+ROUND(Q37/$D37*100,1)</f>
        <v>1.1</v>
      </c>
      <c r="S37" s="122">
        <v>0</v>
      </c>
      <c r="T37" s="123">
        <f aca="true" t="shared" si="53" ref="T37:T46">+ROUND(S37/$D37*100,1)</f>
        <v>0</v>
      </c>
      <c r="U37" s="124">
        <v>56801</v>
      </c>
      <c r="V37" s="119">
        <f aca="true" t="shared" si="54" ref="V37:V45">SUM(Z37,AB37,AD37,AF37,AH37,AJ37)</f>
        <v>34051</v>
      </c>
      <c r="W37" s="121">
        <f aca="true" t="shared" si="55" ref="W37:W46">+ROUND(V37/$U37*100,1)</f>
        <v>59.9</v>
      </c>
      <c r="X37" s="122">
        <f aca="true" t="shared" si="56" ref="X37:X45">SUM(Z37,,AD37,AH37,AJ37)</f>
        <v>987</v>
      </c>
      <c r="Y37" s="121">
        <f aca="true" t="shared" si="57" ref="Y37:Y46">+ROUND(X37/$U37*100,1)</f>
        <v>1.7</v>
      </c>
      <c r="Z37" s="122">
        <v>987</v>
      </c>
      <c r="AA37" s="121">
        <f aca="true" t="shared" si="58" ref="AA37:AA46">+ROUND(Z37/$U37*100,1)</f>
        <v>1.7</v>
      </c>
      <c r="AB37" s="122">
        <v>33064</v>
      </c>
      <c r="AC37" s="121">
        <f aca="true" t="shared" si="59" ref="AC37:AC46">+ROUND(AB37/$U37*100,1)</f>
        <v>58.2</v>
      </c>
      <c r="AD37" s="122">
        <v>0</v>
      </c>
      <c r="AE37" s="121">
        <f aca="true" t="shared" si="60" ref="AE37:AE46">+ROUND(AD37/$U37*100,1)</f>
        <v>0</v>
      </c>
      <c r="AF37" s="122">
        <v>0</v>
      </c>
      <c r="AG37" s="121">
        <f aca="true" t="shared" si="61" ref="AG37:AG46">+ROUND(AF37/$U37*100,1)</f>
        <v>0</v>
      </c>
      <c r="AH37" s="122">
        <v>0</v>
      </c>
      <c r="AI37" s="121">
        <f aca="true" t="shared" si="62" ref="AI37:AI46">+ROUND(AH37/$U37*100,1)</f>
        <v>0</v>
      </c>
      <c r="AJ37" s="122">
        <v>0</v>
      </c>
      <c r="AK37" s="121">
        <f aca="true" t="shared" si="63" ref="AK37:AK46">+ROUND(AJ37/$U37*100,1)</f>
        <v>0</v>
      </c>
    </row>
    <row r="38" spans="1:37" s="9" customFormat="1" ht="13.5" customHeight="1">
      <c r="A38" s="168"/>
      <c r="B38" s="110">
        <v>72</v>
      </c>
      <c r="C38" s="115" t="s">
        <v>54</v>
      </c>
      <c r="D38" s="126">
        <v>51818</v>
      </c>
      <c r="E38" s="126">
        <f t="shared" si="45"/>
        <v>544</v>
      </c>
      <c r="F38" s="127">
        <f t="shared" si="46"/>
        <v>1</v>
      </c>
      <c r="G38" s="128">
        <f t="shared" si="47"/>
        <v>544</v>
      </c>
      <c r="H38" s="127">
        <f t="shared" si="46"/>
        <v>1</v>
      </c>
      <c r="I38" s="128">
        <v>0</v>
      </c>
      <c r="J38" s="127">
        <f t="shared" si="48"/>
        <v>0</v>
      </c>
      <c r="K38" s="128">
        <v>0</v>
      </c>
      <c r="L38" s="127">
        <f t="shared" si="49"/>
        <v>0</v>
      </c>
      <c r="M38" s="128">
        <v>0</v>
      </c>
      <c r="N38" s="127">
        <f t="shared" si="50"/>
        <v>0</v>
      </c>
      <c r="O38" s="128">
        <v>0</v>
      </c>
      <c r="P38" s="127">
        <f t="shared" si="51"/>
        <v>0</v>
      </c>
      <c r="Q38" s="128">
        <v>544</v>
      </c>
      <c r="R38" s="127">
        <f t="shared" si="52"/>
        <v>1</v>
      </c>
      <c r="S38" s="128">
        <v>0</v>
      </c>
      <c r="T38" s="129">
        <f t="shared" si="53"/>
        <v>0</v>
      </c>
      <c r="U38" s="130">
        <v>5555</v>
      </c>
      <c r="V38" s="126">
        <f t="shared" si="54"/>
        <v>465</v>
      </c>
      <c r="W38" s="127">
        <f t="shared" si="55"/>
        <v>8.4</v>
      </c>
      <c r="X38" s="128">
        <f t="shared" si="56"/>
        <v>465</v>
      </c>
      <c r="Y38" s="127">
        <f t="shared" si="57"/>
        <v>8.4</v>
      </c>
      <c r="Z38" s="128">
        <v>0</v>
      </c>
      <c r="AA38" s="127">
        <f t="shared" si="58"/>
        <v>0</v>
      </c>
      <c r="AB38" s="128">
        <v>0</v>
      </c>
      <c r="AC38" s="127">
        <f t="shared" si="59"/>
        <v>0</v>
      </c>
      <c r="AD38" s="128">
        <v>0</v>
      </c>
      <c r="AE38" s="127">
        <f t="shared" si="60"/>
        <v>0</v>
      </c>
      <c r="AF38" s="128">
        <v>0</v>
      </c>
      <c r="AG38" s="127">
        <f t="shared" si="61"/>
        <v>0</v>
      </c>
      <c r="AH38" s="128">
        <v>465</v>
      </c>
      <c r="AI38" s="127">
        <f t="shared" si="62"/>
        <v>8.4</v>
      </c>
      <c r="AJ38" s="128">
        <v>0</v>
      </c>
      <c r="AK38" s="127">
        <f t="shared" si="63"/>
        <v>0</v>
      </c>
    </row>
    <row r="39" spans="1:37" s="9" customFormat="1" ht="13.5" customHeight="1">
      <c r="A39" s="168"/>
      <c r="B39" s="110">
        <v>29</v>
      </c>
      <c r="C39" s="115" t="s">
        <v>22</v>
      </c>
      <c r="D39" s="126">
        <v>315683</v>
      </c>
      <c r="E39" s="126">
        <f t="shared" si="45"/>
        <v>68894</v>
      </c>
      <c r="F39" s="127">
        <f t="shared" si="46"/>
        <v>21.8</v>
      </c>
      <c r="G39" s="128">
        <f t="shared" si="47"/>
        <v>43530</v>
      </c>
      <c r="H39" s="127">
        <f t="shared" si="46"/>
        <v>13.8</v>
      </c>
      <c r="I39" s="128">
        <v>19301</v>
      </c>
      <c r="J39" s="127">
        <f t="shared" si="48"/>
        <v>6.1</v>
      </c>
      <c r="K39" s="128">
        <v>25364</v>
      </c>
      <c r="L39" s="127">
        <f t="shared" si="49"/>
        <v>8</v>
      </c>
      <c r="M39" s="128">
        <v>112</v>
      </c>
      <c r="N39" s="127">
        <f t="shared" si="50"/>
        <v>0</v>
      </c>
      <c r="O39" s="128">
        <v>0</v>
      </c>
      <c r="P39" s="127">
        <f t="shared" si="51"/>
        <v>0</v>
      </c>
      <c r="Q39" s="128">
        <v>22904</v>
      </c>
      <c r="R39" s="127">
        <f t="shared" si="52"/>
        <v>7.3</v>
      </c>
      <c r="S39" s="128">
        <v>1213</v>
      </c>
      <c r="T39" s="129">
        <f t="shared" si="53"/>
        <v>0.4</v>
      </c>
      <c r="U39" s="130">
        <v>13711</v>
      </c>
      <c r="V39" s="126">
        <f t="shared" si="54"/>
        <v>8319</v>
      </c>
      <c r="W39" s="127">
        <f t="shared" si="55"/>
        <v>60.7</v>
      </c>
      <c r="X39" s="128">
        <f t="shared" si="56"/>
        <v>4094</v>
      </c>
      <c r="Y39" s="127">
        <f t="shared" si="57"/>
        <v>29.9</v>
      </c>
      <c r="Z39" s="128">
        <v>2679</v>
      </c>
      <c r="AA39" s="127">
        <f t="shared" si="58"/>
        <v>19.5</v>
      </c>
      <c r="AB39" s="128">
        <v>4225</v>
      </c>
      <c r="AC39" s="127">
        <f t="shared" si="59"/>
        <v>30.8</v>
      </c>
      <c r="AD39" s="128">
        <v>0</v>
      </c>
      <c r="AE39" s="127">
        <f t="shared" si="60"/>
        <v>0</v>
      </c>
      <c r="AF39" s="128">
        <v>0</v>
      </c>
      <c r="AG39" s="127">
        <f t="shared" si="61"/>
        <v>0</v>
      </c>
      <c r="AH39" s="128">
        <v>1022</v>
      </c>
      <c r="AI39" s="127">
        <f t="shared" si="62"/>
        <v>7.5</v>
      </c>
      <c r="AJ39" s="128">
        <v>393</v>
      </c>
      <c r="AK39" s="127">
        <f t="shared" si="63"/>
        <v>2.9</v>
      </c>
    </row>
    <row r="40" spans="1:37" s="9" customFormat="1" ht="13.5" customHeight="1">
      <c r="A40" s="168"/>
      <c r="B40" s="110">
        <v>25</v>
      </c>
      <c r="C40" s="115" t="s">
        <v>19</v>
      </c>
      <c r="D40" s="126">
        <v>143966</v>
      </c>
      <c r="E40" s="126">
        <f t="shared" si="45"/>
        <v>2498</v>
      </c>
      <c r="F40" s="127">
        <f t="shared" si="46"/>
        <v>1.7</v>
      </c>
      <c r="G40" s="128">
        <f t="shared" si="47"/>
        <v>2498</v>
      </c>
      <c r="H40" s="127">
        <f t="shared" si="46"/>
        <v>1.7</v>
      </c>
      <c r="I40" s="128">
        <v>0</v>
      </c>
      <c r="J40" s="127">
        <f t="shared" si="48"/>
        <v>0</v>
      </c>
      <c r="K40" s="128">
        <v>0</v>
      </c>
      <c r="L40" s="127">
        <f t="shared" si="49"/>
        <v>0</v>
      </c>
      <c r="M40" s="128">
        <v>0</v>
      </c>
      <c r="N40" s="127">
        <f t="shared" si="50"/>
        <v>0</v>
      </c>
      <c r="O40" s="128">
        <v>0</v>
      </c>
      <c r="P40" s="127">
        <f t="shared" si="51"/>
        <v>0</v>
      </c>
      <c r="Q40" s="128">
        <v>2361</v>
      </c>
      <c r="R40" s="127">
        <f t="shared" si="52"/>
        <v>1.6</v>
      </c>
      <c r="S40" s="128">
        <v>137</v>
      </c>
      <c r="T40" s="129">
        <f t="shared" si="53"/>
        <v>0.1</v>
      </c>
      <c r="U40" s="130">
        <v>10670</v>
      </c>
      <c r="V40" s="126">
        <f t="shared" si="54"/>
        <v>1787</v>
      </c>
      <c r="W40" s="127">
        <f t="shared" si="55"/>
        <v>16.7</v>
      </c>
      <c r="X40" s="128">
        <f t="shared" si="56"/>
        <v>1787</v>
      </c>
      <c r="Y40" s="127">
        <f t="shared" si="57"/>
        <v>16.7</v>
      </c>
      <c r="Z40" s="128">
        <v>0</v>
      </c>
      <c r="AA40" s="127">
        <f t="shared" si="58"/>
        <v>0</v>
      </c>
      <c r="AB40" s="128">
        <v>0</v>
      </c>
      <c r="AC40" s="127">
        <f t="shared" si="59"/>
        <v>0</v>
      </c>
      <c r="AD40" s="128">
        <v>0</v>
      </c>
      <c r="AE40" s="127">
        <f t="shared" si="60"/>
        <v>0</v>
      </c>
      <c r="AF40" s="128">
        <v>0</v>
      </c>
      <c r="AG40" s="127">
        <f t="shared" si="61"/>
        <v>0</v>
      </c>
      <c r="AH40" s="128">
        <v>1650</v>
      </c>
      <c r="AI40" s="127">
        <f t="shared" si="62"/>
        <v>15.5</v>
      </c>
      <c r="AJ40" s="128">
        <v>137</v>
      </c>
      <c r="AK40" s="127">
        <f t="shared" si="63"/>
        <v>1.3</v>
      </c>
    </row>
    <row r="41" spans="1:37" s="9" customFormat="1" ht="13.5" customHeight="1">
      <c r="A41" s="168"/>
      <c r="B41" s="110">
        <v>59</v>
      </c>
      <c r="C41" s="115" t="s">
        <v>45</v>
      </c>
      <c r="D41" s="126">
        <v>220800</v>
      </c>
      <c r="E41" s="126">
        <f t="shared" si="45"/>
        <v>24256</v>
      </c>
      <c r="F41" s="127">
        <f t="shared" si="46"/>
        <v>11</v>
      </c>
      <c r="G41" s="128">
        <f t="shared" si="47"/>
        <v>24056</v>
      </c>
      <c r="H41" s="127">
        <f t="shared" si="46"/>
        <v>10.9</v>
      </c>
      <c r="I41" s="128">
        <v>2159</v>
      </c>
      <c r="J41" s="127">
        <f t="shared" si="48"/>
        <v>1</v>
      </c>
      <c r="K41" s="128">
        <v>0</v>
      </c>
      <c r="L41" s="127">
        <f t="shared" si="49"/>
        <v>0</v>
      </c>
      <c r="M41" s="128">
        <v>0</v>
      </c>
      <c r="N41" s="127">
        <f t="shared" si="50"/>
        <v>0</v>
      </c>
      <c r="O41" s="128">
        <v>200</v>
      </c>
      <c r="P41" s="127">
        <f t="shared" si="51"/>
        <v>0.1</v>
      </c>
      <c r="Q41" s="128">
        <v>21897</v>
      </c>
      <c r="R41" s="127">
        <f t="shared" si="52"/>
        <v>9.9</v>
      </c>
      <c r="S41" s="128">
        <v>0</v>
      </c>
      <c r="T41" s="129">
        <f t="shared" si="53"/>
        <v>0</v>
      </c>
      <c r="U41" s="130">
        <v>20441</v>
      </c>
      <c r="V41" s="126">
        <f t="shared" si="54"/>
        <v>3894</v>
      </c>
      <c r="W41" s="127">
        <f t="shared" si="55"/>
        <v>19</v>
      </c>
      <c r="X41" s="128">
        <f t="shared" si="56"/>
        <v>3894</v>
      </c>
      <c r="Y41" s="127">
        <f t="shared" si="57"/>
        <v>19</v>
      </c>
      <c r="Z41" s="128">
        <v>1815</v>
      </c>
      <c r="AA41" s="127">
        <f t="shared" si="58"/>
        <v>8.9</v>
      </c>
      <c r="AB41" s="128">
        <v>0</v>
      </c>
      <c r="AC41" s="127">
        <f t="shared" si="59"/>
        <v>0</v>
      </c>
      <c r="AD41" s="128">
        <v>0</v>
      </c>
      <c r="AE41" s="127">
        <f t="shared" si="60"/>
        <v>0</v>
      </c>
      <c r="AF41" s="128">
        <v>0</v>
      </c>
      <c r="AG41" s="127">
        <f t="shared" si="61"/>
        <v>0</v>
      </c>
      <c r="AH41" s="128">
        <v>2079</v>
      </c>
      <c r="AI41" s="127">
        <f t="shared" si="62"/>
        <v>10.2</v>
      </c>
      <c r="AJ41" s="128">
        <v>0</v>
      </c>
      <c r="AK41" s="127">
        <f t="shared" si="63"/>
        <v>0</v>
      </c>
    </row>
    <row r="42" spans="1:37" s="9" customFormat="1" ht="13.5" customHeight="1">
      <c r="A42" s="168"/>
      <c r="B42" s="110">
        <v>66</v>
      </c>
      <c r="C42" s="115" t="s">
        <v>49</v>
      </c>
      <c r="D42" s="126">
        <v>144733</v>
      </c>
      <c r="E42" s="126">
        <f t="shared" si="45"/>
        <v>100677</v>
      </c>
      <c r="F42" s="127">
        <f t="shared" si="46"/>
        <v>69.6</v>
      </c>
      <c r="G42" s="128">
        <f t="shared" si="47"/>
        <v>72976</v>
      </c>
      <c r="H42" s="127">
        <f t="shared" si="46"/>
        <v>50.4</v>
      </c>
      <c r="I42" s="128">
        <v>0</v>
      </c>
      <c r="J42" s="127">
        <f t="shared" si="48"/>
        <v>0</v>
      </c>
      <c r="K42" s="128">
        <v>27701</v>
      </c>
      <c r="L42" s="127">
        <f t="shared" si="49"/>
        <v>19.1</v>
      </c>
      <c r="M42" s="128">
        <v>0</v>
      </c>
      <c r="N42" s="127">
        <f t="shared" si="50"/>
        <v>0</v>
      </c>
      <c r="O42" s="128">
        <v>0</v>
      </c>
      <c r="P42" s="127">
        <f t="shared" si="51"/>
        <v>0</v>
      </c>
      <c r="Q42" s="128">
        <v>72976</v>
      </c>
      <c r="R42" s="127">
        <f t="shared" si="52"/>
        <v>50.4</v>
      </c>
      <c r="S42" s="128">
        <v>0</v>
      </c>
      <c r="T42" s="129">
        <f t="shared" si="53"/>
        <v>0</v>
      </c>
      <c r="U42" s="130">
        <v>19676</v>
      </c>
      <c r="V42" s="126">
        <f t="shared" si="54"/>
        <v>16210</v>
      </c>
      <c r="W42" s="127">
        <f t="shared" si="55"/>
        <v>82.4</v>
      </c>
      <c r="X42" s="128">
        <f t="shared" si="56"/>
        <v>8302</v>
      </c>
      <c r="Y42" s="127">
        <f t="shared" si="57"/>
        <v>42.2</v>
      </c>
      <c r="Z42" s="128">
        <v>0</v>
      </c>
      <c r="AA42" s="127">
        <f t="shared" si="58"/>
        <v>0</v>
      </c>
      <c r="AB42" s="128">
        <v>7908</v>
      </c>
      <c r="AC42" s="127">
        <f t="shared" si="59"/>
        <v>40.2</v>
      </c>
      <c r="AD42" s="128">
        <v>0</v>
      </c>
      <c r="AE42" s="127">
        <f t="shared" si="60"/>
        <v>0</v>
      </c>
      <c r="AF42" s="128">
        <v>0</v>
      </c>
      <c r="AG42" s="127">
        <f t="shared" si="61"/>
        <v>0</v>
      </c>
      <c r="AH42" s="128">
        <v>8302</v>
      </c>
      <c r="AI42" s="127">
        <f t="shared" si="62"/>
        <v>42.2</v>
      </c>
      <c r="AJ42" s="128">
        <v>0</v>
      </c>
      <c r="AK42" s="127">
        <f t="shared" si="63"/>
        <v>0</v>
      </c>
    </row>
    <row r="43" spans="1:37" s="9" customFormat="1" ht="13.5" customHeight="1">
      <c r="A43" s="168"/>
      <c r="B43" s="110">
        <v>64</v>
      </c>
      <c r="C43" s="115" t="s">
        <v>47</v>
      </c>
      <c r="D43" s="126">
        <v>110640</v>
      </c>
      <c r="E43" s="126">
        <f t="shared" si="45"/>
        <v>0</v>
      </c>
      <c r="F43" s="127">
        <f t="shared" si="46"/>
        <v>0</v>
      </c>
      <c r="G43" s="128">
        <f t="shared" si="47"/>
        <v>0</v>
      </c>
      <c r="H43" s="127">
        <f t="shared" si="46"/>
        <v>0</v>
      </c>
      <c r="I43" s="128">
        <v>0</v>
      </c>
      <c r="J43" s="127">
        <f t="shared" si="48"/>
        <v>0</v>
      </c>
      <c r="K43" s="128">
        <v>0</v>
      </c>
      <c r="L43" s="127">
        <f t="shared" si="49"/>
        <v>0</v>
      </c>
      <c r="M43" s="128">
        <v>0</v>
      </c>
      <c r="N43" s="127">
        <f t="shared" si="50"/>
        <v>0</v>
      </c>
      <c r="O43" s="128">
        <v>0</v>
      </c>
      <c r="P43" s="127">
        <f t="shared" si="51"/>
        <v>0</v>
      </c>
      <c r="Q43" s="128">
        <v>0</v>
      </c>
      <c r="R43" s="127">
        <f t="shared" si="52"/>
        <v>0</v>
      </c>
      <c r="S43" s="128">
        <v>0</v>
      </c>
      <c r="T43" s="129">
        <f t="shared" si="53"/>
        <v>0</v>
      </c>
      <c r="U43" s="130">
        <v>6975</v>
      </c>
      <c r="V43" s="126">
        <f t="shared" si="54"/>
        <v>0</v>
      </c>
      <c r="W43" s="127">
        <f t="shared" si="55"/>
        <v>0</v>
      </c>
      <c r="X43" s="128">
        <f t="shared" si="56"/>
        <v>0</v>
      </c>
      <c r="Y43" s="127">
        <f t="shared" si="57"/>
        <v>0</v>
      </c>
      <c r="Z43" s="128">
        <v>0</v>
      </c>
      <c r="AA43" s="127">
        <f t="shared" si="58"/>
        <v>0</v>
      </c>
      <c r="AB43" s="128">
        <v>0</v>
      </c>
      <c r="AC43" s="127">
        <f t="shared" si="59"/>
        <v>0</v>
      </c>
      <c r="AD43" s="128">
        <v>0</v>
      </c>
      <c r="AE43" s="127">
        <f t="shared" si="60"/>
        <v>0</v>
      </c>
      <c r="AF43" s="128">
        <v>0</v>
      </c>
      <c r="AG43" s="127">
        <f t="shared" si="61"/>
        <v>0</v>
      </c>
      <c r="AH43" s="128">
        <v>0</v>
      </c>
      <c r="AI43" s="127">
        <f t="shared" si="62"/>
        <v>0</v>
      </c>
      <c r="AJ43" s="128">
        <v>0</v>
      </c>
      <c r="AK43" s="127">
        <f t="shared" si="63"/>
        <v>0</v>
      </c>
    </row>
    <row r="44" spans="1:37" s="9" customFormat="1" ht="13.5" customHeight="1">
      <c r="A44" s="168"/>
      <c r="B44" s="110">
        <v>88</v>
      </c>
      <c r="C44" s="110" t="s">
        <v>67</v>
      </c>
      <c r="D44" s="126">
        <v>85397</v>
      </c>
      <c r="E44" s="126">
        <f t="shared" si="45"/>
        <v>13082</v>
      </c>
      <c r="F44" s="127">
        <f t="shared" si="46"/>
        <v>15.3</v>
      </c>
      <c r="G44" s="128">
        <f t="shared" si="47"/>
        <v>13082</v>
      </c>
      <c r="H44" s="127">
        <f t="shared" si="46"/>
        <v>15.3</v>
      </c>
      <c r="I44" s="128">
        <v>0</v>
      </c>
      <c r="J44" s="127">
        <f t="shared" si="48"/>
        <v>0</v>
      </c>
      <c r="K44" s="128">
        <v>0</v>
      </c>
      <c r="L44" s="127">
        <f t="shared" si="49"/>
        <v>0</v>
      </c>
      <c r="M44" s="128">
        <v>0</v>
      </c>
      <c r="N44" s="127">
        <f t="shared" si="50"/>
        <v>0</v>
      </c>
      <c r="O44" s="128">
        <v>0</v>
      </c>
      <c r="P44" s="127">
        <f t="shared" si="51"/>
        <v>0</v>
      </c>
      <c r="Q44" s="128">
        <v>13082</v>
      </c>
      <c r="R44" s="127">
        <f t="shared" si="52"/>
        <v>15.3</v>
      </c>
      <c r="S44" s="128">
        <v>0</v>
      </c>
      <c r="T44" s="129">
        <f t="shared" si="53"/>
        <v>0</v>
      </c>
      <c r="U44" s="130">
        <v>85397</v>
      </c>
      <c r="V44" s="126">
        <f t="shared" si="54"/>
        <v>13082</v>
      </c>
      <c r="W44" s="127">
        <f t="shared" si="55"/>
        <v>15.3</v>
      </c>
      <c r="X44" s="128">
        <f t="shared" si="56"/>
        <v>13082</v>
      </c>
      <c r="Y44" s="127">
        <f t="shared" si="57"/>
        <v>15.3</v>
      </c>
      <c r="Z44" s="128">
        <v>0</v>
      </c>
      <c r="AA44" s="127">
        <f t="shared" si="58"/>
        <v>0</v>
      </c>
      <c r="AB44" s="128">
        <v>0</v>
      </c>
      <c r="AC44" s="127">
        <f t="shared" si="59"/>
        <v>0</v>
      </c>
      <c r="AD44" s="128">
        <v>0</v>
      </c>
      <c r="AE44" s="127">
        <f t="shared" si="60"/>
        <v>0</v>
      </c>
      <c r="AF44" s="128">
        <v>0</v>
      </c>
      <c r="AG44" s="127">
        <f t="shared" si="61"/>
        <v>0</v>
      </c>
      <c r="AH44" s="128">
        <v>13082</v>
      </c>
      <c r="AI44" s="127">
        <f t="shared" si="62"/>
        <v>15.3</v>
      </c>
      <c r="AJ44" s="128">
        <v>0</v>
      </c>
      <c r="AK44" s="127">
        <f t="shared" si="63"/>
        <v>0</v>
      </c>
    </row>
    <row r="45" spans="1:37" s="9" customFormat="1" ht="13.5" customHeight="1" thickBot="1">
      <c r="A45" s="168"/>
      <c r="B45" s="112">
        <v>52</v>
      </c>
      <c r="C45" s="112" t="s">
        <v>38</v>
      </c>
      <c r="D45" s="131">
        <v>63093</v>
      </c>
      <c r="E45" s="131">
        <f t="shared" si="45"/>
        <v>898</v>
      </c>
      <c r="F45" s="132">
        <f t="shared" si="46"/>
        <v>1.4</v>
      </c>
      <c r="G45" s="133">
        <f t="shared" si="47"/>
        <v>898</v>
      </c>
      <c r="H45" s="132">
        <f t="shared" si="46"/>
        <v>1.4</v>
      </c>
      <c r="I45" s="133">
        <v>898</v>
      </c>
      <c r="J45" s="132">
        <f t="shared" si="48"/>
        <v>1.4</v>
      </c>
      <c r="K45" s="133">
        <v>0</v>
      </c>
      <c r="L45" s="132">
        <f t="shared" si="49"/>
        <v>0</v>
      </c>
      <c r="M45" s="133">
        <v>0</v>
      </c>
      <c r="N45" s="132">
        <f t="shared" si="50"/>
        <v>0</v>
      </c>
      <c r="O45" s="133">
        <v>0</v>
      </c>
      <c r="P45" s="132">
        <f t="shared" si="51"/>
        <v>0</v>
      </c>
      <c r="Q45" s="133">
        <v>0</v>
      </c>
      <c r="R45" s="132">
        <f t="shared" si="52"/>
        <v>0</v>
      </c>
      <c r="S45" s="133">
        <v>0</v>
      </c>
      <c r="T45" s="134">
        <f t="shared" si="53"/>
        <v>0</v>
      </c>
      <c r="U45" s="135">
        <v>5610</v>
      </c>
      <c r="V45" s="131">
        <f t="shared" si="54"/>
        <v>0</v>
      </c>
      <c r="W45" s="132">
        <f t="shared" si="55"/>
        <v>0</v>
      </c>
      <c r="X45" s="133">
        <f t="shared" si="56"/>
        <v>0</v>
      </c>
      <c r="Y45" s="132">
        <f t="shared" si="57"/>
        <v>0</v>
      </c>
      <c r="Z45" s="133">
        <v>0</v>
      </c>
      <c r="AA45" s="132">
        <f t="shared" si="58"/>
        <v>0</v>
      </c>
      <c r="AB45" s="133">
        <v>0</v>
      </c>
      <c r="AC45" s="132">
        <f t="shared" si="59"/>
        <v>0</v>
      </c>
      <c r="AD45" s="133">
        <v>0</v>
      </c>
      <c r="AE45" s="132">
        <f t="shared" si="60"/>
        <v>0</v>
      </c>
      <c r="AF45" s="133">
        <v>0</v>
      </c>
      <c r="AG45" s="132">
        <f t="shared" si="61"/>
        <v>0</v>
      </c>
      <c r="AH45" s="133">
        <v>0</v>
      </c>
      <c r="AI45" s="132">
        <f t="shared" si="62"/>
        <v>0</v>
      </c>
      <c r="AJ45" s="133">
        <v>0</v>
      </c>
      <c r="AK45" s="132">
        <f t="shared" si="63"/>
        <v>0</v>
      </c>
    </row>
    <row r="46" spans="1:37" s="9" customFormat="1" ht="13.5" customHeight="1" thickTop="1">
      <c r="A46" s="168"/>
      <c r="B46" s="101"/>
      <c r="C46" s="102" t="s">
        <v>74</v>
      </c>
      <c r="D46" s="92">
        <f aca="true" t="shared" si="64" ref="D46:S46">SUM(D37:D45)</f>
        <v>1689989</v>
      </c>
      <c r="E46" s="92">
        <f t="shared" si="64"/>
        <v>410588</v>
      </c>
      <c r="F46" s="93">
        <f t="shared" si="46"/>
        <v>24.3</v>
      </c>
      <c r="G46" s="94">
        <f t="shared" si="64"/>
        <v>168385</v>
      </c>
      <c r="H46" s="93">
        <f t="shared" si="46"/>
        <v>10</v>
      </c>
      <c r="I46" s="94">
        <f t="shared" si="64"/>
        <v>27302</v>
      </c>
      <c r="J46" s="93">
        <f t="shared" si="48"/>
        <v>1.6</v>
      </c>
      <c r="K46" s="94">
        <f t="shared" si="64"/>
        <v>242003</v>
      </c>
      <c r="L46" s="93">
        <f t="shared" si="49"/>
        <v>14.3</v>
      </c>
      <c r="M46" s="94">
        <f t="shared" si="64"/>
        <v>112</v>
      </c>
      <c r="N46" s="93">
        <f t="shared" si="50"/>
        <v>0</v>
      </c>
      <c r="O46" s="94">
        <f t="shared" si="64"/>
        <v>200</v>
      </c>
      <c r="P46" s="93">
        <f t="shared" si="51"/>
        <v>0</v>
      </c>
      <c r="Q46" s="94">
        <f t="shared" si="64"/>
        <v>139621</v>
      </c>
      <c r="R46" s="93">
        <f t="shared" si="52"/>
        <v>8.3</v>
      </c>
      <c r="S46" s="94">
        <f t="shared" si="64"/>
        <v>1350</v>
      </c>
      <c r="T46" s="95">
        <f t="shared" si="53"/>
        <v>0.1</v>
      </c>
      <c r="U46" s="92">
        <f>SUM(U37:U45)</f>
        <v>224836</v>
      </c>
      <c r="V46" s="92">
        <f>SUM(V37:V45)</f>
        <v>77808</v>
      </c>
      <c r="W46" s="93">
        <f t="shared" si="55"/>
        <v>34.6</v>
      </c>
      <c r="X46" s="92">
        <f>SUM(X37:X45)</f>
        <v>32611</v>
      </c>
      <c r="Y46" s="93">
        <f t="shared" si="57"/>
        <v>14.5</v>
      </c>
      <c r="Z46" s="92">
        <f aca="true" t="shared" si="65" ref="Z46:AJ46">SUM(Z37:Z45)</f>
        <v>5481</v>
      </c>
      <c r="AA46" s="93">
        <f t="shared" si="58"/>
        <v>2.4</v>
      </c>
      <c r="AB46" s="92">
        <f t="shared" si="65"/>
        <v>45197</v>
      </c>
      <c r="AC46" s="93">
        <f t="shared" si="59"/>
        <v>20.1</v>
      </c>
      <c r="AD46" s="92">
        <f t="shared" si="65"/>
        <v>0</v>
      </c>
      <c r="AE46" s="93">
        <f t="shared" si="60"/>
        <v>0</v>
      </c>
      <c r="AF46" s="92">
        <f t="shared" si="65"/>
        <v>0</v>
      </c>
      <c r="AG46" s="93">
        <f t="shared" si="61"/>
        <v>0</v>
      </c>
      <c r="AH46" s="92">
        <f>SUM(AH37:AH45)</f>
        <v>26600</v>
      </c>
      <c r="AI46" s="93">
        <f t="shared" si="62"/>
        <v>11.8</v>
      </c>
      <c r="AJ46" s="92">
        <f t="shared" si="65"/>
        <v>530</v>
      </c>
      <c r="AK46" s="93">
        <f t="shared" si="63"/>
        <v>0.2</v>
      </c>
    </row>
    <row r="47" spans="1:37" s="9" customFormat="1" ht="13.5" customHeight="1">
      <c r="A47" s="168"/>
      <c r="B47" s="103"/>
      <c r="C47" s="104"/>
      <c r="D47" s="96"/>
      <c r="E47" s="96"/>
      <c r="F47" s="97"/>
      <c r="G47" s="98"/>
      <c r="H47" s="97"/>
      <c r="I47" s="98"/>
      <c r="J47" s="97"/>
      <c r="K47" s="98"/>
      <c r="L47" s="97"/>
      <c r="M47" s="98"/>
      <c r="N47" s="97"/>
      <c r="O47" s="98"/>
      <c r="P47" s="97"/>
      <c r="Q47" s="98"/>
      <c r="R47" s="97"/>
      <c r="S47" s="98"/>
      <c r="T47" s="105"/>
      <c r="U47" s="100"/>
      <c r="V47" s="96"/>
      <c r="W47" s="97"/>
      <c r="X47" s="98"/>
      <c r="Y47" s="97"/>
      <c r="Z47" s="98"/>
      <c r="AA47" s="97"/>
      <c r="AB47" s="98"/>
      <c r="AC47" s="97"/>
      <c r="AD47" s="98"/>
      <c r="AE47" s="97"/>
      <c r="AF47" s="98"/>
      <c r="AG47" s="97"/>
      <c r="AH47" s="98"/>
      <c r="AI47" s="97"/>
      <c r="AJ47" s="98"/>
      <c r="AK47" s="97"/>
    </row>
    <row r="48" spans="1:37" s="9" customFormat="1" ht="13.5" customHeight="1">
      <c r="A48" s="168" t="s">
        <v>79</v>
      </c>
      <c r="B48" s="108">
        <v>70</v>
      </c>
      <c r="C48" s="114" t="s">
        <v>52</v>
      </c>
      <c r="D48" s="119">
        <v>907687</v>
      </c>
      <c r="E48" s="119">
        <f>SUM(I48,K48,M48,O48,Q48,S48)</f>
        <v>59786</v>
      </c>
      <c r="F48" s="121">
        <f aca="true" t="shared" si="66" ref="F48:H51">+ROUND(E48/$D48*100,1)</f>
        <v>6.6</v>
      </c>
      <c r="G48" s="122">
        <f>SUM(I48,,M48,Q48,S48)</f>
        <v>48072</v>
      </c>
      <c r="H48" s="121">
        <f t="shared" si="66"/>
        <v>5.3</v>
      </c>
      <c r="I48" s="122">
        <v>45986</v>
      </c>
      <c r="J48" s="121">
        <f>+ROUND(I48/$D48*100,1)</f>
        <v>5.1</v>
      </c>
      <c r="K48" s="122">
        <v>11714</v>
      </c>
      <c r="L48" s="121">
        <f>+ROUND(K48/$D48*100,1)</f>
        <v>1.3</v>
      </c>
      <c r="M48" s="122">
        <v>0</v>
      </c>
      <c r="N48" s="121">
        <f>+ROUND(M48/$D48*100,1)</f>
        <v>0</v>
      </c>
      <c r="O48" s="122">
        <v>0</v>
      </c>
      <c r="P48" s="121">
        <f>+ROUND(O48/$D48*100,1)</f>
        <v>0</v>
      </c>
      <c r="Q48" s="122">
        <v>1924</v>
      </c>
      <c r="R48" s="121">
        <f>+ROUND(Q48/$D48*100,1)</f>
        <v>0.2</v>
      </c>
      <c r="S48" s="122">
        <v>162</v>
      </c>
      <c r="T48" s="123">
        <f>+ROUND(S48/$D48*100,1)</f>
        <v>0</v>
      </c>
      <c r="U48" s="124">
        <v>101765</v>
      </c>
      <c r="V48" s="119">
        <f>SUM(Z48,AB48,AD48,AF48,AH48,AJ48)</f>
        <v>14720</v>
      </c>
      <c r="W48" s="121">
        <f>+ROUND(V48/$U48*100,1)</f>
        <v>14.5</v>
      </c>
      <c r="X48" s="122">
        <f>SUM(Z48,,AD48,AH48,AJ48)</f>
        <v>3006</v>
      </c>
      <c r="Y48" s="121">
        <f>+ROUND(X48/$U48*100,1)</f>
        <v>3</v>
      </c>
      <c r="Z48" s="122">
        <v>3006</v>
      </c>
      <c r="AA48" s="121">
        <f>+ROUND(Z48/$U48*100,1)</f>
        <v>3</v>
      </c>
      <c r="AB48" s="122">
        <v>11714</v>
      </c>
      <c r="AC48" s="121">
        <f>+ROUND(AB48/$U48*100,1)</f>
        <v>11.5</v>
      </c>
      <c r="AD48" s="122">
        <v>0</v>
      </c>
      <c r="AE48" s="121">
        <f>+ROUND(AD48/$U48*100,1)</f>
        <v>0</v>
      </c>
      <c r="AF48" s="122">
        <v>0</v>
      </c>
      <c r="AG48" s="121">
        <f>+ROUND(AF48/$U48*100,1)</f>
        <v>0</v>
      </c>
      <c r="AH48" s="122">
        <v>0</v>
      </c>
      <c r="AI48" s="121">
        <f>+ROUND(AH48/$U48*100,1)</f>
        <v>0</v>
      </c>
      <c r="AJ48" s="122">
        <v>0</v>
      </c>
      <c r="AK48" s="109">
        <f>+ROUND(AJ48/$U48*100,1)</f>
        <v>0</v>
      </c>
    </row>
    <row r="49" spans="1:37" s="9" customFormat="1" ht="13.5" customHeight="1">
      <c r="A49" s="168"/>
      <c r="B49" s="110">
        <v>83</v>
      </c>
      <c r="C49" s="115" t="s">
        <v>63</v>
      </c>
      <c r="D49" s="126">
        <v>125677</v>
      </c>
      <c r="E49" s="126">
        <f>SUM(I49,K49,M49,O49,Q49,S49)</f>
        <v>0</v>
      </c>
      <c r="F49" s="127">
        <f t="shared" si="66"/>
        <v>0</v>
      </c>
      <c r="G49" s="128">
        <f>SUM(I49,,M49,Q49,S49)</f>
        <v>0</v>
      </c>
      <c r="H49" s="127">
        <f t="shared" si="66"/>
        <v>0</v>
      </c>
      <c r="I49" s="128">
        <v>0</v>
      </c>
      <c r="J49" s="127">
        <f>+ROUND(I49/$D49*100,1)</f>
        <v>0</v>
      </c>
      <c r="K49" s="128">
        <v>0</v>
      </c>
      <c r="L49" s="127">
        <f>+ROUND(K49/$D49*100,1)</f>
        <v>0</v>
      </c>
      <c r="M49" s="128">
        <v>0</v>
      </c>
      <c r="N49" s="127">
        <f>+ROUND(M49/$D49*100,1)</f>
        <v>0</v>
      </c>
      <c r="O49" s="128">
        <v>0</v>
      </c>
      <c r="P49" s="127">
        <f>+ROUND(O49/$D49*100,1)</f>
        <v>0</v>
      </c>
      <c r="Q49" s="128">
        <v>0</v>
      </c>
      <c r="R49" s="127">
        <f>+ROUND(Q49/$D49*100,1)</f>
        <v>0</v>
      </c>
      <c r="S49" s="128">
        <v>0</v>
      </c>
      <c r="T49" s="129">
        <f>+ROUND(S49/$D49*100,1)</f>
        <v>0</v>
      </c>
      <c r="U49" s="130">
        <v>9754</v>
      </c>
      <c r="V49" s="126">
        <f>SUM(Z49,AB49,AD49,AF49,AH49,AJ49)</f>
        <v>0</v>
      </c>
      <c r="W49" s="127">
        <f>+ROUND(V49/$U49*100,1)</f>
        <v>0</v>
      </c>
      <c r="X49" s="128">
        <f>SUM(Z49,,AD49,AH49,AJ49)</f>
        <v>0</v>
      </c>
      <c r="Y49" s="127">
        <f>+ROUND(X49/$U49*100,1)</f>
        <v>0</v>
      </c>
      <c r="Z49" s="128">
        <v>0</v>
      </c>
      <c r="AA49" s="127">
        <f>+ROUND(Z49/$U49*100,1)</f>
        <v>0</v>
      </c>
      <c r="AB49" s="128">
        <v>0</v>
      </c>
      <c r="AC49" s="127">
        <f>+ROUND(AB49/$U49*100,1)</f>
        <v>0</v>
      </c>
      <c r="AD49" s="128">
        <v>0</v>
      </c>
      <c r="AE49" s="127">
        <f>+ROUND(AD49/$U49*100,1)</f>
        <v>0</v>
      </c>
      <c r="AF49" s="128">
        <v>0</v>
      </c>
      <c r="AG49" s="127">
        <f>+ROUND(AF49/$U49*100,1)</f>
        <v>0</v>
      </c>
      <c r="AH49" s="128">
        <v>0</v>
      </c>
      <c r="AI49" s="127">
        <f>+ROUND(AH49/$U49*100,1)</f>
        <v>0</v>
      </c>
      <c r="AJ49" s="128">
        <v>0</v>
      </c>
      <c r="AK49" s="111">
        <f>+ROUND(AJ49/$U49*100,1)</f>
        <v>0</v>
      </c>
    </row>
    <row r="50" spans="1:37" s="9" customFormat="1" ht="13.5" customHeight="1" thickBot="1">
      <c r="A50" s="168"/>
      <c r="B50" s="112">
        <v>76</v>
      </c>
      <c r="C50" s="112" t="s">
        <v>58</v>
      </c>
      <c r="D50" s="131">
        <v>96885</v>
      </c>
      <c r="E50" s="131">
        <f>SUM(I50,K50,M50,O50,Q50,S50)</f>
        <v>920</v>
      </c>
      <c r="F50" s="132">
        <f t="shared" si="66"/>
        <v>0.9</v>
      </c>
      <c r="G50" s="133">
        <f>SUM(I50,,M50,Q50,S50)</f>
        <v>920</v>
      </c>
      <c r="H50" s="132">
        <f t="shared" si="66"/>
        <v>0.9</v>
      </c>
      <c r="I50" s="133">
        <v>0</v>
      </c>
      <c r="J50" s="132">
        <f>+ROUND(I50/$D50*100,1)</f>
        <v>0</v>
      </c>
      <c r="K50" s="133">
        <v>0</v>
      </c>
      <c r="L50" s="132">
        <f>+ROUND(K50/$D50*100,1)</f>
        <v>0</v>
      </c>
      <c r="M50" s="133">
        <v>0</v>
      </c>
      <c r="N50" s="132">
        <f>+ROUND(M50/$D50*100,1)</f>
        <v>0</v>
      </c>
      <c r="O50" s="133">
        <v>0</v>
      </c>
      <c r="P50" s="132">
        <f>+ROUND(O50/$D50*100,1)</f>
        <v>0</v>
      </c>
      <c r="Q50" s="133">
        <v>920</v>
      </c>
      <c r="R50" s="132">
        <f>+ROUND(Q50/$D50*100,1)</f>
        <v>0.9</v>
      </c>
      <c r="S50" s="133">
        <v>0</v>
      </c>
      <c r="T50" s="134">
        <f>+ROUND(S50/$D50*100,1)</f>
        <v>0</v>
      </c>
      <c r="U50" s="135">
        <v>9383</v>
      </c>
      <c r="V50" s="131">
        <f>SUM(Z50,AB50,AD50,AF50,AH50,AJ50)</f>
        <v>571</v>
      </c>
      <c r="W50" s="132">
        <f>+ROUND(V50/$U50*100,1)</f>
        <v>6.1</v>
      </c>
      <c r="X50" s="133">
        <f>SUM(Z50,,AD50,AH50,AJ50)</f>
        <v>571</v>
      </c>
      <c r="Y50" s="132">
        <f>+ROUND(X50/$U50*100,1)</f>
        <v>6.1</v>
      </c>
      <c r="Z50" s="133">
        <v>0</v>
      </c>
      <c r="AA50" s="132">
        <f>+ROUND(Z50/$U50*100,1)</f>
        <v>0</v>
      </c>
      <c r="AB50" s="133">
        <v>0</v>
      </c>
      <c r="AC50" s="132">
        <f>+ROUND(AB50/$U50*100,1)</f>
        <v>0</v>
      </c>
      <c r="AD50" s="133">
        <v>0</v>
      </c>
      <c r="AE50" s="132">
        <f>+ROUND(AD50/$U50*100,1)</f>
        <v>0</v>
      </c>
      <c r="AF50" s="133">
        <v>0</v>
      </c>
      <c r="AG50" s="132">
        <f>+ROUND(AF50/$U50*100,1)</f>
        <v>0</v>
      </c>
      <c r="AH50" s="133">
        <v>571</v>
      </c>
      <c r="AI50" s="132">
        <f>+ROUND(AH50/$U50*100,1)</f>
        <v>6.1</v>
      </c>
      <c r="AJ50" s="133">
        <v>0</v>
      </c>
      <c r="AK50" s="113">
        <f>+ROUND(AJ50/$U50*100,1)</f>
        <v>0</v>
      </c>
    </row>
    <row r="51" spans="1:37" s="9" customFormat="1" ht="13.5" customHeight="1" thickTop="1">
      <c r="A51" s="168"/>
      <c r="B51" s="101"/>
      <c r="C51" s="102" t="s">
        <v>74</v>
      </c>
      <c r="D51" s="92">
        <f aca="true" t="shared" si="67" ref="D51:S51">SUM(D48:D50)</f>
        <v>1130249</v>
      </c>
      <c r="E51" s="92">
        <f t="shared" si="67"/>
        <v>60706</v>
      </c>
      <c r="F51" s="93">
        <f t="shared" si="66"/>
        <v>5.4</v>
      </c>
      <c r="G51" s="94">
        <f t="shared" si="67"/>
        <v>48992</v>
      </c>
      <c r="H51" s="93">
        <f t="shared" si="66"/>
        <v>4.3</v>
      </c>
      <c r="I51" s="94">
        <f t="shared" si="67"/>
        <v>45986</v>
      </c>
      <c r="J51" s="93">
        <f>+ROUND(I51/$D51*100,1)</f>
        <v>4.1</v>
      </c>
      <c r="K51" s="94">
        <f t="shared" si="67"/>
        <v>11714</v>
      </c>
      <c r="L51" s="93">
        <f>+ROUND(K51/$D51*100,1)</f>
        <v>1</v>
      </c>
      <c r="M51" s="94">
        <f t="shared" si="67"/>
        <v>0</v>
      </c>
      <c r="N51" s="93">
        <f>+ROUND(M51/$D51*100,1)</f>
        <v>0</v>
      </c>
      <c r="O51" s="94">
        <f t="shared" si="67"/>
        <v>0</v>
      </c>
      <c r="P51" s="93">
        <f>+ROUND(O51/$D51*100,1)</f>
        <v>0</v>
      </c>
      <c r="Q51" s="94">
        <f t="shared" si="67"/>
        <v>2844</v>
      </c>
      <c r="R51" s="93">
        <f>+ROUND(Q51/$D51*100,1)</f>
        <v>0.3</v>
      </c>
      <c r="S51" s="94">
        <f t="shared" si="67"/>
        <v>162</v>
      </c>
      <c r="T51" s="95">
        <f>+ROUND(S51/$D51*100,1)</f>
        <v>0</v>
      </c>
      <c r="U51" s="92">
        <f>SUM(U48:U50)</f>
        <v>120902</v>
      </c>
      <c r="V51" s="92">
        <f>SUM(V48:V50)</f>
        <v>15291</v>
      </c>
      <c r="W51" s="93">
        <f>+ROUND(V51/$U51*100,1)</f>
        <v>12.6</v>
      </c>
      <c r="X51" s="92">
        <f>SUM(X48:X50)</f>
        <v>3577</v>
      </c>
      <c r="Y51" s="93">
        <f>+ROUND(X51/$U51*100,1)</f>
        <v>3</v>
      </c>
      <c r="Z51" s="92">
        <f>SUM(Z48:Z50)</f>
        <v>3006</v>
      </c>
      <c r="AA51" s="93">
        <f>+ROUND(Z51/$U51*100,1)</f>
        <v>2.5</v>
      </c>
      <c r="AB51" s="92">
        <f>SUM(AB48:AB50)</f>
        <v>11714</v>
      </c>
      <c r="AC51" s="93">
        <f>+ROUND(AB51/$U51*100,1)</f>
        <v>9.7</v>
      </c>
      <c r="AD51" s="94">
        <f>+ROUND(AC51/$U51*100,1)</f>
        <v>0</v>
      </c>
      <c r="AE51" s="93">
        <f>+ROUND(AD51/$U51*100,1)</f>
        <v>0</v>
      </c>
      <c r="AF51" s="94">
        <f>+ROUND(AE51/$U51*100,1)</f>
        <v>0</v>
      </c>
      <c r="AG51" s="93">
        <f>+ROUND(AF51/$U51*100,1)</f>
        <v>0</v>
      </c>
      <c r="AH51" s="92">
        <f>SUM(AH48:AH50)</f>
        <v>571</v>
      </c>
      <c r="AI51" s="93">
        <f>+ROUND(AH51/$U51*100,1)</f>
        <v>0.5</v>
      </c>
      <c r="AJ51" s="94">
        <f>+ROUND(AI51/$U51*100,1)</f>
        <v>0</v>
      </c>
      <c r="AK51" s="93">
        <f>+ROUND(AJ51/$U51*100,1)</f>
        <v>0</v>
      </c>
    </row>
    <row r="52" spans="1:37" s="9" customFormat="1" ht="13.5" customHeight="1">
      <c r="A52" s="168"/>
      <c r="B52" s="103"/>
      <c r="C52" s="104"/>
      <c r="D52" s="96"/>
      <c r="E52" s="96"/>
      <c r="F52" s="97"/>
      <c r="G52" s="98"/>
      <c r="H52" s="97"/>
      <c r="I52" s="98"/>
      <c r="J52" s="97"/>
      <c r="K52" s="98"/>
      <c r="L52" s="97"/>
      <c r="M52" s="98"/>
      <c r="N52" s="97"/>
      <c r="O52" s="98"/>
      <c r="P52" s="97"/>
      <c r="Q52" s="98"/>
      <c r="R52" s="97"/>
      <c r="S52" s="98"/>
      <c r="T52" s="105"/>
      <c r="U52" s="100"/>
      <c r="V52" s="96"/>
      <c r="W52" s="97"/>
      <c r="X52" s="98"/>
      <c r="Y52" s="97"/>
      <c r="Z52" s="98"/>
      <c r="AA52" s="97"/>
      <c r="AB52" s="98"/>
      <c r="AC52" s="97"/>
      <c r="AD52" s="98"/>
      <c r="AE52" s="97"/>
      <c r="AF52" s="98"/>
      <c r="AG52" s="97"/>
      <c r="AH52" s="98"/>
      <c r="AI52" s="97"/>
      <c r="AJ52" s="98"/>
      <c r="AK52" s="97"/>
    </row>
    <row r="53" spans="1:37" s="9" customFormat="1" ht="13.5" customHeight="1" thickBot="1">
      <c r="A53" s="168" t="s">
        <v>70</v>
      </c>
      <c r="B53" s="106">
        <v>20</v>
      </c>
      <c r="C53" s="106" t="s">
        <v>15</v>
      </c>
      <c r="D53" s="141">
        <v>57019</v>
      </c>
      <c r="E53" s="141">
        <f>SUM(I53,K53,M53,O53,Q53,S53)</f>
        <v>1240</v>
      </c>
      <c r="F53" s="142">
        <f>+ROUND(E53/$D53*100,1)</f>
        <v>2.2</v>
      </c>
      <c r="G53" s="143">
        <f>SUM(I53,,M53,Q53,S53)</f>
        <v>1240</v>
      </c>
      <c r="H53" s="142">
        <f>+ROUND(G53/$D53*100,1)</f>
        <v>2.2</v>
      </c>
      <c r="I53" s="143">
        <v>823</v>
      </c>
      <c r="J53" s="142">
        <f>+ROUND(I53/$D53*100,1)</f>
        <v>1.4</v>
      </c>
      <c r="K53" s="143">
        <v>0</v>
      </c>
      <c r="L53" s="142">
        <f>+ROUND(K53/$D53*100,1)</f>
        <v>0</v>
      </c>
      <c r="M53" s="143">
        <v>0</v>
      </c>
      <c r="N53" s="142">
        <f>+ROUND(M53/$D53*100,1)</f>
        <v>0</v>
      </c>
      <c r="O53" s="143">
        <v>0</v>
      </c>
      <c r="P53" s="142">
        <f>+ROUND(O53/$D53*100,1)</f>
        <v>0</v>
      </c>
      <c r="Q53" s="143">
        <v>417</v>
      </c>
      <c r="R53" s="142">
        <f>+ROUND(Q53/$D53*100,1)</f>
        <v>0.7</v>
      </c>
      <c r="S53" s="143">
        <v>0</v>
      </c>
      <c r="T53" s="144">
        <f>+ROUND(S53/$D53*100,1)</f>
        <v>0</v>
      </c>
      <c r="U53" s="145">
        <v>12110</v>
      </c>
      <c r="V53" s="141">
        <f>SUM(Z53,AB53,AD53,AF53,AH53,AJ53)</f>
        <v>0</v>
      </c>
      <c r="W53" s="142">
        <f>+ROUND(V53/$U53*100,1)</f>
        <v>0</v>
      </c>
      <c r="X53" s="143">
        <f>SUM(Z53,,AD53,AH53,AJ53)</f>
        <v>0</v>
      </c>
      <c r="Y53" s="142">
        <f>+ROUND(X53/$U53*100,1)</f>
        <v>0</v>
      </c>
      <c r="Z53" s="143">
        <v>0</v>
      </c>
      <c r="AA53" s="142">
        <f>+ROUND(Z53/$U53*100,1)</f>
        <v>0</v>
      </c>
      <c r="AB53" s="143">
        <v>0</v>
      </c>
      <c r="AC53" s="142">
        <f>+ROUND(AB53/$U53*100,1)</f>
        <v>0</v>
      </c>
      <c r="AD53" s="143">
        <v>0</v>
      </c>
      <c r="AE53" s="142">
        <f>+ROUND(AD53/$U53*100,1)</f>
        <v>0</v>
      </c>
      <c r="AF53" s="143">
        <v>0</v>
      </c>
      <c r="AG53" s="142">
        <f>+ROUND(AF53/$U53*100,1)</f>
        <v>0</v>
      </c>
      <c r="AH53" s="143">
        <v>0</v>
      </c>
      <c r="AI53" s="142">
        <f>+ROUND(AH53/$U53*100,1)</f>
        <v>0</v>
      </c>
      <c r="AJ53" s="143">
        <v>0</v>
      </c>
      <c r="AK53" s="107">
        <f>+ROUND(AJ53/$U53*100,1)</f>
        <v>0</v>
      </c>
    </row>
    <row r="54" spans="1:37" s="9" customFormat="1" ht="13.5" customHeight="1" thickTop="1">
      <c r="A54" s="168"/>
      <c r="B54" s="101"/>
      <c r="C54" s="102" t="s">
        <v>74</v>
      </c>
      <c r="D54" s="92">
        <f aca="true" t="shared" si="68" ref="D54:S54">SUM(D53)</f>
        <v>57019</v>
      </c>
      <c r="E54" s="92">
        <f t="shared" si="68"/>
        <v>1240</v>
      </c>
      <c r="F54" s="93">
        <f>+ROUND(E54/$D54*100,1)</f>
        <v>2.2</v>
      </c>
      <c r="G54" s="94">
        <f t="shared" si="68"/>
        <v>1240</v>
      </c>
      <c r="H54" s="93">
        <f>+ROUND(G54/$D54*100,1)</f>
        <v>2.2</v>
      </c>
      <c r="I54" s="94">
        <f t="shared" si="68"/>
        <v>823</v>
      </c>
      <c r="J54" s="93">
        <f>+ROUND(I54/$D54*100,1)</f>
        <v>1.4</v>
      </c>
      <c r="K54" s="94">
        <f t="shared" si="68"/>
        <v>0</v>
      </c>
      <c r="L54" s="93">
        <f>+ROUND(K54/$D54*100,1)</f>
        <v>0</v>
      </c>
      <c r="M54" s="94">
        <f t="shared" si="68"/>
        <v>0</v>
      </c>
      <c r="N54" s="93">
        <f>+ROUND(M54/$D54*100,1)</f>
        <v>0</v>
      </c>
      <c r="O54" s="94">
        <f t="shared" si="68"/>
        <v>0</v>
      </c>
      <c r="P54" s="93">
        <f>+ROUND(O54/$D54*100,1)</f>
        <v>0</v>
      </c>
      <c r="Q54" s="94">
        <f t="shared" si="68"/>
        <v>417</v>
      </c>
      <c r="R54" s="93">
        <f>+ROUND(Q54/$D54*100,1)</f>
        <v>0.7</v>
      </c>
      <c r="S54" s="94">
        <f t="shared" si="68"/>
        <v>0</v>
      </c>
      <c r="T54" s="95">
        <f>+ROUND(S54/$D54*100,1)</f>
        <v>0</v>
      </c>
      <c r="U54" s="92">
        <f>SUM(U53)</f>
        <v>12110</v>
      </c>
      <c r="V54" s="92">
        <f>SUM(V53)</f>
        <v>0</v>
      </c>
      <c r="W54" s="93">
        <f>+ROUND(V54/$U54*100,1)</f>
        <v>0</v>
      </c>
      <c r="X54" s="92">
        <f>SUM(X53)</f>
        <v>0</v>
      </c>
      <c r="Y54" s="93">
        <f>+ROUND(X54/$U54*100,1)</f>
        <v>0</v>
      </c>
      <c r="Z54" s="92">
        <f aca="true" t="shared" si="69" ref="Z54:AJ54">SUM(Z53)</f>
        <v>0</v>
      </c>
      <c r="AA54" s="93">
        <f>+ROUND(Z54/$U54*100,1)</f>
        <v>0</v>
      </c>
      <c r="AB54" s="92">
        <f t="shared" si="69"/>
        <v>0</v>
      </c>
      <c r="AC54" s="93">
        <f>+ROUND(AB54/$U54*100,1)</f>
        <v>0</v>
      </c>
      <c r="AD54" s="92">
        <f t="shared" si="69"/>
        <v>0</v>
      </c>
      <c r="AE54" s="93">
        <f>+ROUND(AD54/$U54*100,1)</f>
        <v>0</v>
      </c>
      <c r="AF54" s="92">
        <f t="shared" si="69"/>
        <v>0</v>
      </c>
      <c r="AG54" s="93">
        <f>+ROUND(AF54/$U54*100,1)</f>
        <v>0</v>
      </c>
      <c r="AH54" s="92">
        <f t="shared" si="69"/>
        <v>0</v>
      </c>
      <c r="AI54" s="93">
        <f>+ROUND(AH54/$U54*100,1)</f>
        <v>0</v>
      </c>
      <c r="AJ54" s="92">
        <f t="shared" si="69"/>
        <v>0</v>
      </c>
      <c r="AK54" s="93">
        <f>+ROUND(AJ54/$U54*100,1)</f>
        <v>0</v>
      </c>
    </row>
    <row r="55" spans="1:37" s="9" customFormat="1" ht="13.5" customHeight="1">
      <c r="A55" s="168"/>
      <c r="B55" s="103"/>
      <c r="C55" s="104"/>
      <c r="D55" s="96"/>
      <c r="E55" s="96"/>
      <c r="F55" s="97"/>
      <c r="G55" s="98"/>
      <c r="H55" s="97"/>
      <c r="I55" s="98"/>
      <c r="J55" s="97"/>
      <c r="K55" s="98"/>
      <c r="L55" s="97"/>
      <c r="M55" s="98"/>
      <c r="N55" s="97"/>
      <c r="O55" s="98"/>
      <c r="P55" s="97"/>
      <c r="Q55" s="98"/>
      <c r="R55" s="97"/>
      <c r="S55" s="98"/>
      <c r="T55" s="105"/>
      <c r="U55" s="100"/>
      <c r="V55" s="96"/>
      <c r="W55" s="97"/>
      <c r="X55" s="98"/>
      <c r="Y55" s="97"/>
      <c r="Z55" s="98"/>
      <c r="AA55" s="97"/>
      <c r="AB55" s="98"/>
      <c r="AC55" s="97"/>
      <c r="AD55" s="98"/>
      <c r="AE55" s="97"/>
      <c r="AF55" s="98"/>
      <c r="AG55" s="97"/>
      <c r="AH55" s="98"/>
      <c r="AI55" s="97"/>
      <c r="AJ55" s="98"/>
      <c r="AK55" s="97"/>
    </row>
    <row r="56" spans="1:37" s="9" customFormat="1" ht="13.5" customHeight="1">
      <c r="A56" s="168" t="s">
        <v>71</v>
      </c>
      <c r="B56" s="108">
        <v>4</v>
      </c>
      <c r="C56" s="108" t="s">
        <v>5</v>
      </c>
      <c r="D56" s="119">
        <v>1284161</v>
      </c>
      <c r="E56" s="119">
        <f aca="true" t="shared" si="70" ref="E56:E66">SUM(I56,K56,M56,O56,Q56,S56)</f>
        <v>687373</v>
      </c>
      <c r="F56" s="121">
        <f aca="true" t="shared" si="71" ref="F56:H67">+ROUND(E56/$D56*100,1)</f>
        <v>53.5</v>
      </c>
      <c r="G56" s="122">
        <f aca="true" t="shared" si="72" ref="G56:G66">SUM(I56,,M56,Q56,S56)</f>
        <v>86048</v>
      </c>
      <c r="H56" s="121">
        <f t="shared" si="71"/>
        <v>6.7</v>
      </c>
      <c r="I56" s="122">
        <v>2496</v>
      </c>
      <c r="J56" s="121">
        <f aca="true" t="shared" si="73" ref="J56:J67">+ROUND(I56/$D56*100,1)</f>
        <v>0.2</v>
      </c>
      <c r="K56" s="122">
        <v>430445</v>
      </c>
      <c r="L56" s="121">
        <f aca="true" t="shared" si="74" ref="L56:L67">+ROUND(K56/$D56*100,1)</f>
        <v>33.5</v>
      </c>
      <c r="M56" s="122">
        <v>18302</v>
      </c>
      <c r="N56" s="121">
        <f aca="true" t="shared" si="75" ref="N56:N67">+ROUND(M56/$D56*100,1)</f>
        <v>1.4</v>
      </c>
      <c r="O56" s="122">
        <v>170880</v>
      </c>
      <c r="P56" s="121">
        <f aca="true" t="shared" si="76" ref="P56:P67">+ROUND(O56/$D56*100,1)</f>
        <v>13.3</v>
      </c>
      <c r="Q56" s="122">
        <v>62556</v>
      </c>
      <c r="R56" s="121">
        <f aca="true" t="shared" si="77" ref="R56:R67">+ROUND(Q56/$D56*100,1)</f>
        <v>4.9</v>
      </c>
      <c r="S56" s="122">
        <v>2694</v>
      </c>
      <c r="T56" s="123">
        <f aca="true" t="shared" si="78" ref="T56:T67">+ROUND(S56/$D56*100,1)</f>
        <v>0.2</v>
      </c>
      <c r="U56" s="124">
        <v>73847</v>
      </c>
      <c r="V56" s="119">
        <f aca="true" t="shared" si="79" ref="V56:V66">SUM(Z56,AB56,AD56,AF56,AH56,AJ56)</f>
        <v>24552</v>
      </c>
      <c r="W56" s="121">
        <f aca="true" t="shared" si="80" ref="W56:W67">+ROUND(V56/$U56*100,1)</f>
        <v>33.2</v>
      </c>
      <c r="X56" s="122">
        <f aca="true" t="shared" si="81" ref="X56:X66">SUM(Z56,,AD56,AH56,AJ56)</f>
        <v>1693</v>
      </c>
      <c r="Y56" s="121">
        <f aca="true" t="shared" si="82" ref="Y56:Y67">+ROUND(X56/$U56*100,1)</f>
        <v>2.3</v>
      </c>
      <c r="Z56" s="122">
        <v>12</v>
      </c>
      <c r="AA56" s="121">
        <f aca="true" t="shared" si="83" ref="AA56:AA67">+ROUND(Z56/$U56*100,1)</f>
        <v>0</v>
      </c>
      <c r="AB56" s="122">
        <v>22859</v>
      </c>
      <c r="AC56" s="121">
        <f aca="true" t="shared" si="84" ref="AC56:AC67">+ROUND(AB56/$U56*100,1)</f>
        <v>31</v>
      </c>
      <c r="AD56" s="122">
        <v>1491</v>
      </c>
      <c r="AE56" s="121">
        <f aca="true" t="shared" si="85" ref="AE56:AE67">+ROUND(AD56/$U56*100,1)</f>
        <v>2</v>
      </c>
      <c r="AF56" s="122">
        <v>0</v>
      </c>
      <c r="AG56" s="121">
        <f aca="true" t="shared" si="86" ref="AG56:AG67">+ROUND(AF56/$U56*100,1)</f>
        <v>0</v>
      </c>
      <c r="AH56" s="122">
        <v>0</v>
      </c>
      <c r="AI56" s="121">
        <f aca="true" t="shared" si="87" ref="AI56:AI67">+ROUND(AH56/$U56*100,1)</f>
        <v>0</v>
      </c>
      <c r="AJ56" s="122">
        <v>190</v>
      </c>
      <c r="AK56" s="121">
        <f aca="true" t="shared" si="88" ref="AK56:AK67">+ROUND(AJ56/$U56*100,1)</f>
        <v>0.3</v>
      </c>
    </row>
    <row r="57" spans="1:37" s="9" customFormat="1" ht="13.5" customHeight="1">
      <c r="A57" s="168"/>
      <c r="B57" s="110">
        <v>41</v>
      </c>
      <c r="C57" s="110" t="s">
        <v>30</v>
      </c>
      <c r="D57" s="126">
        <v>102628</v>
      </c>
      <c r="E57" s="126">
        <f t="shared" si="70"/>
        <v>74460</v>
      </c>
      <c r="F57" s="127">
        <f t="shared" si="71"/>
        <v>72.6</v>
      </c>
      <c r="G57" s="128">
        <f t="shared" si="72"/>
        <v>17978</v>
      </c>
      <c r="H57" s="127">
        <f t="shared" si="71"/>
        <v>17.5</v>
      </c>
      <c r="I57" s="128">
        <v>829</v>
      </c>
      <c r="J57" s="127">
        <f t="shared" si="73"/>
        <v>0.8</v>
      </c>
      <c r="K57" s="128">
        <v>56482</v>
      </c>
      <c r="L57" s="127">
        <f t="shared" si="74"/>
        <v>55</v>
      </c>
      <c r="M57" s="128">
        <v>278</v>
      </c>
      <c r="N57" s="127">
        <f t="shared" si="75"/>
        <v>0.3</v>
      </c>
      <c r="O57" s="128">
        <v>0</v>
      </c>
      <c r="P57" s="127">
        <f t="shared" si="76"/>
        <v>0</v>
      </c>
      <c r="Q57" s="128">
        <v>16809</v>
      </c>
      <c r="R57" s="127">
        <f t="shared" si="77"/>
        <v>16.4</v>
      </c>
      <c r="S57" s="128">
        <v>62</v>
      </c>
      <c r="T57" s="129">
        <f t="shared" si="78"/>
        <v>0.1</v>
      </c>
      <c r="U57" s="130">
        <v>7875</v>
      </c>
      <c r="V57" s="126">
        <f t="shared" si="79"/>
        <v>1851</v>
      </c>
      <c r="W57" s="127">
        <f t="shared" si="80"/>
        <v>23.5</v>
      </c>
      <c r="X57" s="128">
        <f t="shared" si="81"/>
        <v>1462</v>
      </c>
      <c r="Y57" s="127">
        <f t="shared" si="82"/>
        <v>18.6</v>
      </c>
      <c r="Z57" s="128">
        <v>600</v>
      </c>
      <c r="AA57" s="127">
        <f t="shared" si="83"/>
        <v>7.6</v>
      </c>
      <c r="AB57" s="128">
        <v>389</v>
      </c>
      <c r="AC57" s="127">
        <f t="shared" si="84"/>
        <v>4.9</v>
      </c>
      <c r="AD57" s="128">
        <v>195</v>
      </c>
      <c r="AE57" s="127">
        <f t="shared" si="85"/>
        <v>2.5</v>
      </c>
      <c r="AF57" s="128">
        <v>0</v>
      </c>
      <c r="AG57" s="127">
        <f t="shared" si="86"/>
        <v>0</v>
      </c>
      <c r="AH57" s="128">
        <v>633</v>
      </c>
      <c r="AI57" s="127">
        <f t="shared" si="87"/>
        <v>8</v>
      </c>
      <c r="AJ57" s="128">
        <v>34</v>
      </c>
      <c r="AK57" s="127">
        <f t="shared" si="88"/>
        <v>0.4</v>
      </c>
    </row>
    <row r="58" spans="1:37" s="9" customFormat="1" ht="13.5" customHeight="1">
      <c r="A58" s="168"/>
      <c r="B58" s="110">
        <v>47</v>
      </c>
      <c r="C58" s="110" t="s">
        <v>35</v>
      </c>
      <c r="D58" s="126">
        <v>94483</v>
      </c>
      <c r="E58" s="126">
        <f t="shared" si="70"/>
        <v>23102</v>
      </c>
      <c r="F58" s="127">
        <f t="shared" si="71"/>
        <v>24.5</v>
      </c>
      <c r="G58" s="128">
        <f t="shared" si="72"/>
        <v>16343</v>
      </c>
      <c r="H58" s="127">
        <f t="shared" si="71"/>
        <v>17.3</v>
      </c>
      <c r="I58" s="128">
        <v>913</v>
      </c>
      <c r="J58" s="127">
        <f t="shared" si="73"/>
        <v>1</v>
      </c>
      <c r="K58" s="128">
        <v>6759</v>
      </c>
      <c r="L58" s="127">
        <f t="shared" si="74"/>
        <v>7.2</v>
      </c>
      <c r="M58" s="128">
        <v>6506</v>
      </c>
      <c r="N58" s="127">
        <f t="shared" si="75"/>
        <v>6.9</v>
      </c>
      <c r="O58" s="128">
        <v>0</v>
      </c>
      <c r="P58" s="127">
        <f t="shared" si="76"/>
        <v>0</v>
      </c>
      <c r="Q58" s="128">
        <v>8639</v>
      </c>
      <c r="R58" s="127">
        <f t="shared" si="77"/>
        <v>9.1</v>
      </c>
      <c r="S58" s="128">
        <v>285</v>
      </c>
      <c r="T58" s="129">
        <f t="shared" si="78"/>
        <v>0.3</v>
      </c>
      <c r="U58" s="130">
        <v>17389</v>
      </c>
      <c r="V58" s="126">
        <f t="shared" si="79"/>
        <v>7675</v>
      </c>
      <c r="W58" s="127">
        <f t="shared" si="80"/>
        <v>44.1</v>
      </c>
      <c r="X58" s="128">
        <f t="shared" si="81"/>
        <v>6613</v>
      </c>
      <c r="Y58" s="127">
        <f t="shared" si="82"/>
        <v>38</v>
      </c>
      <c r="Z58" s="128">
        <v>814</v>
      </c>
      <c r="AA58" s="127">
        <f t="shared" si="83"/>
        <v>4.7</v>
      </c>
      <c r="AB58" s="128">
        <v>1062</v>
      </c>
      <c r="AC58" s="127">
        <f t="shared" si="84"/>
        <v>6.1</v>
      </c>
      <c r="AD58" s="128">
        <v>4398</v>
      </c>
      <c r="AE58" s="127">
        <f t="shared" si="85"/>
        <v>25.3</v>
      </c>
      <c r="AF58" s="128">
        <v>0</v>
      </c>
      <c r="AG58" s="127">
        <f t="shared" si="86"/>
        <v>0</v>
      </c>
      <c r="AH58" s="128">
        <v>1308</v>
      </c>
      <c r="AI58" s="127">
        <f t="shared" si="87"/>
        <v>7.5</v>
      </c>
      <c r="AJ58" s="128">
        <v>93</v>
      </c>
      <c r="AK58" s="127">
        <f t="shared" si="88"/>
        <v>0.5</v>
      </c>
    </row>
    <row r="59" spans="1:37" s="9" customFormat="1" ht="13.5" customHeight="1">
      <c r="A59" s="168"/>
      <c r="B59" s="110">
        <v>19</v>
      </c>
      <c r="C59" s="110" t="s">
        <v>213</v>
      </c>
      <c r="D59" s="126">
        <v>116386</v>
      </c>
      <c r="E59" s="126">
        <f t="shared" si="70"/>
        <v>6450</v>
      </c>
      <c r="F59" s="127">
        <f t="shared" si="71"/>
        <v>5.5</v>
      </c>
      <c r="G59" s="128">
        <f t="shared" si="72"/>
        <v>6450</v>
      </c>
      <c r="H59" s="127">
        <f t="shared" si="71"/>
        <v>5.5</v>
      </c>
      <c r="I59" s="128">
        <v>0</v>
      </c>
      <c r="J59" s="127">
        <f t="shared" si="73"/>
        <v>0</v>
      </c>
      <c r="K59" s="128">
        <v>0</v>
      </c>
      <c r="L59" s="127">
        <f t="shared" si="74"/>
        <v>0</v>
      </c>
      <c r="M59" s="128">
        <v>6126</v>
      </c>
      <c r="N59" s="127">
        <f t="shared" si="75"/>
        <v>5.3</v>
      </c>
      <c r="O59" s="128">
        <v>0</v>
      </c>
      <c r="P59" s="127">
        <f t="shared" si="76"/>
        <v>0</v>
      </c>
      <c r="Q59" s="128">
        <v>324</v>
      </c>
      <c r="R59" s="127">
        <f t="shared" si="77"/>
        <v>0.3</v>
      </c>
      <c r="S59" s="128">
        <v>0</v>
      </c>
      <c r="T59" s="129">
        <f t="shared" si="78"/>
        <v>0</v>
      </c>
      <c r="U59" s="130">
        <v>116354</v>
      </c>
      <c r="V59" s="126">
        <f t="shared" si="79"/>
        <v>6450</v>
      </c>
      <c r="W59" s="127">
        <f t="shared" si="80"/>
        <v>5.5</v>
      </c>
      <c r="X59" s="128">
        <f t="shared" si="81"/>
        <v>6450</v>
      </c>
      <c r="Y59" s="127">
        <f t="shared" si="82"/>
        <v>5.5</v>
      </c>
      <c r="Z59" s="128">
        <v>0</v>
      </c>
      <c r="AA59" s="127">
        <f t="shared" si="83"/>
        <v>0</v>
      </c>
      <c r="AB59" s="128">
        <v>0</v>
      </c>
      <c r="AC59" s="127">
        <f t="shared" si="84"/>
        <v>0</v>
      </c>
      <c r="AD59" s="128">
        <v>6126</v>
      </c>
      <c r="AE59" s="127">
        <f t="shared" si="85"/>
        <v>5.3</v>
      </c>
      <c r="AF59" s="128">
        <v>0</v>
      </c>
      <c r="AG59" s="127">
        <f t="shared" si="86"/>
        <v>0</v>
      </c>
      <c r="AH59" s="128">
        <v>324</v>
      </c>
      <c r="AI59" s="127">
        <f t="shared" si="87"/>
        <v>0.3</v>
      </c>
      <c r="AJ59" s="128">
        <v>0</v>
      </c>
      <c r="AK59" s="127">
        <f t="shared" si="88"/>
        <v>0</v>
      </c>
    </row>
    <row r="60" spans="1:37" s="9" customFormat="1" ht="13.5" customHeight="1">
      <c r="A60" s="168"/>
      <c r="B60" s="110">
        <v>46</v>
      </c>
      <c r="C60" s="110" t="s">
        <v>34</v>
      </c>
      <c r="D60" s="126">
        <v>573195</v>
      </c>
      <c r="E60" s="126">
        <f t="shared" si="70"/>
        <v>271942</v>
      </c>
      <c r="F60" s="127">
        <f t="shared" si="71"/>
        <v>47.4</v>
      </c>
      <c r="G60" s="128">
        <f t="shared" si="72"/>
        <v>6008</v>
      </c>
      <c r="H60" s="127">
        <f t="shared" si="71"/>
        <v>1</v>
      </c>
      <c r="I60" s="128">
        <v>1168</v>
      </c>
      <c r="J60" s="127">
        <f t="shared" si="73"/>
        <v>0.2</v>
      </c>
      <c r="K60" s="128">
        <v>265934</v>
      </c>
      <c r="L60" s="127">
        <f t="shared" si="74"/>
        <v>46.4</v>
      </c>
      <c r="M60" s="128">
        <v>0</v>
      </c>
      <c r="N60" s="127">
        <f t="shared" si="75"/>
        <v>0</v>
      </c>
      <c r="O60" s="128">
        <v>0</v>
      </c>
      <c r="P60" s="127">
        <f t="shared" si="76"/>
        <v>0</v>
      </c>
      <c r="Q60" s="128">
        <v>4840</v>
      </c>
      <c r="R60" s="127">
        <f t="shared" si="77"/>
        <v>0.8</v>
      </c>
      <c r="S60" s="128">
        <v>0</v>
      </c>
      <c r="T60" s="129">
        <f t="shared" si="78"/>
        <v>0</v>
      </c>
      <c r="U60" s="130">
        <v>68336</v>
      </c>
      <c r="V60" s="126">
        <f t="shared" si="79"/>
        <v>24791</v>
      </c>
      <c r="W60" s="127">
        <f t="shared" si="80"/>
        <v>36.3</v>
      </c>
      <c r="X60" s="128">
        <f t="shared" si="81"/>
        <v>2050</v>
      </c>
      <c r="Y60" s="127">
        <f t="shared" si="82"/>
        <v>3</v>
      </c>
      <c r="Z60" s="128">
        <v>1065</v>
      </c>
      <c r="AA60" s="127">
        <f t="shared" si="83"/>
        <v>1.6</v>
      </c>
      <c r="AB60" s="128">
        <v>22741</v>
      </c>
      <c r="AC60" s="127">
        <f t="shared" si="84"/>
        <v>33.3</v>
      </c>
      <c r="AD60" s="128">
        <v>0</v>
      </c>
      <c r="AE60" s="127">
        <f t="shared" si="85"/>
        <v>0</v>
      </c>
      <c r="AF60" s="128">
        <v>0</v>
      </c>
      <c r="AG60" s="127">
        <f t="shared" si="86"/>
        <v>0</v>
      </c>
      <c r="AH60" s="128">
        <v>985</v>
      </c>
      <c r="AI60" s="127">
        <f t="shared" si="87"/>
        <v>1.4</v>
      </c>
      <c r="AJ60" s="128">
        <v>0</v>
      </c>
      <c r="AK60" s="127">
        <f t="shared" si="88"/>
        <v>0</v>
      </c>
    </row>
    <row r="61" spans="1:37" s="9" customFormat="1" ht="13.5" customHeight="1">
      <c r="A61" s="168"/>
      <c r="B61" s="110">
        <v>33</v>
      </c>
      <c r="C61" s="110" t="s">
        <v>24</v>
      </c>
      <c r="D61" s="126">
        <v>135207</v>
      </c>
      <c r="E61" s="126">
        <f t="shared" si="70"/>
        <v>55679</v>
      </c>
      <c r="F61" s="127">
        <f t="shared" si="71"/>
        <v>41.2</v>
      </c>
      <c r="G61" s="128">
        <f t="shared" si="72"/>
        <v>2229</v>
      </c>
      <c r="H61" s="127">
        <f t="shared" si="71"/>
        <v>1.6</v>
      </c>
      <c r="I61" s="128">
        <v>1000</v>
      </c>
      <c r="J61" s="127">
        <f t="shared" si="73"/>
        <v>0.7</v>
      </c>
      <c r="K61" s="128">
        <v>53450</v>
      </c>
      <c r="L61" s="127">
        <f t="shared" si="74"/>
        <v>39.5</v>
      </c>
      <c r="M61" s="128">
        <v>0</v>
      </c>
      <c r="N61" s="127">
        <f t="shared" si="75"/>
        <v>0</v>
      </c>
      <c r="O61" s="128">
        <v>0</v>
      </c>
      <c r="P61" s="127">
        <f t="shared" si="76"/>
        <v>0</v>
      </c>
      <c r="Q61" s="128">
        <v>1212</v>
      </c>
      <c r="R61" s="127">
        <f t="shared" si="77"/>
        <v>0.9</v>
      </c>
      <c r="S61" s="128">
        <v>17</v>
      </c>
      <c r="T61" s="129">
        <f t="shared" si="78"/>
        <v>0</v>
      </c>
      <c r="U61" s="130">
        <v>9473</v>
      </c>
      <c r="V61" s="126">
        <f t="shared" si="79"/>
        <v>1007</v>
      </c>
      <c r="W61" s="127">
        <f t="shared" si="80"/>
        <v>10.6</v>
      </c>
      <c r="X61" s="128">
        <f t="shared" si="81"/>
        <v>1000</v>
      </c>
      <c r="Y61" s="127">
        <f t="shared" si="82"/>
        <v>10.6</v>
      </c>
      <c r="Z61" s="128">
        <v>1000</v>
      </c>
      <c r="AA61" s="127">
        <f t="shared" si="83"/>
        <v>10.6</v>
      </c>
      <c r="AB61" s="128">
        <v>7</v>
      </c>
      <c r="AC61" s="127">
        <f t="shared" si="84"/>
        <v>0.1</v>
      </c>
      <c r="AD61" s="128">
        <v>0</v>
      </c>
      <c r="AE61" s="127">
        <f t="shared" si="85"/>
        <v>0</v>
      </c>
      <c r="AF61" s="128">
        <v>0</v>
      </c>
      <c r="AG61" s="127">
        <f t="shared" si="86"/>
        <v>0</v>
      </c>
      <c r="AH61" s="128">
        <v>0</v>
      </c>
      <c r="AI61" s="127">
        <f t="shared" si="87"/>
        <v>0</v>
      </c>
      <c r="AJ61" s="128">
        <v>0</v>
      </c>
      <c r="AK61" s="127">
        <f t="shared" si="88"/>
        <v>0</v>
      </c>
    </row>
    <row r="62" spans="1:37" s="9" customFormat="1" ht="13.5" customHeight="1">
      <c r="A62" s="168"/>
      <c r="B62" s="110">
        <v>34</v>
      </c>
      <c r="C62" s="110" t="s">
        <v>25</v>
      </c>
      <c r="D62" s="126">
        <v>371126</v>
      </c>
      <c r="E62" s="126">
        <f t="shared" si="70"/>
        <v>237970</v>
      </c>
      <c r="F62" s="127">
        <f t="shared" si="71"/>
        <v>64.1</v>
      </c>
      <c r="G62" s="128">
        <f t="shared" si="72"/>
        <v>18222</v>
      </c>
      <c r="H62" s="127">
        <f t="shared" si="71"/>
        <v>4.9</v>
      </c>
      <c r="I62" s="128">
        <v>4402</v>
      </c>
      <c r="J62" s="127">
        <f t="shared" si="73"/>
        <v>1.2</v>
      </c>
      <c r="K62" s="128">
        <v>103608</v>
      </c>
      <c r="L62" s="127">
        <f t="shared" si="74"/>
        <v>27.9</v>
      </c>
      <c r="M62" s="128">
        <v>9094</v>
      </c>
      <c r="N62" s="127">
        <f t="shared" si="75"/>
        <v>2.5</v>
      </c>
      <c r="O62" s="128">
        <v>116140</v>
      </c>
      <c r="P62" s="127">
        <f t="shared" si="76"/>
        <v>31.3</v>
      </c>
      <c r="Q62" s="128">
        <v>4186</v>
      </c>
      <c r="R62" s="127">
        <f t="shared" si="77"/>
        <v>1.1</v>
      </c>
      <c r="S62" s="128">
        <v>540</v>
      </c>
      <c r="T62" s="129">
        <f t="shared" si="78"/>
        <v>0.1</v>
      </c>
      <c r="U62" s="130">
        <v>25311</v>
      </c>
      <c r="V62" s="126">
        <f t="shared" si="79"/>
        <v>15699</v>
      </c>
      <c r="W62" s="127">
        <f t="shared" si="80"/>
        <v>62</v>
      </c>
      <c r="X62" s="128">
        <f t="shared" si="81"/>
        <v>10579</v>
      </c>
      <c r="Y62" s="127">
        <f t="shared" si="82"/>
        <v>41.8</v>
      </c>
      <c r="Z62" s="128">
        <v>3402</v>
      </c>
      <c r="AA62" s="127">
        <f t="shared" si="83"/>
        <v>13.4</v>
      </c>
      <c r="AB62" s="128">
        <v>5120</v>
      </c>
      <c r="AC62" s="127">
        <f t="shared" si="84"/>
        <v>20.2</v>
      </c>
      <c r="AD62" s="128">
        <v>7089</v>
      </c>
      <c r="AE62" s="127">
        <f t="shared" si="85"/>
        <v>28</v>
      </c>
      <c r="AF62" s="128">
        <v>0</v>
      </c>
      <c r="AG62" s="127">
        <f t="shared" si="86"/>
        <v>0</v>
      </c>
      <c r="AH62" s="128">
        <v>0</v>
      </c>
      <c r="AI62" s="127">
        <f t="shared" si="87"/>
        <v>0</v>
      </c>
      <c r="AJ62" s="128">
        <v>88</v>
      </c>
      <c r="AK62" s="127">
        <f t="shared" si="88"/>
        <v>0.3</v>
      </c>
    </row>
    <row r="63" spans="1:37" s="9" customFormat="1" ht="13.5" customHeight="1">
      <c r="A63" s="168"/>
      <c r="B63" s="110">
        <v>38</v>
      </c>
      <c r="C63" s="110" t="s">
        <v>28</v>
      </c>
      <c r="D63" s="126">
        <v>256969</v>
      </c>
      <c r="E63" s="126">
        <f t="shared" si="70"/>
        <v>209999</v>
      </c>
      <c r="F63" s="127">
        <f t="shared" si="71"/>
        <v>81.7</v>
      </c>
      <c r="G63" s="128">
        <f t="shared" si="72"/>
        <v>14484</v>
      </c>
      <c r="H63" s="127">
        <f t="shared" si="71"/>
        <v>5.6</v>
      </c>
      <c r="I63" s="128">
        <v>8497</v>
      </c>
      <c r="J63" s="127">
        <f t="shared" si="73"/>
        <v>3.3</v>
      </c>
      <c r="K63" s="128">
        <v>150155</v>
      </c>
      <c r="L63" s="127">
        <f t="shared" si="74"/>
        <v>58.4</v>
      </c>
      <c r="M63" s="128">
        <v>3450</v>
      </c>
      <c r="N63" s="127">
        <f t="shared" si="75"/>
        <v>1.3</v>
      </c>
      <c r="O63" s="128">
        <v>45360</v>
      </c>
      <c r="P63" s="127">
        <f t="shared" si="76"/>
        <v>17.7</v>
      </c>
      <c r="Q63" s="128">
        <v>2407</v>
      </c>
      <c r="R63" s="127">
        <f t="shared" si="77"/>
        <v>0.9</v>
      </c>
      <c r="S63" s="128">
        <v>130</v>
      </c>
      <c r="T63" s="129">
        <f t="shared" si="78"/>
        <v>0.1</v>
      </c>
      <c r="U63" s="130">
        <v>27698</v>
      </c>
      <c r="V63" s="126">
        <f t="shared" si="79"/>
        <v>13155</v>
      </c>
      <c r="W63" s="127">
        <f t="shared" si="80"/>
        <v>47.5</v>
      </c>
      <c r="X63" s="128">
        <f t="shared" si="81"/>
        <v>11610</v>
      </c>
      <c r="Y63" s="127">
        <f t="shared" si="82"/>
        <v>41.9</v>
      </c>
      <c r="Z63" s="128">
        <v>7497</v>
      </c>
      <c r="AA63" s="127">
        <f t="shared" si="83"/>
        <v>27.1</v>
      </c>
      <c r="AB63" s="128">
        <v>0</v>
      </c>
      <c r="AC63" s="127">
        <f t="shared" si="84"/>
        <v>0</v>
      </c>
      <c r="AD63" s="128">
        <v>2163</v>
      </c>
      <c r="AE63" s="127">
        <f t="shared" si="85"/>
        <v>7.8</v>
      </c>
      <c r="AF63" s="128">
        <v>1545</v>
      </c>
      <c r="AG63" s="127">
        <f t="shared" si="86"/>
        <v>5.6</v>
      </c>
      <c r="AH63" s="128">
        <v>1950</v>
      </c>
      <c r="AI63" s="127">
        <f t="shared" si="87"/>
        <v>7</v>
      </c>
      <c r="AJ63" s="128">
        <v>0</v>
      </c>
      <c r="AK63" s="127">
        <f t="shared" si="88"/>
        <v>0</v>
      </c>
    </row>
    <row r="64" spans="1:37" s="9" customFormat="1" ht="13.5" customHeight="1">
      <c r="A64" s="168"/>
      <c r="B64" s="110">
        <v>51</v>
      </c>
      <c r="C64" s="110" t="s">
        <v>37</v>
      </c>
      <c r="D64" s="126">
        <v>115476</v>
      </c>
      <c r="E64" s="126">
        <f t="shared" si="70"/>
        <v>62690</v>
      </c>
      <c r="F64" s="127">
        <f t="shared" si="71"/>
        <v>54.3</v>
      </c>
      <c r="G64" s="128">
        <f t="shared" si="72"/>
        <v>10878</v>
      </c>
      <c r="H64" s="127">
        <f t="shared" si="71"/>
        <v>9.4</v>
      </c>
      <c r="I64" s="128">
        <v>0</v>
      </c>
      <c r="J64" s="127">
        <f t="shared" si="73"/>
        <v>0</v>
      </c>
      <c r="K64" s="128">
        <v>51812</v>
      </c>
      <c r="L64" s="127">
        <f t="shared" si="74"/>
        <v>44.9</v>
      </c>
      <c r="M64" s="128">
        <v>8395</v>
      </c>
      <c r="N64" s="127">
        <f t="shared" si="75"/>
        <v>7.3</v>
      </c>
      <c r="O64" s="128">
        <v>0</v>
      </c>
      <c r="P64" s="127">
        <f t="shared" si="76"/>
        <v>0</v>
      </c>
      <c r="Q64" s="128">
        <v>2483</v>
      </c>
      <c r="R64" s="127">
        <f t="shared" si="77"/>
        <v>2.2</v>
      </c>
      <c r="S64" s="128">
        <v>0</v>
      </c>
      <c r="T64" s="129">
        <f t="shared" si="78"/>
        <v>0</v>
      </c>
      <c r="U64" s="130">
        <v>13514</v>
      </c>
      <c r="V64" s="126">
        <f t="shared" si="79"/>
        <v>5691</v>
      </c>
      <c r="W64" s="127">
        <f t="shared" si="80"/>
        <v>42.1</v>
      </c>
      <c r="X64" s="128">
        <f t="shared" si="81"/>
        <v>5691</v>
      </c>
      <c r="Y64" s="127">
        <f t="shared" si="82"/>
        <v>42.1</v>
      </c>
      <c r="Z64" s="128">
        <v>0</v>
      </c>
      <c r="AA64" s="127">
        <f t="shared" si="83"/>
        <v>0</v>
      </c>
      <c r="AB64" s="128">
        <v>0</v>
      </c>
      <c r="AC64" s="127">
        <f t="shared" si="84"/>
        <v>0</v>
      </c>
      <c r="AD64" s="128">
        <v>4612</v>
      </c>
      <c r="AE64" s="127">
        <f t="shared" si="85"/>
        <v>34.1</v>
      </c>
      <c r="AF64" s="128">
        <v>0</v>
      </c>
      <c r="AG64" s="127">
        <f t="shared" si="86"/>
        <v>0</v>
      </c>
      <c r="AH64" s="128">
        <v>1079</v>
      </c>
      <c r="AI64" s="127">
        <f t="shared" si="87"/>
        <v>8</v>
      </c>
      <c r="AJ64" s="128">
        <v>0</v>
      </c>
      <c r="AK64" s="127">
        <f t="shared" si="88"/>
        <v>0</v>
      </c>
    </row>
    <row r="65" spans="1:37" s="9" customFormat="1" ht="13.5" customHeight="1">
      <c r="A65" s="168"/>
      <c r="B65" s="110">
        <v>73</v>
      </c>
      <c r="C65" s="110" t="s">
        <v>55</v>
      </c>
      <c r="D65" s="126">
        <v>78042</v>
      </c>
      <c r="E65" s="126">
        <f t="shared" si="70"/>
        <v>67239</v>
      </c>
      <c r="F65" s="127">
        <f t="shared" si="71"/>
        <v>86.2</v>
      </c>
      <c r="G65" s="128">
        <f t="shared" si="72"/>
        <v>1781</v>
      </c>
      <c r="H65" s="127">
        <f t="shared" si="71"/>
        <v>2.3</v>
      </c>
      <c r="I65" s="128">
        <v>1000</v>
      </c>
      <c r="J65" s="127">
        <f t="shared" si="73"/>
        <v>1.3</v>
      </c>
      <c r="K65" s="128">
        <v>26577</v>
      </c>
      <c r="L65" s="127">
        <f t="shared" si="74"/>
        <v>34.1</v>
      </c>
      <c r="M65" s="128">
        <v>200</v>
      </c>
      <c r="N65" s="127">
        <f t="shared" si="75"/>
        <v>0.3</v>
      </c>
      <c r="O65" s="128">
        <v>38881</v>
      </c>
      <c r="P65" s="127">
        <f t="shared" si="76"/>
        <v>49.8</v>
      </c>
      <c r="Q65" s="128">
        <v>577</v>
      </c>
      <c r="R65" s="127">
        <f t="shared" si="77"/>
        <v>0.7</v>
      </c>
      <c r="S65" s="128">
        <v>4</v>
      </c>
      <c r="T65" s="129">
        <f t="shared" si="78"/>
        <v>0</v>
      </c>
      <c r="U65" s="130">
        <v>6502</v>
      </c>
      <c r="V65" s="126">
        <f t="shared" si="79"/>
        <v>1318</v>
      </c>
      <c r="W65" s="127">
        <f t="shared" si="80"/>
        <v>20.3</v>
      </c>
      <c r="X65" s="128">
        <f t="shared" si="81"/>
        <v>460</v>
      </c>
      <c r="Y65" s="127">
        <f t="shared" si="82"/>
        <v>7.1</v>
      </c>
      <c r="Z65" s="128">
        <v>0</v>
      </c>
      <c r="AA65" s="127">
        <f t="shared" si="83"/>
        <v>0</v>
      </c>
      <c r="AB65" s="128">
        <v>677</v>
      </c>
      <c r="AC65" s="127">
        <f t="shared" si="84"/>
        <v>10.4</v>
      </c>
      <c r="AD65" s="128">
        <v>200</v>
      </c>
      <c r="AE65" s="127">
        <f t="shared" si="85"/>
        <v>3.1</v>
      </c>
      <c r="AF65" s="128">
        <v>181</v>
      </c>
      <c r="AG65" s="127">
        <f t="shared" si="86"/>
        <v>2.8</v>
      </c>
      <c r="AH65" s="128">
        <v>260</v>
      </c>
      <c r="AI65" s="127">
        <f t="shared" si="87"/>
        <v>4</v>
      </c>
      <c r="AJ65" s="128">
        <v>0</v>
      </c>
      <c r="AK65" s="127">
        <f t="shared" si="88"/>
        <v>0</v>
      </c>
    </row>
    <row r="66" spans="1:37" s="9" customFormat="1" ht="13.5" customHeight="1" thickBot="1">
      <c r="A66" s="168"/>
      <c r="B66" s="112">
        <v>32</v>
      </c>
      <c r="C66" s="116" t="s">
        <v>23</v>
      </c>
      <c r="D66" s="131">
        <v>75113</v>
      </c>
      <c r="E66" s="126">
        <f t="shared" si="70"/>
        <v>3645</v>
      </c>
      <c r="F66" s="132">
        <f t="shared" si="71"/>
        <v>4.9</v>
      </c>
      <c r="G66" s="128">
        <f t="shared" si="72"/>
        <v>0</v>
      </c>
      <c r="H66" s="132">
        <f t="shared" si="71"/>
        <v>0</v>
      </c>
      <c r="I66" s="133">
        <v>0</v>
      </c>
      <c r="J66" s="132">
        <f t="shared" si="73"/>
        <v>0</v>
      </c>
      <c r="K66" s="133">
        <v>3645</v>
      </c>
      <c r="L66" s="132">
        <f t="shared" si="74"/>
        <v>4.9</v>
      </c>
      <c r="M66" s="133">
        <v>0</v>
      </c>
      <c r="N66" s="132">
        <f t="shared" si="75"/>
        <v>0</v>
      </c>
      <c r="O66" s="133">
        <v>0</v>
      </c>
      <c r="P66" s="132">
        <f t="shared" si="76"/>
        <v>0</v>
      </c>
      <c r="Q66" s="133">
        <v>0</v>
      </c>
      <c r="R66" s="132">
        <f t="shared" si="77"/>
        <v>0</v>
      </c>
      <c r="S66" s="133">
        <v>0</v>
      </c>
      <c r="T66" s="134">
        <f t="shared" si="78"/>
        <v>0</v>
      </c>
      <c r="U66" s="135">
        <v>17027</v>
      </c>
      <c r="V66" s="126">
        <f t="shared" si="79"/>
        <v>3645</v>
      </c>
      <c r="W66" s="132">
        <f t="shared" si="80"/>
        <v>21.4</v>
      </c>
      <c r="X66" s="128">
        <f t="shared" si="81"/>
        <v>0</v>
      </c>
      <c r="Y66" s="132">
        <f t="shared" si="82"/>
        <v>0</v>
      </c>
      <c r="Z66" s="133">
        <v>0</v>
      </c>
      <c r="AA66" s="132">
        <f t="shared" si="83"/>
        <v>0</v>
      </c>
      <c r="AB66" s="133">
        <v>3645</v>
      </c>
      <c r="AC66" s="132">
        <f t="shared" si="84"/>
        <v>21.4</v>
      </c>
      <c r="AD66" s="133">
        <v>0</v>
      </c>
      <c r="AE66" s="132">
        <f t="shared" si="85"/>
        <v>0</v>
      </c>
      <c r="AF66" s="133">
        <v>0</v>
      </c>
      <c r="AG66" s="132">
        <f t="shared" si="86"/>
        <v>0</v>
      </c>
      <c r="AH66" s="133">
        <v>0</v>
      </c>
      <c r="AI66" s="132">
        <f t="shared" si="87"/>
        <v>0</v>
      </c>
      <c r="AJ66" s="133">
        <v>0</v>
      </c>
      <c r="AK66" s="132">
        <f t="shared" si="88"/>
        <v>0</v>
      </c>
    </row>
    <row r="67" spans="1:37" s="9" customFormat="1" ht="13.5" customHeight="1" thickTop="1">
      <c r="A67" s="168"/>
      <c r="B67" s="101"/>
      <c r="C67" s="102" t="s">
        <v>74</v>
      </c>
      <c r="D67" s="92">
        <f aca="true" t="shared" si="89" ref="D67:S67">SUM(D56:D66)</f>
        <v>3202786</v>
      </c>
      <c r="E67" s="92">
        <f t="shared" si="89"/>
        <v>1700549</v>
      </c>
      <c r="F67" s="93">
        <f t="shared" si="71"/>
        <v>53.1</v>
      </c>
      <c r="G67" s="94">
        <f t="shared" si="89"/>
        <v>180421</v>
      </c>
      <c r="H67" s="93">
        <f t="shared" si="71"/>
        <v>5.6</v>
      </c>
      <c r="I67" s="94">
        <f t="shared" si="89"/>
        <v>20305</v>
      </c>
      <c r="J67" s="93">
        <f t="shared" si="73"/>
        <v>0.6</v>
      </c>
      <c r="K67" s="94">
        <f t="shared" si="89"/>
        <v>1148867</v>
      </c>
      <c r="L67" s="93">
        <f t="shared" si="74"/>
        <v>35.9</v>
      </c>
      <c r="M67" s="94">
        <f t="shared" si="89"/>
        <v>52351</v>
      </c>
      <c r="N67" s="93">
        <f t="shared" si="75"/>
        <v>1.6</v>
      </c>
      <c r="O67" s="94">
        <f t="shared" si="89"/>
        <v>371261</v>
      </c>
      <c r="P67" s="93">
        <f t="shared" si="76"/>
        <v>11.6</v>
      </c>
      <c r="Q67" s="94">
        <f t="shared" si="89"/>
        <v>104033</v>
      </c>
      <c r="R67" s="93">
        <f t="shared" si="77"/>
        <v>3.2</v>
      </c>
      <c r="S67" s="94">
        <f t="shared" si="89"/>
        <v>3732</v>
      </c>
      <c r="T67" s="95">
        <f t="shared" si="78"/>
        <v>0.1</v>
      </c>
      <c r="U67" s="92">
        <f>SUM(U56:U66)</f>
        <v>383326</v>
      </c>
      <c r="V67" s="92">
        <f>SUM(V56:V66)</f>
        <v>105834</v>
      </c>
      <c r="W67" s="93">
        <f t="shared" si="80"/>
        <v>27.6</v>
      </c>
      <c r="X67" s="92">
        <f>SUM(X56:X66)</f>
        <v>47608</v>
      </c>
      <c r="Y67" s="93">
        <f t="shared" si="82"/>
        <v>12.4</v>
      </c>
      <c r="Z67" s="92">
        <f aca="true" t="shared" si="90" ref="Z67:AJ67">SUM(Z56:Z66)</f>
        <v>14390</v>
      </c>
      <c r="AA67" s="93">
        <f t="shared" si="83"/>
        <v>3.8</v>
      </c>
      <c r="AB67" s="92">
        <f t="shared" si="90"/>
        <v>56500</v>
      </c>
      <c r="AC67" s="93">
        <f t="shared" si="84"/>
        <v>14.7</v>
      </c>
      <c r="AD67" s="92">
        <f t="shared" si="90"/>
        <v>26274</v>
      </c>
      <c r="AE67" s="93">
        <f t="shared" si="85"/>
        <v>6.9</v>
      </c>
      <c r="AF67" s="92">
        <f t="shared" si="90"/>
        <v>1726</v>
      </c>
      <c r="AG67" s="93">
        <f t="shared" si="86"/>
        <v>0.5</v>
      </c>
      <c r="AH67" s="92">
        <f t="shared" si="90"/>
        <v>6539</v>
      </c>
      <c r="AI67" s="93">
        <f t="shared" si="87"/>
        <v>1.7</v>
      </c>
      <c r="AJ67" s="92">
        <f t="shared" si="90"/>
        <v>405</v>
      </c>
      <c r="AK67" s="93">
        <f t="shared" si="88"/>
        <v>0.1</v>
      </c>
    </row>
    <row r="68" spans="1:37" s="9" customFormat="1" ht="13.5" customHeight="1">
      <c r="A68" s="168"/>
      <c r="B68" s="103"/>
      <c r="C68" s="104"/>
      <c r="D68" s="96"/>
      <c r="E68" s="96"/>
      <c r="F68" s="97"/>
      <c r="G68" s="98"/>
      <c r="H68" s="97"/>
      <c r="I68" s="98"/>
      <c r="J68" s="97"/>
      <c r="K68" s="98"/>
      <c r="L68" s="97"/>
      <c r="M68" s="98"/>
      <c r="N68" s="97"/>
      <c r="O68" s="98"/>
      <c r="P68" s="97"/>
      <c r="Q68" s="98"/>
      <c r="R68" s="97"/>
      <c r="S68" s="98"/>
      <c r="T68" s="105"/>
      <c r="U68" s="100"/>
      <c r="V68" s="96"/>
      <c r="W68" s="97"/>
      <c r="X68" s="98"/>
      <c r="Y68" s="97"/>
      <c r="Z68" s="98"/>
      <c r="AA68" s="97"/>
      <c r="AB68" s="98"/>
      <c r="AC68" s="97"/>
      <c r="AD68" s="98"/>
      <c r="AE68" s="97"/>
      <c r="AF68" s="98"/>
      <c r="AG68" s="97"/>
      <c r="AH68" s="98"/>
      <c r="AI68" s="97"/>
      <c r="AJ68" s="98"/>
      <c r="AK68" s="97"/>
    </row>
    <row r="69" spans="1:37" s="9" customFormat="1" ht="13.5" customHeight="1">
      <c r="A69" s="168" t="s">
        <v>80</v>
      </c>
      <c r="B69" s="108">
        <v>9</v>
      </c>
      <c r="C69" s="114" t="s">
        <v>8</v>
      </c>
      <c r="D69" s="119">
        <v>397985</v>
      </c>
      <c r="E69" s="126">
        <f>SUM(I69,K69,M69,O69,Q69,S69)</f>
        <v>8930</v>
      </c>
      <c r="F69" s="121">
        <f aca="true" t="shared" si="91" ref="F69:H73">+ROUND(E69/$D69*100,1)</f>
        <v>2.2</v>
      </c>
      <c r="G69" s="122">
        <f>SUM(I69,,M69,Q69,S69)</f>
        <v>8930</v>
      </c>
      <c r="H69" s="121">
        <f t="shared" si="91"/>
        <v>2.2</v>
      </c>
      <c r="I69" s="122">
        <v>6177</v>
      </c>
      <c r="J69" s="121">
        <f>+ROUND(I69/$D69*100,1)</f>
        <v>1.6</v>
      </c>
      <c r="K69" s="122">
        <v>0</v>
      </c>
      <c r="L69" s="121">
        <f>+ROUND(K69/$D69*100,1)</f>
        <v>0</v>
      </c>
      <c r="M69" s="122">
        <v>0</v>
      </c>
      <c r="N69" s="121">
        <f>+ROUND(M69/$D69*100,1)</f>
        <v>0</v>
      </c>
      <c r="O69" s="122">
        <v>0</v>
      </c>
      <c r="P69" s="121">
        <f>+ROUND(O69/$D69*100,1)</f>
        <v>0</v>
      </c>
      <c r="Q69" s="122">
        <v>2753</v>
      </c>
      <c r="R69" s="121">
        <f>+ROUND(Q69/$D69*100,1)</f>
        <v>0.7</v>
      </c>
      <c r="S69" s="122">
        <v>0</v>
      </c>
      <c r="T69" s="123">
        <f>+ROUND(S69/$D69*100,1)</f>
        <v>0</v>
      </c>
      <c r="U69" s="124">
        <v>105215</v>
      </c>
      <c r="V69" s="126">
        <f>SUM(Z69,AB69,AD69,AF69,AH69,AJ69)</f>
        <v>2568</v>
      </c>
      <c r="W69" s="121">
        <f>+ROUND(V69/$U69*100,1)</f>
        <v>2.4</v>
      </c>
      <c r="X69" s="128">
        <f>SUM(Z69,,AD69,AH69,AJ69)</f>
        <v>2568</v>
      </c>
      <c r="Y69" s="121">
        <f>+ROUND(X69/$U69*100,1)</f>
        <v>2.4</v>
      </c>
      <c r="Z69" s="122">
        <v>2036</v>
      </c>
      <c r="AA69" s="121">
        <f>+ROUND(Z69/$U69*100,1)</f>
        <v>1.9</v>
      </c>
      <c r="AB69" s="122">
        <v>0</v>
      </c>
      <c r="AC69" s="121">
        <f>+ROUND(AB69/$U69*100,1)</f>
        <v>0</v>
      </c>
      <c r="AD69" s="122">
        <v>0</v>
      </c>
      <c r="AE69" s="121">
        <f>+ROUND(AD69/$U69*100,1)</f>
        <v>0</v>
      </c>
      <c r="AF69" s="122">
        <v>0</v>
      </c>
      <c r="AG69" s="121">
        <f>+ROUND(AF69/$U69*100,1)</f>
        <v>0</v>
      </c>
      <c r="AH69" s="122">
        <v>532</v>
      </c>
      <c r="AI69" s="121">
        <f>+ROUND(AH69/$U69*100,1)</f>
        <v>0.5</v>
      </c>
      <c r="AJ69" s="122">
        <v>0</v>
      </c>
      <c r="AK69" s="109">
        <f>+ROUND(AJ69/$U69*100,1)</f>
        <v>0</v>
      </c>
    </row>
    <row r="70" spans="1:37" s="9" customFormat="1" ht="13.5" customHeight="1">
      <c r="A70" s="168"/>
      <c r="B70" s="110">
        <v>22</v>
      </c>
      <c r="C70" s="115" t="s">
        <v>17</v>
      </c>
      <c r="D70" s="126">
        <v>93072</v>
      </c>
      <c r="E70" s="126">
        <f>SUM(I70,K70,M70,O70,Q70,S70)</f>
        <v>7072</v>
      </c>
      <c r="F70" s="127">
        <f t="shared" si="91"/>
        <v>7.6</v>
      </c>
      <c r="G70" s="128">
        <f>SUM(I70,,M70,Q70,S70)</f>
        <v>7072</v>
      </c>
      <c r="H70" s="127">
        <f t="shared" si="91"/>
        <v>7.6</v>
      </c>
      <c r="I70" s="128">
        <v>6742</v>
      </c>
      <c r="J70" s="127">
        <f>+ROUND(I70/$D70*100,1)</f>
        <v>7.2</v>
      </c>
      <c r="K70" s="128">
        <v>0</v>
      </c>
      <c r="L70" s="127">
        <f>+ROUND(K70/$D70*100,1)</f>
        <v>0</v>
      </c>
      <c r="M70" s="128">
        <v>330</v>
      </c>
      <c r="N70" s="127">
        <f>+ROUND(M70/$D70*100,1)</f>
        <v>0.4</v>
      </c>
      <c r="O70" s="128">
        <v>0</v>
      </c>
      <c r="P70" s="127">
        <f>+ROUND(O70/$D70*100,1)</f>
        <v>0</v>
      </c>
      <c r="Q70" s="128">
        <v>0</v>
      </c>
      <c r="R70" s="127">
        <f>+ROUND(Q70/$D70*100,1)</f>
        <v>0</v>
      </c>
      <c r="S70" s="128">
        <v>0</v>
      </c>
      <c r="T70" s="129">
        <f>+ROUND(S70/$D70*100,1)</f>
        <v>0</v>
      </c>
      <c r="U70" s="130">
        <v>12352</v>
      </c>
      <c r="V70" s="126">
        <f>SUM(Z70,AB70,AD70,AF70,AH70,AJ70)</f>
        <v>7072</v>
      </c>
      <c r="W70" s="127">
        <f>+ROUND(V70/$U70*100,1)</f>
        <v>57.3</v>
      </c>
      <c r="X70" s="128">
        <f>SUM(Z70,,AD70,AH70,AJ70)</f>
        <v>7072</v>
      </c>
      <c r="Y70" s="127">
        <f>+ROUND(X70/$U70*100,1)</f>
        <v>57.3</v>
      </c>
      <c r="Z70" s="128">
        <v>6742</v>
      </c>
      <c r="AA70" s="127">
        <f>+ROUND(Z70/$U70*100,1)</f>
        <v>54.6</v>
      </c>
      <c r="AB70" s="128">
        <v>0</v>
      </c>
      <c r="AC70" s="127">
        <f>+ROUND(AB70/$U70*100,1)</f>
        <v>0</v>
      </c>
      <c r="AD70" s="128">
        <v>330</v>
      </c>
      <c r="AE70" s="127">
        <f>+ROUND(AD70/$U70*100,1)</f>
        <v>2.7</v>
      </c>
      <c r="AF70" s="128">
        <v>0</v>
      </c>
      <c r="AG70" s="127">
        <f>+ROUND(AF70/$U70*100,1)</f>
        <v>0</v>
      </c>
      <c r="AH70" s="128">
        <v>0</v>
      </c>
      <c r="AI70" s="127">
        <f>+ROUND(AH70/$U70*100,1)</f>
        <v>0</v>
      </c>
      <c r="AJ70" s="128">
        <v>0</v>
      </c>
      <c r="AK70" s="111">
        <f>+ROUND(AJ70/$U70*100,1)</f>
        <v>0</v>
      </c>
    </row>
    <row r="71" spans="1:37" s="9" customFormat="1" ht="13.5" customHeight="1">
      <c r="A71" s="168"/>
      <c r="B71" s="110">
        <v>74</v>
      </c>
      <c r="C71" s="115" t="s">
        <v>56</v>
      </c>
      <c r="D71" s="126">
        <v>93019</v>
      </c>
      <c r="E71" s="126">
        <f>SUM(I71,K71,M71,O71,Q71,S71)</f>
        <v>1255</v>
      </c>
      <c r="F71" s="127">
        <f t="shared" si="91"/>
        <v>1.3</v>
      </c>
      <c r="G71" s="128">
        <f>SUM(I71,,M71,Q71,S71)</f>
        <v>1255</v>
      </c>
      <c r="H71" s="127">
        <f t="shared" si="91"/>
        <v>1.3</v>
      </c>
      <c r="I71" s="128">
        <v>0</v>
      </c>
      <c r="J71" s="127">
        <f>+ROUND(I71/$D71*100,1)</f>
        <v>0</v>
      </c>
      <c r="K71" s="128">
        <v>0</v>
      </c>
      <c r="L71" s="127">
        <f>+ROUND(K71/$D71*100,1)</f>
        <v>0</v>
      </c>
      <c r="M71" s="128">
        <v>1044</v>
      </c>
      <c r="N71" s="127">
        <f>+ROUND(M71/$D71*100,1)</f>
        <v>1.1</v>
      </c>
      <c r="O71" s="128">
        <v>0</v>
      </c>
      <c r="P71" s="127">
        <f>+ROUND(O71/$D71*100,1)</f>
        <v>0</v>
      </c>
      <c r="Q71" s="128">
        <v>211</v>
      </c>
      <c r="R71" s="127">
        <f>+ROUND(Q71/$D71*100,1)</f>
        <v>0.2</v>
      </c>
      <c r="S71" s="128">
        <v>0</v>
      </c>
      <c r="T71" s="129">
        <f>+ROUND(S71/$D71*100,1)</f>
        <v>0</v>
      </c>
      <c r="U71" s="130">
        <v>5139</v>
      </c>
      <c r="V71" s="126">
        <f>SUM(Z71,AB71,AD71,AF71,AH71,AJ71)</f>
        <v>0</v>
      </c>
      <c r="W71" s="127">
        <f>+ROUND(V71/$U71*100,1)</f>
        <v>0</v>
      </c>
      <c r="X71" s="128">
        <f>SUM(Z71,,AD71,AH71,AJ71)</f>
        <v>0</v>
      </c>
      <c r="Y71" s="127">
        <f>+ROUND(X71/$U71*100,1)</f>
        <v>0</v>
      </c>
      <c r="Z71" s="128">
        <v>0</v>
      </c>
      <c r="AA71" s="127">
        <f>+ROUND(Z71/$U71*100,1)</f>
        <v>0</v>
      </c>
      <c r="AB71" s="128">
        <v>0</v>
      </c>
      <c r="AC71" s="127">
        <f>+ROUND(AB71/$U71*100,1)</f>
        <v>0</v>
      </c>
      <c r="AD71" s="128">
        <v>0</v>
      </c>
      <c r="AE71" s="127">
        <f>+ROUND(AD71/$U71*100,1)</f>
        <v>0</v>
      </c>
      <c r="AF71" s="128">
        <v>0</v>
      </c>
      <c r="AG71" s="127">
        <f>+ROUND(AF71/$U71*100,1)</f>
        <v>0</v>
      </c>
      <c r="AH71" s="128">
        <v>0</v>
      </c>
      <c r="AI71" s="127">
        <f>+ROUND(AH71/$U71*100,1)</f>
        <v>0</v>
      </c>
      <c r="AJ71" s="128">
        <v>0</v>
      </c>
      <c r="AK71" s="111">
        <f>+ROUND(AJ71/$U71*100,1)</f>
        <v>0</v>
      </c>
    </row>
    <row r="72" spans="1:37" s="9" customFormat="1" ht="13.5" customHeight="1" thickBot="1">
      <c r="A72" s="168"/>
      <c r="B72" s="112">
        <v>63</v>
      </c>
      <c r="C72" s="116" t="s">
        <v>46</v>
      </c>
      <c r="D72" s="131">
        <v>200762</v>
      </c>
      <c r="E72" s="131">
        <f>SUM(I72,K72,M72,O72,Q72,S72)</f>
        <v>33528</v>
      </c>
      <c r="F72" s="132">
        <f t="shared" si="91"/>
        <v>16.7</v>
      </c>
      <c r="G72" s="133">
        <f>SUM(I72,,M72,Q72,S72)</f>
        <v>33528</v>
      </c>
      <c r="H72" s="132">
        <f t="shared" si="91"/>
        <v>16.7</v>
      </c>
      <c r="I72" s="133">
        <v>4614</v>
      </c>
      <c r="J72" s="132">
        <f>+ROUND(I72/$D72*100,1)</f>
        <v>2.3</v>
      </c>
      <c r="K72" s="133">
        <v>0</v>
      </c>
      <c r="L72" s="132">
        <f>+ROUND(K72/$D72*100,1)</f>
        <v>0</v>
      </c>
      <c r="M72" s="133">
        <v>0</v>
      </c>
      <c r="N72" s="132">
        <f>+ROUND(M72/$D72*100,1)</f>
        <v>0</v>
      </c>
      <c r="O72" s="133">
        <v>0</v>
      </c>
      <c r="P72" s="132">
        <f>+ROUND(O72/$D72*100,1)</f>
        <v>0</v>
      </c>
      <c r="Q72" s="133">
        <v>28879</v>
      </c>
      <c r="R72" s="132">
        <f>+ROUND(Q72/$D72*100,1)</f>
        <v>14.4</v>
      </c>
      <c r="S72" s="133">
        <v>35</v>
      </c>
      <c r="T72" s="134">
        <f>+ROUND(S72/$D72*100,1)</f>
        <v>0</v>
      </c>
      <c r="U72" s="135">
        <v>20664</v>
      </c>
      <c r="V72" s="131">
        <f>SUM(Z72,AB72,AD72,AF72,AH72,AJ72)</f>
        <v>324</v>
      </c>
      <c r="W72" s="132">
        <f>+ROUND(V72/$U72*100,1)</f>
        <v>1.6</v>
      </c>
      <c r="X72" s="133">
        <f>SUM(Z72,,AD72,AH72,AJ72)</f>
        <v>324</v>
      </c>
      <c r="Y72" s="132">
        <f>+ROUND(X72/$U72*100,1)</f>
        <v>1.6</v>
      </c>
      <c r="Z72" s="133">
        <v>0</v>
      </c>
      <c r="AA72" s="132">
        <f>+ROUND(Z72/$U72*100,1)</f>
        <v>0</v>
      </c>
      <c r="AB72" s="133">
        <v>0</v>
      </c>
      <c r="AC72" s="132">
        <f>+ROUND(AB72/$U72*100,1)</f>
        <v>0</v>
      </c>
      <c r="AD72" s="133">
        <v>0</v>
      </c>
      <c r="AE72" s="132">
        <f>+ROUND(AD72/$U72*100,1)</f>
        <v>0</v>
      </c>
      <c r="AF72" s="133">
        <v>0</v>
      </c>
      <c r="AG72" s="132">
        <f>+ROUND(AF72/$U72*100,1)</f>
        <v>0</v>
      </c>
      <c r="AH72" s="133">
        <v>324</v>
      </c>
      <c r="AI72" s="132">
        <f>+ROUND(AH72/$U72*100,1)</f>
        <v>1.6</v>
      </c>
      <c r="AJ72" s="133">
        <v>0</v>
      </c>
      <c r="AK72" s="113">
        <f>+ROUND(AJ72/$U72*100,1)</f>
        <v>0</v>
      </c>
    </row>
    <row r="73" spans="1:37" s="9" customFormat="1" ht="13.5" customHeight="1" thickTop="1">
      <c r="A73" s="168"/>
      <c r="B73" s="101"/>
      <c r="C73" s="102" t="s">
        <v>74</v>
      </c>
      <c r="D73" s="92">
        <f aca="true" t="shared" si="92" ref="D73:S73">SUM(D69:D72)</f>
        <v>784838</v>
      </c>
      <c r="E73" s="92">
        <f t="shared" si="92"/>
        <v>50785</v>
      </c>
      <c r="F73" s="93">
        <f t="shared" si="91"/>
        <v>6.5</v>
      </c>
      <c r="G73" s="94">
        <f t="shared" si="92"/>
        <v>50785</v>
      </c>
      <c r="H73" s="93">
        <f t="shared" si="91"/>
        <v>6.5</v>
      </c>
      <c r="I73" s="94">
        <f t="shared" si="92"/>
        <v>17533</v>
      </c>
      <c r="J73" s="93">
        <f>+ROUND(I73/$D73*100,1)</f>
        <v>2.2</v>
      </c>
      <c r="K73" s="94">
        <f t="shared" si="92"/>
        <v>0</v>
      </c>
      <c r="L73" s="93">
        <f>+ROUND(K73/$D73*100,1)</f>
        <v>0</v>
      </c>
      <c r="M73" s="94">
        <f t="shared" si="92"/>
        <v>1374</v>
      </c>
      <c r="N73" s="93">
        <f>+ROUND(M73/$D73*100,1)</f>
        <v>0.2</v>
      </c>
      <c r="O73" s="94">
        <f t="shared" si="92"/>
        <v>0</v>
      </c>
      <c r="P73" s="93">
        <f>+ROUND(O73/$D73*100,1)</f>
        <v>0</v>
      </c>
      <c r="Q73" s="94">
        <f t="shared" si="92"/>
        <v>31843</v>
      </c>
      <c r="R73" s="93">
        <f>+ROUND(Q73/$D73*100,1)</f>
        <v>4.1</v>
      </c>
      <c r="S73" s="94">
        <f t="shared" si="92"/>
        <v>35</v>
      </c>
      <c r="T73" s="95">
        <f>+ROUND(S73/$D73*100,1)</f>
        <v>0</v>
      </c>
      <c r="U73" s="92">
        <f>SUM(U69:U72)</f>
        <v>143370</v>
      </c>
      <c r="V73" s="92">
        <f>SUM(V69:V72)</f>
        <v>9964</v>
      </c>
      <c r="W73" s="93">
        <f>+ROUND(V73/$U73*100,1)</f>
        <v>6.9</v>
      </c>
      <c r="X73" s="92">
        <f>SUM(X69:X72)</f>
        <v>9964</v>
      </c>
      <c r="Y73" s="93">
        <f>+ROUND(X73/$U73*100,1)</f>
        <v>6.9</v>
      </c>
      <c r="Z73" s="92">
        <f aca="true" t="shared" si="93" ref="Z73:AJ73">SUM(Z69:Z72)</f>
        <v>8778</v>
      </c>
      <c r="AA73" s="93">
        <f>+ROUND(Z73/$U73*100,1)</f>
        <v>6.1</v>
      </c>
      <c r="AB73" s="92">
        <f t="shared" si="93"/>
        <v>0</v>
      </c>
      <c r="AC73" s="93">
        <f>+ROUND(AB73/$U73*100,1)</f>
        <v>0</v>
      </c>
      <c r="AD73" s="92">
        <f t="shared" si="93"/>
        <v>330</v>
      </c>
      <c r="AE73" s="93">
        <f>+ROUND(AD73/$U73*100,1)</f>
        <v>0.2</v>
      </c>
      <c r="AF73" s="92">
        <f t="shared" si="93"/>
        <v>0</v>
      </c>
      <c r="AG73" s="93">
        <f>+ROUND(AF73/$U73*100,1)</f>
        <v>0</v>
      </c>
      <c r="AH73" s="92">
        <f t="shared" si="93"/>
        <v>856</v>
      </c>
      <c r="AI73" s="93">
        <f>+ROUND(AH73/$U73*100,1)</f>
        <v>0.6</v>
      </c>
      <c r="AJ73" s="92">
        <f t="shared" si="93"/>
        <v>0</v>
      </c>
      <c r="AK73" s="93">
        <f>+ROUND(AJ73/$U73*100,1)</f>
        <v>0</v>
      </c>
    </row>
    <row r="74" spans="1:37" s="9" customFormat="1" ht="13.5" customHeight="1">
      <c r="A74" s="168"/>
      <c r="B74" s="103"/>
      <c r="C74" s="104"/>
      <c r="D74" s="96"/>
      <c r="E74" s="96"/>
      <c r="F74" s="97"/>
      <c r="G74" s="98"/>
      <c r="H74" s="97"/>
      <c r="I74" s="98"/>
      <c r="J74" s="97"/>
      <c r="K74" s="98"/>
      <c r="L74" s="97"/>
      <c r="M74" s="98"/>
      <c r="N74" s="97"/>
      <c r="O74" s="98"/>
      <c r="P74" s="97"/>
      <c r="Q74" s="98"/>
      <c r="R74" s="97"/>
      <c r="S74" s="98"/>
      <c r="T74" s="105"/>
      <c r="U74" s="100"/>
      <c r="V74" s="96"/>
      <c r="W74" s="97"/>
      <c r="X74" s="98"/>
      <c r="Y74" s="97"/>
      <c r="Z74" s="98"/>
      <c r="AA74" s="97"/>
      <c r="AB74" s="98"/>
      <c r="AC74" s="97"/>
      <c r="AD74" s="98"/>
      <c r="AE74" s="97"/>
      <c r="AF74" s="98"/>
      <c r="AG74" s="97"/>
      <c r="AH74" s="98"/>
      <c r="AI74" s="97"/>
      <c r="AJ74" s="98"/>
      <c r="AK74" s="97"/>
    </row>
    <row r="75" spans="1:37" s="9" customFormat="1" ht="13.5" customHeight="1">
      <c r="A75" s="168" t="s">
        <v>72</v>
      </c>
      <c r="B75" s="108">
        <v>57</v>
      </c>
      <c r="C75" s="108" t="s">
        <v>43</v>
      </c>
      <c r="D75" s="119">
        <v>1392387</v>
      </c>
      <c r="E75" s="119">
        <f aca="true" t="shared" si="94" ref="E75:E83">SUM(I75,K75,M75,O75,Q75,S75)</f>
        <v>1204122</v>
      </c>
      <c r="F75" s="121">
        <f aca="true" t="shared" si="95" ref="F75:H84">+ROUND(E75/$D75*100,1)</f>
        <v>86.5</v>
      </c>
      <c r="G75" s="122">
        <f aca="true" t="shared" si="96" ref="G75:G83">SUM(I75,,M75,Q75,S75)</f>
        <v>110354</v>
      </c>
      <c r="H75" s="121">
        <f t="shared" si="95"/>
        <v>7.9</v>
      </c>
      <c r="I75" s="122">
        <v>29112</v>
      </c>
      <c r="J75" s="121">
        <f aca="true" t="shared" si="97" ref="J75:J84">+ROUND(I75/$D75*100,1)</f>
        <v>2.1</v>
      </c>
      <c r="K75" s="122">
        <v>1093768</v>
      </c>
      <c r="L75" s="121">
        <f aca="true" t="shared" si="98" ref="L75:L84">+ROUND(K75/$D75*100,1)</f>
        <v>78.6</v>
      </c>
      <c r="M75" s="122">
        <v>37369</v>
      </c>
      <c r="N75" s="121">
        <f aca="true" t="shared" si="99" ref="N75:N84">+ROUND(M75/$D75*100,1)</f>
        <v>2.7</v>
      </c>
      <c r="O75" s="122">
        <v>0</v>
      </c>
      <c r="P75" s="121">
        <f aca="true" t="shared" si="100" ref="P75:P84">+ROUND(O75/$D75*100,1)</f>
        <v>0</v>
      </c>
      <c r="Q75" s="122">
        <v>42864</v>
      </c>
      <c r="R75" s="121">
        <f aca="true" t="shared" si="101" ref="R75:R84">+ROUND(Q75/$D75*100,1)</f>
        <v>3.1</v>
      </c>
      <c r="S75" s="122">
        <v>1009</v>
      </c>
      <c r="T75" s="123">
        <f aca="true" t="shared" si="102" ref="T75:T84">+ROUND(S75/$D75*100,1)</f>
        <v>0.1</v>
      </c>
      <c r="U75" s="124">
        <v>148910</v>
      </c>
      <c r="V75" s="119">
        <f aca="true" t="shared" si="103" ref="V75:V83">SUM(Z75,AB75,AD75,AF75,AH75,AJ75)</f>
        <v>120767</v>
      </c>
      <c r="W75" s="121">
        <f aca="true" t="shared" si="104" ref="W75:W84">+ROUND(V75/$U75*100,1)</f>
        <v>81.1</v>
      </c>
      <c r="X75" s="122">
        <f aca="true" t="shared" si="105" ref="X75:X83">SUM(Z75,,AD75,AH75,AJ75)</f>
        <v>45667</v>
      </c>
      <c r="Y75" s="121">
        <f aca="true" t="shared" si="106" ref="Y75:Y84">+ROUND(X75/$U75*100,1)</f>
        <v>30.7</v>
      </c>
      <c r="Z75" s="122">
        <v>10320</v>
      </c>
      <c r="AA75" s="121">
        <f aca="true" t="shared" si="107" ref="AA75:AA84">+ROUND(Z75/$U75*100,1)</f>
        <v>6.9</v>
      </c>
      <c r="AB75" s="122">
        <v>75100</v>
      </c>
      <c r="AC75" s="121">
        <f aca="true" t="shared" si="108" ref="AC75:AC84">+ROUND(AB75/$U75*100,1)</f>
        <v>50.4</v>
      </c>
      <c r="AD75" s="122">
        <v>34770</v>
      </c>
      <c r="AE75" s="121">
        <f aca="true" t="shared" si="109" ref="AE75:AE84">+ROUND(AD75/$U75*100,1)</f>
        <v>23.3</v>
      </c>
      <c r="AF75" s="122">
        <v>0</v>
      </c>
      <c r="AG75" s="121">
        <f aca="true" t="shared" si="110" ref="AG75:AG84">+ROUND(AF75/$U75*100,1)</f>
        <v>0</v>
      </c>
      <c r="AH75" s="122">
        <v>170</v>
      </c>
      <c r="AI75" s="121">
        <f aca="true" t="shared" si="111" ref="AI75:AI84">+ROUND(AH75/$U75*100,1)</f>
        <v>0.1</v>
      </c>
      <c r="AJ75" s="122">
        <v>407</v>
      </c>
      <c r="AK75" s="109">
        <f aca="true" t="shared" si="112" ref="AK75:AK84">+ROUND(AJ75/$U75*100,1)</f>
        <v>0.3</v>
      </c>
    </row>
    <row r="76" spans="1:37" s="9" customFormat="1" ht="13.5" customHeight="1">
      <c r="A76" s="168"/>
      <c r="B76" s="110">
        <v>1</v>
      </c>
      <c r="C76" s="110" t="s">
        <v>2</v>
      </c>
      <c r="D76" s="126">
        <v>1830246</v>
      </c>
      <c r="E76" s="126">
        <f t="shared" si="94"/>
        <v>100739</v>
      </c>
      <c r="F76" s="127">
        <f t="shared" si="95"/>
        <v>5.5</v>
      </c>
      <c r="G76" s="128">
        <f t="shared" si="96"/>
        <v>100739</v>
      </c>
      <c r="H76" s="127">
        <f t="shared" si="95"/>
        <v>5.5</v>
      </c>
      <c r="I76" s="128">
        <v>27314</v>
      </c>
      <c r="J76" s="127">
        <f t="shared" si="97"/>
        <v>1.5</v>
      </c>
      <c r="K76" s="128">
        <v>0</v>
      </c>
      <c r="L76" s="127">
        <f t="shared" si="98"/>
        <v>0</v>
      </c>
      <c r="M76" s="128">
        <v>61588</v>
      </c>
      <c r="N76" s="127">
        <f t="shared" si="99"/>
        <v>3.4</v>
      </c>
      <c r="O76" s="128">
        <v>0</v>
      </c>
      <c r="P76" s="127">
        <f t="shared" si="100"/>
        <v>0</v>
      </c>
      <c r="Q76" s="128">
        <v>11837</v>
      </c>
      <c r="R76" s="127">
        <f t="shared" si="101"/>
        <v>0.6</v>
      </c>
      <c r="S76" s="128">
        <v>0</v>
      </c>
      <c r="T76" s="129">
        <f t="shared" si="102"/>
        <v>0</v>
      </c>
      <c r="U76" s="130">
        <v>216347</v>
      </c>
      <c r="V76" s="126">
        <f t="shared" si="103"/>
        <v>55425</v>
      </c>
      <c r="W76" s="127">
        <f t="shared" si="104"/>
        <v>25.6</v>
      </c>
      <c r="X76" s="128">
        <f t="shared" si="105"/>
        <v>55425</v>
      </c>
      <c r="Y76" s="127">
        <f t="shared" si="106"/>
        <v>25.6</v>
      </c>
      <c r="Z76" s="128">
        <v>20256</v>
      </c>
      <c r="AA76" s="127">
        <f t="shared" si="107"/>
        <v>9.4</v>
      </c>
      <c r="AB76" s="128">
        <v>0</v>
      </c>
      <c r="AC76" s="127">
        <f t="shared" si="108"/>
        <v>0</v>
      </c>
      <c r="AD76" s="128">
        <v>34332</v>
      </c>
      <c r="AE76" s="127">
        <f t="shared" si="109"/>
        <v>15.9</v>
      </c>
      <c r="AF76" s="128">
        <v>0</v>
      </c>
      <c r="AG76" s="127">
        <f t="shared" si="110"/>
        <v>0</v>
      </c>
      <c r="AH76" s="128">
        <v>837</v>
      </c>
      <c r="AI76" s="127">
        <f t="shared" si="111"/>
        <v>0.4</v>
      </c>
      <c r="AJ76" s="128">
        <v>0</v>
      </c>
      <c r="AK76" s="111">
        <f t="shared" si="112"/>
        <v>0</v>
      </c>
    </row>
    <row r="77" spans="1:37" s="9" customFormat="1" ht="13.5" customHeight="1">
      <c r="A77" s="168"/>
      <c r="B77" s="110">
        <v>10</v>
      </c>
      <c r="C77" s="110" t="s">
        <v>9</v>
      </c>
      <c r="D77" s="126">
        <v>411097</v>
      </c>
      <c r="E77" s="126">
        <f t="shared" si="94"/>
        <v>9521</v>
      </c>
      <c r="F77" s="127">
        <f t="shared" si="95"/>
        <v>2.3</v>
      </c>
      <c r="G77" s="128">
        <f t="shared" si="96"/>
        <v>2746</v>
      </c>
      <c r="H77" s="127">
        <f t="shared" si="95"/>
        <v>0.7</v>
      </c>
      <c r="I77" s="128">
        <v>0</v>
      </c>
      <c r="J77" s="127">
        <f t="shared" si="97"/>
        <v>0</v>
      </c>
      <c r="K77" s="128">
        <v>6775</v>
      </c>
      <c r="L77" s="127">
        <f t="shared" si="98"/>
        <v>1.6</v>
      </c>
      <c r="M77" s="128">
        <v>2415</v>
      </c>
      <c r="N77" s="127">
        <f t="shared" si="99"/>
        <v>0.6</v>
      </c>
      <c r="O77" s="128">
        <v>0</v>
      </c>
      <c r="P77" s="127">
        <f t="shared" si="100"/>
        <v>0</v>
      </c>
      <c r="Q77" s="128">
        <v>0</v>
      </c>
      <c r="R77" s="127">
        <f t="shared" si="101"/>
        <v>0</v>
      </c>
      <c r="S77" s="128">
        <v>331</v>
      </c>
      <c r="T77" s="129">
        <f t="shared" si="102"/>
        <v>0.1</v>
      </c>
      <c r="U77" s="130">
        <v>60702</v>
      </c>
      <c r="V77" s="126">
        <f t="shared" si="103"/>
        <v>2029</v>
      </c>
      <c r="W77" s="127">
        <f t="shared" si="104"/>
        <v>3.3</v>
      </c>
      <c r="X77" s="128">
        <f t="shared" si="105"/>
        <v>906</v>
      </c>
      <c r="Y77" s="127">
        <f t="shared" si="106"/>
        <v>1.5</v>
      </c>
      <c r="Z77" s="128">
        <v>0</v>
      </c>
      <c r="AA77" s="127">
        <f t="shared" si="107"/>
        <v>0</v>
      </c>
      <c r="AB77" s="128">
        <v>1123</v>
      </c>
      <c r="AC77" s="127">
        <f t="shared" si="108"/>
        <v>1.9</v>
      </c>
      <c r="AD77" s="128">
        <v>750</v>
      </c>
      <c r="AE77" s="127">
        <f t="shared" si="109"/>
        <v>1.2</v>
      </c>
      <c r="AF77" s="128">
        <v>0</v>
      </c>
      <c r="AG77" s="127">
        <f t="shared" si="110"/>
        <v>0</v>
      </c>
      <c r="AH77" s="128">
        <v>0</v>
      </c>
      <c r="AI77" s="127">
        <f t="shared" si="111"/>
        <v>0</v>
      </c>
      <c r="AJ77" s="128">
        <v>156</v>
      </c>
      <c r="AK77" s="111">
        <f t="shared" si="112"/>
        <v>0.3</v>
      </c>
    </row>
    <row r="78" spans="1:37" s="9" customFormat="1" ht="13.5" customHeight="1">
      <c r="A78" s="168"/>
      <c r="B78" s="110">
        <v>26</v>
      </c>
      <c r="C78" s="110" t="s">
        <v>20</v>
      </c>
      <c r="D78" s="126">
        <v>41831</v>
      </c>
      <c r="E78" s="126">
        <f t="shared" si="94"/>
        <v>1210</v>
      </c>
      <c r="F78" s="127">
        <f t="shared" si="95"/>
        <v>2.9</v>
      </c>
      <c r="G78" s="128">
        <f t="shared" si="96"/>
        <v>1210</v>
      </c>
      <c r="H78" s="127">
        <f t="shared" si="95"/>
        <v>2.9</v>
      </c>
      <c r="I78" s="128">
        <v>0</v>
      </c>
      <c r="J78" s="127">
        <f t="shared" si="97"/>
        <v>0</v>
      </c>
      <c r="K78" s="128">
        <v>0</v>
      </c>
      <c r="L78" s="127">
        <f t="shared" si="98"/>
        <v>0</v>
      </c>
      <c r="M78" s="128">
        <v>0</v>
      </c>
      <c r="N78" s="127">
        <f t="shared" si="99"/>
        <v>0</v>
      </c>
      <c r="O78" s="128">
        <v>0</v>
      </c>
      <c r="P78" s="127">
        <f t="shared" si="100"/>
        <v>0</v>
      </c>
      <c r="Q78" s="128">
        <v>1210</v>
      </c>
      <c r="R78" s="127">
        <f t="shared" si="101"/>
        <v>2.9</v>
      </c>
      <c r="S78" s="128">
        <v>0</v>
      </c>
      <c r="T78" s="129">
        <f t="shared" si="102"/>
        <v>0</v>
      </c>
      <c r="U78" s="130">
        <v>7311</v>
      </c>
      <c r="V78" s="126">
        <f t="shared" si="103"/>
        <v>599</v>
      </c>
      <c r="W78" s="127">
        <f t="shared" si="104"/>
        <v>8.2</v>
      </c>
      <c r="X78" s="128">
        <f t="shared" si="105"/>
        <v>599</v>
      </c>
      <c r="Y78" s="127">
        <f t="shared" si="106"/>
        <v>8.2</v>
      </c>
      <c r="Z78" s="128">
        <v>0</v>
      </c>
      <c r="AA78" s="127">
        <f t="shared" si="107"/>
        <v>0</v>
      </c>
      <c r="AB78" s="128">
        <v>0</v>
      </c>
      <c r="AC78" s="127">
        <f t="shared" si="108"/>
        <v>0</v>
      </c>
      <c r="AD78" s="128">
        <v>0</v>
      </c>
      <c r="AE78" s="127">
        <f t="shared" si="109"/>
        <v>0</v>
      </c>
      <c r="AF78" s="128">
        <v>0</v>
      </c>
      <c r="AG78" s="127">
        <f t="shared" si="110"/>
        <v>0</v>
      </c>
      <c r="AH78" s="128">
        <v>599</v>
      </c>
      <c r="AI78" s="127">
        <f t="shared" si="111"/>
        <v>8.2</v>
      </c>
      <c r="AJ78" s="128">
        <v>0</v>
      </c>
      <c r="AK78" s="111">
        <f t="shared" si="112"/>
        <v>0</v>
      </c>
    </row>
    <row r="79" spans="1:37" s="9" customFormat="1" ht="13.5" customHeight="1">
      <c r="A79" s="168"/>
      <c r="B79" s="110">
        <v>15</v>
      </c>
      <c r="C79" s="110" t="s">
        <v>12</v>
      </c>
      <c r="D79" s="126">
        <v>86571</v>
      </c>
      <c r="E79" s="126">
        <f t="shared" si="94"/>
        <v>4912</v>
      </c>
      <c r="F79" s="127">
        <f t="shared" si="95"/>
        <v>5.7</v>
      </c>
      <c r="G79" s="128">
        <f t="shared" si="96"/>
        <v>4912</v>
      </c>
      <c r="H79" s="127">
        <f t="shared" si="95"/>
        <v>5.7</v>
      </c>
      <c r="I79" s="128">
        <v>0</v>
      </c>
      <c r="J79" s="127">
        <f t="shared" si="97"/>
        <v>0</v>
      </c>
      <c r="K79" s="128">
        <v>0</v>
      </c>
      <c r="L79" s="127">
        <f t="shared" si="98"/>
        <v>0</v>
      </c>
      <c r="M79" s="128">
        <v>0</v>
      </c>
      <c r="N79" s="127">
        <f t="shared" si="99"/>
        <v>0</v>
      </c>
      <c r="O79" s="128">
        <v>0</v>
      </c>
      <c r="P79" s="127">
        <f t="shared" si="100"/>
        <v>0</v>
      </c>
      <c r="Q79" s="128">
        <v>4912</v>
      </c>
      <c r="R79" s="127">
        <f t="shared" si="101"/>
        <v>5.7</v>
      </c>
      <c r="S79" s="128">
        <v>0</v>
      </c>
      <c r="T79" s="129">
        <f t="shared" si="102"/>
        <v>0</v>
      </c>
      <c r="U79" s="130">
        <v>86571</v>
      </c>
      <c r="V79" s="126">
        <f t="shared" si="103"/>
        <v>4912</v>
      </c>
      <c r="W79" s="127">
        <f t="shared" si="104"/>
        <v>5.7</v>
      </c>
      <c r="X79" s="128">
        <f t="shared" si="105"/>
        <v>4912</v>
      </c>
      <c r="Y79" s="127">
        <f t="shared" si="106"/>
        <v>5.7</v>
      </c>
      <c r="Z79" s="128">
        <v>0</v>
      </c>
      <c r="AA79" s="127">
        <f t="shared" si="107"/>
        <v>0</v>
      </c>
      <c r="AB79" s="128">
        <v>0</v>
      </c>
      <c r="AC79" s="127">
        <f t="shared" si="108"/>
        <v>0</v>
      </c>
      <c r="AD79" s="128">
        <v>0</v>
      </c>
      <c r="AE79" s="127">
        <f t="shared" si="109"/>
        <v>0</v>
      </c>
      <c r="AF79" s="128">
        <v>0</v>
      </c>
      <c r="AG79" s="127">
        <f t="shared" si="110"/>
        <v>0</v>
      </c>
      <c r="AH79" s="128">
        <v>4912</v>
      </c>
      <c r="AI79" s="127">
        <f t="shared" si="111"/>
        <v>5.7</v>
      </c>
      <c r="AJ79" s="128">
        <v>0</v>
      </c>
      <c r="AK79" s="111">
        <f t="shared" si="112"/>
        <v>0</v>
      </c>
    </row>
    <row r="80" spans="1:37" s="9" customFormat="1" ht="13.5" customHeight="1">
      <c r="A80" s="168"/>
      <c r="B80" s="110">
        <v>87</v>
      </c>
      <c r="C80" s="115" t="s">
        <v>66</v>
      </c>
      <c r="D80" s="126">
        <v>51493</v>
      </c>
      <c r="E80" s="126">
        <f t="shared" si="94"/>
        <v>7676</v>
      </c>
      <c r="F80" s="127">
        <f t="shared" si="95"/>
        <v>14.9</v>
      </c>
      <c r="G80" s="128">
        <f t="shared" si="96"/>
        <v>3444</v>
      </c>
      <c r="H80" s="127">
        <f t="shared" si="95"/>
        <v>6.7</v>
      </c>
      <c r="I80" s="128">
        <v>0</v>
      </c>
      <c r="J80" s="127">
        <f t="shared" si="97"/>
        <v>0</v>
      </c>
      <c r="K80" s="128">
        <v>0</v>
      </c>
      <c r="L80" s="127">
        <f t="shared" si="98"/>
        <v>0</v>
      </c>
      <c r="M80" s="128">
        <v>215</v>
      </c>
      <c r="N80" s="127">
        <f t="shared" si="99"/>
        <v>0.4</v>
      </c>
      <c r="O80" s="128">
        <v>4232</v>
      </c>
      <c r="P80" s="127">
        <f t="shared" si="100"/>
        <v>8.2</v>
      </c>
      <c r="Q80" s="128">
        <v>3229</v>
      </c>
      <c r="R80" s="127">
        <f t="shared" si="101"/>
        <v>6.3</v>
      </c>
      <c r="S80" s="128">
        <v>0</v>
      </c>
      <c r="T80" s="129">
        <f t="shared" si="102"/>
        <v>0</v>
      </c>
      <c r="U80" s="130">
        <v>7894</v>
      </c>
      <c r="V80" s="126">
        <f t="shared" si="103"/>
        <v>7074</v>
      </c>
      <c r="W80" s="127">
        <f t="shared" si="104"/>
        <v>89.6</v>
      </c>
      <c r="X80" s="128">
        <f t="shared" si="105"/>
        <v>2842</v>
      </c>
      <c r="Y80" s="127">
        <f t="shared" si="106"/>
        <v>36</v>
      </c>
      <c r="Z80" s="128">
        <v>0</v>
      </c>
      <c r="AA80" s="127">
        <f t="shared" si="107"/>
        <v>0</v>
      </c>
      <c r="AB80" s="128">
        <v>0</v>
      </c>
      <c r="AC80" s="127">
        <f t="shared" si="108"/>
        <v>0</v>
      </c>
      <c r="AD80" s="128">
        <v>215</v>
      </c>
      <c r="AE80" s="127">
        <f t="shared" si="109"/>
        <v>2.7</v>
      </c>
      <c r="AF80" s="128">
        <v>4232</v>
      </c>
      <c r="AG80" s="127">
        <f t="shared" si="110"/>
        <v>53.6</v>
      </c>
      <c r="AH80" s="128">
        <v>2627</v>
      </c>
      <c r="AI80" s="127">
        <f t="shared" si="111"/>
        <v>33.3</v>
      </c>
      <c r="AJ80" s="128">
        <v>0</v>
      </c>
      <c r="AK80" s="111">
        <f t="shared" si="112"/>
        <v>0</v>
      </c>
    </row>
    <row r="81" spans="1:37" s="9" customFormat="1" ht="13.5" customHeight="1">
      <c r="A81" s="168"/>
      <c r="B81" s="110">
        <v>81</v>
      </c>
      <c r="C81" s="115" t="s">
        <v>62</v>
      </c>
      <c r="D81" s="126">
        <v>177967</v>
      </c>
      <c r="E81" s="126">
        <f t="shared" si="94"/>
        <v>33482</v>
      </c>
      <c r="F81" s="127">
        <f t="shared" si="95"/>
        <v>18.8</v>
      </c>
      <c r="G81" s="128">
        <f t="shared" si="96"/>
        <v>33482</v>
      </c>
      <c r="H81" s="127">
        <f t="shared" si="95"/>
        <v>18.8</v>
      </c>
      <c r="I81" s="128">
        <v>0</v>
      </c>
      <c r="J81" s="127">
        <f t="shared" si="97"/>
        <v>0</v>
      </c>
      <c r="K81" s="128">
        <v>0</v>
      </c>
      <c r="L81" s="127">
        <f t="shared" si="98"/>
        <v>0</v>
      </c>
      <c r="M81" s="128">
        <v>0</v>
      </c>
      <c r="N81" s="127">
        <f t="shared" si="99"/>
        <v>0</v>
      </c>
      <c r="O81" s="128">
        <v>0</v>
      </c>
      <c r="P81" s="127">
        <f t="shared" si="100"/>
        <v>0</v>
      </c>
      <c r="Q81" s="128">
        <v>33482</v>
      </c>
      <c r="R81" s="127">
        <f t="shared" si="101"/>
        <v>18.8</v>
      </c>
      <c r="S81" s="128">
        <v>0</v>
      </c>
      <c r="T81" s="129">
        <f t="shared" si="102"/>
        <v>0</v>
      </c>
      <c r="U81" s="130">
        <v>14721</v>
      </c>
      <c r="V81" s="126">
        <f t="shared" si="103"/>
        <v>5279</v>
      </c>
      <c r="W81" s="127">
        <f t="shared" si="104"/>
        <v>35.9</v>
      </c>
      <c r="X81" s="128">
        <f t="shared" si="105"/>
        <v>5279</v>
      </c>
      <c r="Y81" s="127">
        <f t="shared" si="106"/>
        <v>35.9</v>
      </c>
      <c r="Z81" s="128">
        <v>0</v>
      </c>
      <c r="AA81" s="127">
        <f t="shared" si="107"/>
        <v>0</v>
      </c>
      <c r="AB81" s="128">
        <v>0</v>
      </c>
      <c r="AC81" s="127">
        <f t="shared" si="108"/>
        <v>0</v>
      </c>
      <c r="AD81" s="128">
        <v>0</v>
      </c>
      <c r="AE81" s="127">
        <f t="shared" si="109"/>
        <v>0</v>
      </c>
      <c r="AF81" s="128">
        <v>0</v>
      </c>
      <c r="AG81" s="127">
        <f t="shared" si="110"/>
        <v>0</v>
      </c>
      <c r="AH81" s="128">
        <v>5279</v>
      </c>
      <c r="AI81" s="127">
        <f t="shared" si="111"/>
        <v>35.9</v>
      </c>
      <c r="AJ81" s="128">
        <v>0</v>
      </c>
      <c r="AK81" s="111">
        <f t="shared" si="112"/>
        <v>0</v>
      </c>
    </row>
    <row r="82" spans="1:37" s="9" customFormat="1" ht="13.5" customHeight="1">
      <c r="A82" s="168"/>
      <c r="B82" s="110">
        <v>54</v>
      </c>
      <c r="C82" s="110" t="s">
        <v>40</v>
      </c>
      <c r="D82" s="126">
        <v>154488</v>
      </c>
      <c r="E82" s="126">
        <f t="shared" si="94"/>
        <v>11531</v>
      </c>
      <c r="F82" s="127">
        <f t="shared" si="95"/>
        <v>7.5</v>
      </c>
      <c r="G82" s="128">
        <f t="shared" si="96"/>
        <v>11531</v>
      </c>
      <c r="H82" s="127">
        <f t="shared" si="95"/>
        <v>7.5</v>
      </c>
      <c r="I82" s="128">
        <v>4540</v>
      </c>
      <c r="J82" s="127">
        <f t="shared" si="97"/>
        <v>2.9</v>
      </c>
      <c r="K82" s="128">
        <v>0</v>
      </c>
      <c r="L82" s="127">
        <f t="shared" si="98"/>
        <v>0</v>
      </c>
      <c r="M82" s="128">
        <v>0</v>
      </c>
      <c r="N82" s="127">
        <f t="shared" si="99"/>
        <v>0</v>
      </c>
      <c r="O82" s="128">
        <v>0</v>
      </c>
      <c r="P82" s="127">
        <f t="shared" si="100"/>
        <v>0</v>
      </c>
      <c r="Q82" s="128">
        <v>6991</v>
      </c>
      <c r="R82" s="127">
        <f t="shared" si="101"/>
        <v>4.5</v>
      </c>
      <c r="S82" s="128">
        <v>0</v>
      </c>
      <c r="T82" s="129">
        <f t="shared" si="102"/>
        <v>0</v>
      </c>
      <c r="U82" s="130">
        <v>79072</v>
      </c>
      <c r="V82" s="126">
        <f t="shared" si="103"/>
        <v>7155</v>
      </c>
      <c r="W82" s="127">
        <f t="shared" si="104"/>
        <v>9</v>
      </c>
      <c r="X82" s="128">
        <f t="shared" si="105"/>
        <v>7155</v>
      </c>
      <c r="Y82" s="127">
        <f t="shared" si="106"/>
        <v>9</v>
      </c>
      <c r="Z82" s="128">
        <v>360</v>
      </c>
      <c r="AA82" s="127">
        <f t="shared" si="107"/>
        <v>0.5</v>
      </c>
      <c r="AB82" s="128">
        <v>0</v>
      </c>
      <c r="AC82" s="127">
        <f t="shared" si="108"/>
        <v>0</v>
      </c>
      <c r="AD82" s="128">
        <v>0</v>
      </c>
      <c r="AE82" s="127">
        <f t="shared" si="109"/>
        <v>0</v>
      </c>
      <c r="AF82" s="128">
        <v>0</v>
      </c>
      <c r="AG82" s="127">
        <f t="shared" si="110"/>
        <v>0</v>
      </c>
      <c r="AH82" s="128">
        <v>6795</v>
      </c>
      <c r="AI82" s="127">
        <f t="shared" si="111"/>
        <v>8.6</v>
      </c>
      <c r="AJ82" s="128">
        <v>0</v>
      </c>
      <c r="AK82" s="111">
        <f t="shared" si="112"/>
        <v>0</v>
      </c>
    </row>
    <row r="83" spans="1:37" s="9" customFormat="1" ht="13.5" customHeight="1" thickBot="1">
      <c r="A83" s="168"/>
      <c r="B83" s="112">
        <v>75</v>
      </c>
      <c r="C83" s="112" t="s">
        <v>57</v>
      </c>
      <c r="D83" s="131">
        <v>85446</v>
      </c>
      <c r="E83" s="131">
        <f t="shared" si="94"/>
        <v>5029</v>
      </c>
      <c r="F83" s="132">
        <f t="shared" si="95"/>
        <v>5.9</v>
      </c>
      <c r="G83" s="133">
        <f t="shared" si="96"/>
        <v>5029</v>
      </c>
      <c r="H83" s="132">
        <f t="shared" si="95"/>
        <v>5.9</v>
      </c>
      <c r="I83" s="133">
        <v>0</v>
      </c>
      <c r="J83" s="132">
        <f t="shared" si="97"/>
        <v>0</v>
      </c>
      <c r="K83" s="133">
        <v>0</v>
      </c>
      <c r="L83" s="132">
        <f t="shared" si="98"/>
        <v>0</v>
      </c>
      <c r="M83" s="133">
        <v>0</v>
      </c>
      <c r="N83" s="132">
        <f t="shared" si="99"/>
        <v>0</v>
      </c>
      <c r="O83" s="133">
        <v>0</v>
      </c>
      <c r="P83" s="132">
        <f t="shared" si="100"/>
        <v>0</v>
      </c>
      <c r="Q83" s="133">
        <v>5029</v>
      </c>
      <c r="R83" s="132">
        <f t="shared" si="101"/>
        <v>5.9</v>
      </c>
      <c r="S83" s="133">
        <v>0</v>
      </c>
      <c r="T83" s="134">
        <f t="shared" si="102"/>
        <v>0</v>
      </c>
      <c r="U83" s="135">
        <v>10922</v>
      </c>
      <c r="V83" s="131">
        <f t="shared" si="103"/>
        <v>1187</v>
      </c>
      <c r="W83" s="132">
        <f t="shared" si="104"/>
        <v>10.9</v>
      </c>
      <c r="X83" s="133">
        <f t="shared" si="105"/>
        <v>1187</v>
      </c>
      <c r="Y83" s="132">
        <f t="shared" si="106"/>
        <v>10.9</v>
      </c>
      <c r="Z83" s="133">
        <v>0</v>
      </c>
      <c r="AA83" s="132">
        <f t="shared" si="107"/>
        <v>0</v>
      </c>
      <c r="AB83" s="133">
        <v>0</v>
      </c>
      <c r="AC83" s="132">
        <f t="shared" si="108"/>
        <v>0</v>
      </c>
      <c r="AD83" s="133">
        <v>0</v>
      </c>
      <c r="AE83" s="132">
        <f t="shared" si="109"/>
        <v>0</v>
      </c>
      <c r="AF83" s="133">
        <v>0</v>
      </c>
      <c r="AG83" s="132">
        <f t="shared" si="110"/>
        <v>0</v>
      </c>
      <c r="AH83" s="133">
        <v>1187</v>
      </c>
      <c r="AI83" s="132">
        <f t="shared" si="111"/>
        <v>10.9</v>
      </c>
      <c r="AJ83" s="133">
        <v>0</v>
      </c>
      <c r="AK83" s="113">
        <f t="shared" si="112"/>
        <v>0</v>
      </c>
    </row>
    <row r="84" spans="1:37" s="9" customFormat="1" ht="13.5" customHeight="1" thickTop="1">
      <c r="A84" s="168"/>
      <c r="B84" s="101"/>
      <c r="C84" s="102" t="s">
        <v>74</v>
      </c>
      <c r="D84" s="92">
        <f aca="true" t="shared" si="113" ref="D84:S84">SUM(D75:D83)</f>
        <v>4231526</v>
      </c>
      <c r="E84" s="92">
        <f t="shared" si="113"/>
        <v>1378222</v>
      </c>
      <c r="F84" s="93">
        <f t="shared" si="95"/>
        <v>32.6</v>
      </c>
      <c r="G84" s="94">
        <f t="shared" si="113"/>
        <v>273447</v>
      </c>
      <c r="H84" s="93">
        <f t="shared" si="95"/>
        <v>6.5</v>
      </c>
      <c r="I84" s="94">
        <f t="shared" si="113"/>
        <v>60966</v>
      </c>
      <c r="J84" s="93">
        <f t="shared" si="97"/>
        <v>1.4</v>
      </c>
      <c r="K84" s="94">
        <f t="shared" si="113"/>
        <v>1100543</v>
      </c>
      <c r="L84" s="93">
        <f t="shared" si="98"/>
        <v>26</v>
      </c>
      <c r="M84" s="94">
        <f t="shared" si="113"/>
        <v>101587</v>
      </c>
      <c r="N84" s="93">
        <f t="shared" si="99"/>
        <v>2.4</v>
      </c>
      <c r="O84" s="94">
        <f t="shared" si="113"/>
        <v>4232</v>
      </c>
      <c r="P84" s="93">
        <f t="shared" si="100"/>
        <v>0.1</v>
      </c>
      <c r="Q84" s="94">
        <f t="shared" si="113"/>
        <v>109554</v>
      </c>
      <c r="R84" s="93">
        <f t="shared" si="101"/>
        <v>2.6</v>
      </c>
      <c r="S84" s="94">
        <f t="shared" si="113"/>
        <v>1340</v>
      </c>
      <c r="T84" s="95">
        <f t="shared" si="102"/>
        <v>0</v>
      </c>
      <c r="U84" s="92">
        <f>SUM(U75:U83)</f>
        <v>632450</v>
      </c>
      <c r="V84" s="92">
        <f>SUM(V75:V83)</f>
        <v>204427</v>
      </c>
      <c r="W84" s="93">
        <f t="shared" si="104"/>
        <v>32.3</v>
      </c>
      <c r="X84" s="92">
        <f>SUM(X75:X83)</f>
        <v>123972</v>
      </c>
      <c r="Y84" s="93">
        <f t="shared" si="106"/>
        <v>19.6</v>
      </c>
      <c r="Z84" s="92">
        <f aca="true" t="shared" si="114" ref="Z84:AJ84">SUM(Z75:Z83)</f>
        <v>30936</v>
      </c>
      <c r="AA84" s="93">
        <f t="shared" si="107"/>
        <v>4.9</v>
      </c>
      <c r="AB84" s="92">
        <f t="shared" si="114"/>
        <v>76223</v>
      </c>
      <c r="AC84" s="93">
        <f t="shared" si="108"/>
        <v>12.1</v>
      </c>
      <c r="AD84" s="92">
        <f t="shared" si="114"/>
        <v>70067</v>
      </c>
      <c r="AE84" s="93">
        <f t="shared" si="109"/>
        <v>11.1</v>
      </c>
      <c r="AF84" s="92">
        <f t="shared" si="114"/>
        <v>4232</v>
      </c>
      <c r="AG84" s="93">
        <f t="shared" si="110"/>
        <v>0.7</v>
      </c>
      <c r="AH84" s="92">
        <f t="shared" si="114"/>
        <v>22406</v>
      </c>
      <c r="AI84" s="93">
        <f t="shared" si="111"/>
        <v>3.5</v>
      </c>
      <c r="AJ84" s="92">
        <f t="shared" si="114"/>
        <v>563</v>
      </c>
      <c r="AK84" s="93">
        <f t="shared" si="112"/>
        <v>0.1</v>
      </c>
    </row>
    <row r="85" spans="1:37" s="9" customFormat="1" ht="13.5" customHeight="1">
      <c r="A85" s="168"/>
      <c r="B85" s="103"/>
      <c r="C85" s="104"/>
      <c r="D85" s="96"/>
      <c r="E85" s="96"/>
      <c r="F85" s="97"/>
      <c r="G85" s="98"/>
      <c r="H85" s="97"/>
      <c r="I85" s="98"/>
      <c r="J85" s="97"/>
      <c r="K85" s="98"/>
      <c r="L85" s="97"/>
      <c r="M85" s="98"/>
      <c r="N85" s="97"/>
      <c r="O85" s="98"/>
      <c r="P85" s="97"/>
      <c r="Q85" s="98"/>
      <c r="R85" s="97"/>
      <c r="S85" s="98"/>
      <c r="T85" s="105"/>
      <c r="U85" s="100"/>
      <c r="V85" s="96"/>
      <c r="W85" s="97"/>
      <c r="X85" s="98"/>
      <c r="Y85" s="97"/>
      <c r="Z85" s="98"/>
      <c r="AA85" s="97"/>
      <c r="AB85" s="98"/>
      <c r="AC85" s="97"/>
      <c r="AD85" s="98"/>
      <c r="AE85" s="97"/>
      <c r="AF85" s="98"/>
      <c r="AG85" s="97"/>
      <c r="AH85" s="98"/>
      <c r="AI85" s="97"/>
      <c r="AJ85" s="98"/>
      <c r="AK85" s="97"/>
    </row>
    <row r="86" spans="1:37" s="9" customFormat="1" ht="13.5" customHeight="1">
      <c r="A86" s="168" t="s">
        <v>73</v>
      </c>
      <c r="B86" s="108">
        <v>2</v>
      </c>
      <c r="C86" s="108" t="s">
        <v>3</v>
      </c>
      <c r="D86" s="119">
        <v>244883</v>
      </c>
      <c r="E86" s="126">
        <f aca="true" t="shared" si="115" ref="E86:E91">SUM(I86,K86,M86,O86,Q86,S86)</f>
        <v>12637</v>
      </c>
      <c r="F86" s="121">
        <f aca="true" t="shared" si="116" ref="F86:H92">+ROUND(E86/$D86*100,1)</f>
        <v>5.2</v>
      </c>
      <c r="G86" s="125">
        <f aca="true" t="shared" si="117" ref="G86:G91">SUM(I86,,M86,Q86,S86)</f>
        <v>12637</v>
      </c>
      <c r="H86" s="121">
        <f t="shared" si="116"/>
        <v>5.2</v>
      </c>
      <c r="I86" s="122">
        <v>0</v>
      </c>
      <c r="J86" s="121">
        <f aca="true" t="shared" si="118" ref="J86:J92">+ROUND(I86/$D86*100,1)</f>
        <v>0</v>
      </c>
      <c r="K86" s="122">
        <v>0</v>
      </c>
      <c r="L86" s="121">
        <f aca="true" t="shared" si="119" ref="L86:L92">+ROUND(K86/$D86*100,1)</f>
        <v>0</v>
      </c>
      <c r="M86" s="122">
        <v>0</v>
      </c>
      <c r="N86" s="121">
        <f aca="true" t="shared" si="120" ref="N86:N92">+ROUND(M86/$D86*100,1)</f>
        <v>0</v>
      </c>
      <c r="O86" s="122">
        <v>0</v>
      </c>
      <c r="P86" s="121">
        <f aca="true" t="shared" si="121" ref="P86:P92">+ROUND(O86/$D86*100,1)</f>
        <v>0</v>
      </c>
      <c r="Q86" s="122">
        <v>12637</v>
      </c>
      <c r="R86" s="121">
        <f aca="true" t="shared" si="122" ref="R86:R92">+ROUND(Q86/$D86*100,1)</f>
        <v>5.2</v>
      </c>
      <c r="S86" s="122">
        <v>0</v>
      </c>
      <c r="T86" s="123">
        <f aca="true" t="shared" si="123" ref="T86:T92">+ROUND(S86/$D86*100,1)</f>
        <v>0</v>
      </c>
      <c r="U86" s="124">
        <v>27481</v>
      </c>
      <c r="V86" s="119">
        <f aca="true" t="shared" si="124" ref="V86:V91">SUM(Z86,AB86,AD86,AF86,AH86,AJ86)</f>
        <v>0</v>
      </c>
      <c r="W86" s="121">
        <f aca="true" t="shared" si="125" ref="W86:W92">+ROUND(V86/$U86*100,1)</f>
        <v>0</v>
      </c>
      <c r="X86" s="122">
        <f aca="true" t="shared" si="126" ref="X86:X91">SUM(Z86,,AD86,AH86,AJ86)</f>
        <v>0</v>
      </c>
      <c r="Y86" s="121">
        <f aca="true" t="shared" si="127" ref="Y86:Y92">+ROUND(X86/$U86*100,1)</f>
        <v>0</v>
      </c>
      <c r="Z86" s="122">
        <v>0</v>
      </c>
      <c r="AA86" s="121">
        <f aca="true" t="shared" si="128" ref="AA86:AA92">+ROUND(Z86/$U86*100,1)</f>
        <v>0</v>
      </c>
      <c r="AB86" s="122">
        <v>0</v>
      </c>
      <c r="AC86" s="121">
        <f aca="true" t="shared" si="129" ref="AC86:AC92">+ROUND(AB86/$U86*100,1)</f>
        <v>0</v>
      </c>
      <c r="AD86" s="122">
        <v>0</v>
      </c>
      <c r="AE86" s="121">
        <f aca="true" t="shared" si="130" ref="AE86:AE92">+ROUND(AD86/$U86*100,1)</f>
        <v>0</v>
      </c>
      <c r="AF86" s="122">
        <v>0</v>
      </c>
      <c r="AG86" s="121">
        <f aca="true" t="shared" si="131" ref="AG86:AG92">+ROUND(AF86/$U86*100,1)</f>
        <v>0</v>
      </c>
      <c r="AH86" s="122">
        <v>0</v>
      </c>
      <c r="AI86" s="121">
        <f aca="true" t="shared" si="132" ref="AI86:AI92">+ROUND(AH86/$U86*100,1)</f>
        <v>0</v>
      </c>
      <c r="AJ86" s="122">
        <v>0</v>
      </c>
      <c r="AK86" s="109">
        <f aca="true" t="shared" si="133" ref="AK86:AK92">+ROUND(AJ86/$U86*100,1)</f>
        <v>0</v>
      </c>
    </row>
    <row r="87" spans="1:37" s="9" customFormat="1" ht="13.5" customHeight="1">
      <c r="A87" s="168"/>
      <c r="B87" s="110">
        <v>69</v>
      </c>
      <c r="C87" s="110" t="s">
        <v>51</v>
      </c>
      <c r="D87" s="126">
        <v>58893</v>
      </c>
      <c r="E87" s="126">
        <f t="shared" si="115"/>
        <v>2776</v>
      </c>
      <c r="F87" s="127">
        <f t="shared" si="116"/>
        <v>4.7</v>
      </c>
      <c r="G87" s="128">
        <f t="shared" si="117"/>
        <v>2776</v>
      </c>
      <c r="H87" s="127">
        <f t="shared" si="116"/>
        <v>4.7</v>
      </c>
      <c r="I87" s="128">
        <v>0</v>
      </c>
      <c r="J87" s="127">
        <f t="shared" si="118"/>
        <v>0</v>
      </c>
      <c r="K87" s="128">
        <v>0</v>
      </c>
      <c r="L87" s="127">
        <f t="shared" si="119"/>
        <v>0</v>
      </c>
      <c r="M87" s="128">
        <v>0</v>
      </c>
      <c r="N87" s="127">
        <f t="shared" si="120"/>
        <v>0</v>
      </c>
      <c r="O87" s="128">
        <v>0</v>
      </c>
      <c r="P87" s="127">
        <f t="shared" si="121"/>
        <v>0</v>
      </c>
      <c r="Q87" s="128">
        <v>2776</v>
      </c>
      <c r="R87" s="127">
        <f t="shared" si="122"/>
        <v>4.7</v>
      </c>
      <c r="S87" s="128">
        <v>0</v>
      </c>
      <c r="T87" s="129">
        <f t="shared" si="123"/>
        <v>0</v>
      </c>
      <c r="U87" s="130">
        <v>10960</v>
      </c>
      <c r="V87" s="126">
        <f t="shared" si="124"/>
        <v>2243</v>
      </c>
      <c r="W87" s="127">
        <f t="shared" si="125"/>
        <v>20.5</v>
      </c>
      <c r="X87" s="128">
        <f t="shared" si="126"/>
        <v>2243</v>
      </c>
      <c r="Y87" s="127">
        <f t="shared" si="127"/>
        <v>20.5</v>
      </c>
      <c r="Z87" s="128">
        <v>0</v>
      </c>
      <c r="AA87" s="127">
        <f t="shared" si="128"/>
        <v>0</v>
      </c>
      <c r="AB87" s="128">
        <v>0</v>
      </c>
      <c r="AC87" s="127">
        <f t="shared" si="129"/>
        <v>0</v>
      </c>
      <c r="AD87" s="128">
        <v>0</v>
      </c>
      <c r="AE87" s="127">
        <f t="shared" si="130"/>
        <v>0</v>
      </c>
      <c r="AF87" s="128">
        <v>0</v>
      </c>
      <c r="AG87" s="127">
        <f t="shared" si="131"/>
        <v>0</v>
      </c>
      <c r="AH87" s="128">
        <v>2243</v>
      </c>
      <c r="AI87" s="127">
        <f t="shared" si="132"/>
        <v>20.5</v>
      </c>
      <c r="AJ87" s="128">
        <v>0</v>
      </c>
      <c r="AK87" s="111">
        <f t="shared" si="133"/>
        <v>0</v>
      </c>
    </row>
    <row r="88" spans="1:37" s="9" customFormat="1" ht="13.5" customHeight="1">
      <c r="A88" s="168"/>
      <c r="B88" s="110">
        <v>27</v>
      </c>
      <c r="C88" s="110" t="s">
        <v>21</v>
      </c>
      <c r="D88" s="126">
        <v>205198</v>
      </c>
      <c r="E88" s="126">
        <f t="shared" si="115"/>
        <v>4226</v>
      </c>
      <c r="F88" s="127">
        <f t="shared" si="116"/>
        <v>2.1</v>
      </c>
      <c r="G88" s="128">
        <f t="shared" si="117"/>
        <v>4226</v>
      </c>
      <c r="H88" s="127">
        <f t="shared" si="116"/>
        <v>2.1</v>
      </c>
      <c r="I88" s="128">
        <v>0</v>
      </c>
      <c r="J88" s="127">
        <f t="shared" si="118"/>
        <v>0</v>
      </c>
      <c r="K88" s="128">
        <v>0</v>
      </c>
      <c r="L88" s="127">
        <f t="shared" si="119"/>
        <v>0</v>
      </c>
      <c r="M88" s="128">
        <v>0</v>
      </c>
      <c r="N88" s="127">
        <f t="shared" si="120"/>
        <v>0</v>
      </c>
      <c r="O88" s="128">
        <v>0</v>
      </c>
      <c r="P88" s="127">
        <f t="shared" si="121"/>
        <v>0</v>
      </c>
      <c r="Q88" s="128">
        <v>4226</v>
      </c>
      <c r="R88" s="127">
        <f t="shared" si="122"/>
        <v>2.1</v>
      </c>
      <c r="S88" s="128">
        <v>0</v>
      </c>
      <c r="T88" s="129">
        <f t="shared" si="123"/>
        <v>0</v>
      </c>
      <c r="U88" s="130">
        <v>29290</v>
      </c>
      <c r="V88" s="126">
        <f t="shared" si="124"/>
        <v>4226</v>
      </c>
      <c r="W88" s="127">
        <f t="shared" si="125"/>
        <v>14.4</v>
      </c>
      <c r="X88" s="128">
        <f t="shared" si="126"/>
        <v>4226</v>
      </c>
      <c r="Y88" s="127">
        <f t="shared" si="127"/>
        <v>14.4</v>
      </c>
      <c r="Z88" s="128">
        <v>0</v>
      </c>
      <c r="AA88" s="127">
        <f t="shared" si="128"/>
        <v>0</v>
      </c>
      <c r="AB88" s="128">
        <v>0</v>
      </c>
      <c r="AC88" s="127">
        <f t="shared" si="129"/>
        <v>0</v>
      </c>
      <c r="AD88" s="128">
        <v>0</v>
      </c>
      <c r="AE88" s="127">
        <f t="shared" si="130"/>
        <v>0</v>
      </c>
      <c r="AF88" s="128">
        <v>0</v>
      </c>
      <c r="AG88" s="127">
        <f t="shared" si="131"/>
        <v>0</v>
      </c>
      <c r="AH88" s="128">
        <v>4226</v>
      </c>
      <c r="AI88" s="127">
        <f t="shared" si="132"/>
        <v>14.4</v>
      </c>
      <c r="AJ88" s="128">
        <v>0</v>
      </c>
      <c r="AK88" s="111">
        <f t="shared" si="133"/>
        <v>0</v>
      </c>
    </row>
    <row r="89" spans="1:37" s="9" customFormat="1" ht="13.5" customHeight="1">
      <c r="A89" s="168"/>
      <c r="B89" s="110">
        <v>21</v>
      </c>
      <c r="C89" s="110" t="s">
        <v>16</v>
      </c>
      <c r="D89" s="126">
        <v>102344</v>
      </c>
      <c r="E89" s="126">
        <f t="shared" si="115"/>
        <v>83</v>
      </c>
      <c r="F89" s="127">
        <f t="shared" si="116"/>
        <v>0.1</v>
      </c>
      <c r="G89" s="128">
        <f t="shared" si="117"/>
        <v>83</v>
      </c>
      <c r="H89" s="127">
        <f t="shared" si="116"/>
        <v>0.1</v>
      </c>
      <c r="I89" s="128">
        <v>0</v>
      </c>
      <c r="J89" s="127">
        <f t="shared" si="118"/>
        <v>0</v>
      </c>
      <c r="K89" s="128">
        <v>0</v>
      </c>
      <c r="L89" s="127">
        <f t="shared" si="119"/>
        <v>0</v>
      </c>
      <c r="M89" s="128">
        <v>0</v>
      </c>
      <c r="N89" s="127">
        <f t="shared" si="120"/>
        <v>0</v>
      </c>
      <c r="O89" s="128">
        <v>0</v>
      </c>
      <c r="P89" s="127">
        <f t="shared" si="121"/>
        <v>0</v>
      </c>
      <c r="Q89" s="128">
        <v>0</v>
      </c>
      <c r="R89" s="127">
        <f t="shared" si="122"/>
        <v>0</v>
      </c>
      <c r="S89" s="128">
        <v>83</v>
      </c>
      <c r="T89" s="129">
        <f t="shared" si="123"/>
        <v>0.1</v>
      </c>
      <c r="U89" s="130">
        <v>19198</v>
      </c>
      <c r="V89" s="126">
        <f t="shared" si="124"/>
        <v>0</v>
      </c>
      <c r="W89" s="127">
        <f t="shared" si="125"/>
        <v>0</v>
      </c>
      <c r="X89" s="128">
        <f t="shared" si="126"/>
        <v>0</v>
      </c>
      <c r="Y89" s="127">
        <f t="shared" si="127"/>
        <v>0</v>
      </c>
      <c r="Z89" s="128">
        <v>0</v>
      </c>
      <c r="AA89" s="127">
        <f t="shared" si="128"/>
        <v>0</v>
      </c>
      <c r="AB89" s="128">
        <v>0</v>
      </c>
      <c r="AC89" s="127">
        <f t="shared" si="129"/>
        <v>0</v>
      </c>
      <c r="AD89" s="128">
        <v>0</v>
      </c>
      <c r="AE89" s="127">
        <f t="shared" si="130"/>
        <v>0</v>
      </c>
      <c r="AF89" s="128">
        <v>0</v>
      </c>
      <c r="AG89" s="127">
        <f t="shared" si="131"/>
        <v>0</v>
      </c>
      <c r="AH89" s="128">
        <v>0</v>
      </c>
      <c r="AI89" s="127">
        <f t="shared" si="132"/>
        <v>0</v>
      </c>
      <c r="AJ89" s="128">
        <v>0</v>
      </c>
      <c r="AK89" s="111">
        <f t="shared" si="133"/>
        <v>0</v>
      </c>
    </row>
    <row r="90" spans="1:37" s="9" customFormat="1" ht="13.5" customHeight="1">
      <c r="A90" s="168"/>
      <c r="B90" s="110">
        <v>40</v>
      </c>
      <c r="C90" s="110" t="s">
        <v>29</v>
      </c>
      <c r="D90" s="126">
        <v>55132</v>
      </c>
      <c r="E90" s="126">
        <f t="shared" si="115"/>
        <v>738</v>
      </c>
      <c r="F90" s="127">
        <f t="shared" si="116"/>
        <v>1.3</v>
      </c>
      <c r="G90" s="128">
        <f t="shared" si="117"/>
        <v>738</v>
      </c>
      <c r="H90" s="127">
        <f t="shared" si="116"/>
        <v>1.3</v>
      </c>
      <c r="I90" s="128">
        <v>738</v>
      </c>
      <c r="J90" s="127">
        <f t="shared" si="118"/>
        <v>1.3</v>
      </c>
      <c r="K90" s="128">
        <v>0</v>
      </c>
      <c r="L90" s="127">
        <f t="shared" si="119"/>
        <v>0</v>
      </c>
      <c r="M90" s="128">
        <v>0</v>
      </c>
      <c r="N90" s="127">
        <f t="shared" si="120"/>
        <v>0</v>
      </c>
      <c r="O90" s="128">
        <v>0</v>
      </c>
      <c r="P90" s="127">
        <f t="shared" si="121"/>
        <v>0</v>
      </c>
      <c r="Q90" s="128">
        <v>0</v>
      </c>
      <c r="R90" s="127">
        <f t="shared" si="122"/>
        <v>0</v>
      </c>
      <c r="S90" s="128">
        <v>0</v>
      </c>
      <c r="T90" s="129">
        <f t="shared" si="123"/>
        <v>0</v>
      </c>
      <c r="U90" s="130">
        <v>1754</v>
      </c>
      <c r="V90" s="126">
        <f t="shared" si="124"/>
        <v>0</v>
      </c>
      <c r="W90" s="127">
        <f t="shared" si="125"/>
        <v>0</v>
      </c>
      <c r="X90" s="128">
        <f t="shared" si="126"/>
        <v>0</v>
      </c>
      <c r="Y90" s="127">
        <f t="shared" si="127"/>
        <v>0</v>
      </c>
      <c r="Z90" s="128">
        <v>0</v>
      </c>
      <c r="AA90" s="127">
        <f t="shared" si="128"/>
        <v>0</v>
      </c>
      <c r="AB90" s="128">
        <v>0</v>
      </c>
      <c r="AC90" s="127">
        <f t="shared" si="129"/>
        <v>0</v>
      </c>
      <c r="AD90" s="128">
        <v>0</v>
      </c>
      <c r="AE90" s="127">
        <f t="shared" si="130"/>
        <v>0</v>
      </c>
      <c r="AF90" s="128">
        <v>0</v>
      </c>
      <c r="AG90" s="127">
        <f t="shared" si="131"/>
        <v>0</v>
      </c>
      <c r="AH90" s="128">
        <v>0</v>
      </c>
      <c r="AI90" s="127">
        <f t="shared" si="132"/>
        <v>0</v>
      </c>
      <c r="AJ90" s="128">
        <v>0</v>
      </c>
      <c r="AK90" s="111">
        <f t="shared" si="133"/>
        <v>0</v>
      </c>
    </row>
    <row r="91" spans="1:37" s="9" customFormat="1" ht="13.5" customHeight="1" thickBot="1">
      <c r="A91" s="168"/>
      <c r="B91" s="112">
        <v>23</v>
      </c>
      <c r="C91" s="112" t="s">
        <v>18</v>
      </c>
      <c r="D91" s="131">
        <v>33197</v>
      </c>
      <c r="E91" s="131">
        <f t="shared" si="115"/>
        <v>0</v>
      </c>
      <c r="F91" s="132">
        <f t="shared" si="116"/>
        <v>0</v>
      </c>
      <c r="G91" s="133">
        <f t="shared" si="117"/>
        <v>0</v>
      </c>
      <c r="H91" s="132">
        <f t="shared" si="116"/>
        <v>0</v>
      </c>
      <c r="I91" s="133">
        <v>0</v>
      </c>
      <c r="J91" s="132">
        <f t="shared" si="118"/>
        <v>0</v>
      </c>
      <c r="K91" s="133">
        <v>0</v>
      </c>
      <c r="L91" s="132">
        <f t="shared" si="119"/>
        <v>0</v>
      </c>
      <c r="M91" s="133">
        <v>0</v>
      </c>
      <c r="N91" s="132">
        <f t="shared" si="120"/>
        <v>0</v>
      </c>
      <c r="O91" s="133">
        <v>0</v>
      </c>
      <c r="P91" s="132">
        <f t="shared" si="121"/>
        <v>0</v>
      </c>
      <c r="Q91" s="133">
        <v>0</v>
      </c>
      <c r="R91" s="132">
        <f t="shared" si="122"/>
        <v>0</v>
      </c>
      <c r="S91" s="133">
        <v>0</v>
      </c>
      <c r="T91" s="134">
        <f t="shared" si="123"/>
        <v>0</v>
      </c>
      <c r="U91" s="135">
        <v>7352</v>
      </c>
      <c r="V91" s="131">
        <f t="shared" si="124"/>
        <v>0</v>
      </c>
      <c r="W91" s="132">
        <f t="shared" si="125"/>
        <v>0</v>
      </c>
      <c r="X91" s="133">
        <f t="shared" si="126"/>
        <v>0</v>
      </c>
      <c r="Y91" s="132">
        <f t="shared" si="127"/>
        <v>0</v>
      </c>
      <c r="Z91" s="133">
        <v>0</v>
      </c>
      <c r="AA91" s="132">
        <f t="shared" si="128"/>
        <v>0</v>
      </c>
      <c r="AB91" s="133">
        <v>0</v>
      </c>
      <c r="AC91" s="132">
        <f t="shared" si="129"/>
        <v>0</v>
      </c>
      <c r="AD91" s="133">
        <v>0</v>
      </c>
      <c r="AE91" s="132">
        <f t="shared" si="130"/>
        <v>0</v>
      </c>
      <c r="AF91" s="133">
        <v>0</v>
      </c>
      <c r="AG91" s="132">
        <f t="shared" si="131"/>
        <v>0</v>
      </c>
      <c r="AH91" s="133">
        <v>0</v>
      </c>
      <c r="AI91" s="132">
        <f t="shared" si="132"/>
        <v>0</v>
      </c>
      <c r="AJ91" s="133">
        <v>0</v>
      </c>
      <c r="AK91" s="113">
        <f t="shared" si="133"/>
        <v>0</v>
      </c>
    </row>
    <row r="92" spans="1:37" s="9" customFormat="1" ht="13.5" customHeight="1" thickTop="1">
      <c r="A92" s="168"/>
      <c r="B92" s="101"/>
      <c r="C92" s="102" t="s">
        <v>74</v>
      </c>
      <c r="D92" s="92">
        <f aca="true" t="shared" si="134" ref="D92:S92">+SUM(D86:D91)</f>
        <v>699647</v>
      </c>
      <c r="E92" s="92">
        <f t="shared" si="134"/>
        <v>20460</v>
      </c>
      <c r="F92" s="93">
        <f t="shared" si="116"/>
        <v>2.9</v>
      </c>
      <c r="G92" s="94">
        <f t="shared" si="134"/>
        <v>20460</v>
      </c>
      <c r="H92" s="93">
        <f t="shared" si="116"/>
        <v>2.9</v>
      </c>
      <c r="I92" s="94">
        <f t="shared" si="134"/>
        <v>738</v>
      </c>
      <c r="J92" s="93">
        <f t="shared" si="118"/>
        <v>0.1</v>
      </c>
      <c r="K92" s="94">
        <f t="shared" si="134"/>
        <v>0</v>
      </c>
      <c r="L92" s="93">
        <f t="shared" si="119"/>
        <v>0</v>
      </c>
      <c r="M92" s="94">
        <f t="shared" si="134"/>
        <v>0</v>
      </c>
      <c r="N92" s="93">
        <f t="shared" si="120"/>
        <v>0</v>
      </c>
      <c r="O92" s="94">
        <f t="shared" si="134"/>
        <v>0</v>
      </c>
      <c r="P92" s="93">
        <f t="shared" si="121"/>
        <v>0</v>
      </c>
      <c r="Q92" s="94">
        <f t="shared" si="134"/>
        <v>19639</v>
      </c>
      <c r="R92" s="93">
        <f t="shared" si="122"/>
        <v>2.8</v>
      </c>
      <c r="S92" s="94">
        <f t="shared" si="134"/>
        <v>83</v>
      </c>
      <c r="T92" s="95">
        <f t="shared" si="123"/>
        <v>0</v>
      </c>
      <c r="U92" s="92">
        <f>+SUM(U86:U91)</f>
        <v>96035</v>
      </c>
      <c r="V92" s="92">
        <f>+SUM(V86:V91)</f>
        <v>6469</v>
      </c>
      <c r="W92" s="93">
        <f t="shared" si="125"/>
        <v>6.7</v>
      </c>
      <c r="X92" s="92">
        <f>+SUM(X86:X91)</f>
        <v>6469</v>
      </c>
      <c r="Y92" s="93">
        <f t="shared" si="127"/>
        <v>6.7</v>
      </c>
      <c r="Z92" s="92">
        <f aca="true" t="shared" si="135" ref="Z92:AJ92">SUM(Z86:Z91)</f>
        <v>0</v>
      </c>
      <c r="AA92" s="93">
        <f t="shared" si="128"/>
        <v>0</v>
      </c>
      <c r="AB92" s="92">
        <f t="shared" si="135"/>
        <v>0</v>
      </c>
      <c r="AC92" s="93">
        <f t="shared" si="129"/>
        <v>0</v>
      </c>
      <c r="AD92" s="92">
        <f t="shared" si="135"/>
        <v>0</v>
      </c>
      <c r="AE92" s="93">
        <f t="shared" si="130"/>
        <v>0</v>
      </c>
      <c r="AF92" s="92">
        <f t="shared" si="135"/>
        <v>0</v>
      </c>
      <c r="AG92" s="93">
        <f t="shared" si="131"/>
        <v>0</v>
      </c>
      <c r="AH92" s="92">
        <f t="shared" si="135"/>
        <v>6469</v>
      </c>
      <c r="AI92" s="93">
        <f t="shared" si="132"/>
        <v>6.7</v>
      </c>
      <c r="AJ92" s="92">
        <f t="shared" si="135"/>
        <v>0</v>
      </c>
      <c r="AK92" s="93">
        <f t="shared" si="133"/>
        <v>0</v>
      </c>
    </row>
    <row r="93" spans="1:37" s="9" customFormat="1" ht="13.5" customHeight="1">
      <c r="A93" s="168"/>
      <c r="B93" s="103"/>
      <c r="C93" s="104"/>
      <c r="D93" s="96"/>
      <c r="E93" s="96"/>
      <c r="F93" s="97"/>
      <c r="G93" s="98"/>
      <c r="H93" s="98"/>
      <c r="I93" s="98"/>
      <c r="J93" s="98"/>
      <c r="K93" s="98"/>
      <c r="L93" s="98"/>
      <c r="M93" s="98"/>
      <c r="N93" s="97"/>
      <c r="O93" s="98"/>
      <c r="P93" s="98"/>
      <c r="Q93" s="98"/>
      <c r="R93" s="98"/>
      <c r="S93" s="98"/>
      <c r="T93" s="99"/>
      <c r="U93" s="100"/>
      <c r="V93" s="96"/>
      <c r="W93" s="97"/>
      <c r="X93" s="98"/>
      <c r="Y93" s="97"/>
      <c r="Z93" s="98"/>
      <c r="AA93" s="97"/>
      <c r="AB93" s="98"/>
      <c r="AC93" s="97"/>
      <c r="AD93" s="98"/>
      <c r="AE93" s="97"/>
      <c r="AF93" s="98"/>
      <c r="AG93" s="97"/>
      <c r="AH93" s="98"/>
      <c r="AI93" s="97"/>
      <c r="AJ93" s="98"/>
      <c r="AK93" s="97"/>
    </row>
    <row r="94" spans="1:37" s="9" customFormat="1" ht="13.5" customHeight="1">
      <c r="A94" s="80" t="s">
        <v>211</v>
      </c>
      <c r="B94" s="90"/>
      <c r="C94" s="91" t="s">
        <v>74</v>
      </c>
      <c r="D94" s="26">
        <f aca="true" t="shared" si="136" ref="D94:S94">+D14+D20+D35+D46+D51+D54+D67+D73+D84+D92</f>
        <v>16772262</v>
      </c>
      <c r="E94" s="26">
        <f t="shared" si="136"/>
        <v>4286532</v>
      </c>
      <c r="F94" s="40">
        <f>+ROUND(E94/$D94*100,1)</f>
        <v>25.6</v>
      </c>
      <c r="G94" s="26">
        <f t="shared" si="136"/>
        <v>952543</v>
      </c>
      <c r="H94" s="40">
        <f>+ROUND(G94/$D94*100,1)</f>
        <v>5.7</v>
      </c>
      <c r="I94" s="26">
        <f t="shared" si="136"/>
        <v>237882</v>
      </c>
      <c r="J94" s="40">
        <f>+ROUND(I94/$D94*100,1)</f>
        <v>1.4</v>
      </c>
      <c r="K94" s="26">
        <f t="shared" si="136"/>
        <v>2958296</v>
      </c>
      <c r="L94" s="40">
        <f>+ROUND(K94/$D94*100,1)</f>
        <v>17.6</v>
      </c>
      <c r="M94" s="26">
        <f t="shared" si="136"/>
        <v>190573</v>
      </c>
      <c r="N94" s="40">
        <f>+ROUND(M94/$D94*100,1)</f>
        <v>1.1</v>
      </c>
      <c r="O94" s="26">
        <f t="shared" si="136"/>
        <v>375693</v>
      </c>
      <c r="P94" s="40">
        <f>+ROUND(O94/$D94*100,1)</f>
        <v>2.2</v>
      </c>
      <c r="Q94" s="26">
        <f t="shared" si="136"/>
        <v>514454</v>
      </c>
      <c r="R94" s="40">
        <f>+ROUND(Q94/$D94*100,1)</f>
        <v>3.1</v>
      </c>
      <c r="S94" s="26">
        <f t="shared" si="136"/>
        <v>9634</v>
      </c>
      <c r="T94" s="81">
        <f>+ROUND(S94/$D94*100,1)</f>
        <v>0.1</v>
      </c>
      <c r="U94" s="26">
        <f>+U14+U20+U35+U46+U51+U54+U67+U73+U84+U92</f>
        <v>3120362</v>
      </c>
      <c r="V94" s="26">
        <f>+V14+V20+V35+V46+V51+V54+V67+V73+V84+V92</f>
        <v>600794</v>
      </c>
      <c r="W94" s="40">
        <f>+ROUND(V94/$U94*100,1)</f>
        <v>19.3</v>
      </c>
      <c r="X94" s="26">
        <f>+X14+X20+X35+X46+X51+X54+X67+X73+X84+X92</f>
        <v>332059</v>
      </c>
      <c r="Y94" s="40">
        <f>+ROUND(X94/$U94*100,1)</f>
        <v>10.6</v>
      </c>
      <c r="Z94" s="26">
        <f>+Z14+Z20+Z35+Z46+Z51+Z54+Z67+Z73+Z84+Z92</f>
        <v>102396</v>
      </c>
      <c r="AA94" s="40">
        <f>+ROUND(Z94/$U94*100,1)</f>
        <v>3.3</v>
      </c>
      <c r="AB94" s="26">
        <f>+AB14+AB20+AB35+AB46+AB51+AB54+AB67+AB73+AB84+AB92</f>
        <v>262777</v>
      </c>
      <c r="AC94" s="40">
        <f>+ROUND(AB94/$U94*100,1)</f>
        <v>8.4</v>
      </c>
      <c r="AD94" s="26">
        <f>+AD14+AD20+AD35+AD46+AD51+AD54+AD67+AD73+AD84+AD92</f>
        <v>114692</v>
      </c>
      <c r="AE94" s="40">
        <f>+ROUND(AD94/$U94*100,1)</f>
        <v>3.7</v>
      </c>
      <c r="AF94" s="26">
        <f>+AF14+AF20+AF35+AF46+AF51+AF54+AF67+AF73+AF84+AF92</f>
        <v>5958</v>
      </c>
      <c r="AG94" s="40">
        <f>+ROUND(AF94/$U94*100,1)</f>
        <v>0.2</v>
      </c>
      <c r="AH94" s="26">
        <f>+AH14+AH20+AH35+AH46+AH51+AH54+AH67+AH73+AH84+AH92</f>
        <v>113268</v>
      </c>
      <c r="AI94" s="40">
        <f>+ROUND(AH94/$U94*100,1)</f>
        <v>3.6</v>
      </c>
      <c r="AJ94" s="26">
        <f>+AJ14+AJ20+AJ35+AJ46+AJ51+AJ54+AJ67+AJ73+AJ84+AJ92</f>
        <v>1703</v>
      </c>
      <c r="AK94" s="40">
        <f>+ROUND(AJ94/$U94*100,1)</f>
        <v>0.1</v>
      </c>
    </row>
    <row r="95" spans="6:37" s="9" customFormat="1" ht="13.5" customHeight="1">
      <c r="F95" s="41"/>
      <c r="G95" s="79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W95" s="41"/>
      <c r="X95" s="79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</row>
    <row r="96" spans="6:37" s="9" customFormat="1" ht="13.5" customHeight="1">
      <c r="F96" s="41"/>
      <c r="G96" s="79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W96" s="41"/>
      <c r="X96" s="79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</row>
    <row r="97" spans="6:37" s="9" customFormat="1" ht="13.5" customHeight="1">
      <c r="F97" s="41"/>
      <c r="G97" s="79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W97" s="41"/>
      <c r="X97" s="79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</row>
    <row r="98" spans="6:37" s="9" customFormat="1" ht="13.5" customHeight="1">
      <c r="F98" s="41"/>
      <c r="G98" s="79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W98" s="41"/>
      <c r="X98" s="79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</row>
    <row r="99" spans="6:37" s="9" customFormat="1" ht="13.5" customHeight="1">
      <c r="F99" s="41"/>
      <c r="G99" s="79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W99" s="41"/>
      <c r="X99" s="79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</row>
    <row r="100" spans="6:37" s="9" customFormat="1" ht="13.5" customHeight="1">
      <c r="F100" s="41"/>
      <c r="G100" s="79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W100" s="41"/>
      <c r="X100" s="79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</row>
    <row r="101" spans="6:37" s="9" customFormat="1" ht="13.5" customHeight="1">
      <c r="F101" s="41"/>
      <c r="G101" s="79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W101" s="41"/>
      <c r="X101" s="79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</row>
    <row r="102" spans="6:37" s="9" customFormat="1" ht="13.5" customHeight="1">
      <c r="F102" s="41"/>
      <c r="G102" s="79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W102" s="41"/>
      <c r="X102" s="79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</row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</sheetData>
  <sheetProtection/>
  <mergeCells count="47">
    <mergeCell ref="A53:A55"/>
    <mergeCell ref="A56:A68"/>
    <mergeCell ref="A69:A74"/>
    <mergeCell ref="A75:A85"/>
    <mergeCell ref="A86:A93"/>
    <mergeCell ref="E6:F6"/>
    <mergeCell ref="D4:D7"/>
    <mergeCell ref="B3:B7"/>
    <mergeCell ref="C3:C7"/>
    <mergeCell ref="D3:T3"/>
    <mergeCell ref="AJ6:AK6"/>
    <mergeCell ref="A8:A15"/>
    <mergeCell ref="A16:A21"/>
    <mergeCell ref="A22:A36"/>
    <mergeCell ref="A37:A47"/>
    <mergeCell ref="A48:A52"/>
    <mergeCell ref="X6:Y6"/>
    <mergeCell ref="V6:W6"/>
    <mergeCell ref="G6:H6"/>
    <mergeCell ref="A3:A7"/>
    <mergeCell ref="AJ5:AK5"/>
    <mergeCell ref="I6:J6"/>
    <mergeCell ref="K6:L6"/>
    <mergeCell ref="M6:N6"/>
    <mergeCell ref="O6:P6"/>
    <mergeCell ref="Q6:R6"/>
    <mergeCell ref="S6:T6"/>
    <mergeCell ref="Z6:AA6"/>
    <mergeCell ref="AB6:AC6"/>
    <mergeCell ref="AD6:AE6"/>
    <mergeCell ref="U5:U7"/>
    <mergeCell ref="Z5:AC5"/>
    <mergeCell ref="AD5:AE5"/>
    <mergeCell ref="AF5:AG5"/>
    <mergeCell ref="AH5:AI5"/>
    <mergeCell ref="AF6:AG6"/>
    <mergeCell ref="AH6:AI6"/>
    <mergeCell ref="U3:AK3"/>
    <mergeCell ref="E5:H5"/>
    <mergeCell ref="I4:T4"/>
    <mergeCell ref="Z4:AK4"/>
    <mergeCell ref="V5:Y5"/>
    <mergeCell ref="I5:L5"/>
    <mergeCell ref="M5:N5"/>
    <mergeCell ref="O5:P5"/>
    <mergeCell ref="Q5:R5"/>
    <mergeCell ref="S5:T5"/>
  </mergeCells>
  <printOptions/>
  <pageMargins left="0.7874015748031497" right="0.1968503937007874" top="0.5905511811023623" bottom="0.5905511811023623" header="0.5118110236220472" footer="0.5511811023622047"/>
  <pageSetup horizontalDpi="600" verticalDpi="600" orientation="portrait" pageOrder="overThenDown" paperSize="9" scale="84" r:id="rId1"/>
  <rowBreaks count="1" manualBreakCount="1">
    <brk id="55" max="255" man="1"/>
  </rowBreaks>
  <colBreaks count="1" manualBreakCount="1">
    <brk id="18" max="65535" man="1"/>
  </colBreaks>
  <ignoredErrors>
    <ignoredError sqref="F14:AK15 F8:H13 V8:Y13 F20:AK21 F16:H19 V16:Y19 F35:AK36 F22:H34 V22:Y22 F47:AK47 F37:H45 V37:Y45 F52:AK52 F48:H50 V48:Y50 F54:AK55 F53:P53 V53:AK53 F67:AK68 F56:H66 V56:Y66 F73:AK74 F69:H72 V69:Y72 F84:AK85 F75:H83 V75:Y83 F92:AK94 F86:H91 V86:AK91 V24:Y34 V23:Y23 AA23 J8:J13 J16:J19 J22:J34 J37:J45 J48:J50 J56:J66 J69:J72 J75:J83 J86:P91 L8:L13 L16:P19 L22:L34 L37:L45 L48:P50 L56:L66 L69:L72 L75:L83 N8:P13 N22:P34 N37:N45 N56:N66 N69:P72 N75:P83 P37:P45 P56:P66 R8:R13 R16:R19 R22:T34 R37:R45 R48:T50 R53:T53 R56:R66 R69:R72 R75:R83 R86:T91 T8:T13 T16:T19 T37:T45 T56:T66 T69:T72 T75:T83 AA8:AA13 AA16:AA19 AA22 AA24:AC34 AA37:AA45 AA48:AA50 AA56:AA66 AA69:AC72 AA75:AA83 AC8:AC13 AC16:AG19 AC23 AC22:AG22 AC37:AG45 F51:AA51 AC51:AG51 AC48:AG50 AC56:AC66 AC75:AC83 AE8:AG13 AE24:AG34 AE23:AK23 AE56:AG66 AE69:AG72 AE75:AG83 AJ8:AK13 AI16:AK19 AI22:AK22 AI24:AK34 AI37:AI45 AI48:AK50 AI51:AK51 F46:AG46 AI46:AK46 AI56:AI66 AI69:AK72 AI75:AK82 AK37:AK45 AK56:AK66 AI83 AK8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L90"/>
  <sheetViews>
    <sheetView showZeros="0" zoomScale="75" zoomScaleNormal="75" zoomScalePageLayoutView="0" workbookViewId="0" topLeftCell="A1">
      <pane xSplit="4" ySplit="6" topLeftCell="S7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V6" sqref="V6:AL89"/>
    </sheetView>
  </sheetViews>
  <sheetFormatPr defaultColWidth="9.00390625" defaultRowHeight="13.5"/>
  <cols>
    <col min="1" max="1" width="3.625" style="61" customWidth="1"/>
    <col min="2" max="3" width="3.50390625" style="61" customWidth="1"/>
    <col min="4" max="4" width="14.125" style="61" customWidth="1"/>
    <col min="5" max="6" width="10.375" style="0" customWidth="1"/>
    <col min="7" max="7" width="3.875" style="72" customWidth="1"/>
    <col min="8" max="8" width="10.375" style="45" customWidth="1"/>
    <col min="9" max="9" width="3.875" style="68" customWidth="1"/>
    <col min="10" max="10" width="9.00390625" style="45" customWidth="1"/>
    <col min="11" max="11" width="3.875" style="68" customWidth="1"/>
    <col min="12" max="12" width="9.00390625" style="45" customWidth="1"/>
    <col min="13" max="13" width="3.375" style="68" customWidth="1"/>
    <col min="14" max="14" width="10.25390625" style="45" customWidth="1"/>
    <col min="15" max="15" width="2.875" style="68" customWidth="1"/>
    <col min="16" max="16" width="9.00390625" style="45" customWidth="1"/>
    <col min="17" max="17" width="3.125" style="68" customWidth="1"/>
    <col min="18" max="18" width="9.00390625" style="45" customWidth="1"/>
    <col min="19" max="19" width="3.50390625" style="68" customWidth="1"/>
    <col min="20" max="20" width="9.00390625" style="45" customWidth="1"/>
    <col min="21" max="21" width="9.00390625" style="68" customWidth="1"/>
    <col min="22" max="23" width="10.75390625" style="0" customWidth="1"/>
    <col min="24" max="24" width="3.625" style="72" customWidth="1"/>
    <col min="25" max="25" width="10.75390625" style="45" customWidth="1"/>
    <col min="26" max="26" width="3.375" style="68" customWidth="1"/>
    <col min="28" max="28" width="3.125" style="72" customWidth="1"/>
    <col min="29" max="29" width="9.00390625" style="45" customWidth="1"/>
    <col min="30" max="30" width="3.50390625" style="68" customWidth="1"/>
    <col min="31" max="31" width="10.25390625" style="0" customWidth="1"/>
    <col min="32" max="32" width="3.125" style="72" customWidth="1"/>
    <col min="33" max="33" width="9.00390625" style="45" customWidth="1"/>
    <col min="34" max="34" width="2.875" style="68" customWidth="1"/>
    <col min="36" max="36" width="3.375" style="72" customWidth="1"/>
    <col min="37" max="37" width="9.00390625" style="45" customWidth="1"/>
    <col min="38" max="38" width="3.00390625" style="72" customWidth="1"/>
  </cols>
  <sheetData>
    <row r="1" spans="1:38" s="44" customFormat="1" ht="13.5">
      <c r="A1" s="42" t="s">
        <v>156</v>
      </c>
      <c r="B1" s="43"/>
      <c r="C1" s="43"/>
      <c r="D1" s="43" t="s">
        <v>157</v>
      </c>
      <c r="G1" s="71"/>
      <c r="H1" s="45"/>
      <c r="I1" s="68"/>
      <c r="J1" s="45"/>
      <c r="K1" s="68"/>
      <c r="L1" s="45"/>
      <c r="M1" s="68"/>
      <c r="N1" s="45"/>
      <c r="O1" s="68"/>
      <c r="P1" s="45"/>
      <c r="Q1" s="68"/>
      <c r="R1" s="45"/>
      <c r="S1" s="68"/>
      <c r="T1" s="45"/>
      <c r="U1" s="68"/>
      <c r="X1" s="71"/>
      <c r="Y1" s="45"/>
      <c r="Z1" s="68"/>
      <c r="AB1" s="71"/>
      <c r="AC1" s="45"/>
      <c r="AD1" s="68"/>
      <c r="AF1" s="71"/>
      <c r="AG1" s="45"/>
      <c r="AH1" s="68"/>
      <c r="AJ1" s="71"/>
      <c r="AK1" s="45"/>
      <c r="AL1" s="71"/>
    </row>
    <row r="2" spans="1:5" ht="13.5">
      <c r="A2" s="46"/>
      <c r="B2" s="46"/>
      <c r="C2" s="46"/>
      <c r="D2" s="46"/>
      <c r="E2" s="45" t="s">
        <v>158</v>
      </c>
    </row>
    <row r="3" spans="1:37" ht="13.5">
      <c r="A3" s="46"/>
      <c r="B3" s="46"/>
      <c r="C3" s="46"/>
      <c r="D3" s="46"/>
      <c r="E3" s="47" t="s">
        <v>159</v>
      </c>
      <c r="F3" s="47"/>
      <c r="H3" s="48"/>
      <c r="J3" s="49"/>
      <c r="L3" s="49"/>
      <c r="M3" s="75"/>
      <c r="N3" s="49"/>
      <c r="O3" s="75"/>
      <c r="P3" s="49"/>
      <c r="Q3" s="75"/>
      <c r="R3" s="49"/>
      <c r="S3" s="75"/>
      <c r="T3" s="49"/>
      <c r="U3" s="75"/>
      <c r="V3" s="50" t="s">
        <v>160</v>
      </c>
      <c r="W3" s="50"/>
      <c r="X3" s="82"/>
      <c r="Y3" s="50"/>
      <c r="Z3" s="82"/>
      <c r="AA3" s="50"/>
      <c r="AB3" s="82"/>
      <c r="AC3" s="51"/>
      <c r="AD3" s="75"/>
      <c r="AE3" s="50"/>
      <c r="AF3" s="82"/>
      <c r="AG3" s="51"/>
      <c r="AH3" s="75"/>
      <c r="AI3" s="50"/>
      <c r="AJ3" s="82"/>
      <c r="AK3" s="51"/>
    </row>
    <row r="4" spans="1:37" ht="13.5">
      <c r="A4" s="46"/>
      <c r="B4" s="46"/>
      <c r="C4" s="46"/>
      <c r="D4" s="46"/>
      <c r="E4" s="47"/>
      <c r="F4" s="174" t="s">
        <v>169</v>
      </c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77"/>
      <c r="V4" s="52"/>
      <c r="W4" s="174" t="s">
        <v>169</v>
      </c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</row>
    <row r="5" spans="1:38" s="60" customFormat="1" ht="81">
      <c r="A5" s="53" t="s">
        <v>161</v>
      </c>
      <c r="B5" s="53" t="s">
        <v>162</v>
      </c>
      <c r="C5" s="53" t="s">
        <v>163</v>
      </c>
      <c r="D5" s="43" t="s">
        <v>1</v>
      </c>
      <c r="E5" s="54" t="s">
        <v>164</v>
      </c>
      <c r="F5" s="55" t="s">
        <v>182</v>
      </c>
      <c r="G5" s="73"/>
      <c r="H5" s="56" t="s">
        <v>165</v>
      </c>
      <c r="I5" s="69"/>
      <c r="J5" s="57" t="s">
        <v>166</v>
      </c>
      <c r="K5" s="69"/>
      <c r="L5" s="58" t="s">
        <v>177</v>
      </c>
      <c r="M5" s="76"/>
      <c r="N5" s="57" t="s">
        <v>178</v>
      </c>
      <c r="O5" s="69"/>
      <c r="P5" s="58" t="s">
        <v>179</v>
      </c>
      <c r="Q5" s="76"/>
      <c r="R5" s="57" t="s">
        <v>180</v>
      </c>
      <c r="S5" s="69"/>
      <c r="T5" s="57" t="s">
        <v>181</v>
      </c>
      <c r="U5" s="69"/>
      <c r="V5" s="59" t="s">
        <v>164</v>
      </c>
      <c r="W5" s="55" t="s">
        <v>182</v>
      </c>
      <c r="X5" s="73"/>
      <c r="Y5" s="56" t="s">
        <v>165</v>
      </c>
      <c r="Z5" s="69"/>
      <c r="AA5" s="57" t="s">
        <v>166</v>
      </c>
      <c r="AB5" s="69"/>
      <c r="AC5" s="58" t="s">
        <v>177</v>
      </c>
      <c r="AD5" s="76"/>
      <c r="AE5" s="57" t="s">
        <v>178</v>
      </c>
      <c r="AF5" s="69"/>
      <c r="AG5" s="58" t="s">
        <v>179</v>
      </c>
      <c r="AH5" s="76"/>
      <c r="AI5" s="57" t="s">
        <v>180</v>
      </c>
      <c r="AJ5" s="69"/>
      <c r="AK5" s="57" t="s">
        <v>181</v>
      </c>
      <c r="AL5" s="77"/>
    </row>
    <row r="6" spans="1:37" ht="13.5">
      <c r="A6" s="61">
        <v>6</v>
      </c>
      <c r="B6" s="61">
        <v>1</v>
      </c>
      <c r="C6" s="61">
        <v>1</v>
      </c>
      <c r="D6" s="62" t="s">
        <v>96</v>
      </c>
      <c r="E6" s="61">
        <v>407632</v>
      </c>
      <c r="F6" s="61">
        <f>SUM(J6,N6,R6,T6)</f>
        <v>22624</v>
      </c>
      <c r="G6" s="62"/>
      <c r="H6" s="63">
        <f>SUM(J6,L6,N6,P6,R6,T6)</f>
        <v>22624</v>
      </c>
      <c r="I6" s="70"/>
      <c r="J6" s="63">
        <v>3017</v>
      </c>
      <c r="K6" s="70"/>
      <c r="L6" s="63">
        <v>0</v>
      </c>
      <c r="M6" s="70"/>
      <c r="N6" s="63">
        <v>0</v>
      </c>
      <c r="O6" s="70"/>
      <c r="P6" s="45">
        <v>0</v>
      </c>
      <c r="R6" s="45">
        <v>19607</v>
      </c>
      <c r="T6" s="45">
        <v>0</v>
      </c>
      <c r="V6" s="61">
        <v>407632</v>
      </c>
      <c r="W6" s="61">
        <f aca="true" t="shared" si="0" ref="W6:W11">SUM(AA6,AE6,AI6,AK6)</f>
        <v>22624</v>
      </c>
      <c r="X6" s="62"/>
      <c r="Y6" s="63">
        <f aca="true" t="shared" si="1" ref="Y6:Y11">SUM(AA6,AC6,AE6,AG6,AI6,AK6)</f>
        <v>22624</v>
      </c>
      <c r="Z6" s="70"/>
      <c r="AA6" s="61">
        <v>3017</v>
      </c>
      <c r="AB6" s="62"/>
      <c r="AC6" s="63">
        <v>0</v>
      </c>
      <c r="AD6" s="70"/>
      <c r="AE6" s="61">
        <v>0</v>
      </c>
      <c r="AF6" s="62"/>
      <c r="AG6" s="45">
        <v>0</v>
      </c>
      <c r="AI6">
        <v>19607</v>
      </c>
      <c r="AK6" s="45">
        <v>0</v>
      </c>
    </row>
    <row r="7" spans="1:37" ht="13.5">
      <c r="A7" s="61">
        <v>42</v>
      </c>
      <c r="B7" s="61">
        <v>1</v>
      </c>
      <c r="C7" s="61">
        <v>2</v>
      </c>
      <c r="D7" s="62" t="s">
        <v>120</v>
      </c>
      <c r="E7" s="61">
        <v>80879</v>
      </c>
      <c r="F7" s="61">
        <f aca="true" t="shared" si="2" ref="F7:F70">SUM(J7,N7,R7,T7)</f>
        <v>0</v>
      </c>
      <c r="G7" s="62"/>
      <c r="H7" s="63">
        <f aca="true" t="shared" si="3" ref="H7:H70">SUM(J7,L7,N7,P7,R7,T7)</f>
        <v>0</v>
      </c>
      <c r="I7" s="70"/>
      <c r="J7" s="63">
        <v>0</v>
      </c>
      <c r="K7" s="70"/>
      <c r="L7" s="63">
        <v>0</v>
      </c>
      <c r="M7" s="70"/>
      <c r="N7" s="63">
        <v>0</v>
      </c>
      <c r="O7" s="70"/>
      <c r="P7" s="45">
        <v>0</v>
      </c>
      <c r="R7" s="45">
        <v>0</v>
      </c>
      <c r="T7" s="45">
        <v>0</v>
      </c>
      <c r="V7" s="61">
        <v>80879</v>
      </c>
      <c r="W7" s="61">
        <f t="shared" si="0"/>
        <v>0</v>
      </c>
      <c r="X7" s="62"/>
      <c r="Y7" s="63">
        <f t="shared" si="1"/>
        <v>0</v>
      </c>
      <c r="Z7" s="70"/>
      <c r="AA7" s="61">
        <v>0</v>
      </c>
      <c r="AB7" s="62"/>
      <c r="AC7" s="63">
        <v>0</v>
      </c>
      <c r="AD7" s="70"/>
      <c r="AE7" s="61">
        <v>0</v>
      </c>
      <c r="AF7" s="62"/>
      <c r="AG7" s="45">
        <v>0</v>
      </c>
      <c r="AI7">
        <v>0</v>
      </c>
      <c r="AK7" s="45">
        <v>0</v>
      </c>
    </row>
    <row r="8" spans="1:37" ht="13.5">
      <c r="A8" s="61">
        <v>13</v>
      </c>
      <c r="B8" s="61">
        <v>1</v>
      </c>
      <c r="C8" s="61">
        <v>3</v>
      </c>
      <c r="D8" s="62" t="s">
        <v>99</v>
      </c>
      <c r="E8" s="61">
        <v>260067</v>
      </c>
      <c r="F8" s="61">
        <f t="shared" si="2"/>
        <v>0</v>
      </c>
      <c r="G8" s="62"/>
      <c r="H8" s="63">
        <f t="shared" si="3"/>
        <v>36234</v>
      </c>
      <c r="I8" s="70"/>
      <c r="J8" s="63">
        <v>0</v>
      </c>
      <c r="K8" s="70"/>
      <c r="L8" s="63">
        <v>36234</v>
      </c>
      <c r="M8" s="70"/>
      <c r="N8" s="63">
        <v>0</v>
      </c>
      <c r="O8" s="70"/>
      <c r="P8" s="45">
        <v>0</v>
      </c>
      <c r="R8" s="45">
        <v>0</v>
      </c>
      <c r="T8" s="45">
        <v>0</v>
      </c>
      <c r="V8" s="61">
        <v>16900</v>
      </c>
      <c r="W8" s="61">
        <f t="shared" si="0"/>
        <v>0</v>
      </c>
      <c r="X8" s="62"/>
      <c r="Y8" s="63">
        <f t="shared" si="1"/>
        <v>8760</v>
      </c>
      <c r="Z8" s="70"/>
      <c r="AA8" s="61">
        <v>0</v>
      </c>
      <c r="AB8" s="62"/>
      <c r="AC8" s="63">
        <v>8760</v>
      </c>
      <c r="AD8" s="70"/>
      <c r="AE8" s="61">
        <v>0</v>
      </c>
      <c r="AF8" s="62"/>
      <c r="AG8" s="45">
        <v>0</v>
      </c>
      <c r="AI8">
        <v>0</v>
      </c>
      <c r="AK8" s="45">
        <v>0</v>
      </c>
    </row>
    <row r="9" spans="1:37" ht="13.5">
      <c r="A9" s="61">
        <v>50</v>
      </c>
      <c r="B9" s="61">
        <v>1</v>
      </c>
      <c r="C9" s="61">
        <v>4</v>
      </c>
      <c r="D9" s="62" t="s">
        <v>125</v>
      </c>
      <c r="E9" s="61">
        <v>99045</v>
      </c>
      <c r="F9" s="61">
        <f t="shared" si="2"/>
        <v>724</v>
      </c>
      <c r="G9" s="62"/>
      <c r="H9" s="63">
        <f t="shared" si="3"/>
        <v>3750</v>
      </c>
      <c r="I9" s="70"/>
      <c r="J9" s="63">
        <v>701</v>
      </c>
      <c r="K9" s="70"/>
      <c r="L9" s="63">
        <v>3026</v>
      </c>
      <c r="M9" s="70"/>
      <c r="N9" s="63">
        <v>0</v>
      </c>
      <c r="O9" s="70"/>
      <c r="P9" s="45">
        <v>0</v>
      </c>
      <c r="R9" s="45">
        <v>0</v>
      </c>
      <c r="T9" s="45">
        <v>23</v>
      </c>
      <c r="V9" s="61">
        <v>35477</v>
      </c>
      <c r="W9" s="61">
        <f t="shared" si="0"/>
        <v>724</v>
      </c>
      <c r="X9" s="62"/>
      <c r="Y9" s="63">
        <f t="shared" si="1"/>
        <v>3257</v>
      </c>
      <c r="Z9" s="70"/>
      <c r="AA9" s="61">
        <v>701</v>
      </c>
      <c r="AB9" s="62"/>
      <c r="AC9" s="63">
        <v>2533</v>
      </c>
      <c r="AD9" s="70"/>
      <c r="AE9" s="61">
        <v>0</v>
      </c>
      <c r="AF9" s="62"/>
      <c r="AG9" s="45">
        <v>0</v>
      </c>
      <c r="AI9">
        <v>0</v>
      </c>
      <c r="AK9" s="45">
        <v>23</v>
      </c>
    </row>
    <row r="10" spans="1:37" ht="13.5">
      <c r="A10" s="61">
        <v>37</v>
      </c>
      <c r="B10" s="61">
        <v>1</v>
      </c>
      <c r="C10" s="61">
        <v>5</v>
      </c>
      <c r="D10" s="62" t="s">
        <v>116</v>
      </c>
      <c r="E10" s="61">
        <v>849322</v>
      </c>
      <c r="F10" s="61">
        <f t="shared" si="2"/>
        <v>18124</v>
      </c>
      <c r="G10" s="62"/>
      <c r="H10" s="63">
        <f t="shared" si="3"/>
        <v>199072</v>
      </c>
      <c r="I10" s="70"/>
      <c r="J10" s="63">
        <v>274</v>
      </c>
      <c r="K10" s="70"/>
      <c r="L10" s="63">
        <v>180948</v>
      </c>
      <c r="M10" s="70"/>
      <c r="N10" s="63">
        <v>14829</v>
      </c>
      <c r="O10" s="70"/>
      <c r="P10" s="45">
        <v>0</v>
      </c>
      <c r="R10" s="45">
        <v>1191</v>
      </c>
      <c r="T10" s="45">
        <v>1830</v>
      </c>
      <c r="V10" s="61">
        <v>109036</v>
      </c>
      <c r="W10" s="61">
        <f t="shared" si="0"/>
        <v>1779</v>
      </c>
      <c r="X10" s="62"/>
      <c r="Y10" s="63">
        <f t="shared" si="1"/>
        <v>17097</v>
      </c>
      <c r="Z10" s="70"/>
      <c r="AA10" s="61">
        <v>0</v>
      </c>
      <c r="AB10" s="62"/>
      <c r="AC10" s="63">
        <v>15318</v>
      </c>
      <c r="AD10" s="70"/>
      <c r="AE10" s="61">
        <v>1747</v>
      </c>
      <c r="AF10" s="62"/>
      <c r="AG10" s="45">
        <v>0</v>
      </c>
      <c r="AI10">
        <v>0</v>
      </c>
      <c r="AK10" s="45">
        <v>32</v>
      </c>
    </row>
    <row r="11" spans="1:37" ht="13.5">
      <c r="A11" s="61">
        <v>86</v>
      </c>
      <c r="B11" s="61">
        <v>1</v>
      </c>
      <c r="C11" s="61">
        <v>6</v>
      </c>
      <c r="D11" s="62" t="s">
        <v>153</v>
      </c>
      <c r="E11" s="61">
        <v>38121</v>
      </c>
      <c r="F11" s="61">
        <f t="shared" si="2"/>
        <v>0</v>
      </c>
      <c r="G11" s="62"/>
      <c r="H11" s="63">
        <f t="shared" si="3"/>
        <v>0</v>
      </c>
      <c r="I11" s="70"/>
      <c r="J11" s="63">
        <v>0</v>
      </c>
      <c r="K11" s="70"/>
      <c r="L11" s="63">
        <v>0</v>
      </c>
      <c r="M11" s="70"/>
      <c r="N11" s="63">
        <v>0</v>
      </c>
      <c r="O11" s="70"/>
      <c r="P11" s="45">
        <v>0</v>
      </c>
      <c r="R11" s="45">
        <v>0</v>
      </c>
      <c r="T11" s="45">
        <v>0</v>
      </c>
      <c r="V11" s="61">
        <v>38121</v>
      </c>
      <c r="W11" s="61">
        <f t="shared" si="0"/>
        <v>0</v>
      </c>
      <c r="X11" s="62"/>
      <c r="Y11" s="63">
        <f t="shared" si="1"/>
        <v>0</v>
      </c>
      <c r="Z11" s="70"/>
      <c r="AA11" s="61">
        <v>0</v>
      </c>
      <c r="AB11" s="62"/>
      <c r="AC11" s="63">
        <v>0</v>
      </c>
      <c r="AD11" s="70"/>
      <c r="AE11" s="61">
        <v>0</v>
      </c>
      <c r="AF11" s="62"/>
      <c r="AG11" s="45">
        <v>0</v>
      </c>
      <c r="AI11">
        <v>0</v>
      </c>
      <c r="AK11" s="45">
        <v>0</v>
      </c>
    </row>
    <row r="12" spans="4:32" ht="13.5">
      <c r="D12" s="62"/>
      <c r="E12" s="61"/>
      <c r="F12" s="61"/>
      <c r="G12" s="62"/>
      <c r="H12" s="63"/>
      <c r="I12" s="70"/>
      <c r="J12" s="63"/>
      <c r="K12" s="70"/>
      <c r="L12" s="63"/>
      <c r="M12" s="70"/>
      <c r="N12" s="63"/>
      <c r="O12" s="70"/>
      <c r="V12" s="61"/>
      <c r="W12" s="61"/>
      <c r="X12" s="62"/>
      <c r="Y12" s="63"/>
      <c r="Z12" s="70"/>
      <c r="AA12" s="61"/>
      <c r="AB12" s="62"/>
      <c r="AC12" s="63"/>
      <c r="AD12" s="70"/>
      <c r="AE12" s="61"/>
      <c r="AF12" s="62"/>
    </row>
    <row r="13" spans="4:32" ht="13.5">
      <c r="D13" s="62"/>
      <c r="E13" s="61"/>
      <c r="F13" s="61"/>
      <c r="G13" s="62"/>
      <c r="H13" s="63"/>
      <c r="I13" s="70"/>
      <c r="J13" s="63"/>
      <c r="K13" s="70"/>
      <c r="L13" s="63"/>
      <c r="M13" s="70"/>
      <c r="N13" s="63"/>
      <c r="O13" s="70"/>
      <c r="V13" s="61"/>
      <c r="W13" s="61"/>
      <c r="X13" s="62"/>
      <c r="Y13" s="63"/>
      <c r="Z13" s="70"/>
      <c r="AA13" s="61"/>
      <c r="AB13" s="62"/>
      <c r="AC13" s="63"/>
      <c r="AD13" s="70"/>
      <c r="AE13" s="61"/>
      <c r="AF13" s="62"/>
    </row>
    <row r="14" spans="1:37" ht="13.5">
      <c r="A14" s="61">
        <v>3</v>
      </c>
      <c r="B14" s="61">
        <v>2</v>
      </c>
      <c r="C14" s="61">
        <v>7</v>
      </c>
      <c r="D14" s="62" t="s">
        <v>93</v>
      </c>
      <c r="E14" s="61">
        <v>577542</v>
      </c>
      <c r="F14" s="61">
        <f t="shared" si="2"/>
        <v>18893</v>
      </c>
      <c r="G14" s="62"/>
      <c r="H14" s="63">
        <f t="shared" si="3"/>
        <v>18893</v>
      </c>
      <c r="I14" s="70"/>
      <c r="J14" s="63">
        <v>18608</v>
      </c>
      <c r="K14" s="70"/>
      <c r="L14" s="63">
        <v>0</v>
      </c>
      <c r="M14" s="70"/>
      <c r="N14" s="63">
        <v>0</v>
      </c>
      <c r="O14" s="70"/>
      <c r="P14" s="45">
        <v>0</v>
      </c>
      <c r="R14" s="45">
        <v>0</v>
      </c>
      <c r="T14" s="45">
        <v>285</v>
      </c>
      <c r="V14" s="61">
        <v>50268</v>
      </c>
      <c r="W14" s="61">
        <f>SUM(AA14,AE14,AI14,AK14)</f>
        <v>12336</v>
      </c>
      <c r="X14" s="62"/>
      <c r="Y14" s="63">
        <f>SUM(AA14,AC14,AE14,AG14,AI14,AK14)</f>
        <v>12336</v>
      </c>
      <c r="Z14" s="70"/>
      <c r="AA14" s="61">
        <v>12336</v>
      </c>
      <c r="AB14" s="62"/>
      <c r="AC14" s="63">
        <v>0</v>
      </c>
      <c r="AD14" s="70"/>
      <c r="AE14" s="61">
        <v>0</v>
      </c>
      <c r="AF14" s="62"/>
      <c r="AG14" s="45">
        <v>0</v>
      </c>
      <c r="AI14">
        <v>0</v>
      </c>
      <c r="AK14" s="45">
        <v>0</v>
      </c>
    </row>
    <row r="15" spans="1:37" ht="13.5">
      <c r="A15" s="61">
        <v>44</v>
      </c>
      <c r="B15" s="61">
        <v>2</v>
      </c>
      <c r="C15" s="61">
        <v>8</v>
      </c>
      <c r="D15" s="61" t="s">
        <v>121</v>
      </c>
      <c r="E15" s="61">
        <v>172147</v>
      </c>
      <c r="F15" s="61">
        <f t="shared" si="2"/>
        <v>1961</v>
      </c>
      <c r="G15" s="62"/>
      <c r="H15" s="63">
        <f t="shared" si="3"/>
        <v>1961</v>
      </c>
      <c r="I15" s="70"/>
      <c r="J15" s="63">
        <v>0</v>
      </c>
      <c r="K15" s="70"/>
      <c r="L15" s="63">
        <v>0</v>
      </c>
      <c r="M15" s="70"/>
      <c r="N15" s="63">
        <v>0</v>
      </c>
      <c r="O15" s="70"/>
      <c r="P15" s="45">
        <v>0</v>
      </c>
      <c r="R15" s="45">
        <v>1790</v>
      </c>
      <c r="T15" s="45">
        <v>171</v>
      </c>
      <c r="V15" s="61">
        <v>9172</v>
      </c>
      <c r="W15" s="61">
        <f>SUM(AA15,AE15,AI15,AK15)</f>
        <v>0</v>
      </c>
      <c r="X15" s="62"/>
      <c r="Y15" s="63">
        <f>SUM(AA15,AC15,AE15,AG15,AI15,AK15)</f>
        <v>0</v>
      </c>
      <c r="Z15" s="70"/>
      <c r="AA15" s="61">
        <v>0</v>
      </c>
      <c r="AB15" s="62"/>
      <c r="AC15" s="63">
        <v>0</v>
      </c>
      <c r="AD15" s="70"/>
      <c r="AE15" s="61">
        <v>0</v>
      </c>
      <c r="AF15" s="62"/>
      <c r="AG15" s="45">
        <v>0</v>
      </c>
      <c r="AI15">
        <v>0</v>
      </c>
      <c r="AK15" s="45">
        <v>0</v>
      </c>
    </row>
    <row r="16" spans="1:37" ht="13.5">
      <c r="A16" s="61">
        <v>67</v>
      </c>
      <c r="B16" s="61">
        <v>2</v>
      </c>
      <c r="C16" s="61">
        <v>9</v>
      </c>
      <c r="D16" s="61" t="s">
        <v>138</v>
      </c>
      <c r="E16" s="61">
        <v>88811</v>
      </c>
      <c r="F16" s="61">
        <f t="shared" si="2"/>
        <v>2891</v>
      </c>
      <c r="G16" s="62"/>
      <c r="H16" s="63">
        <f t="shared" si="3"/>
        <v>2891</v>
      </c>
      <c r="I16" s="70"/>
      <c r="J16" s="63">
        <v>0</v>
      </c>
      <c r="K16" s="70"/>
      <c r="L16" s="63">
        <v>0</v>
      </c>
      <c r="M16" s="70"/>
      <c r="N16" s="63">
        <v>2061</v>
      </c>
      <c r="O16" s="70"/>
      <c r="P16" s="45">
        <v>0</v>
      </c>
      <c r="R16" s="45">
        <v>830</v>
      </c>
      <c r="T16" s="45">
        <v>0</v>
      </c>
      <c r="V16" s="61">
        <v>19795</v>
      </c>
      <c r="W16" s="61">
        <f>SUM(AA16,AE16,AI16,AK16)</f>
        <v>0</v>
      </c>
      <c r="X16" s="62"/>
      <c r="Y16" s="63">
        <f>SUM(AA16,AC16,AE16,AG16,AI16,AK16)</f>
        <v>0</v>
      </c>
      <c r="Z16" s="70"/>
      <c r="AA16" s="61">
        <v>0</v>
      </c>
      <c r="AB16" s="62"/>
      <c r="AC16" s="63">
        <v>0</v>
      </c>
      <c r="AD16" s="70"/>
      <c r="AE16" s="61">
        <v>0</v>
      </c>
      <c r="AF16" s="62"/>
      <c r="AG16" s="45">
        <v>0</v>
      </c>
      <c r="AI16">
        <v>0</v>
      </c>
      <c r="AK16" s="45">
        <v>0</v>
      </c>
    </row>
    <row r="17" spans="1:37" ht="13.5">
      <c r="A17" s="61">
        <v>53</v>
      </c>
      <c r="B17" s="61">
        <v>2</v>
      </c>
      <c r="C17" s="61">
        <v>10</v>
      </c>
      <c r="D17" s="62" t="s">
        <v>128</v>
      </c>
      <c r="E17" s="61">
        <v>260533</v>
      </c>
      <c r="F17" s="61">
        <f t="shared" si="2"/>
        <v>0</v>
      </c>
      <c r="G17" s="62"/>
      <c r="H17" s="63">
        <f t="shared" si="3"/>
        <v>0</v>
      </c>
      <c r="I17" s="70"/>
      <c r="J17" s="63">
        <v>0</v>
      </c>
      <c r="K17" s="70"/>
      <c r="L17" s="63">
        <v>0</v>
      </c>
      <c r="M17" s="70"/>
      <c r="N17" s="63">
        <v>0</v>
      </c>
      <c r="O17" s="70"/>
      <c r="P17" s="45">
        <v>0</v>
      </c>
      <c r="R17" s="45">
        <v>0</v>
      </c>
      <c r="T17" s="45">
        <v>0</v>
      </c>
      <c r="V17" s="61">
        <v>260533</v>
      </c>
      <c r="W17" s="61">
        <f>SUM(AA17,AE17,AI17,AK17)</f>
        <v>0</v>
      </c>
      <c r="X17" s="62"/>
      <c r="Y17" s="63">
        <f>SUM(AA17,AC17,AE17,AG17,AI17,AK17)</f>
        <v>0</v>
      </c>
      <c r="Z17" s="70"/>
      <c r="AA17" s="61">
        <v>0</v>
      </c>
      <c r="AB17" s="62"/>
      <c r="AC17" s="63">
        <v>0</v>
      </c>
      <c r="AD17" s="70"/>
      <c r="AE17" s="61">
        <v>0</v>
      </c>
      <c r="AF17" s="62"/>
      <c r="AG17" s="45">
        <v>0</v>
      </c>
      <c r="AI17">
        <v>0</v>
      </c>
      <c r="AK17" s="45">
        <v>0</v>
      </c>
    </row>
    <row r="18" spans="4:32" ht="13.5">
      <c r="D18" s="62"/>
      <c r="E18" s="61"/>
      <c r="F18" s="61"/>
      <c r="G18" s="62"/>
      <c r="H18" s="63"/>
      <c r="I18" s="70"/>
      <c r="J18" s="63"/>
      <c r="K18" s="70"/>
      <c r="L18" s="63"/>
      <c r="M18" s="70"/>
      <c r="N18" s="63"/>
      <c r="O18" s="70"/>
      <c r="V18" s="61"/>
      <c r="W18" s="61"/>
      <c r="X18" s="62"/>
      <c r="Y18" s="63"/>
      <c r="Z18" s="70"/>
      <c r="AA18" s="61"/>
      <c r="AB18" s="62"/>
      <c r="AC18" s="63"/>
      <c r="AD18" s="70"/>
      <c r="AE18" s="61"/>
      <c r="AF18" s="62"/>
    </row>
    <row r="19" spans="4:32" ht="13.5">
      <c r="D19" s="62"/>
      <c r="E19" s="61"/>
      <c r="F19" s="61"/>
      <c r="G19" s="62"/>
      <c r="H19" s="63"/>
      <c r="I19" s="70"/>
      <c r="J19" s="63"/>
      <c r="K19" s="70"/>
      <c r="L19" s="63"/>
      <c r="M19" s="70"/>
      <c r="N19" s="63"/>
      <c r="O19" s="70"/>
      <c r="V19" s="61"/>
      <c r="W19" s="61"/>
      <c r="X19" s="62"/>
      <c r="Y19" s="63"/>
      <c r="Z19" s="70"/>
      <c r="AA19" s="61"/>
      <c r="AB19" s="62"/>
      <c r="AC19" s="63"/>
      <c r="AD19" s="70"/>
      <c r="AE19" s="61"/>
      <c r="AF19" s="62"/>
    </row>
    <row r="20" spans="1:37" ht="13.5">
      <c r="A20" s="61">
        <v>14</v>
      </c>
      <c r="B20" s="61">
        <v>3</v>
      </c>
      <c r="C20" s="61">
        <v>11</v>
      </c>
      <c r="D20" s="62" t="s">
        <v>100</v>
      </c>
      <c r="E20" s="61">
        <v>295770</v>
      </c>
      <c r="F20" s="61">
        <f t="shared" si="2"/>
        <v>649</v>
      </c>
      <c r="G20" s="62"/>
      <c r="H20" s="63">
        <f t="shared" si="3"/>
        <v>649</v>
      </c>
      <c r="I20" s="70"/>
      <c r="J20" s="63">
        <v>0</v>
      </c>
      <c r="K20" s="70"/>
      <c r="L20" s="63">
        <v>0</v>
      </c>
      <c r="M20" s="70"/>
      <c r="N20" s="63">
        <v>0</v>
      </c>
      <c r="O20" s="70"/>
      <c r="P20" s="45">
        <v>0</v>
      </c>
      <c r="R20" s="45">
        <v>0</v>
      </c>
      <c r="T20" s="45">
        <v>649</v>
      </c>
      <c r="V20" s="61">
        <v>21904</v>
      </c>
      <c r="W20" s="61">
        <f aca="true" t="shared" si="4" ref="W20:W32">SUM(AA20,AE20,AI20,AK20)</f>
        <v>20</v>
      </c>
      <c r="X20" s="62"/>
      <c r="Y20" s="63">
        <f aca="true" t="shared" si="5" ref="Y20:Y32">SUM(AA20,AC20,AE20,AG20,AI20,AK20)</f>
        <v>20</v>
      </c>
      <c r="Z20" s="70"/>
      <c r="AA20" s="61">
        <v>0</v>
      </c>
      <c r="AB20" s="62"/>
      <c r="AC20" s="63">
        <v>0</v>
      </c>
      <c r="AD20" s="70"/>
      <c r="AE20" s="61">
        <v>0</v>
      </c>
      <c r="AF20" s="62"/>
      <c r="AG20" s="45">
        <v>0</v>
      </c>
      <c r="AI20">
        <v>0</v>
      </c>
      <c r="AK20" s="45">
        <v>20</v>
      </c>
    </row>
    <row r="21" spans="1:37" ht="13.5">
      <c r="A21" s="61">
        <v>5</v>
      </c>
      <c r="B21" s="61">
        <v>3</v>
      </c>
      <c r="C21" s="61">
        <v>12</v>
      </c>
      <c r="D21" s="62" t="s">
        <v>95</v>
      </c>
      <c r="E21" s="61">
        <v>371946</v>
      </c>
      <c r="F21" s="61">
        <f t="shared" si="2"/>
        <v>3875</v>
      </c>
      <c r="G21" s="62"/>
      <c r="H21" s="63">
        <f t="shared" si="3"/>
        <v>3875</v>
      </c>
      <c r="I21" s="70"/>
      <c r="J21" s="63">
        <v>0</v>
      </c>
      <c r="K21" s="70"/>
      <c r="L21" s="63">
        <v>0</v>
      </c>
      <c r="M21" s="70"/>
      <c r="N21" s="63">
        <v>0</v>
      </c>
      <c r="O21" s="70"/>
      <c r="P21" s="45">
        <v>0</v>
      </c>
      <c r="R21" s="45">
        <v>3573</v>
      </c>
      <c r="T21" s="45">
        <v>302</v>
      </c>
      <c r="V21" s="61">
        <v>31520</v>
      </c>
      <c r="W21" s="61">
        <f t="shared" si="4"/>
        <v>0</v>
      </c>
      <c r="X21" s="62"/>
      <c r="Y21" s="63">
        <f t="shared" si="5"/>
        <v>0</v>
      </c>
      <c r="Z21" s="70"/>
      <c r="AA21" s="61">
        <v>0</v>
      </c>
      <c r="AB21" s="62"/>
      <c r="AC21" s="63">
        <v>0</v>
      </c>
      <c r="AD21" s="70"/>
      <c r="AE21" s="61">
        <v>0</v>
      </c>
      <c r="AF21" s="62"/>
      <c r="AG21" s="45">
        <v>0</v>
      </c>
      <c r="AI21">
        <v>0</v>
      </c>
      <c r="AK21" s="45">
        <v>0</v>
      </c>
    </row>
    <row r="22" spans="1:37" ht="13.5">
      <c r="A22" s="61">
        <v>45</v>
      </c>
      <c r="B22" s="61">
        <v>3</v>
      </c>
      <c r="C22" s="61">
        <v>13</v>
      </c>
      <c r="D22" s="62" t="s">
        <v>122</v>
      </c>
      <c r="E22" s="61">
        <v>565678</v>
      </c>
      <c r="F22" s="61">
        <f t="shared" si="2"/>
        <v>42620</v>
      </c>
      <c r="G22" s="62"/>
      <c r="H22" s="63">
        <f t="shared" si="3"/>
        <v>42620</v>
      </c>
      <c r="I22" s="70"/>
      <c r="J22" s="63">
        <v>37215</v>
      </c>
      <c r="K22" s="70"/>
      <c r="L22" s="63">
        <v>0</v>
      </c>
      <c r="M22" s="70"/>
      <c r="N22" s="63">
        <v>939</v>
      </c>
      <c r="O22" s="70"/>
      <c r="P22" s="45">
        <v>0</v>
      </c>
      <c r="R22" s="45">
        <v>4466</v>
      </c>
      <c r="T22" s="45">
        <v>0</v>
      </c>
      <c r="V22" s="61">
        <v>77633</v>
      </c>
      <c r="W22" s="61">
        <f t="shared" si="4"/>
        <v>13695</v>
      </c>
      <c r="X22" s="62"/>
      <c r="Y22" s="63">
        <f t="shared" si="5"/>
        <v>13695</v>
      </c>
      <c r="Z22" s="70"/>
      <c r="AA22" s="61">
        <v>11334</v>
      </c>
      <c r="AB22" s="62"/>
      <c r="AC22" s="63">
        <v>0</v>
      </c>
      <c r="AD22" s="70"/>
      <c r="AE22" s="61">
        <v>939</v>
      </c>
      <c r="AF22" s="62"/>
      <c r="AG22" s="45">
        <v>0</v>
      </c>
      <c r="AI22">
        <v>1422</v>
      </c>
      <c r="AK22" s="45">
        <v>0</v>
      </c>
    </row>
    <row r="23" spans="1:37" ht="13.5">
      <c r="A23" s="61">
        <v>55</v>
      </c>
      <c r="B23" s="61">
        <v>3</v>
      </c>
      <c r="C23" s="61">
        <v>14</v>
      </c>
      <c r="D23" s="61" t="s">
        <v>130</v>
      </c>
      <c r="E23" s="61">
        <v>24301</v>
      </c>
      <c r="F23" s="61">
        <f t="shared" si="2"/>
        <v>0</v>
      </c>
      <c r="G23" s="62"/>
      <c r="H23" s="63">
        <f t="shared" si="3"/>
        <v>0</v>
      </c>
      <c r="I23" s="70"/>
      <c r="J23" s="63">
        <v>0</v>
      </c>
      <c r="K23" s="70"/>
      <c r="L23" s="63">
        <v>0</v>
      </c>
      <c r="M23" s="70"/>
      <c r="N23" s="63">
        <v>0</v>
      </c>
      <c r="O23" s="70"/>
      <c r="P23" s="45">
        <v>0</v>
      </c>
      <c r="R23" s="45">
        <v>0</v>
      </c>
      <c r="T23" s="45">
        <v>0</v>
      </c>
      <c r="V23" s="61">
        <v>4871</v>
      </c>
      <c r="W23" s="61">
        <f t="shared" si="4"/>
        <v>0</v>
      </c>
      <c r="X23" s="62"/>
      <c r="Y23" s="63">
        <f t="shared" si="5"/>
        <v>0</v>
      </c>
      <c r="Z23" s="70"/>
      <c r="AA23" s="61">
        <v>0</v>
      </c>
      <c r="AB23" s="62"/>
      <c r="AC23" s="63">
        <v>0</v>
      </c>
      <c r="AD23" s="70"/>
      <c r="AE23" s="61">
        <v>0</v>
      </c>
      <c r="AF23" s="62"/>
      <c r="AG23" s="45">
        <v>0</v>
      </c>
      <c r="AI23">
        <v>0</v>
      </c>
      <c r="AK23" s="45">
        <v>0</v>
      </c>
    </row>
    <row r="24" spans="1:37" ht="13.5">
      <c r="A24" s="61">
        <v>65</v>
      </c>
      <c r="B24" s="61">
        <v>3</v>
      </c>
      <c r="C24" s="61">
        <v>15</v>
      </c>
      <c r="D24" s="61" t="s">
        <v>136</v>
      </c>
      <c r="E24" s="61">
        <v>19284</v>
      </c>
      <c r="F24" s="61">
        <f t="shared" si="2"/>
        <v>0</v>
      </c>
      <c r="G24" s="62"/>
      <c r="H24" s="63">
        <f t="shared" si="3"/>
        <v>0</v>
      </c>
      <c r="I24" s="70"/>
      <c r="J24" s="63">
        <v>0</v>
      </c>
      <c r="K24" s="70"/>
      <c r="L24" s="63">
        <v>0</v>
      </c>
      <c r="M24" s="70"/>
      <c r="N24" s="63">
        <v>0</v>
      </c>
      <c r="O24" s="70"/>
      <c r="P24" s="45">
        <v>0</v>
      </c>
      <c r="R24" s="45">
        <v>0</v>
      </c>
      <c r="T24" s="45">
        <v>0</v>
      </c>
      <c r="V24" s="61">
        <v>2371</v>
      </c>
      <c r="W24" s="61">
        <f t="shared" si="4"/>
        <v>0</v>
      </c>
      <c r="X24" s="62"/>
      <c r="Y24" s="63">
        <f t="shared" si="5"/>
        <v>0</v>
      </c>
      <c r="Z24" s="70"/>
      <c r="AA24" s="61">
        <v>0</v>
      </c>
      <c r="AB24" s="62"/>
      <c r="AC24" s="63">
        <v>0</v>
      </c>
      <c r="AD24" s="70"/>
      <c r="AE24" s="61">
        <v>0</v>
      </c>
      <c r="AF24" s="62"/>
      <c r="AG24" s="45">
        <v>0</v>
      </c>
      <c r="AI24">
        <v>0</v>
      </c>
      <c r="AK24" s="45">
        <v>0</v>
      </c>
    </row>
    <row r="25" spans="1:37" ht="13.5">
      <c r="A25" s="61">
        <v>17</v>
      </c>
      <c r="B25" s="61">
        <v>3</v>
      </c>
      <c r="C25" s="61">
        <v>16</v>
      </c>
      <c r="D25" s="62" t="s">
        <v>102</v>
      </c>
      <c r="E25" s="61">
        <v>115129</v>
      </c>
      <c r="F25" s="61">
        <f t="shared" si="2"/>
        <v>0</v>
      </c>
      <c r="G25" s="62"/>
      <c r="H25" s="63">
        <f t="shared" si="3"/>
        <v>0</v>
      </c>
      <c r="I25" s="70"/>
      <c r="J25" s="63">
        <v>0</v>
      </c>
      <c r="K25" s="70"/>
      <c r="L25" s="63">
        <v>0</v>
      </c>
      <c r="M25" s="70"/>
      <c r="N25" s="63">
        <v>0</v>
      </c>
      <c r="O25" s="70"/>
      <c r="P25" s="45">
        <v>0</v>
      </c>
      <c r="R25" s="45">
        <v>0</v>
      </c>
      <c r="T25" s="45">
        <v>0</v>
      </c>
      <c r="V25" s="61">
        <v>115129</v>
      </c>
      <c r="W25" s="61">
        <f t="shared" si="4"/>
        <v>0</v>
      </c>
      <c r="X25" s="62"/>
      <c r="Y25" s="63">
        <f t="shared" si="5"/>
        <v>0</v>
      </c>
      <c r="Z25" s="70"/>
      <c r="AA25" s="61">
        <v>0</v>
      </c>
      <c r="AB25" s="62"/>
      <c r="AC25" s="63">
        <v>0</v>
      </c>
      <c r="AD25" s="70"/>
      <c r="AE25" s="61">
        <v>0</v>
      </c>
      <c r="AF25" s="62"/>
      <c r="AG25" s="45">
        <v>0</v>
      </c>
      <c r="AI25">
        <v>0</v>
      </c>
      <c r="AK25" s="45">
        <v>0</v>
      </c>
    </row>
    <row r="26" spans="1:37" ht="13.5">
      <c r="A26" s="61">
        <v>58</v>
      </c>
      <c r="B26" s="61">
        <v>3</v>
      </c>
      <c r="C26" s="61">
        <v>17</v>
      </c>
      <c r="D26" s="62" t="s">
        <v>133</v>
      </c>
      <c r="E26" s="61">
        <v>281020</v>
      </c>
      <c r="F26" s="61">
        <f t="shared" si="2"/>
        <v>28040</v>
      </c>
      <c r="G26" s="62"/>
      <c r="H26" s="63">
        <f t="shared" si="3"/>
        <v>28040</v>
      </c>
      <c r="I26" s="70"/>
      <c r="J26" s="63">
        <v>0</v>
      </c>
      <c r="K26" s="70"/>
      <c r="L26" s="63">
        <v>0</v>
      </c>
      <c r="M26" s="70"/>
      <c r="N26" s="63">
        <v>18558</v>
      </c>
      <c r="O26" s="70"/>
      <c r="P26" s="45">
        <v>0</v>
      </c>
      <c r="R26" s="45">
        <v>9482</v>
      </c>
      <c r="T26" s="45">
        <v>0</v>
      </c>
      <c r="V26" s="61">
        <v>43127</v>
      </c>
      <c r="W26" s="61">
        <f t="shared" si="4"/>
        <v>16875</v>
      </c>
      <c r="X26" s="62"/>
      <c r="Y26" s="63">
        <f t="shared" si="5"/>
        <v>16875</v>
      </c>
      <c r="Z26" s="70"/>
      <c r="AA26" s="61">
        <v>0</v>
      </c>
      <c r="AB26" s="62"/>
      <c r="AC26" s="63">
        <v>0</v>
      </c>
      <c r="AD26" s="70"/>
      <c r="AE26" s="61">
        <v>15338</v>
      </c>
      <c r="AF26" s="62"/>
      <c r="AG26" s="45">
        <v>0</v>
      </c>
      <c r="AI26">
        <v>1537</v>
      </c>
      <c r="AK26" s="45">
        <v>0</v>
      </c>
    </row>
    <row r="27" spans="1:37" ht="13.5">
      <c r="A27" s="61">
        <v>56</v>
      </c>
      <c r="B27" s="61">
        <v>3</v>
      </c>
      <c r="C27" s="61">
        <v>18</v>
      </c>
      <c r="D27" s="62" t="s">
        <v>131</v>
      </c>
      <c r="E27" s="61">
        <v>127970</v>
      </c>
      <c r="F27" s="61">
        <f t="shared" si="2"/>
        <v>0</v>
      </c>
      <c r="G27" s="62"/>
      <c r="H27" s="63">
        <f t="shared" si="3"/>
        <v>0</v>
      </c>
      <c r="I27" s="70"/>
      <c r="J27" s="63">
        <v>0</v>
      </c>
      <c r="K27" s="70"/>
      <c r="L27" s="63">
        <v>0</v>
      </c>
      <c r="M27" s="70"/>
      <c r="N27" s="63">
        <v>0</v>
      </c>
      <c r="O27" s="70"/>
      <c r="P27" s="45">
        <v>0</v>
      </c>
      <c r="R27" s="45">
        <v>0</v>
      </c>
      <c r="T27" s="45">
        <v>0</v>
      </c>
      <c r="V27" s="61">
        <v>5787</v>
      </c>
      <c r="W27" s="61">
        <f t="shared" si="4"/>
        <v>0</v>
      </c>
      <c r="X27" s="62"/>
      <c r="Y27" s="63">
        <f t="shared" si="5"/>
        <v>0</v>
      </c>
      <c r="Z27" s="70"/>
      <c r="AA27" s="61">
        <v>0</v>
      </c>
      <c r="AB27" s="62"/>
      <c r="AC27" s="63">
        <v>0</v>
      </c>
      <c r="AD27" s="70"/>
      <c r="AE27" s="61">
        <v>0</v>
      </c>
      <c r="AF27" s="62"/>
      <c r="AG27" s="45">
        <v>0</v>
      </c>
      <c r="AI27">
        <v>0</v>
      </c>
      <c r="AK27" s="45">
        <v>0</v>
      </c>
    </row>
    <row r="28" spans="1:37" ht="13.5">
      <c r="A28" s="62">
        <v>71</v>
      </c>
      <c r="B28" s="62">
        <v>3</v>
      </c>
      <c r="C28" s="62">
        <v>19</v>
      </c>
      <c r="D28" s="62" t="s">
        <v>141</v>
      </c>
      <c r="E28" s="61">
        <v>36203</v>
      </c>
      <c r="F28" s="61">
        <f t="shared" si="2"/>
        <v>7270</v>
      </c>
      <c r="G28" s="62"/>
      <c r="H28" s="63">
        <f t="shared" si="3"/>
        <v>7270</v>
      </c>
      <c r="I28" s="70"/>
      <c r="J28" s="63">
        <v>7270</v>
      </c>
      <c r="K28" s="70"/>
      <c r="L28" s="63">
        <v>0</v>
      </c>
      <c r="M28" s="70"/>
      <c r="N28" s="63">
        <v>0</v>
      </c>
      <c r="O28" s="70"/>
      <c r="P28" s="45">
        <v>0</v>
      </c>
      <c r="R28" s="45">
        <v>0</v>
      </c>
      <c r="T28" s="45">
        <v>0</v>
      </c>
      <c r="V28" s="61">
        <v>26592</v>
      </c>
      <c r="W28" s="61">
        <f t="shared" si="4"/>
        <v>6204</v>
      </c>
      <c r="X28" s="62"/>
      <c r="Y28" s="63">
        <f t="shared" si="5"/>
        <v>6204</v>
      </c>
      <c r="Z28" s="70"/>
      <c r="AA28" s="61">
        <v>6204</v>
      </c>
      <c r="AB28" s="62"/>
      <c r="AC28" s="63">
        <v>0</v>
      </c>
      <c r="AD28" s="70"/>
      <c r="AE28" s="61">
        <v>0</v>
      </c>
      <c r="AF28" s="62"/>
      <c r="AG28" s="45">
        <v>0</v>
      </c>
      <c r="AI28">
        <v>0</v>
      </c>
      <c r="AK28" s="45">
        <v>0</v>
      </c>
    </row>
    <row r="29" spans="1:37" ht="13.5">
      <c r="A29" s="61">
        <v>78</v>
      </c>
      <c r="B29" s="61">
        <v>3</v>
      </c>
      <c r="C29" s="61">
        <v>20</v>
      </c>
      <c r="D29" s="62" t="s">
        <v>147</v>
      </c>
      <c r="E29" s="61">
        <v>75433</v>
      </c>
      <c r="F29" s="61">
        <f t="shared" si="2"/>
        <v>0</v>
      </c>
      <c r="G29" s="62"/>
      <c r="H29" s="63">
        <f t="shared" si="3"/>
        <v>0</v>
      </c>
      <c r="I29" s="70"/>
      <c r="J29" s="63">
        <v>0</v>
      </c>
      <c r="K29" s="70"/>
      <c r="L29" s="63">
        <v>0</v>
      </c>
      <c r="M29" s="70"/>
      <c r="N29" s="63">
        <v>0</v>
      </c>
      <c r="O29" s="70"/>
      <c r="P29" s="45">
        <v>0</v>
      </c>
      <c r="R29" s="45">
        <v>0</v>
      </c>
      <c r="T29" s="45">
        <v>0</v>
      </c>
      <c r="V29" s="61">
        <v>62925</v>
      </c>
      <c r="W29" s="61">
        <f t="shared" si="4"/>
        <v>0</v>
      </c>
      <c r="X29" s="62"/>
      <c r="Y29" s="63">
        <f t="shared" si="5"/>
        <v>0</v>
      </c>
      <c r="Z29" s="70"/>
      <c r="AA29" s="61">
        <v>0</v>
      </c>
      <c r="AB29" s="62"/>
      <c r="AC29" s="63">
        <v>0</v>
      </c>
      <c r="AD29" s="70"/>
      <c r="AE29" s="61">
        <v>0</v>
      </c>
      <c r="AF29" s="62"/>
      <c r="AG29" s="45">
        <v>0</v>
      </c>
      <c r="AI29">
        <v>0</v>
      </c>
      <c r="AK29" s="45">
        <v>0</v>
      </c>
    </row>
    <row r="30" spans="1:37" ht="13.5">
      <c r="A30" s="61">
        <v>79</v>
      </c>
      <c r="B30" s="61">
        <v>3</v>
      </c>
      <c r="C30" s="61">
        <v>21</v>
      </c>
      <c r="D30" s="62" t="s">
        <v>148</v>
      </c>
      <c r="E30" s="61">
        <v>54325</v>
      </c>
      <c r="F30" s="61">
        <f t="shared" si="2"/>
        <v>0</v>
      </c>
      <c r="G30" s="62"/>
      <c r="H30" s="63">
        <f t="shared" si="3"/>
        <v>0</v>
      </c>
      <c r="I30" s="70"/>
      <c r="J30" s="63">
        <v>0</v>
      </c>
      <c r="K30" s="70"/>
      <c r="L30" s="63">
        <v>0</v>
      </c>
      <c r="M30" s="70"/>
      <c r="N30" s="63">
        <v>0</v>
      </c>
      <c r="O30" s="70"/>
      <c r="P30" s="45">
        <v>0</v>
      </c>
      <c r="R30" s="45">
        <v>0</v>
      </c>
      <c r="T30" s="45">
        <v>0</v>
      </c>
      <c r="V30" s="61">
        <v>54325</v>
      </c>
      <c r="W30" s="61">
        <f t="shared" si="4"/>
        <v>0</v>
      </c>
      <c r="X30" s="62"/>
      <c r="Y30" s="63">
        <f t="shared" si="5"/>
        <v>0</v>
      </c>
      <c r="Z30" s="70"/>
      <c r="AA30" s="61">
        <v>0</v>
      </c>
      <c r="AB30" s="62"/>
      <c r="AC30" s="63">
        <v>0</v>
      </c>
      <c r="AD30" s="70"/>
      <c r="AE30" s="61">
        <v>0</v>
      </c>
      <c r="AF30" s="62"/>
      <c r="AG30" s="45">
        <v>0</v>
      </c>
      <c r="AI30">
        <v>0</v>
      </c>
      <c r="AK30" s="45">
        <v>0</v>
      </c>
    </row>
    <row r="31" spans="1:37" ht="13.5">
      <c r="A31" s="61">
        <v>80</v>
      </c>
      <c r="B31" s="61">
        <v>3</v>
      </c>
      <c r="C31" s="61">
        <v>22</v>
      </c>
      <c r="D31" s="62" t="s">
        <v>149</v>
      </c>
      <c r="E31" s="61">
        <v>46072</v>
      </c>
      <c r="F31" s="61">
        <f t="shared" si="2"/>
        <v>296</v>
      </c>
      <c r="G31" s="62"/>
      <c r="H31" s="63">
        <f t="shared" si="3"/>
        <v>296</v>
      </c>
      <c r="I31" s="70"/>
      <c r="J31" s="63">
        <v>296</v>
      </c>
      <c r="K31" s="70"/>
      <c r="L31" s="63">
        <v>0</v>
      </c>
      <c r="M31" s="70"/>
      <c r="N31" s="63">
        <v>0</v>
      </c>
      <c r="O31" s="70"/>
      <c r="P31" s="45">
        <v>0</v>
      </c>
      <c r="R31" s="45">
        <v>0</v>
      </c>
      <c r="T31" s="45">
        <v>0</v>
      </c>
      <c r="V31" s="61">
        <v>46072</v>
      </c>
      <c r="W31" s="61">
        <f t="shared" si="4"/>
        <v>296</v>
      </c>
      <c r="X31" s="62"/>
      <c r="Y31" s="63">
        <f t="shared" si="5"/>
        <v>296</v>
      </c>
      <c r="Z31" s="70"/>
      <c r="AA31" s="61">
        <v>296</v>
      </c>
      <c r="AB31" s="62"/>
      <c r="AC31" s="63">
        <v>0</v>
      </c>
      <c r="AD31" s="70"/>
      <c r="AE31" s="61">
        <v>0</v>
      </c>
      <c r="AF31" s="62"/>
      <c r="AG31" s="45">
        <v>0</v>
      </c>
      <c r="AI31">
        <v>0</v>
      </c>
      <c r="AK31" s="45">
        <v>0</v>
      </c>
    </row>
    <row r="32" spans="1:37" ht="13.5">
      <c r="A32" s="61">
        <v>85</v>
      </c>
      <c r="B32" s="61">
        <v>3</v>
      </c>
      <c r="C32" s="61">
        <v>23</v>
      </c>
      <c r="D32" s="62" t="s">
        <v>152</v>
      </c>
      <c r="E32" s="61">
        <v>39528</v>
      </c>
      <c r="F32" s="61">
        <f t="shared" si="2"/>
        <v>3500</v>
      </c>
      <c r="G32" s="62"/>
      <c r="H32" s="63">
        <f t="shared" si="3"/>
        <v>3500</v>
      </c>
      <c r="I32" s="70"/>
      <c r="J32" s="63">
        <v>0</v>
      </c>
      <c r="K32" s="70"/>
      <c r="L32" s="63">
        <v>0</v>
      </c>
      <c r="M32" s="70"/>
      <c r="N32" s="63">
        <v>0</v>
      </c>
      <c r="O32" s="70"/>
      <c r="P32" s="45">
        <v>0</v>
      </c>
      <c r="R32" s="45">
        <v>3500</v>
      </c>
      <c r="T32" s="45">
        <v>0</v>
      </c>
      <c r="V32" s="61">
        <v>39528</v>
      </c>
      <c r="W32" s="61">
        <f t="shared" si="4"/>
        <v>3500</v>
      </c>
      <c r="X32" s="62"/>
      <c r="Y32" s="63">
        <f t="shared" si="5"/>
        <v>3500</v>
      </c>
      <c r="Z32" s="70"/>
      <c r="AA32" s="61">
        <v>0</v>
      </c>
      <c r="AB32" s="62"/>
      <c r="AC32" s="63">
        <v>0</v>
      </c>
      <c r="AD32" s="70"/>
      <c r="AE32" s="61">
        <v>0</v>
      </c>
      <c r="AF32" s="62"/>
      <c r="AG32" s="45">
        <v>0</v>
      </c>
      <c r="AI32">
        <v>3500</v>
      </c>
      <c r="AK32" s="45">
        <v>0</v>
      </c>
    </row>
    <row r="33" spans="4:32" ht="13.5">
      <c r="D33" s="62"/>
      <c r="E33" s="61"/>
      <c r="F33" s="61"/>
      <c r="G33" s="62"/>
      <c r="H33" s="63"/>
      <c r="I33" s="70"/>
      <c r="J33" s="63"/>
      <c r="K33" s="70"/>
      <c r="L33" s="63"/>
      <c r="M33" s="70"/>
      <c r="N33" s="63"/>
      <c r="O33" s="70"/>
      <c r="V33" s="61"/>
      <c r="W33" s="61"/>
      <c r="X33" s="62"/>
      <c r="Y33" s="63"/>
      <c r="Z33" s="70"/>
      <c r="AA33" s="61"/>
      <c r="AB33" s="62"/>
      <c r="AC33" s="63"/>
      <c r="AD33" s="70"/>
      <c r="AE33" s="61"/>
      <c r="AF33" s="62"/>
    </row>
    <row r="34" spans="4:32" ht="13.5">
      <c r="D34" s="62"/>
      <c r="E34" s="61"/>
      <c r="F34" s="61"/>
      <c r="G34" s="62"/>
      <c r="H34" s="63"/>
      <c r="I34" s="70"/>
      <c r="J34" s="63"/>
      <c r="K34" s="70"/>
      <c r="L34" s="63"/>
      <c r="M34" s="70"/>
      <c r="N34" s="63"/>
      <c r="O34" s="70"/>
      <c r="V34" s="61"/>
      <c r="W34" s="61"/>
      <c r="X34" s="62"/>
      <c r="Y34" s="63"/>
      <c r="Z34" s="70"/>
      <c r="AA34" s="61"/>
      <c r="AB34" s="62"/>
      <c r="AC34" s="63"/>
      <c r="AD34" s="70"/>
      <c r="AE34" s="61"/>
      <c r="AF34" s="62"/>
    </row>
    <row r="35" spans="1:37" ht="13.5">
      <c r="A35" s="61">
        <v>35</v>
      </c>
      <c r="B35" s="61">
        <v>4</v>
      </c>
      <c r="C35" s="61">
        <v>24</v>
      </c>
      <c r="D35" s="62" t="s">
        <v>115</v>
      </c>
      <c r="E35" s="61">
        <v>545795</v>
      </c>
      <c r="F35" s="61">
        <f t="shared" si="2"/>
        <v>2018</v>
      </c>
      <c r="G35" s="62"/>
      <c r="H35" s="63">
        <f t="shared" si="3"/>
        <v>2018</v>
      </c>
      <c r="I35" s="70"/>
      <c r="J35" s="63">
        <v>985</v>
      </c>
      <c r="K35" s="70"/>
      <c r="L35" s="63">
        <v>0</v>
      </c>
      <c r="M35" s="70"/>
      <c r="N35" s="63">
        <v>0</v>
      </c>
      <c r="O35" s="70"/>
      <c r="P35" s="45">
        <v>0</v>
      </c>
      <c r="R35" s="45">
        <v>0</v>
      </c>
      <c r="T35" s="45">
        <v>1033</v>
      </c>
      <c r="V35" s="61">
        <v>56801</v>
      </c>
      <c r="W35" s="61">
        <f aca="true" t="shared" si="6" ref="W35:W43">SUM(AA35,AE35,AI35,AK35)</f>
        <v>1434</v>
      </c>
      <c r="X35" s="62"/>
      <c r="Y35" s="63">
        <f aca="true" t="shared" si="7" ref="Y35:Y43">SUM(AA35,AC35,AE35,AG35,AI35,AK35)</f>
        <v>1434</v>
      </c>
      <c r="Z35" s="70"/>
      <c r="AA35" s="61">
        <v>985</v>
      </c>
      <c r="AB35" s="62"/>
      <c r="AC35" s="63">
        <v>0</v>
      </c>
      <c r="AD35" s="70"/>
      <c r="AE35" s="61">
        <v>0</v>
      </c>
      <c r="AF35" s="62"/>
      <c r="AG35" s="45">
        <v>0</v>
      </c>
      <c r="AI35">
        <v>0</v>
      </c>
      <c r="AK35" s="45">
        <v>449</v>
      </c>
    </row>
    <row r="36" spans="1:37" ht="13.5">
      <c r="A36" s="61">
        <v>72</v>
      </c>
      <c r="B36" s="61">
        <v>4</v>
      </c>
      <c r="C36" s="61">
        <v>25</v>
      </c>
      <c r="D36" s="61" t="s">
        <v>142</v>
      </c>
      <c r="E36" s="61">
        <v>51811</v>
      </c>
      <c r="F36" s="61">
        <f t="shared" si="2"/>
        <v>544</v>
      </c>
      <c r="G36" s="62"/>
      <c r="H36" s="63">
        <f t="shared" si="3"/>
        <v>544</v>
      </c>
      <c r="I36" s="70"/>
      <c r="J36" s="63">
        <v>0</v>
      </c>
      <c r="K36" s="70"/>
      <c r="L36" s="63">
        <v>0</v>
      </c>
      <c r="M36" s="70"/>
      <c r="N36" s="63">
        <v>0</v>
      </c>
      <c r="O36" s="70"/>
      <c r="P36" s="45">
        <v>0</v>
      </c>
      <c r="R36" s="45">
        <v>544</v>
      </c>
      <c r="T36" s="45">
        <v>0</v>
      </c>
      <c r="V36" s="61">
        <v>5548</v>
      </c>
      <c r="W36" s="61">
        <f t="shared" si="6"/>
        <v>465</v>
      </c>
      <c r="X36" s="62"/>
      <c r="Y36" s="63">
        <f t="shared" si="7"/>
        <v>465</v>
      </c>
      <c r="Z36" s="70"/>
      <c r="AA36" s="61">
        <v>0</v>
      </c>
      <c r="AB36" s="62"/>
      <c r="AC36" s="63">
        <v>0</v>
      </c>
      <c r="AD36" s="70"/>
      <c r="AE36" s="61">
        <v>0</v>
      </c>
      <c r="AF36" s="62"/>
      <c r="AG36" s="45">
        <v>0</v>
      </c>
      <c r="AI36">
        <v>465</v>
      </c>
      <c r="AK36" s="45">
        <v>0</v>
      </c>
    </row>
    <row r="37" spans="1:37" ht="13.5">
      <c r="A37" s="61">
        <v>29</v>
      </c>
      <c r="B37" s="61">
        <v>4</v>
      </c>
      <c r="C37" s="61">
        <v>26</v>
      </c>
      <c r="D37" s="62" t="s">
        <v>111</v>
      </c>
      <c r="E37" s="61">
        <v>306609</v>
      </c>
      <c r="F37" s="61">
        <f t="shared" si="2"/>
        <v>33560</v>
      </c>
      <c r="G37" s="62"/>
      <c r="H37" s="63">
        <f t="shared" si="3"/>
        <v>175221</v>
      </c>
      <c r="I37" s="70"/>
      <c r="J37" s="63">
        <v>18788</v>
      </c>
      <c r="K37" s="70"/>
      <c r="L37" s="63">
        <v>141661</v>
      </c>
      <c r="M37" s="70"/>
      <c r="N37" s="63">
        <v>130</v>
      </c>
      <c r="O37" s="70"/>
      <c r="P37" s="45">
        <v>0</v>
      </c>
      <c r="R37" s="45">
        <v>13460</v>
      </c>
      <c r="T37" s="45">
        <v>1182</v>
      </c>
      <c r="V37" s="61">
        <v>10741</v>
      </c>
      <c r="W37" s="61">
        <f t="shared" si="6"/>
        <v>2908</v>
      </c>
      <c r="X37" s="62"/>
      <c r="Y37" s="63">
        <f t="shared" si="7"/>
        <v>4822</v>
      </c>
      <c r="Z37" s="70"/>
      <c r="AA37" s="61">
        <v>567</v>
      </c>
      <c r="AB37" s="62"/>
      <c r="AC37" s="63">
        <v>1914</v>
      </c>
      <c r="AD37" s="70"/>
      <c r="AE37" s="61">
        <v>0</v>
      </c>
      <c r="AF37" s="62"/>
      <c r="AG37" s="45">
        <v>0</v>
      </c>
      <c r="AI37">
        <v>1948</v>
      </c>
      <c r="AK37" s="45">
        <v>393</v>
      </c>
    </row>
    <row r="38" spans="1:37" ht="13.5">
      <c r="A38" s="61">
        <v>25</v>
      </c>
      <c r="B38" s="61">
        <v>4</v>
      </c>
      <c r="C38" s="61">
        <v>27</v>
      </c>
      <c r="D38" s="62" t="s">
        <v>108</v>
      </c>
      <c r="E38" s="61">
        <v>142571</v>
      </c>
      <c r="F38" s="61">
        <f t="shared" si="2"/>
        <v>0</v>
      </c>
      <c r="G38" s="62"/>
      <c r="H38" s="63">
        <f t="shared" si="3"/>
        <v>0</v>
      </c>
      <c r="I38" s="70"/>
      <c r="J38" s="63">
        <v>0</v>
      </c>
      <c r="K38" s="70"/>
      <c r="L38" s="63">
        <v>0</v>
      </c>
      <c r="M38" s="70"/>
      <c r="N38" s="63">
        <v>0</v>
      </c>
      <c r="O38" s="70"/>
      <c r="P38" s="45">
        <v>0</v>
      </c>
      <c r="R38" s="45">
        <v>0</v>
      </c>
      <c r="T38" s="45">
        <v>0</v>
      </c>
      <c r="V38" s="61">
        <v>137897</v>
      </c>
      <c r="W38" s="61">
        <f t="shared" si="6"/>
        <v>0</v>
      </c>
      <c r="X38" s="62"/>
      <c r="Y38" s="63">
        <f t="shared" si="7"/>
        <v>0</v>
      </c>
      <c r="Z38" s="70"/>
      <c r="AA38" s="61">
        <v>0</v>
      </c>
      <c r="AB38" s="62"/>
      <c r="AC38" s="63">
        <v>0</v>
      </c>
      <c r="AD38" s="70"/>
      <c r="AE38" s="61">
        <v>0</v>
      </c>
      <c r="AF38" s="62"/>
      <c r="AG38" s="45">
        <v>0</v>
      </c>
      <c r="AI38">
        <v>0</v>
      </c>
      <c r="AK38" s="45">
        <v>0</v>
      </c>
    </row>
    <row r="39" spans="1:37" ht="13.5">
      <c r="A39" s="61">
        <v>59</v>
      </c>
      <c r="B39" s="61">
        <v>4</v>
      </c>
      <c r="C39" s="61">
        <v>28</v>
      </c>
      <c r="D39" s="62" t="s">
        <v>134</v>
      </c>
      <c r="E39" s="61">
        <v>216888</v>
      </c>
      <c r="F39" s="61">
        <f t="shared" si="2"/>
        <v>18758</v>
      </c>
      <c r="G39" s="62"/>
      <c r="H39" s="63">
        <f t="shared" si="3"/>
        <v>18758</v>
      </c>
      <c r="I39" s="70"/>
      <c r="J39" s="63">
        <v>1627</v>
      </c>
      <c r="K39" s="70"/>
      <c r="L39" s="63">
        <v>0</v>
      </c>
      <c r="M39" s="70"/>
      <c r="N39" s="63">
        <v>0</v>
      </c>
      <c r="O39" s="70"/>
      <c r="P39" s="45">
        <v>0</v>
      </c>
      <c r="R39" s="45">
        <v>17131</v>
      </c>
      <c r="T39" s="45">
        <v>0</v>
      </c>
      <c r="V39" s="61">
        <v>21055</v>
      </c>
      <c r="W39" s="61">
        <f t="shared" si="6"/>
        <v>1982</v>
      </c>
      <c r="X39" s="62"/>
      <c r="Y39" s="63">
        <f t="shared" si="7"/>
        <v>1982</v>
      </c>
      <c r="Z39" s="70"/>
      <c r="AA39" s="61">
        <v>1283</v>
      </c>
      <c r="AB39" s="62"/>
      <c r="AC39" s="63">
        <v>0</v>
      </c>
      <c r="AD39" s="70"/>
      <c r="AE39" s="61">
        <v>0</v>
      </c>
      <c r="AF39" s="62"/>
      <c r="AG39" s="45">
        <v>0</v>
      </c>
      <c r="AI39">
        <v>699</v>
      </c>
      <c r="AK39" s="45">
        <v>0</v>
      </c>
    </row>
    <row r="40" spans="1:37" ht="13.5">
      <c r="A40" s="61">
        <v>66</v>
      </c>
      <c r="B40" s="61">
        <v>4</v>
      </c>
      <c r="C40" s="61">
        <v>29</v>
      </c>
      <c r="D40" s="62" t="s">
        <v>137</v>
      </c>
      <c r="E40" s="61">
        <v>145861</v>
      </c>
      <c r="F40" s="61">
        <f t="shared" si="2"/>
        <v>59932</v>
      </c>
      <c r="G40" s="62"/>
      <c r="H40" s="63">
        <f t="shared" si="3"/>
        <v>59932</v>
      </c>
      <c r="I40" s="70"/>
      <c r="J40" s="63">
        <v>0</v>
      </c>
      <c r="K40" s="70"/>
      <c r="L40" s="63">
        <v>0</v>
      </c>
      <c r="M40" s="70"/>
      <c r="N40" s="63">
        <v>0</v>
      </c>
      <c r="O40" s="70"/>
      <c r="P40" s="45">
        <v>0</v>
      </c>
      <c r="R40" s="45">
        <v>59932</v>
      </c>
      <c r="T40" s="45">
        <v>0</v>
      </c>
      <c r="V40" s="61">
        <v>64701</v>
      </c>
      <c r="W40" s="61">
        <f t="shared" si="6"/>
        <v>55807</v>
      </c>
      <c r="X40" s="62"/>
      <c r="Y40" s="63">
        <f t="shared" si="7"/>
        <v>55807</v>
      </c>
      <c r="Z40" s="70"/>
      <c r="AA40" s="61">
        <v>0</v>
      </c>
      <c r="AB40" s="62"/>
      <c r="AC40" s="63">
        <v>0</v>
      </c>
      <c r="AD40" s="70"/>
      <c r="AE40" s="61">
        <v>0</v>
      </c>
      <c r="AF40" s="62"/>
      <c r="AG40" s="45">
        <v>0</v>
      </c>
      <c r="AI40">
        <v>55807</v>
      </c>
      <c r="AK40" s="45">
        <v>0</v>
      </c>
    </row>
    <row r="41" spans="1:37" ht="13.5">
      <c r="A41" s="61">
        <v>64</v>
      </c>
      <c r="B41" s="61">
        <v>4</v>
      </c>
      <c r="C41" s="61">
        <v>30</v>
      </c>
      <c r="D41" s="64" t="s">
        <v>167</v>
      </c>
      <c r="E41" s="61">
        <v>110005</v>
      </c>
      <c r="F41" s="61">
        <f t="shared" si="2"/>
        <v>0</v>
      </c>
      <c r="G41" s="62"/>
      <c r="H41" s="63">
        <f t="shared" si="3"/>
        <v>0</v>
      </c>
      <c r="I41" s="70"/>
      <c r="J41" s="63">
        <v>0</v>
      </c>
      <c r="K41" s="70"/>
      <c r="L41" s="63">
        <v>0</v>
      </c>
      <c r="M41" s="70"/>
      <c r="N41" s="63">
        <v>0</v>
      </c>
      <c r="O41" s="70"/>
      <c r="P41" s="45">
        <v>0</v>
      </c>
      <c r="R41" s="45">
        <v>0</v>
      </c>
      <c r="T41" s="45">
        <v>0</v>
      </c>
      <c r="V41" s="61">
        <v>110005</v>
      </c>
      <c r="W41" s="61">
        <f t="shared" si="6"/>
        <v>0</v>
      </c>
      <c r="X41" s="62"/>
      <c r="Y41" s="63">
        <f t="shared" si="7"/>
        <v>0</v>
      </c>
      <c r="Z41" s="70"/>
      <c r="AA41" s="61">
        <v>0</v>
      </c>
      <c r="AB41" s="62"/>
      <c r="AC41" s="63">
        <v>0</v>
      </c>
      <c r="AD41" s="70"/>
      <c r="AE41" s="61">
        <v>0</v>
      </c>
      <c r="AF41" s="62"/>
      <c r="AG41" s="45">
        <v>0</v>
      </c>
      <c r="AI41">
        <v>0</v>
      </c>
      <c r="AK41" s="45">
        <v>0</v>
      </c>
    </row>
    <row r="42" spans="1:37" ht="13.5">
      <c r="A42" s="61">
        <v>88</v>
      </c>
      <c r="B42" s="61">
        <v>4</v>
      </c>
      <c r="C42" s="61">
        <v>31</v>
      </c>
      <c r="D42" s="62" t="s">
        <v>155</v>
      </c>
      <c r="E42" s="61">
        <v>85009</v>
      </c>
      <c r="F42" s="61">
        <f t="shared" si="2"/>
        <v>4610</v>
      </c>
      <c r="G42" s="62"/>
      <c r="H42" s="63">
        <f t="shared" si="3"/>
        <v>4610</v>
      </c>
      <c r="I42" s="70"/>
      <c r="J42" s="63">
        <v>0</v>
      </c>
      <c r="K42" s="70"/>
      <c r="L42" s="63">
        <v>0</v>
      </c>
      <c r="M42" s="70"/>
      <c r="N42" s="63">
        <v>0</v>
      </c>
      <c r="O42" s="70"/>
      <c r="P42" s="45">
        <v>0</v>
      </c>
      <c r="R42" s="45">
        <v>4610</v>
      </c>
      <c r="T42" s="45">
        <v>0</v>
      </c>
      <c r="V42" s="61">
        <v>85009</v>
      </c>
      <c r="W42" s="61">
        <f t="shared" si="6"/>
        <v>4610</v>
      </c>
      <c r="X42" s="62"/>
      <c r="Y42" s="63">
        <f t="shared" si="7"/>
        <v>4610</v>
      </c>
      <c r="Z42" s="70"/>
      <c r="AA42" s="61">
        <v>0</v>
      </c>
      <c r="AB42" s="62"/>
      <c r="AC42" s="63">
        <v>0</v>
      </c>
      <c r="AD42" s="70"/>
      <c r="AE42" s="61">
        <v>0</v>
      </c>
      <c r="AF42" s="62"/>
      <c r="AG42" s="45">
        <v>0</v>
      </c>
      <c r="AI42">
        <v>4610</v>
      </c>
      <c r="AK42" s="45">
        <v>0</v>
      </c>
    </row>
    <row r="43" spans="1:37" ht="13.5">
      <c r="A43" s="61">
        <v>52</v>
      </c>
      <c r="B43" s="61">
        <v>4</v>
      </c>
      <c r="C43" s="61">
        <v>32</v>
      </c>
      <c r="D43" s="62" t="s">
        <v>127</v>
      </c>
      <c r="E43" s="61">
        <v>62523</v>
      </c>
      <c r="F43" s="61">
        <f t="shared" si="2"/>
        <v>898</v>
      </c>
      <c r="G43" s="62"/>
      <c r="H43" s="63">
        <f t="shared" si="3"/>
        <v>898</v>
      </c>
      <c r="I43" s="70"/>
      <c r="J43" s="63">
        <v>898</v>
      </c>
      <c r="K43" s="70"/>
      <c r="L43" s="63">
        <v>0</v>
      </c>
      <c r="M43" s="70"/>
      <c r="N43" s="63">
        <v>0</v>
      </c>
      <c r="O43" s="70"/>
      <c r="P43" s="45">
        <v>0</v>
      </c>
      <c r="R43" s="45">
        <v>0</v>
      </c>
      <c r="T43" s="45">
        <v>0</v>
      </c>
      <c r="V43" s="61">
        <v>5610</v>
      </c>
      <c r="W43" s="61">
        <f t="shared" si="6"/>
        <v>0</v>
      </c>
      <c r="X43" s="62"/>
      <c r="Y43" s="63">
        <f t="shared" si="7"/>
        <v>0</v>
      </c>
      <c r="Z43" s="70"/>
      <c r="AA43" s="61">
        <v>0</v>
      </c>
      <c r="AB43" s="62"/>
      <c r="AC43" s="63">
        <v>0</v>
      </c>
      <c r="AD43" s="70"/>
      <c r="AE43" s="61">
        <v>0</v>
      </c>
      <c r="AF43" s="62"/>
      <c r="AG43" s="45">
        <v>0</v>
      </c>
      <c r="AI43">
        <v>0</v>
      </c>
      <c r="AK43" s="45">
        <v>0</v>
      </c>
    </row>
    <row r="44" spans="4:32" ht="13.5">
      <c r="D44" s="62"/>
      <c r="E44" s="61"/>
      <c r="F44" s="61"/>
      <c r="G44" s="62"/>
      <c r="H44" s="63"/>
      <c r="I44" s="70"/>
      <c r="J44" s="63"/>
      <c r="K44" s="70"/>
      <c r="L44" s="63"/>
      <c r="M44" s="70"/>
      <c r="N44" s="63"/>
      <c r="O44" s="70"/>
      <c r="V44" s="61"/>
      <c r="W44" s="61"/>
      <c r="X44" s="62"/>
      <c r="Y44" s="63"/>
      <c r="Z44" s="70"/>
      <c r="AA44" s="61"/>
      <c r="AB44" s="62"/>
      <c r="AC44" s="63"/>
      <c r="AD44" s="70"/>
      <c r="AE44" s="61"/>
      <c r="AF44" s="62"/>
    </row>
    <row r="45" spans="4:32" ht="13.5">
      <c r="D45" s="62"/>
      <c r="E45" s="61"/>
      <c r="F45" s="61"/>
      <c r="G45" s="62"/>
      <c r="H45" s="63"/>
      <c r="I45" s="70"/>
      <c r="J45" s="63"/>
      <c r="K45" s="70"/>
      <c r="L45" s="63"/>
      <c r="M45" s="70"/>
      <c r="N45" s="63"/>
      <c r="O45" s="70"/>
      <c r="V45" s="61"/>
      <c r="W45" s="61"/>
      <c r="X45" s="62"/>
      <c r="Y45" s="63"/>
      <c r="Z45" s="70"/>
      <c r="AA45" s="61"/>
      <c r="AB45" s="62"/>
      <c r="AC45" s="63"/>
      <c r="AD45" s="70"/>
      <c r="AE45" s="61"/>
      <c r="AF45" s="62"/>
    </row>
    <row r="46" spans="1:37" ht="13.5">
      <c r="A46" s="61">
        <v>70</v>
      </c>
      <c r="B46" s="61">
        <v>5</v>
      </c>
      <c r="C46" s="61">
        <v>33</v>
      </c>
      <c r="D46" s="62" t="s">
        <v>140</v>
      </c>
      <c r="E46" s="61">
        <v>905022</v>
      </c>
      <c r="F46" s="61">
        <f t="shared" si="2"/>
        <v>33137</v>
      </c>
      <c r="G46" s="62"/>
      <c r="H46" s="63">
        <f t="shared" si="3"/>
        <v>33137</v>
      </c>
      <c r="I46" s="70"/>
      <c r="J46" s="63">
        <v>32244</v>
      </c>
      <c r="K46" s="70"/>
      <c r="L46" s="63">
        <v>0</v>
      </c>
      <c r="M46" s="70"/>
      <c r="N46" s="63">
        <v>0</v>
      </c>
      <c r="O46" s="70"/>
      <c r="P46" s="45">
        <v>0</v>
      </c>
      <c r="R46" s="45">
        <v>871</v>
      </c>
      <c r="T46" s="45">
        <v>22</v>
      </c>
      <c r="V46" s="61">
        <v>101362</v>
      </c>
      <c r="W46" s="61">
        <f>SUM(AA46,AE46,AI46,AK46)</f>
        <v>2603</v>
      </c>
      <c r="X46" s="62"/>
      <c r="Y46" s="63">
        <f>SUM(AA46,AC46,AE46,AG46,AI46,AK46)</f>
        <v>2603</v>
      </c>
      <c r="Z46" s="70"/>
      <c r="AA46" s="61">
        <v>2603</v>
      </c>
      <c r="AB46" s="62"/>
      <c r="AC46" s="63">
        <v>0</v>
      </c>
      <c r="AD46" s="70"/>
      <c r="AE46" s="61">
        <v>0</v>
      </c>
      <c r="AF46" s="62"/>
      <c r="AG46" s="45">
        <v>0</v>
      </c>
      <c r="AI46">
        <v>0</v>
      </c>
      <c r="AK46" s="45">
        <v>0</v>
      </c>
    </row>
    <row r="47" spans="1:37" ht="13.5">
      <c r="A47" s="61">
        <v>83</v>
      </c>
      <c r="B47" s="61">
        <v>5</v>
      </c>
      <c r="C47" s="61">
        <v>34</v>
      </c>
      <c r="D47" s="62" t="s">
        <v>151</v>
      </c>
      <c r="E47" s="61">
        <v>125677</v>
      </c>
      <c r="F47" s="61">
        <f t="shared" si="2"/>
        <v>190</v>
      </c>
      <c r="G47" s="62"/>
      <c r="H47" s="63">
        <f t="shared" si="3"/>
        <v>190</v>
      </c>
      <c r="I47" s="70"/>
      <c r="J47" s="63">
        <v>0</v>
      </c>
      <c r="K47" s="70"/>
      <c r="L47" s="63">
        <v>0</v>
      </c>
      <c r="M47" s="70"/>
      <c r="N47" s="63">
        <v>0</v>
      </c>
      <c r="O47" s="70"/>
      <c r="P47" s="45">
        <v>0</v>
      </c>
      <c r="R47" s="45">
        <v>0</v>
      </c>
      <c r="T47" s="45">
        <v>190</v>
      </c>
      <c r="V47" s="61">
        <v>9754</v>
      </c>
      <c r="W47" s="61">
        <f>SUM(AA47,AE47,AI47,AK47)</f>
        <v>190</v>
      </c>
      <c r="X47" s="62"/>
      <c r="Y47" s="63">
        <f>SUM(AA47,AC47,AE47,AG47,AI47,AK47)</f>
        <v>190</v>
      </c>
      <c r="Z47" s="70"/>
      <c r="AA47" s="61">
        <v>0</v>
      </c>
      <c r="AB47" s="62"/>
      <c r="AC47" s="63">
        <v>0</v>
      </c>
      <c r="AD47" s="70"/>
      <c r="AE47" s="61">
        <v>0</v>
      </c>
      <c r="AF47" s="62"/>
      <c r="AG47" s="45">
        <v>0</v>
      </c>
      <c r="AI47">
        <v>0</v>
      </c>
      <c r="AK47" s="45">
        <v>190</v>
      </c>
    </row>
    <row r="48" spans="1:37" ht="13.5">
      <c r="A48" s="61">
        <v>76</v>
      </c>
      <c r="B48" s="61">
        <v>5</v>
      </c>
      <c r="C48" s="61">
        <v>35</v>
      </c>
      <c r="D48" s="62" t="s">
        <v>146</v>
      </c>
      <c r="E48" s="61">
        <v>96562</v>
      </c>
      <c r="F48" s="61">
        <f t="shared" si="2"/>
        <v>0</v>
      </c>
      <c r="G48" s="62"/>
      <c r="H48" s="63">
        <f t="shared" si="3"/>
        <v>0</v>
      </c>
      <c r="I48" s="70"/>
      <c r="J48" s="63">
        <v>0</v>
      </c>
      <c r="K48" s="70"/>
      <c r="L48" s="63">
        <v>0</v>
      </c>
      <c r="M48" s="70"/>
      <c r="N48" s="63">
        <v>0</v>
      </c>
      <c r="O48" s="70"/>
      <c r="P48" s="45">
        <v>0</v>
      </c>
      <c r="R48" s="45">
        <v>0</v>
      </c>
      <c r="T48" s="45">
        <v>0</v>
      </c>
      <c r="V48" s="61">
        <v>9499</v>
      </c>
      <c r="W48" s="61">
        <f>SUM(AA48,AE48,AI48,AK48)</f>
        <v>0</v>
      </c>
      <c r="X48" s="62"/>
      <c r="Y48" s="63">
        <f>SUM(AA48,AC48,AE48,AG48,AI48,AK48)</f>
        <v>0</v>
      </c>
      <c r="Z48" s="70"/>
      <c r="AA48" s="61">
        <v>0</v>
      </c>
      <c r="AB48" s="62"/>
      <c r="AC48" s="63">
        <v>0</v>
      </c>
      <c r="AD48" s="70"/>
      <c r="AE48" s="61">
        <v>0</v>
      </c>
      <c r="AF48" s="62"/>
      <c r="AG48" s="45">
        <v>0</v>
      </c>
      <c r="AI48">
        <v>0</v>
      </c>
      <c r="AK48" s="45">
        <v>0</v>
      </c>
    </row>
    <row r="49" spans="4:32" ht="13.5">
      <c r="D49" s="62"/>
      <c r="E49" s="61"/>
      <c r="F49" s="61"/>
      <c r="G49" s="62"/>
      <c r="H49" s="63"/>
      <c r="I49" s="70"/>
      <c r="J49" s="63"/>
      <c r="K49" s="70"/>
      <c r="L49" s="63"/>
      <c r="M49" s="70"/>
      <c r="N49" s="63"/>
      <c r="O49" s="70"/>
      <c r="V49" s="61"/>
      <c r="W49" s="61"/>
      <c r="X49" s="62"/>
      <c r="Y49" s="63"/>
      <c r="Z49" s="70"/>
      <c r="AA49" s="61"/>
      <c r="AB49" s="62"/>
      <c r="AC49" s="63"/>
      <c r="AD49" s="70"/>
      <c r="AE49" s="61"/>
      <c r="AF49" s="62"/>
    </row>
    <row r="50" spans="4:32" ht="13.5">
      <c r="D50" s="62"/>
      <c r="E50" s="61"/>
      <c r="F50" s="61"/>
      <c r="G50" s="62"/>
      <c r="H50" s="63"/>
      <c r="I50" s="70"/>
      <c r="J50" s="63"/>
      <c r="K50" s="70"/>
      <c r="L50" s="63"/>
      <c r="M50" s="70"/>
      <c r="N50" s="63"/>
      <c r="O50" s="70"/>
      <c r="V50" s="61"/>
      <c r="W50" s="61"/>
      <c r="X50" s="62"/>
      <c r="Y50" s="63"/>
      <c r="Z50" s="70"/>
      <c r="AA50" s="61"/>
      <c r="AB50" s="62"/>
      <c r="AC50" s="63"/>
      <c r="AD50" s="70"/>
      <c r="AE50" s="61"/>
      <c r="AF50" s="62"/>
    </row>
    <row r="51" spans="1:37" ht="13.5">
      <c r="A51" s="61">
        <v>20</v>
      </c>
      <c r="B51" s="61">
        <v>6</v>
      </c>
      <c r="C51" s="61">
        <v>36</v>
      </c>
      <c r="D51" s="62" t="s">
        <v>104</v>
      </c>
      <c r="E51" s="61">
        <v>57019</v>
      </c>
      <c r="F51" s="61">
        <f t="shared" si="2"/>
        <v>848</v>
      </c>
      <c r="G51" s="62"/>
      <c r="H51" s="63">
        <f t="shared" si="3"/>
        <v>848</v>
      </c>
      <c r="I51" s="70"/>
      <c r="J51" s="63">
        <v>823</v>
      </c>
      <c r="K51" s="70"/>
      <c r="L51" s="63">
        <v>0</v>
      </c>
      <c r="M51" s="70"/>
      <c r="N51" s="63">
        <v>0</v>
      </c>
      <c r="O51" s="70"/>
      <c r="P51" s="45">
        <v>0</v>
      </c>
      <c r="R51" s="45">
        <v>25</v>
      </c>
      <c r="T51" s="45">
        <v>0</v>
      </c>
      <c r="V51" s="61">
        <v>12110</v>
      </c>
      <c r="W51" s="61">
        <f>SUM(AA51,AE51,AI51,AK51)</f>
        <v>0</v>
      </c>
      <c r="X51" s="62"/>
      <c r="Y51" s="63">
        <f>SUM(AA51,AC51,AE51,AG51,AI51,AK51)</f>
        <v>0</v>
      </c>
      <c r="Z51" s="70"/>
      <c r="AA51" s="61">
        <v>0</v>
      </c>
      <c r="AB51" s="62"/>
      <c r="AC51" s="63">
        <v>0</v>
      </c>
      <c r="AD51" s="70"/>
      <c r="AE51" s="61">
        <v>0</v>
      </c>
      <c r="AF51" s="62"/>
      <c r="AG51" s="45">
        <v>0</v>
      </c>
      <c r="AI51">
        <v>0</v>
      </c>
      <c r="AK51" s="45">
        <v>0</v>
      </c>
    </row>
    <row r="52" spans="4:32" ht="13.5">
      <c r="D52" s="62"/>
      <c r="E52" s="61"/>
      <c r="F52" s="61"/>
      <c r="G52" s="62"/>
      <c r="H52" s="63"/>
      <c r="I52" s="70"/>
      <c r="J52" s="63"/>
      <c r="K52" s="70"/>
      <c r="L52" s="63"/>
      <c r="M52" s="70"/>
      <c r="N52" s="63"/>
      <c r="O52" s="70"/>
      <c r="V52" s="61"/>
      <c r="W52" s="61"/>
      <c r="X52" s="62"/>
      <c r="Y52" s="63"/>
      <c r="Z52" s="70"/>
      <c r="AA52" s="61"/>
      <c r="AB52" s="62"/>
      <c r="AC52" s="63"/>
      <c r="AD52" s="70"/>
      <c r="AE52" s="61"/>
      <c r="AF52" s="62"/>
    </row>
    <row r="53" spans="4:32" ht="13.5">
      <c r="D53" s="62"/>
      <c r="E53" s="61"/>
      <c r="F53" s="61"/>
      <c r="G53" s="62"/>
      <c r="H53" s="63"/>
      <c r="I53" s="70"/>
      <c r="J53" s="63"/>
      <c r="K53" s="70"/>
      <c r="L53" s="63"/>
      <c r="M53" s="70"/>
      <c r="N53" s="63"/>
      <c r="O53" s="70"/>
      <c r="V53" s="61"/>
      <c r="W53" s="61"/>
      <c r="X53" s="62"/>
      <c r="Y53" s="63"/>
      <c r="Z53" s="70"/>
      <c r="AA53" s="61"/>
      <c r="AB53" s="62"/>
      <c r="AC53" s="63"/>
      <c r="AD53" s="70"/>
      <c r="AE53" s="61"/>
      <c r="AF53" s="62"/>
    </row>
    <row r="54" spans="1:37" ht="13.5">
      <c r="A54" s="61">
        <v>4</v>
      </c>
      <c r="B54" s="61">
        <v>7</v>
      </c>
      <c r="C54" s="61">
        <v>37</v>
      </c>
      <c r="D54" s="61" t="s">
        <v>94</v>
      </c>
      <c r="E54" s="61">
        <v>1269967</v>
      </c>
      <c r="F54" s="61">
        <f t="shared" si="2"/>
        <v>46926</v>
      </c>
      <c r="G54" s="62"/>
      <c r="H54" s="63">
        <f t="shared" si="3"/>
        <v>46926</v>
      </c>
      <c r="I54" s="70"/>
      <c r="J54" s="63">
        <v>1105</v>
      </c>
      <c r="K54" s="70"/>
      <c r="L54" s="63">
        <v>0</v>
      </c>
      <c r="M54" s="70"/>
      <c r="N54" s="63">
        <v>0</v>
      </c>
      <c r="O54" s="70"/>
      <c r="P54" s="45">
        <v>0</v>
      </c>
      <c r="R54" s="45">
        <v>43357</v>
      </c>
      <c r="T54" s="45">
        <v>2464</v>
      </c>
      <c r="V54" s="61">
        <v>12081</v>
      </c>
      <c r="W54" s="61">
        <f aca="true" t="shared" si="8" ref="W54:W64">SUM(AA54,AE54,AI54,AK54)</f>
        <v>0</v>
      </c>
      <c r="X54" s="62"/>
      <c r="Y54" s="63">
        <f aca="true" t="shared" si="9" ref="Y54:Y64">SUM(AA54,AC54,AE54,AG54,AI54,AK54)</f>
        <v>0</v>
      </c>
      <c r="Z54" s="70"/>
      <c r="AA54" s="61">
        <v>0</v>
      </c>
      <c r="AB54" s="62"/>
      <c r="AC54" s="63">
        <v>0</v>
      </c>
      <c r="AD54" s="70"/>
      <c r="AE54" s="61">
        <v>0</v>
      </c>
      <c r="AF54" s="62"/>
      <c r="AG54" s="45">
        <v>0</v>
      </c>
      <c r="AI54">
        <v>0</v>
      </c>
      <c r="AK54" s="45">
        <v>0</v>
      </c>
    </row>
    <row r="55" spans="1:37" ht="13.5">
      <c r="A55" s="62">
        <v>41</v>
      </c>
      <c r="B55" s="62">
        <v>7</v>
      </c>
      <c r="C55" s="62">
        <v>38</v>
      </c>
      <c r="D55" s="61" t="s">
        <v>119</v>
      </c>
      <c r="E55" s="61">
        <v>98239</v>
      </c>
      <c r="F55" s="61">
        <f t="shared" si="2"/>
        <v>12678</v>
      </c>
      <c r="G55" s="62"/>
      <c r="H55" s="63">
        <f t="shared" si="3"/>
        <v>12678</v>
      </c>
      <c r="I55" s="70"/>
      <c r="J55" s="63">
        <v>0</v>
      </c>
      <c r="K55" s="70"/>
      <c r="L55" s="63">
        <v>0</v>
      </c>
      <c r="M55" s="70"/>
      <c r="N55" s="63">
        <v>0</v>
      </c>
      <c r="O55" s="70"/>
      <c r="P55" s="45">
        <v>0</v>
      </c>
      <c r="R55" s="45">
        <v>12616</v>
      </c>
      <c r="T55" s="45">
        <v>62</v>
      </c>
      <c r="V55" s="61">
        <v>98239</v>
      </c>
      <c r="W55" s="61">
        <f t="shared" si="8"/>
        <v>12678</v>
      </c>
      <c r="X55" s="62"/>
      <c r="Y55" s="63">
        <f t="shared" si="9"/>
        <v>12678</v>
      </c>
      <c r="Z55" s="70"/>
      <c r="AA55" s="61">
        <v>0</v>
      </c>
      <c r="AB55" s="62"/>
      <c r="AC55" s="63">
        <v>0</v>
      </c>
      <c r="AD55" s="70"/>
      <c r="AE55" s="61">
        <v>0</v>
      </c>
      <c r="AF55" s="62"/>
      <c r="AG55" s="45">
        <v>0</v>
      </c>
      <c r="AI55">
        <v>12616</v>
      </c>
      <c r="AK55" s="45">
        <v>62</v>
      </c>
    </row>
    <row r="56" spans="1:37" ht="13.5">
      <c r="A56" s="62">
        <v>47</v>
      </c>
      <c r="B56" s="62">
        <v>7</v>
      </c>
      <c r="C56" s="62">
        <v>39</v>
      </c>
      <c r="D56" s="61" t="s">
        <v>124</v>
      </c>
      <c r="E56" s="61">
        <v>92310</v>
      </c>
      <c r="F56" s="61">
        <f t="shared" si="2"/>
        <v>290</v>
      </c>
      <c r="G56" s="62"/>
      <c r="H56" s="63">
        <f t="shared" si="3"/>
        <v>290</v>
      </c>
      <c r="I56" s="70"/>
      <c r="J56" s="63">
        <v>0</v>
      </c>
      <c r="K56" s="70"/>
      <c r="L56" s="63">
        <v>0</v>
      </c>
      <c r="M56" s="70"/>
      <c r="N56" s="63">
        <v>0</v>
      </c>
      <c r="O56" s="70"/>
      <c r="P56" s="45">
        <v>0</v>
      </c>
      <c r="R56" s="45">
        <v>290</v>
      </c>
      <c r="T56" s="45">
        <v>0</v>
      </c>
      <c r="V56" s="61">
        <v>15525</v>
      </c>
      <c r="W56" s="61">
        <f t="shared" si="8"/>
        <v>77</v>
      </c>
      <c r="X56" s="62"/>
      <c r="Y56" s="63">
        <f t="shared" si="9"/>
        <v>77</v>
      </c>
      <c r="Z56" s="70"/>
      <c r="AA56" s="61">
        <v>0</v>
      </c>
      <c r="AB56" s="62"/>
      <c r="AC56" s="63">
        <v>0</v>
      </c>
      <c r="AD56" s="70"/>
      <c r="AE56" s="61">
        <v>0</v>
      </c>
      <c r="AF56" s="62"/>
      <c r="AG56" s="45">
        <v>0</v>
      </c>
      <c r="AI56">
        <v>77</v>
      </c>
      <c r="AK56" s="45">
        <v>0</v>
      </c>
    </row>
    <row r="57" spans="1:37" ht="13.5">
      <c r="A57" s="61">
        <v>46</v>
      </c>
      <c r="B57" s="61">
        <v>7</v>
      </c>
      <c r="C57" s="61">
        <v>40</v>
      </c>
      <c r="D57" s="62" t="s">
        <v>123</v>
      </c>
      <c r="E57" s="61">
        <v>567165</v>
      </c>
      <c r="F57" s="61">
        <f t="shared" si="2"/>
        <v>5576</v>
      </c>
      <c r="G57" s="62"/>
      <c r="H57" s="63">
        <f t="shared" si="3"/>
        <v>270649</v>
      </c>
      <c r="I57" s="70"/>
      <c r="J57" s="63">
        <v>0</v>
      </c>
      <c r="K57" s="70"/>
      <c r="L57" s="63">
        <v>265073</v>
      </c>
      <c r="M57" s="70"/>
      <c r="N57" s="63">
        <v>0</v>
      </c>
      <c r="O57" s="70"/>
      <c r="P57" s="45">
        <v>0</v>
      </c>
      <c r="R57" s="45">
        <v>5576</v>
      </c>
      <c r="T57" s="45">
        <v>0</v>
      </c>
      <c r="V57" s="61">
        <v>65495</v>
      </c>
      <c r="W57" s="61">
        <f t="shared" si="8"/>
        <v>87</v>
      </c>
      <c r="X57" s="62"/>
      <c r="Y57" s="63">
        <f t="shared" si="9"/>
        <v>22750</v>
      </c>
      <c r="Z57" s="70"/>
      <c r="AA57" s="61">
        <v>0</v>
      </c>
      <c r="AB57" s="62"/>
      <c r="AC57" s="63">
        <v>22663</v>
      </c>
      <c r="AD57" s="70"/>
      <c r="AE57" s="61">
        <v>0</v>
      </c>
      <c r="AF57" s="62"/>
      <c r="AG57" s="45">
        <v>0</v>
      </c>
      <c r="AI57">
        <v>87</v>
      </c>
      <c r="AK57" s="45">
        <v>0</v>
      </c>
    </row>
    <row r="58" spans="1:37" ht="13.5">
      <c r="A58" s="61">
        <v>33</v>
      </c>
      <c r="B58" s="61">
        <v>7</v>
      </c>
      <c r="C58" s="61">
        <v>41</v>
      </c>
      <c r="D58" s="61" t="s">
        <v>113</v>
      </c>
      <c r="E58" s="61">
        <v>134204</v>
      </c>
      <c r="F58" s="61">
        <f t="shared" si="2"/>
        <v>0</v>
      </c>
      <c r="G58" s="62"/>
      <c r="H58" s="63">
        <f t="shared" si="3"/>
        <v>0</v>
      </c>
      <c r="I58" s="70"/>
      <c r="J58" s="63">
        <v>0</v>
      </c>
      <c r="K58" s="70"/>
      <c r="L58" s="63">
        <v>0</v>
      </c>
      <c r="M58" s="70"/>
      <c r="N58" s="63">
        <v>0</v>
      </c>
      <c r="O58" s="70"/>
      <c r="P58" s="45">
        <v>0</v>
      </c>
      <c r="R58" s="45">
        <v>0</v>
      </c>
      <c r="T58" s="45">
        <v>0</v>
      </c>
      <c r="V58" s="61">
        <v>9466</v>
      </c>
      <c r="W58" s="61">
        <f t="shared" si="8"/>
        <v>0</v>
      </c>
      <c r="X58" s="62"/>
      <c r="Y58" s="63">
        <f t="shared" si="9"/>
        <v>0</v>
      </c>
      <c r="Z58" s="70"/>
      <c r="AA58" s="61">
        <v>0</v>
      </c>
      <c r="AB58" s="62"/>
      <c r="AC58" s="63">
        <v>0</v>
      </c>
      <c r="AD58" s="70"/>
      <c r="AE58" s="61">
        <v>0</v>
      </c>
      <c r="AF58" s="62"/>
      <c r="AG58" s="45">
        <v>0</v>
      </c>
      <c r="AI58">
        <v>0</v>
      </c>
      <c r="AK58" s="45">
        <v>0</v>
      </c>
    </row>
    <row r="59" spans="1:37" ht="13.5">
      <c r="A59" s="61">
        <v>34</v>
      </c>
      <c r="B59" s="61">
        <v>7</v>
      </c>
      <c r="C59" s="61">
        <v>42</v>
      </c>
      <c r="D59" s="61" t="s">
        <v>114</v>
      </c>
      <c r="E59" s="61">
        <v>367705</v>
      </c>
      <c r="F59" s="61">
        <f t="shared" si="2"/>
        <v>0</v>
      </c>
      <c r="G59" s="62"/>
      <c r="H59" s="63">
        <f t="shared" si="3"/>
        <v>0</v>
      </c>
      <c r="I59" s="70"/>
      <c r="J59" s="63">
        <v>0</v>
      </c>
      <c r="K59" s="70"/>
      <c r="L59" s="63">
        <v>0</v>
      </c>
      <c r="M59" s="70"/>
      <c r="N59" s="63">
        <v>0</v>
      </c>
      <c r="O59" s="70"/>
      <c r="P59" s="45">
        <v>0</v>
      </c>
      <c r="R59" s="45">
        <v>0</v>
      </c>
      <c r="T59" s="45">
        <v>0</v>
      </c>
      <c r="V59" s="61">
        <v>25311</v>
      </c>
      <c r="W59" s="61">
        <f t="shared" si="8"/>
        <v>0</v>
      </c>
      <c r="X59" s="62"/>
      <c r="Y59" s="63">
        <f t="shared" si="9"/>
        <v>0</v>
      </c>
      <c r="Z59" s="70"/>
      <c r="AA59" s="61">
        <v>0</v>
      </c>
      <c r="AB59" s="62"/>
      <c r="AC59" s="63">
        <v>0</v>
      </c>
      <c r="AD59" s="70"/>
      <c r="AE59" s="61">
        <v>0</v>
      </c>
      <c r="AF59" s="62"/>
      <c r="AG59" s="45">
        <v>0</v>
      </c>
      <c r="AI59">
        <v>0</v>
      </c>
      <c r="AK59" s="45">
        <v>0</v>
      </c>
    </row>
    <row r="60" spans="1:37" ht="13.5">
      <c r="A60" s="61">
        <v>38</v>
      </c>
      <c r="B60" s="61">
        <v>7</v>
      </c>
      <c r="C60" s="61">
        <v>43</v>
      </c>
      <c r="D60" s="61" t="s">
        <v>117</v>
      </c>
      <c r="E60" s="61">
        <v>254248</v>
      </c>
      <c r="F60" s="61">
        <f t="shared" si="2"/>
        <v>0</v>
      </c>
      <c r="G60" s="62"/>
      <c r="H60" s="63">
        <f t="shared" si="3"/>
        <v>0</v>
      </c>
      <c r="I60" s="70"/>
      <c r="J60" s="63">
        <v>0</v>
      </c>
      <c r="K60" s="70"/>
      <c r="L60" s="63">
        <v>0</v>
      </c>
      <c r="M60" s="70"/>
      <c r="N60" s="63">
        <v>0</v>
      </c>
      <c r="O60" s="70"/>
      <c r="P60" s="45">
        <v>0</v>
      </c>
      <c r="R60" s="45">
        <v>0</v>
      </c>
      <c r="T60" s="45">
        <v>0</v>
      </c>
      <c r="V60" s="61">
        <v>25590</v>
      </c>
      <c r="W60" s="61">
        <f t="shared" si="8"/>
        <v>0</v>
      </c>
      <c r="X60" s="62"/>
      <c r="Y60" s="63">
        <f t="shared" si="9"/>
        <v>0</v>
      </c>
      <c r="Z60" s="70"/>
      <c r="AA60" s="61">
        <v>0</v>
      </c>
      <c r="AB60" s="62"/>
      <c r="AC60" s="63">
        <v>0</v>
      </c>
      <c r="AD60" s="70"/>
      <c r="AE60" s="61">
        <v>0</v>
      </c>
      <c r="AF60" s="62"/>
      <c r="AG60" s="45">
        <v>0</v>
      </c>
      <c r="AI60">
        <v>0</v>
      </c>
      <c r="AK60" s="45">
        <v>0</v>
      </c>
    </row>
    <row r="61" spans="1:37" ht="13.5">
      <c r="A61" s="61">
        <v>51</v>
      </c>
      <c r="B61" s="61">
        <v>7</v>
      </c>
      <c r="C61" s="61">
        <v>44</v>
      </c>
      <c r="D61" s="61" t="s">
        <v>126</v>
      </c>
      <c r="E61" s="61">
        <v>113741</v>
      </c>
      <c r="F61" s="61">
        <f t="shared" si="2"/>
        <v>0</v>
      </c>
      <c r="G61" s="62"/>
      <c r="H61" s="63">
        <f t="shared" si="3"/>
        <v>0</v>
      </c>
      <c r="I61" s="70"/>
      <c r="J61" s="63">
        <v>0</v>
      </c>
      <c r="K61" s="70"/>
      <c r="L61" s="63">
        <v>0</v>
      </c>
      <c r="M61" s="70"/>
      <c r="N61" s="63">
        <v>0</v>
      </c>
      <c r="O61" s="70"/>
      <c r="P61" s="45">
        <v>0</v>
      </c>
      <c r="R61" s="45">
        <v>0</v>
      </c>
      <c r="T61" s="45">
        <v>0</v>
      </c>
      <c r="V61" s="61">
        <v>12658</v>
      </c>
      <c r="W61" s="61">
        <f t="shared" si="8"/>
        <v>0</v>
      </c>
      <c r="X61" s="62"/>
      <c r="Y61" s="63">
        <f t="shared" si="9"/>
        <v>0</v>
      </c>
      <c r="Z61" s="70"/>
      <c r="AA61" s="61">
        <v>0</v>
      </c>
      <c r="AB61" s="62"/>
      <c r="AC61" s="63">
        <v>0</v>
      </c>
      <c r="AD61" s="70"/>
      <c r="AE61" s="61">
        <v>0</v>
      </c>
      <c r="AF61" s="62"/>
      <c r="AG61" s="45">
        <v>0</v>
      </c>
      <c r="AI61">
        <v>0</v>
      </c>
      <c r="AK61" s="45">
        <v>0</v>
      </c>
    </row>
    <row r="62" spans="1:37" ht="13.5">
      <c r="A62" s="61">
        <v>73</v>
      </c>
      <c r="B62" s="61">
        <v>7</v>
      </c>
      <c r="C62" s="61">
        <v>45</v>
      </c>
      <c r="D62" s="61" t="s">
        <v>143</v>
      </c>
      <c r="E62" s="61">
        <v>77462</v>
      </c>
      <c r="F62" s="61">
        <f t="shared" si="2"/>
        <v>0</v>
      </c>
      <c r="G62" s="62"/>
      <c r="H62" s="63">
        <f t="shared" si="3"/>
        <v>0</v>
      </c>
      <c r="I62" s="70"/>
      <c r="J62" s="63">
        <v>0</v>
      </c>
      <c r="K62" s="70"/>
      <c r="L62" s="63">
        <v>0</v>
      </c>
      <c r="M62" s="70"/>
      <c r="N62" s="63">
        <v>0</v>
      </c>
      <c r="O62" s="70"/>
      <c r="P62" s="45">
        <v>0</v>
      </c>
      <c r="R62" s="45">
        <v>0</v>
      </c>
      <c r="T62" s="45">
        <v>0</v>
      </c>
      <c r="V62" s="61">
        <v>6242</v>
      </c>
      <c r="W62" s="61">
        <f t="shared" si="8"/>
        <v>0</v>
      </c>
      <c r="X62" s="62"/>
      <c r="Y62" s="63">
        <f t="shared" si="9"/>
        <v>0</v>
      </c>
      <c r="Z62" s="70"/>
      <c r="AA62" s="61">
        <v>0</v>
      </c>
      <c r="AB62" s="62"/>
      <c r="AC62" s="63">
        <v>0</v>
      </c>
      <c r="AD62" s="70"/>
      <c r="AE62" s="61">
        <v>0</v>
      </c>
      <c r="AF62" s="62"/>
      <c r="AG62" s="45">
        <v>0</v>
      </c>
      <c r="AI62">
        <v>0</v>
      </c>
      <c r="AK62" s="45">
        <v>0</v>
      </c>
    </row>
    <row r="63" spans="1:37" ht="13.5">
      <c r="A63" s="61">
        <v>19</v>
      </c>
      <c r="B63" s="61">
        <v>7</v>
      </c>
      <c r="C63" s="61">
        <v>46</v>
      </c>
      <c r="D63" s="62" t="s">
        <v>103</v>
      </c>
      <c r="E63" s="61">
        <v>90358</v>
      </c>
      <c r="F63" s="61">
        <f t="shared" si="2"/>
        <v>23</v>
      </c>
      <c r="G63" s="62"/>
      <c r="H63" s="63">
        <f t="shared" si="3"/>
        <v>23</v>
      </c>
      <c r="I63" s="70"/>
      <c r="J63" s="63">
        <v>0</v>
      </c>
      <c r="K63" s="70"/>
      <c r="L63" s="63">
        <v>0</v>
      </c>
      <c r="M63" s="70"/>
      <c r="N63" s="63">
        <v>0</v>
      </c>
      <c r="O63" s="70"/>
      <c r="P63" s="45">
        <v>0</v>
      </c>
      <c r="R63" s="45">
        <v>23</v>
      </c>
      <c r="T63" s="45">
        <v>0</v>
      </c>
      <c r="V63" s="61">
        <v>82767</v>
      </c>
      <c r="W63" s="61">
        <f t="shared" si="8"/>
        <v>0</v>
      </c>
      <c r="X63" s="62"/>
      <c r="Y63" s="63">
        <f t="shared" si="9"/>
        <v>0</v>
      </c>
      <c r="Z63" s="70"/>
      <c r="AA63" s="61">
        <v>0</v>
      </c>
      <c r="AB63" s="62"/>
      <c r="AC63" s="63">
        <v>0</v>
      </c>
      <c r="AD63" s="70"/>
      <c r="AE63" s="61">
        <v>0</v>
      </c>
      <c r="AF63" s="62"/>
      <c r="AG63" s="45">
        <v>0</v>
      </c>
      <c r="AI63">
        <v>0</v>
      </c>
      <c r="AK63" s="45">
        <v>0</v>
      </c>
    </row>
    <row r="64" spans="1:37" ht="13.5">
      <c r="A64" s="61">
        <v>32</v>
      </c>
      <c r="B64" s="61">
        <v>7</v>
      </c>
      <c r="C64" s="61">
        <v>47</v>
      </c>
      <c r="D64" s="62" t="s">
        <v>112</v>
      </c>
      <c r="E64" s="61">
        <v>75113</v>
      </c>
      <c r="F64" s="61">
        <f t="shared" si="2"/>
        <v>0</v>
      </c>
      <c r="G64" s="62"/>
      <c r="H64" s="63">
        <f t="shared" si="3"/>
        <v>0</v>
      </c>
      <c r="I64" s="70"/>
      <c r="J64" s="63">
        <v>0</v>
      </c>
      <c r="K64" s="70"/>
      <c r="L64" s="63">
        <v>0</v>
      </c>
      <c r="M64" s="70"/>
      <c r="N64" s="63">
        <v>0</v>
      </c>
      <c r="O64" s="70"/>
      <c r="P64" s="45">
        <v>0</v>
      </c>
      <c r="R64" s="45">
        <v>0</v>
      </c>
      <c r="T64" s="45">
        <v>0</v>
      </c>
      <c r="V64" s="61">
        <v>17027</v>
      </c>
      <c r="W64" s="61">
        <f t="shared" si="8"/>
        <v>0</v>
      </c>
      <c r="X64" s="62"/>
      <c r="Y64" s="63">
        <f t="shared" si="9"/>
        <v>0</v>
      </c>
      <c r="Z64" s="70"/>
      <c r="AA64" s="61">
        <v>0</v>
      </c>
      <c r="AB64" s="62"/>
      <c r="AC64" s="63">
        <v>0</v>
      </c>
      <c r="AD64" s="70"/>
      <c r="AE64" s="61">
        <v>0</v>
      </c>
      <c r="AF64" s="62"/>
      <c r="AG64" s="45">
        <v>0</v>
      </c>
      <c r="AI64">
        <v>0</v>
      </c>
      <c r="AK64" s="45">
        <v>0</v>
      </c>
    </row>
    <row r="65" spans="4:32" ht="13.5">
      <c r="D65" s="62"/>
      <c r="E65" s="61"/>
      <c r="F65" s="61"/>
      <c r="G65" s="62"/>
      <c r="H65" s="63"/>
      <c r="I65" s="70"/>
      <c r="J65" s="63"/>
      <c r="K65" s="70"/>
      <c r="L65" s="63"/>
      <c r="M65" s="70"/>
      <c r="N65" s="63"/>
      <c r="O65" s="70"/>
      <c r="V65" s="61"/>
      <c r="W65" s="61"/>
      <c r="X65" s="62"/>
      <c r="Y65" s="63"/>
      <c r="Z65" s="70"/>
      <c r="AA65" s="61"/>
      <c r="AB65" s="62"/>
      <c r="AC65" s="63"/>
      <c r="AD65" s="70"/>
      <c r="AE65" s="61"/>
      <c r="AF65" s="62"/>
    </row>
    <row r="66" spans="4:32" ht="13.5">
      <c r="D66" s="62"/>
      <c r="E66" s="61"/>
      <c r="F66" s="61"/>
      <c r="G66" s="62"/>
      <c r="H66" s="63"/>
      <c r="I66" s="70"/>
      <c r="J66" s="63"/>
      <c r="K66" s="70"/>
      <c r="L66" s="63"/>
      <c r="M66" s="70"/>
      <c r="N66" s="63"/>
      <c r="O66" s="70"/>
      <c r="V66" s="61"/>
      <c r="W66" s="61"/>
      <c r="X66" s="62"/>
      <c r="Y66" s="63"/>
      <c r="Z66" s="70"/>
      <c r="AA66" s="61"/>
      <c r="AB66" s="62"/>
      <c r="AC66" s="63"/>
      <c r="AD66" s="70"/>
      <c r="AE66" s="61"/>
      <c r="AF66" s="62"/>
    </row>
    <row r="67" spans="1:37" ht="13.5">
      <c r="A67" s="61">
        <v>9</v>
      </c>
      <c r="B67" s="61">
        <v>8</v>
      </c>
      <c r="C67" s="61">
        <v>48</v>
      </c>
      <c r="D67" s="62" t="s">
        <v>97</v>
      </c>
      <c r="E67" s="61">
        <v>335938</v>
      </c>
      <c r="F67" s="61">
        <f t="shared" si="2"/>
        <v>0</v>
      </c>
      <c r="G67" s="62"/>
      <c r="H67" s="63">
        <f t="shared" si="3"/>
        <v>0</v>
      </c>
      <c r="I67" s="70"/>
      <c r="J67" s="63">
        <v>0</v>
      </c>
      <c r="K67" s="70"/>
      <c r="L67" s="63">
        <v>0</v>
      </c>
      <c r="M67" s="70"/>
      <c r="N67" s="63">
        <v>0</v>
      </c>
      <c r="O67" s="70"/>
      <c r="P67" s="45">
        <v>0</v>
      </c>
      <c r="R67" s="45">
        <v>0</v>
      </c>
      <c r="T67" s="45">
        <v>0</v>
      </c>
      <c r="V67" s="61">
        <v>57695</v>
      </c>
      <c r="W67" s="61">
        <f>SUM(AA67,AE67,AI67,AK67)</f>
        <v>0</v>
      </c>
      <c r="X67" s="62"/>
      <c r="Y67" s="63">
        <f>SUM(AA67,AC67,AE67,AG67,AI67,AK67)</f>
        <v>0</v>
      </c>
      <c r="Z67" s="70"/>
      <c r="AA67" s="61">
        <v>0</v>
      </c>
      <c r="AB67" s="62"/>
      <c r="AC67" s="63">
        <v>0</v>
      </c>
      <c r="AD67" s="70"/>
      <c r="AE67" s="61">
        <v>0</v>
      </c>
      <c r="AF67" s="62"/>
      <c r="AG67" s="45">
        <v>0</v>
      </c>
      <c r="AI67">
        <v>0</v>
      </c>
      <c r="AK67" s="45">
        <v>0</v>
      </c>
    </row>
    <row r="68" spans="1:37" ht="13.5">
      <c r="A68" s="61">
        <v>22</v>
      </c>
      <c r="B68" s="61">
        <v>8</v>
      </c>
      <c r="C68" s="61">
        <v>49</v>
      </c>
      <c r="D68" s="62" t="s">
        <v>106</v>
      </c>
      <c r="E68" s="61">
        <v>92557</v>
      </c>
      <c r="F68" s="61">
        <f t="shared" si="2"/>
        <v>7072</v>
      </c>
      <c r="G68" s="62"/>
      <c r="H68" s="63">
        <f t="shared" si="3"/>
        <v>7072</v>
      </c>
      <c r="I68" s="70"/>
      <c r="J68" s="63">
        <v>6742</v>
      </c>
      <c r="K68" s="70"/>
      <c r="L68" s="63">
        <v>0</v>
      </c>
      <c r="M68" s="70"/>
      <c r="N68" s="63">
        <v>330</v>
      </c>
      <c r="O68" s="70"/>
      <c r="P68" s="45">
        <v>0</v>
      </c>
      <c r="R68" s="45">
        <v>0</v>
      </c>
      <c r="T68" s="45">
        <v>0</v>
      </c>
      <c r="V68" s="61">
        <v>12219</v>
      </c>
      <c r="W68" s="61">
        <f>SUM(AA68,AE68,AI68,AK68)</f>
        <v>7072</v>
      </c>
      <c r="X68" s="62"/>
      <c r="Y68" s="63">
        <f>SUM(AA68,AC68,AE68,AG68,AI68,AK68)</f>
        <v>7072</v>
      </c>
      <c r="Z68" s="70"/>
      <c r="AA68" s="61">
        <v>6742</v>
      </c>
      <c r="AB68" s="62"/>
      <c r="AC68" s="63">
        <v>0</v>
      </c>
      <c r="AD68" s="70"/>
      <c r="AE68" s="61">
        <v>330</v>
      </c>
      <c r="AF68" s="62"/>
      <c r="AG68" s="45">
        <v>0</v>
      </c>
      <c r="AI68">
        <v>0</v>
      </c>
      <c r="AK68" s="45">
        <v>0</v>
      </c>
    </row>
    <row r="69" spans="1:37" ht="13.5">
      <c r="A69" s="61">
        <v>74</v>
      </c>
      <c r="B69" s="61">
        <v>8</v>
      </c>
      <c r="C69" s="61">
        <v>50</v>
      </c>
      <c r="D69" s="62" t="s">
        <v>144</v>
      </c>
      <c r="E69" s="61">
        <v>93019</v>
      </c>
      <c r="F69" s="61">
        <f t="shared" si="2"/>
        <v>1255</v>
      </c>
      <c r="G69" s="62"/>
      <c r="H69" s="63">
        <f t="shared" si="3"/>
        <v>1255</v>
      </c>
      <c r="I69" s="70"/>
      <c r="J69" s="63">
        <v>0</v>
      </c>
      <c r="K69" s="70"/>
      <c r="L69" s="63">
        <v>0</v>
      </c>
      <c r="M69" s="70"/>
      <c r="N69" s="63">
        <v>1044</v>
      </c>
      <c r="O69" s="70"/>
      <c r="P69" s="45">
        <v>0</v>
      </c>
      <c r="R69" s="45">
        <v>211</v>
      </c>
      <c r="T69" s="45">
        <v>0</v>
      </c>
      <c r="V69" s="61">
        <v>5139</v>
      </c>
      <c r="W69" s="61">
        <f>SUM(AA69,AE69,AI69,AK69)</f>
        <v>0</v>
      </c>
      <c r="X69" s="62"/>
      <c r="Y69" s="63">
        <f>SUM(AA69,AC69,AE69,AG69,AI69,AK69)</f>
        <v>0</v>
      </c>
      <c r="Z69" s="70"/>
      <c r="AA69" s="61">
        <v>0</v>
      </c>
      <c r="AB69" s="62"/>
      <c r="AC69" s="63">
        <v>0</v>
      </c>
      <c r="AD69" s="70"/>
      <c r="AE69" s="61">
        <v>0</v>
      </c>
      <c r="AF69" s="62"/>
      <c r="AG69" s="45">
        <v>0</v>
      </c>
      <c r="AI69">
        <v>0</v>
      </c>
      <c r="AK69" s="45">
        <v>0</v>
      </c>
    </row>
    <row r="70" spans="1:37" ht="13.5">
      <c r="A70" s="61">
        <v>63</v>
      </c>
      <c r="B70" s="61">
        <v>8</v>
      </c>
      <c r="C70" s="61">
        <v>51</v>
      </c>
      <c r="D70" s="62" t="s">
        <v>135</v>
      </c>
      <c r="E70" s="61">
        <v>200740</v>
      </c>
      <c r="F70" s="61">
        <f t="shared" si="2"/>
        <v>51246</v>
      </c>
      <c r="G70" s="62"/>
      <c r="H70" s="63">
        <f t="shared" si="3"/>
        <v>51246</v>
      </c>
      <c r="I70" s="70"/>
      <c r="J70" s="63">
        <v>11026</v>
      </c>
      <c r="K70" s="70"/>
      <c r="L70" s="63">
        <v>0</v>
      </c>
      <c r="M70" s="70"/>
      <c r="N70" s="63">
        <v>11660</v>
      </c>
      <c r="O70" s="70"/>
      <c r="P70" s="45">
        <v>0</v>
      </c>
      <c r="R70" s="45">
        <v>28301</v>
      </c>
      <c r="T70" s="45">
        <v>259</v>
      </c>
      <c r="V70" s="61">
        <v>22227</v>
      </c>
      <c r="W70" s="61">
        <f>SUM(AA70,AE70,AI70,AK70)</f>
        <v>18211</v>
      </c>
      <c r="X70" s="62"/>
      <c r="Y70" s="63">
        <f>SUM(AA70,AC70,AE70,AG70,AI70,AK70)</f>
        <v>18211</v>
      </c>
      <c r="Z70" s="70"/>
      <c r="AA70" s="61">
        <v>6412</v>
      </c>
      <c r="AB70" s="62"/>
      <c r="AC70" s="63">
        <v>0</v>
      </c>
      <c r="AD70" s="70"/>
      <c r="AE70" s="61">
        <v>11660</v>
      </c>
      <c r="AF70" s="62"/>
      <c r="AG70" s="45">
        <v>0</v>
      </c>
      <c r="AI70">
        <v>139</v>
      </c>
      <c r="AK70" s="45">
        <v>0</v>
      </c>
    </row>
    <row r="71" spans="4:32" ht="13.5">
      <c r="D71" s="62"/>
      <c r="E71" s="61"/>
      <c r="F71" s="61"/>
      <c r="G71" s="62"/>
      <c r="H71" s="63"/>
      <c r="I71" s="70"/>
      <c r="J71" s="63"/>
      <c r="K71" s="70"/>
      <c r="L71" s="63"/>
      <c r="M71" s="70"/>
      <c r="N71" s="63"/>
      <c r="O71" s="70"/>
      <c r="V71" s="61"/>
      <c r="W71" s="61"/>
      <c r="X71" s="62"/>
      <c r="Y71" s="63"/>
      <c r="Z71" s="70"/>
      <c r="AA71" s="61"/>
      <c r="AB71" s="62"/>
      <c r="AC71" s="63"/>
      <c r="AD71" s="70"/>
      <c r="AE71" s="61"/>
      <c r="AF71" s="62"/>
    </row>
    <row r="72" spans="4:32" ht="13.5">
      <c r="D72" s="62"/>
      <c r="E72" s="61"/>
      <c r="F72" s="61"/>
      <c r="G72" s="62"/>
      <c r="H72" s="63"/>
      <c r="I72" s="70"/>
      <c r="J72" s="63"/>
      <c r="K72" s="70"/>
      <c r="L72" s="63"/>
      <c r="M72" s="70"/>
      <c r="N72" s="63"/>
      <c r="O72" s="70"/>
      <c r="V72" s="61"/>
      <c r="W72" s="61"/>
      <c r="X72" s="62"/>
      <c r="Y72" s="63"/>
      <c r="Z72" s="70"/>
      <c r="AA72" s="61"/>
      <c r="AB72" s="62"/>
      <c r="AC72" s="63"/>
      <c r="AD72" s="70"/>
      <c r="AE72" s="61"/>
      <c r="AF72" s="62"/>
    </row>
    <row r="73" spans="1:37" ht="13.5">
      <c r="A73" s="61">
        <v>57</v>
      </c>
      <c r="B73" s="61">
        <v>9</v>
      </c>
      <c r="C73" s="61">
        <v>52</v>
      </c>
      <c r="D73" s="62" t="s">
        <v>132</v>
      </c>
      <c r="E73" s="61">
        <v>1399427</v>
      </c>
      <c r="F73" s="61">
        <f aca="true" t="shared" si="10" ref="F73:F89">SUM(J73,N73,R73,T73)</f>
        <v>51397</v>
      </c>
      <c r="G73" s="62"/>
      <c r="H73" s="63">
        <f aca="true" t="shared" si="11" ref="H73:H89">SUM(J73,L73,N73,P73,R73,T73)</f>
        <v>340363</v>
      </c>
      <c r="I73" s="70"/>
      <c r="J73" s="63">
        <v>9121</v>
      </c>
      <c r="K73" s="70"/>
      <c r="L73" s="63">
        <v>288966</v>
      </c>
      <c r="M73" s="70"/>
      <c r="N73" s="63">
        <v>38956</v>
      </c>
      <c r="O73" s="70"/>
      <c r="P73" s="45">
        <v>0</v>
      </c>
      <c r="R73" s="45">
        <v>2913</v>
      </c>
      <c r="T73" s="45">
        <v>407</v>
      </c>
      <c r="V73" s="61">
        <v>148269</v>
      </c>
      <c r="W73" s="61">
        <f aca="true" t="shared" si="12" ref="W73:W81">SUM(AA73,AE73,AI73,AK73)</f>
        <v>40237</v>
      </c>
      <c r="X73" s="62"/>
      <c r="Y73" s="63">
        <f aca="true" t="shared" si="13" ref="Y73:Y81">SUM(AA73,AC73,AE73,AG73,AI73,AK73)</f>
        <v>61120</v>
      </c>
      <c r="Z73" s="70"/>
      <c r="AA73" s="61">
        <v>4205</v>
      </c>
      <c r="AB73" s="62"/>
      <c r="AC73" s="63">
        <v>20883</v>
      </c>
      <c r="AD73" s="70"/>
      <c r="AE73" s="61">
        <v>35455</v>
      </c>
      <c r="AF73" s="62"/>
      <c r="AG73" s="45">
        <v>0</v>
      </c>
      <c r="AI73">
        <v>170</v>
      </c>
      <c r="AK73" s="45">
        <v>407</v>
      </c>
    </row>
    <row r="74" spans="1:37" ht="13.5">
      <c r="A74" s="61">
        <v>1</v>
      </c>
      <c r="B74" s="61">
        <v>9</v>
      </c>
      <c r="C74" s="61">
        <v>53</v>
      </c>
      <c r="D74" s="62" t="s">
        <v>91</v>
      </c>
      <c r="E74" s="61">
        <v>1821579</v>
      </c>
      <c r="F74" s="61">
        <f t="shared" si="10"/>
        <v>92681</v>
      </c>
      <c r="G74" s="62"/>
      <c r="H74" s="63">
        <f t="shared" si="11"/>
        <v>92681</v>
      </c>
      <c r="I74" s="70"/>
      <c r="J74" s="63">
        <v>19536</v>
      </c>
      <c r="K74" s="70"/>
      <c r="L74" s="63">
        <v>0</v>
      </c>
      <c r="M74" s="70"/>
      <c r="N74" s="63">
        <v>61999</v>
      </c>
      <c r="O74" s="70"/>
      <c r="P74" s="45">
        <v>0</v>
      </c>
      <c r="R74" s="45">
        <v>11146</v>
      </c>
      <c r="T74" s="45">
        <v>0</v>
      </c>
      <c r="V74" s="61">
        <v>216536</v>
      </c>
      <c r="W74" s="61">
        <f t="shared" si="12"/>
        <v>52903</v>
      </c>
      <c r="X74" s="62"/>
      <c r="Y74" s="63">
        <f t="shared" si="13"/>
        <v>52903</v>
      </c>
      <c r="Z74" s="70"/>
      <c r="AA74" s="61">
        <v>17734</v>
      </c>
      <c r="AB74" s="62"/>
      <c r="AC74" s="63">
        <v>0</v>
      </c>
      <c r="AD74" s="70"/>
      <c r="AE74" s="61">
        <v>34332</v>
      </c>
      <c r="AF74" s="62"/>
      <c r="AG74" s="45">
        <v>0</v>
      </c>
      <c r="AI74">
        <v>837</v>
      </c>
      <c r="AK74" s="45">
        <v>0</v>
      </c>
    </row>
    <row r="75" spans="1:37" ht="13.5">
      <c r="A75" s="61">
        <v>10</v>
      </c>
      <c r="B75" s="61">
        <v>9</v>
      </c>
      <c r="C75" s="61">
        <v>54</v>
      </c>
      <c r="D75" s="62" t="s">
        <v>98</v>
      </c>
      <c r="E75" s="61">
        <v>405926</v>
      </c>
      <c r="F75" s="61">
        <f t="shared" si="10"/>
        <v>2774</v>
      </c>
      <c r="G75" s="62"/>
      <c r="H75" s="63">
        <f t="shared" si="11"/>
        <v>2774</v>
      </c>
      <c r="I75" s="70"/>
      <c r="J75" s="63">
        <v>0</v>
      </c>
      <c r="K75" s="70"/>
      <c r="L75" s="63">
        <v>0</v>
      </c>
      <c r="M75" s="70"/>
      <c r="N75" s="63">
        <v>2443</v>
      </c>
      <c r="O75" s="70"/>
      <c r="P75" s="45">
        <v>0</v>
      </c>
      <c r="R75" s="45">
        <v>0</v>
      </c>
      <c r="T75" s="45">
        <v>331</v>
      </c>
      <c r="V75" s="61">
        <v>59787</v>
      </c>
      <c r="W75" s="61">
        <f t="shared" si="12"/>
        <v>906</v>
      </c>
      <c r="X75" s="62"/>
      <c r="Y75" s="63">
        <f t="shared" si="13"/>
        <v>906</v>
      </c>
      <c r="Z75" s="70"/>
      <c r="AA75" s="61">
        <v>0</v>
      </c>
      <c r="AB75" s="62"/>
      <c r="AC75" s="63">
        <v>0</v>
      </c>
      <c r="AD75" s="70"/>
      <c r="AE75" s="61">
        <v>750</v>
      </c>
      <c r="AF75" s="62"/>
      <c r="AG75" s="45">
        <v>0</v>
      </c>
      <c r="AI75">
        <v>0</v>
      </c>
      <c r="AK75" s="45">
        <v>156</v>
      </c>
    </row>
    <row r="76" spans="1:37" ht="13.5">
      <c r="A76" s="61">
        <v>26</v>
      </c>
      <c r="B76" s="61">
        <v>9</v>
      </c>
      <c r="C76" s="61">
        <v>55</v>
      </c>
      <c r="D76" s="62" t="s">
        <v>109</v>
      </c>
      <c r="E76" s="61">
        <v>40745</v>
      </c>
      <c r="F76" s="61">
        <f t="shared" si="10"/>
        <v>0</v>
      </c>
      <c r="G76" s="62"/>
      <c r="H76" s="63">
        <f t="shared" si="11"/>
        <v>0</v>
      </c>
      <c r="I76" s="70"/>
      <c r="J76" s="63">
        <v>0</v>
      </c>
      <c r="K76" s="70"/>
      <c r="L76" s="63">
        <v>0</v>
      </c>
      <c r="M76" s="70"/>
      <c r="N76" s="63">
        <v>0</v>
      </c>
      <c r="O76" s="70"/>
      <c r="P76" s="45">
        <v>0</v>
      </c>
      <c r="R76" s="45">
        <v>0</v>
      </c>
      <c r="T76" s="45">
        <v>0</v>
      </c>
      <c r="V76" s="61">
        <v>7171</v>
      </c>
      <c r="W76" s="61">
        <f t="shared" si="12"/>
        <v>0</v>
      </c>
      <c r="X76" s="62"/>
      <c r="Y76" s="63">
        <f t="shared" si="13"/>
        <v>0</v>
      </c>
      <c r="Z76" s="70"/>
      <c r="AA76" s="61">
        <v>0</v>
      </c>
      <c r="AB76" s="62"/>
      <c r="AC76" s="63">
        <v>0</v>
      </c>
      <c r="AD76" s="70"/>
      <c r="AE76" s="61">
        <v>0</v>
      </c>
      <c r="AF76" s="62"/>
      <c r="AG76" s="45">
        <v>0</v>
      </c>
      <c r="AI76">
        <v>0</v>
      </c>
      <c r="AK76" s="45">
        <v>0</v>
      </c>
    </row>
    <row r="77" spans="1:37" ht="13.5">
      <c r="A77" s="61">
        <v>15</v>
      </c>
      <c r="B77" s="61">
        <v>9</v>
      </c>
      <c r="C77" s="61">
        <v>56</v>
      </c>
      <c r="D77" s="62" t="s">
        <v>101</v>
      </c>
      <c r="E77" s="61">
        <v>86571</v>
      </c>
      <c r="F77" s="61">
        <f t="shared" si="10"/>
        <v>4916</v>
      </c>
      <c r="G77" s="62"/>
      <c r="H77" s="63">
        <f t="shared" si="11"/>
        <v>4916</v>
      </c>
      <c r="I77" s="70"/>
      <c r="J77" s="63">
        <v>0</v>
      </c>
      <c r="K77" s="70"/>
      <c r="L77" s="63">
        <v>0</v>
      </c>
      <c r="M77" s="70"/>
      <c r="N77" s="63">
        <v>0</v>
      </c>
      <c r="O77" s="70"/>
      <c r="P77" s="45">
        <v>0</v>
      </c>
      <c r="R77" s="45">
        <v>4916</v>
      </c>
      <c r="T77" s="45">
        <v>0</v>
      </c>
      <c r="V77" s="61">
        <v>86571</v>
      </c>
      <c r="W77" s="61">
        <f t="shared" si="12"/>
        <v>4916</v>
      </c>
      <c r="X77" s="62"/>
      <c r="Y77" s="63">
        <f t="shared" si="13"/>
        <v>4916</v>
      </c>
      <c r="Z77" s="70"/>
      <c r="AA77" s="61">
        <v>0</v>
      </c>
      <c r="AB77" s="62"/>
      <c r="AC77" s="63">
        <v>0</v>
      </c>
      <c r="AD77" s="70"/>
      <c r="AE77" s="61">
        <v>0</v>
      </c>
      <c r="AF77" s="62"/>
      <c r="AG77" s="45">
        <v>0</v>
      </c>
      <c r="AI77">
        <v>4916</v>
      </c>
      <c r="AK77" s="45">
        <v>0</v>
      </c>
    </row>
    <row r="78" spans="1:37" ht="13.5">
      <c r="A78" s="61">
        <v>87</v>
      </c>
      <c r="B78" s="61">
        <v>9</v>
      </c>
      <c r="C78" s="61">
        <v>57</v>
      </c>
      <c r="D78" s="62" t="s">
        <v>154</v>
      </c>
      <c r="E78" s="61">
        <v>51493</v>
      </c>
      <c r="F78" s="61">
        <f t="shared" si="10"/>
        <v>23543</v>
      </c>
      <c r="G78" s="62"/>
      <c r="H78" s="63">
        <f t="shared" si="11"/>
        <v>23543</v>
      </c>
      <c r="I78" s="70"/>
      <c r="J78" s="63">
        <v>20099</v>
      </c>
      <c r="K78" s="70"/>
      <c r="L78" s="63">
        <v>0</v>
      </c>
      <c r="M78" s="70"/>
      <c r="N78" s="63">
        <v>0</v>
      </c>
      <c r="O78" s="70"/>
      <c r="P78" s="45">
        <v>0</v>
      </c>
      <c r="R78" s="45">
        <v>3444</v>
      </c>
      <c r="T78" s="45">
        <v>0</v>
      </c>
      <c r="V78" s="61">
        <v>7894</v>
      </c>
      <c r="W78" s="61">
        <f t="shared" si="12"/>
        <v>2842</v>
      </c>
      <c r="X78" s="62"/>
      <c r="Y78" s="63">
        <f t="shared" si="13"/>
        <v>2842</v>
      </c>
      <c r="Z78" s="70"/>
      <c r="AA78" s="61">
        <v>0</v>
      </c>
      <c r="AB78" s="62"/>
      <c r="AC78" s="63">
        <v>0</v>
      </c>
      <c r="AD78" s="70"/>
      <c r="AE78" s="61">
        <v>0</v>
      </c>
      <c r="AF78" s="62"/>
      <c r="AG78" s="45">
        <v>0</v>
      </c>
      <c r="AI78">
        <v>2842</v>
      </c>
      <c r="AK78" s="45">
        <v>0</v>
      </c>
    </row>
    <row r="79" spans="1:37" ht="13.5">
      <c r="A79" s="61">
        <v>81</v>
      </c>
      <c r="B79" s="61">
        <v>9</v>
      </c>
      <c r="C79" s="61">
        <v>58</v>
      </c>
      <c r="D79" s="62" t="s">
        <v>150</v>
      </c>
      <c r="E79" s="61">
        <v>176950</v>
      </c>
      <c r="F79" s="61">
        <f t="shared" si="10"/>
        <v>29267</v>
      </c>
      <c r="G79" s="62"/>
      <c r="H79" s="63">
        <f t="shared" si="11"/>
        <v>29267</v>
      </c>
      <c r="I79" s="70"/>
      <c r="J79" s="63">
        <v>0</v>
      </c>
      <c r="K79" s="70"/>
      <c r="L79" s="63">
        <v>0</v>
      </c>
      <c r="M79" s="70"/>
      <c r="N79" s="63">
        <v>0</v>
      </c>
      <c r="O79" s="70"/>
      <c r="P79" s="45">
        <v>0</v>
      </c>
      <c r="R79" s="45">
        <v>29267</v>
      </c>
      <c r="T79" s="45">
        <v>0</v>
      </c>
      <c r="V79" s="61">
        <v>176950</v>
      </c>
      <c r="W79" s="61">
        <f t="shared" si="12"/>
        <v>29267</v>
      </c>
      <c r="X79" s="62"/>
      <c r="Y79" s="63">
        <f t="shared" si="13"/>
        <v>29267</v>
      </c>
      <c r="Z79" s="70"/>
      <c r="AA79" s="61">
        <v>0</v>
      </c>
      <c r="AB79" s="62"/>
      <c r="AC79" s="63">
        <v>0</v>
      </c>
      <c r="AD79" s="70"/>
      <c r="AE79" s="61">
        <v>0</v>
      </c>
      <c r="AF79" s="62"/>
      <c r="AG79" s="45">
        <v>0</v>
      </c>
      <c r="AI79">
        <v>29267</v>
      </c>
      <c r="AK79" s="45">
        <v>0</v>
      </c>
    </row>
    <row r="80" spans="1:37" ht="13.5">
      <c r="A80" s="61">
        <v>54</v>
      </c>
      <c r="B80" s="61">
        <v>9</v>
      </c>
      <c r="C80" s="61">
        <v>59</v>
      </c>
      <c r="D80" s="61" t="s">
        <v>129</v>
      </c>
      <c r="E80" s="61">
        <v>151945</v>
      </c>
      <c r="F80" s="61">
        <f t="shared" si="10"/>
        <v>11212</v>
      </c>
      <c r="G80" s="62"/>
      <c r="H80" s="63">
        <f t="shared" si="11"/>
        <v>11212</v>
      </c>
      <c r="I80" s="70"/>
      <c r="J80" s="63">
        <v>4540</v>
      </c>
      <c r="K80" s="70"/>
      <c r="L80" s="63">
        <v>0</v>
      </c>
      <c r="M80" s="70"/>
      <c r="N80" s="63">
        <v>0</v>
      </c>
      <c r="O80" s="70"/>
      <c r="P80" s="45">
        <v>0</v>
      </c>
      <c r="R80" s="45">
        <v>6672</v>
      </c>
      <c r="T80" s="45">
        <v>0</v>
      </c>
      <c r="V80" s="61">
        <v>79730</v>
      </c>
      <c r="W80" s="61">
        <f t="shared" si="12"/>
        <v>7032</v>
      </c>
      <c r="X80" s="62"/>
      <c r="Y80" s="63">
        <f t="shared" si="13"/>
        <v>7032</v>
      </c>
      <c r="Z80" s="70"/>
      <c r="AA80" s="61">
        <v>360</v>
      </c>
      <c r="AB80" s="62"/>
      <c r="AC80" s="63">
        <v>0</v>
      </c>
      <c r="AD80" s="70"/>
      <c r="AE80" s="61">
        <v>0</v>
      </c>
      <c r="AF80" s="62"/>
      <c r="AG80" s="45">
        <v>0</v>
      </c>
      <c r="AI80">
        <v>6672</v>
      </c>
      <c r="AK80" s="45">
        <v>0</v>
      </c>
    </row>
    <row r="81" spans="1:37" ht="13.5">
      <c r="A81" s="61">
        <v>75</v>
      </c>
      <c r="B81" s="61">
        <v>9</v>
      </c>
      <c r="C81" s="61">
        <v>60</v>
      </c>
      <c r="D81" s="61" t="s">
        <v>145</v>
      </c>
      <c r="E81" s="61">
        <v>84940</v>
      </c>
      <c r="F81" s="61">
        <f t="shared" si="10"/>
        <v>4543</v>
      </c>
      <c r="G81" s="62"/>
      <c r="H81" s="63">
        <f t="shared" si="11"/>
        <v>4543</v>
      </c>
      <c r="I81" s="70"/>
      <c r="J81" s="63">
        <v>0</v>
      </c>
      <c r="K81" s="70"/>
      <c r="L81" s="63">
        <v>0</v>
      </c>
      <c r="M81" s="70"/>
      <c r="N81" s="63">
        <v>0</v>
      </c>
      <c r="O81" s="70"/>
      <c r="P81" s="45">
        <v>0</v>
      </c>
      <c r="R81" s="45">
        <v>4543</v>
      </c>
      <c r="T81" s="45">
        <v>0</v>
      </c>
      <c r="V81" s="61">
        <v>10922</v>
      </c>
      <c r="W81" s="61">
        <f t="shared" si="12"/>
        <v>1187</v>
      </c>
      <c r="X81" s="62"/>
      <c r="Y81" s="63">
        <f t="shared" si="13"/>
        <v>1187</v>
      </c>
      <c r="Z81" s="70"/>
      <c r="AA81" s="61">
        <v>0</v>
      </c>
      <c r="AB81" s="62"/>
      <c r="AC81" s="63">
        <v>0</v>
      </c>
      <c r="AD81" s="70"/>
      <c r="AE81" s="61">
        <v>0</v>
      </c>
      <c r="AF81" s="62"/>
      <c r="AG81" s="45">
        <v>0</v>
      </c>
      <c r="AI81">
        <v>1187</v>
      </c>
      <c r="AK81" s="45">
        <v>0</v>
      </c>
    </row>
    <row r="82" spans="5:32" ht="13.5">
      <c r="E82" s="61"/>
      <c r="F82" s="61"/>
      <c r="G82" s="62"/>
      <c r="H82" s="63"/>
      <c r="I82" s="70"/>
      <c r="J82" s="63"/>
      <c r="K82" s="70"/>
      <c r="L82" s="63"/>
      <c r="M82" s="70"/>
      <c r="N82" s="63"/>
      <c r="O82" s="70"/>
      <c r="V82" s="61"/>
      <c r="W82" s="61"/>
      <c r="X82" s="62"/>
      <c r="Y82" s="63"/>
      <c r="Z82" s="70"/>
      <c r="AA82" s="61"/>
      <c r="AB82" s="62"/>
      <c r="AC82" s="63"/>
      <c r="AD82" s="70"/>
      <c r="AE82" s="61"/>
      <c r="AF82" s="62"/>
    </row>
    <row r="83" spans="5:32" ht="13.5">
      <c r="E83" s="61"/>
      <c r="F83" s="61"/>
      <c r="G83" s="62"/>
      <c r="H83" s="63"/>
      <c r="I83" s="70"/>
      <c r="J83" s="63"/>
      <c r="K83" s="70"/>
      <c r="L83" s="63"/>
      <c r="M83" s="70"/>
      <c r="N83" s="63"/>
      <c r="O83" s="70"/>
      <c r="V83" s="61"/>
      <c r="W83" s="61"/>
      <c r="X83" s="62"/>
      <c r="Y83" s="63"/>
      <c r="Z83" s="70"/>
      <c r="AA83" s="61"/>
      <c r="AB83" s="62"/>
      <c r="AC83" s="63"/>
      <c r="AD83" s="70"/>
      <c r="AE83" s="61"/>
      <c r="AF83" s="62"/>
    </row>
    <row r="84" spans="1:37" ht="13.5">
      <c r="A84" s="61">
        <v>2</v>
      </c>
      <c r="B84" s="61">
        <v>10</v>
      </c>
      <c r="C84" s="61">
        <v>61</v>
      </c>
      <c r="D84" s="62" t="s">
        <v>92</v>
      </c>
      <c r="E84" s="61">
        <v>243333</v>
      </c>
      <c r="F84" s="61">
        <f t="shared" si="10"/>
        <v>0</v>
      </c>
      <c r="G84" s="62"/>
      <c r="H84" s="63">
        <f t="shared" si="11"/>
        <v>0</v>
      </c>
      <c r="I84" s="70"/>
      <c r="J84" s="63">
        <v>0</v>
      </c>
      <c r="K84" s="70"/>
      <c r="L84" s="63">
        <v>0</v>
      </c>
      <c r="M84" s="70"/>
      <c r="N84" s="63">
        <v>0</v>
      </c>
      <c r="O84" s="70"/>
      <c r="P84" s="45">
        <v>0</v>
      </c>
      <c r="R84" s="45">
        <v>0</v>
      </c>
      <c r="T84" s="45">
        <v>0</v>
      </c>
      <c r="V84" s="61">
        <v>27380</v>
      </c>
      <c r="W84" s="61">
        <f aca="true" t="shared" si="14" ref="W84:W89">SUM(AA84,AE84,AI84,AK84)</f>
        <v>0</v>
      </c>
      <c r="X84" s="62"/>
      <c r="Y84" s="63">
        <f aca="true" t="shared" si="15" ref="Y84:Y89">SUM(AA84,AC84,AE84,AG84,AI84,AK84)</f>
        <v>0</v>
      </c>
      <c r="Z84" s="70"/>
      <c r="AA84" s="61">
        <v>0</v>
      </c>
      <c r="AB84" s="62"/>
      <c r="AC84" s="63">
        <v>0</v>
      </c>
      <c r="AD84" s="70"/>
      <c r="AE84" s="61">
        <v>0</v>
      </c>
      <c r="AF84" s="62"/>
      <c r="AG84" s="45">
        <v>0</v>
      </c>
      <c r="AI84">
        <v>0</v>
      </c>
      <c r="AK84" s="45">
        <v>0</v>
      </c>
    </row>
    <row r="85" spans="1:37" ht="13.5">
      <c r="A85" s="61">
        <v>69</v>
      </c>
      <c r="B85" s="61">
        <v>10</v>
      </c>
      <c r="C85" s="61">
        <v>62</v>
      </c>
      <c r="D85" s="61" t="s">
        <v>139</v>
      </c>
      <c r="E85" s="61">
        <v>58893</v>
      </c>
      <c r="F85" s="61">
        <f t="shared" si="10"/>
        <v>533</v>
      </c>
      <c r="G85" s="62"/>
      <c r="H85" s="63">
        <f t="shared" si="11"/>
        <v>533</v>
      </c>
      <c r="I85" s="70"/>
      <c r="J85" s="63">
        <v>0</v>
      </c>
      <c r="K85" s="70"/>
      <c r="L85" s="63">
        <v>0</v>
      </c>
      <c r="M85" s="70"/>
      <c r="N85" s="63">
        <v>0</v>
      </c>
      <c r="O85" s="70"/>
      <c r="P85" s="45">
        <v>0</v>
      </c>
      <c r="R85" s="45">
        <v>533</v>
      </c>
      <c r="T85" s="45">
        <v>0</v>
      </c>
      <c r="V85" s="61">
        <v>10960</v>
      </c>
      <c r="W85" s="61">
        <f t="shared" si="14"/>
        <v>0</v>
      </c>
      <c r="X85" s="62"/>
      <c r="Y85" s="63">
        <f t="shared" si="15"/>
        <v>0</v>
      </c>
      <c r="Z85" s="70"/>
      <c r="AA85" s="61">
        <v>0</v>
      </c>
      <c r="AB85" s="62"/>
      <c r="AC85" s="63">
        <v>0</v>
      </c>
      <c r="AD85" s="70"/>
      <c r="AE85" s="61">
        <v>0</v>
      </c>
      <c r="AF85" s="62"/>
      <c r="AG85" s="45">
        <v>0</v>
      </c>
      <c r="AI85">
        <v>0</v>
      </c>
      <c r="AK85" s="45">
        <v>0</v>
      </c>
    </row>
    <row r="86" spans="1:37" ht="13.5">
      <c r="A86" s="61">
        <v>27</v>
      </c>
      <c r="B86" s="61">
        <v>10</v>
      </c>
      <c r="C86" s="61">
        <v>63</v>
      </c>
      <c r="D86" s="62" t="s">
        <v>110</v>
      </c>
      <c r="E86" s="61">
        <v>206712</v>
      </c>
      <c r="F86" s="61">
        <f t="shared" si="10"/>
        <v>0</v>
      </c>
      <c r="G86" s="62"/>
      <c r="H86" s="63">
        <f t="shared" si="11"/>
        <v>0</v>
      </c>
      <c r="I86" s="70"/>
      <c r="J86" s="63">
        <v>0</v>
      </c>
      <c r="K86" s="70"/>
      <c r="L86" s="63">
        <v>0</v>
      </c>
      <c r="M86" s="70"/>
      <c r="N86" s="63">
        <v>0</v>
      </c>
      <c r="O86" s="70"/>
      <c r="P86" s="45">
        <v>0</v>
      </c>
      <c r="R86" s="45">
        <v>0</v>
      </c>
      <c r="T86" s="45">
        <v>0</v>
      </c>
      <c r="V86" s="61">
        <v>31407</v>
      </c>
      <c r="W86" s="61">
        <f t="shared" si="14"/>
        <v>0</v>
      </c>
      <c r="X86" s="62"/>
      <c r="Y86" s="63">
        <f t="shared" si="15"/>
        <v>0</v>
      </c>
      <c r="Z86" s="70"/>
      <c r="AA86" s="61">
        <v>0</v>
      </c>
      <c r="AB86" s="62"/>
      <c r="AC86" s="63">
        <v>0</v>
      </c>
      <c r="AD86" s="70"/>
      <c r="AE86" s="61">
        <v>0</v>
      </c>
      <c r="AF86" s="62"/>
      <c r="AG86" s="45">
        <v>0</v>
      </c>
      <c r="AI86">
        <v>0</v>
      </c>
      <c r="AK86" s="45">
        <v>0</v>
      </c>
    </row>
    <row r="87" spans="1:37" ht="13.5">
      <c r="A87" s="61">
        <v>21</v>
      </c>
      <c r="B87" s="61">
        <v>10</v>
      </c>
      <c r="C87" s="61">
        <v>64</v>
      </c>
      <c r="D87" s="62" t="s">
        <v>105</v>
      </c>
      <c r="E87" s="61">
        <v>102344</v>
      </c>
      <c r="F87" s="61">
        <f t="shared" si="10"/>
        <v>83</v>
      </c>
      <c r="G87" s="62"/>
      <c r="H87" s="63">
        <f t="shared" si="11"/>
        <v>83</v>
      </c>
      <c r="I87" s="70"/>
      <c r="J87" s="63">
        <v>0</v>
      </c>
      <c r="K87" s="70"/>
      <c r="L87" s="63">
        <v>0</v>
      </c>
      <c r="M87" s="70"/>
      <c r="N87" s="63">
        <v>0</v>
      </c>
      <c r="O87" s="70"/>
      <c r="P87" s="45">
        <v>0</v>
      </c>
      <c r="R87" s="45">
        <v>0</v>
      </c>
      <c r="T87" s="45">
        <v>83</v>
      </c>
      <c r="V87" s="61">
        <v>19198</v>
      </c>
      <c r="W87" s="61">
        <f t="shared" si="14"/>
        <v>0</v>
      </c>
      <c r="X87" s="62"/>
      <c r="Y87" s="63">
        <f t="shared" si="15"/>
        <v>0</v>
      </c>
      <c r="Z87" s="70"/>
      <c r="AA87" s="61">
        <v>0</v>
      </c>
      <c r="AB87" s="62"/>
      <c r="AC87" s="63">
        <v>0</v>
      </c>
      <c r="AD87" s="70"/>
      <c r="AE87" s="61">
        <v>0</v>
      </c>
      <c r="AF87" s="62"/>
      <c r="AG87" s="45">
        <v>0</v>
      </c>
      <c r="AI87">
        <v>0</v>
      </c>
      <c r="AK87" s="45">
        <v>0</v>
      </c>
    </row>
    <row r="88" spans="1:37" ht="13.5">
      <c r="A88" s="61">
        <v>40</v>
      </c>
      <c r="B88" s="61">
        <v>10</v>
      </c>
      <c r="C88" s="61">
        <v>65</v>
      </c>
      <c r="D88" s="62" t="s">
        <v>118</v>
      </c>
      <c r="E88" s="61">
        <v>54922</v>
      </c>
      <c r="F88" s="61">
        <f t="shared" si="10"/>
        <v>738</v>
      </c>
      <c r="G88" s="62"/>
      <c r="H88" s="63">
        <f t="shared" si="11"/>
        <v>738</v>
      </c>
      <c r="I88" s="70"/>
      <c r="J88" s="63">
        <v>738</v>
      </c>
      <c r="K88" s="70"/>
      <c r="L88" s="63">
        <v>0</v>
      </c>
      <c r="M88" s="70"/>
      <c r="N88" s="63">
        <v>0</v>
      </c>
      <c r="O88" s="70"/>
      <c r="P88" s="45">
        <v>0</v>
      </c>
      <c r="R88" s="45">
        <v>0</v>
      </c>
      <c r="T88" s="45">
        <v>0</v>
      </c>
      <c r="V88" s="61">
        <v>1754</v>
      </c>
      <c r="W88" s="61">
        <f t="shared" si="14"/>
        <v>0</v>
      </c>
      <c r="X88" s="62"/>
      <c r="Y88" s="63">
        <f t="shared" si="15"/>
        <v>0</v>
      </c>
      <c r="Z88" s="70"/>
      <c r="AA88" s="61">
        <v>0</v>
      </c>
      <c r="AB88" s="62"/>
      <c r="AC88" s="63">
        <v>0</v>
      </c>
      <c r="AD88" s="70"/>
      <c r="AE88" s="61">
        <v>0</v>
      </c>
      <c r="AF88" s="62"/>
      <c r="AG88" s="45">
        <v>0</v>
      </c>
      <c r="AI88">
        <v>0</v>
      </c>
      <c r="AK88" s="45">
        <v>0</v>
      </c>
    </row>
    <row r="89" spans="1:37" ht="13.5">
      <c r="A89" s="61">
        <v>23</v>
      </c>
      <c r="B89" s="61">
        <v>10</v>
      </c>
      <c r="C89" s="61">
        <v>66</v>
      </c>
      <c r="D89" s="62" t="s">
        <v>107</v>
      </c>
      <c r="E89" s="61">
        <v>33197</v>
      </c>
      <c r="F89" s="61">
        <f t="shared" si="10"/>
        <v>0</v>
      </c>
      <c r="G89" s="62"/>
      <c r="H89" s="63">
        <f t="shared" si="11"/>
        <v>0</v>
      </c>
      <c r="I89" s="70"/>
      <c r="J89" s="63">
        <v>0</v>
      </c>
      <c r="K89" s="70"/>
      <c r="L89" s="63">
        <v>0</v>
      </c>
      <c r="M89" s="70"/>
      <c r="N89" s="63">
        <v>0</v>
      </c>
      <c r="O89" s="70"/>
      <c r="P89" s="45">
        <v>0</v>
      </c>
      <c r="R89" s="45">
        <v>0</v>
      </c>
      <c r="T89" s="45">
        <v>0</v>
      </c>
      <c r="V89" s="61">
        <v>7352</v>
      </c>
      <c r="W89" s="61">
        <f t="shared" si="14"/>
        <v>0</v>
      </c>
      <c r="X89" s="62"/>
      <c r="Y89" s="63">
        <f t="shared" si="15"/>
        <v>0</v>
      </c>
      <c r="Z89" s="70"/>
      <c r="AA89" s="61">
        <v>0</v>
      </c>
      <c r="AB89" s="62"/>
      <c r="AC89" s="63">
        <v>0</v>
      </c>
      <c r="AD89" s="70"/>
      <c r="AE89" s="61">
        <v>0</v>
      </c>
      <c r="AF89" s="62"/>
      <c r="AG89" s="45">
        <v>0</v>
      </c>
      <c r="AI89">
        <v>0</v>
      </c>
      <c r="AK89" s="45">
        <v>0</v>
      </c>
    </row>
    <row r="90" spans="1:38" s="65" customFormat="1" ht="26.25" customHeight="1">
      <c r="A90" s="65">
        <f>COUNT(A6:A89)</f>
        <v>66</v>
      </c>
      <c r="D90" s="43" t="s">
        <v>74</v>
      </c>
      <c r="E90" s="65">
        <f aca="true" t="shared" si="16" ref="E90:AK90">SUM(E6:E89)</f>
        <v>16519853</v>
      </c>
      <c r="F90" s="65">
        <f t="shared" si="16"/>
        <v>652715</v>
      </c>
      <c r="G90" s="74"/>
      <c r="H90" s="66">
        <f t="shared" si="16"/>
        <v>1568623</v>
      </c>
      <c r="I90" s="70"/>
      <c r="J90" s="66">
        <f t="shared" si="16"/>
        <v>195653</v>
      </c>
      <c r="K90" s="70"/>
      <c r="L90" s="66">
        <f t="shared" si="16"/>
        <v>915908</v>
      </c>
      <c r="M90" s="70"/>
      <c r="N90" s="66">
        <f t="shared" si="16"/>
        <v>152949</v>
      </c>
      <c r="O90" s="70"/>
      <c r="P90" s="66">
        <f t="shared" si="16"/>
        <v>0</v>
      </c>
      <c r="Q90" s="70"/>
      <c r="R90" s="66">
        <f t="shared" si="16"/>
        <v>294820</v>
      </c>
      <c r="S90" s="70"/>
      <c r="T90" s="66">
        <f t="shared" si="16"/>
        <v>9293</v>
      </c>
      <c r="U90" s="70"/>
      <c r="V90" s="65">
        <f t="shared" si="16"/>
        <v>3549251</v>
      </c>
      <c r="W90" s="65">
        <f t="shared" si="16"/>
        <v>325467</v>
      </c>
      <c r="X90" s="74"/>
      <c r="Y90" s="66">
        <f t="shared" si="16"/>
        <v>397538</v>
      </c>
      <c r="Z90" s="70"/>
      <c r="AA90" s="65">
        <f t="shared" si="16"/>
        <v>74779</v>
      </c>
      <c r="AB90" s="74"/>
      <c r="AC90" s="66">
        <f t="shared" si="16"/>
        <v>72071</v>
      </c>
      <c r="AD90" s="70"/>
      <c r="AE90" s="65">
        <f t="shared" si="16"/>
        <v>100551</v>
      </c>
      <c r="AF90" s="74"/>
      <c r="AG90" s="66">
        <f t="shared" si="16"/>
        <v>0</v>
      </c>
      <c r="AH90" s="70"/>
      <c r="AI90" s="65">
        <f t="shared" si="16"/>
        <v>148405</v>
      </c>
      <c r="AJ90" s="74"/>
      <c r="AK90" s="66">
        <f t="shared" si="16"/>
        <v>1732</v>
      </c>
      <c r="AL90" s="74"/>
    </row>
  </sheetData>
  <sheetProtection/>
  <mergeCells count="2">
    <mergeCell ref="F4:T4"/>
    <mergeCell ref="W4:AK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O102"/>
  <sheetViews>
    <sheetView view="pageBreakPreview" zoomScaleNormal="75" zoomScaleSheetLayoutView="100" zoomScalePageLayoutView="0" workbookViewId="0" topLeftCell="A1">
      <pane xSplit="3" ySplit="6" topLeftCell="D79" activePane="bottomRight" state="frozen"/>
      <selection pane="topLeft" activeCell="V6" sqref="V6:AL89"/>
      <selection pane="topRight" activeCell="V6" sqref="V6:AL89"/>
      <selection pane="bottomLeft" activeCell="V6" sqref="V6:AL89"/>
      <selection pane="bottomRight" activeCell="V6" sqref="V6:AL89"/>
    </sheetView>
  </sheetViews>
  <sheetFormatPr defaultColWidth="9.00390625" defaultRowHeight="13.5"/>
  <cols>
    <col min="1" max="1" width="5.625" style="1" customWidth="1"/>
    <col min="2" max="2" width="3.00390625" style="1" customWidth="1"/>
    <col min="3" max="3" width="15.375" style="1" customWidth="1"/>
    <col min="4" max="5" width="8.625" style="1" customWidth="1"/>
    <col min="6" max="6" width="4.625" style="29" customWidth="1"/>
    <col min="7" max="8" width="8.625" style="1" customWidth="1"/>
    <col min="9" max="9" width="4.625" style="29" customWidth="1"/>
    <col min="10" max="10" width="8.625" style="1" customWidth="1"/>
    <col min="11" max="11" width="4.625" style="2" customWidth="1"/>
    <col min="12" max="12" width="8.625" style="1" customWidth="1"/>
    <col min="13" max="13" width="4.625" style="2" customWidth="1"/>
    <col min="14" max="14" width="8.625" style="1" customWidth="1"/>
    <col min="15" max="15" width="4.625" style="2" customWidth="1"/>
    <col min="16" max="16384" width="9.00390625" style="1" customWidth="1"/>
  </cols>
  <sheetData>
    <row r="1" ht="16.5" customHeight="1">
      <c r="A1" s="67" t="s">
        <v>168</v>
      </c>
    </row>
    <row r="2" ht="13.5" customHeight="1"/>
    <row r="3" spans="1:15" s="4" customFormat="1" ht="16.5" customHeight="1">
      <c r="A3" s="172" t="s">
        <v>90</v>
      </c>
      <c r="B3" s="172" t="s">
        <v>0</v>
      </c>
      <c r="C3" s="172" t="s">
        <v>1</v>
      </c>
      <c r="D3" s="176" t="s">
        <v>84</v>
      </c>
      <c r="E3" s="176"/>
      <c r="F3" s="176"/>
      <c r="G3" s="173" t="s">
        <v>83</v>
      </c>
      <c r="H3" s="177"/>
      <c r="I3" s="178"/>
      <c r="J3" s="152" t="s">
        <v>85</v>
      </c>
      <c r="K3" s="147"/>
      <c r="L3" s="147"/>
      <c r="M3" s="147"/>
      <c r="N3" s="147"/>
      <c r="O3" s="148"/>
    </row>
    <row r="4" spans="1:15" s="4" customFormat="1" ht="16.5" customHeight="1">
      <c r="A4" s="172"/>
      <c r="B4" s="172"/>
      <c r="C4" s="172"/>
      <c r="D4" s="176"/>
      <c r="E4" s="176"/>
      <c r="F4" s="176"/>
      <c r="G4" s="149"/>
      <c r="H4" s="150"/>
      <c r="I4" s="151"/>
      <c r="J4" s="176" t="s">
        <v>86</v>
      </c>
      <c r="K4" s="176"/>
      <c r="L4" s="173" t="s">
        <v>87</v>
      </c>
      <c r="M4" s="178"/>
      <c r="N4" s="176" t="s">
        <v>88</v>
      </c>
      <c r="O4" s="176"/>
    </row>
    <row r="5" spans="1:15" s="4" customFormat="1" ht="27" customHeight="1">
      <c r="A5" s="172"/>
      <c r="B5" s="172"/>
      <c r="C5" s="172"/>
      <c r="D5" s="176" t="s">
        <v>81</v>
      </c>
      <c r="E5" s="176" t="s">
        <v>82</v>
      </c>
      <c r="F5" s="176"/>
      <c r="G5" s="176" t="s">
        <v>81</v>
      </c>
      <c r="H5" s="176" t="s">
        <v>82</v>
      </c>
      <c r="I5" s="176"/>
      <c r="J5" s="176"/>
      <c r="K5" s="176"/>
      <c r="L5" s="169"/>
      <c r="M5" s="170"/>
      <c r="N5" s="176"/>
      <c r="O5" s="176"/>
    </row>
    <row r="6" spans="1:15" s="4" customFormat="1" ht="27" customHeight="1">
      <c r="A6" s="172"/>
      <c r="B6" s="172"/>
      <c r="C6" s="172"/>
      <c r="D6" s="176"/>
      <c r="E6" s="3" t="s">
        <v>81</v>
      </c>
      <c r="F6" s="30" t="s">
        <v>76</v>
      </c>
      <c r="G6" s="176"/>
      <c r="H6" s="3" t="s">
        <v>81</v>
      </c>
      <c r="I6" s="30" t="s">
        <v>76</v>
      </c>
      <c r="J6" s="5" t="s">
        <v>89</v>
      </c>
      <c r="K6" s="6" t="s">
        <v>76</v>
      </c>
      <c r="L6" s="5" t="s">
        <v>89</v>
      </c>
      <c r="M6" s="6" t="s">
        <v>76</v>
      </c>
      <c r="N6" s="5" t="s">
        <v>89</v>
      </c>
      <c r="O6" s="6" t="s">
        <v>76</v>
      </c>
    </row>
    <row r="7" spans="1:15" s="9" customFormat="1" ht="13.5" customHeight="1">
      <c r="A7" s="7" t="s">
        <v>68</v>
      </c>
      <c r="B7" s="7">
        <v>6</v>
      </c>
      <c r="C7" s="7" t="s">
        <v>7</v>
      </c>
      <c r="D7" s="7">
        <v>406363</v>
      </c>
      <c r="E7" s="7">
        <v>18849</v>
      </c>
      <c r="F7" s="31">
        <f>+ROUND(E7/D7*100,1)</f>
        <v>4.6</v>
      </c>
      <c r="G7" s="7">
        <v>406363</v>
      </c>
      <c r="H7" s="7">
        <v>18849</v>
      </c>
      <c r="I7" s="31">
        <f>+ROUND(H7/G7*100,1)</f>
        <v>4.6</v>
      </c>
      <c r="J7" s="7">
        <v>3017</v>
      </c>
      <c r="K7" s="8">
        <f>+ROUND(J7/D7*100,1)</f>
        <v>0.7</v>
      </c>
      <c r="L7" s="7"/>
      <c r="M7" s="8"/>
      <c r="N7" s="7">
        <v>15832</v>
      </c>
      <c r="O7" s="8">
        <f>+ROUND(N7/D7*100,1)</f>
        <v>3.9</v>
      </c>
    </row>
    <row r="8" spans="1:15" s="9" customFormat="1" ht="13.5" customHeight="1">
      <c r="A8" s="7"/>
      <c r="B8" s="7">
        <v>42</v>
      </c>
      <c r="C8" s="7" t="s">
        <v>31</v>
      </c>
      <c r="D8" s="7">
        <v>80879</v>
      </c>
      <c r="E8" s="7"/>
      <c r="F8" s="31"/>
      <c r="G8" s="7">
        <v>80879</v>
      </c>
      <c r="H8" s="7"/>
      <c r="I8" s="31"/>
      <c r="J8" s="7"/>
      <c r="K8" s="8"/>
      <c r="L8" s="7"/>
      <c r="M8" s="8"/>
      <c r="N8" s="7"/>
      <c r="O8" s="8"/>
    </row>
    <row r="9" spans="1:15" s="9" customFormat="1" ht="13.5" customHeight="1">
      <c r="A9" s="7"/>
      <c r="B9" s="7">
        <v>13</v>
      </c>
      <c r="C9" s="7" t="s">
        <v>10</v>
      </c>
      <c r="D9" s="7">
        <v>256375</v>
      </c>
      <c r="E9" s="7">
        <v>34649</v>
      </c>
      <c r="F9" s="31">
        <f>+ROUND(E9/D9*100,1)</f>
        <v>13.5</v>
      </c>
      <c r="G9" s="7">
        <v>16900</v>
      </c>
      <c r="H9" s="7">
        <v>8760</v>
      </c>
      <c r="I9" s="31">
        <f>+ROUND(H9/G9*100,1)</f>
        <v>51.8</v>
      </c>
      <c r="J9" s="7">
        <v>34649</v>
      </c>
      <c r="K9" s="8">
        <f>+ROUND(J9/D9*100,1)</f>
        <v>13.5</v>
      </c>
      <c r="L9" s="7"/>
      <c r="M9" s="8"/>
      <c r="N9" s="7"/>
      <c r="O9" s="8"/>
    </row>
    <row r="10" spans="1:15" s="9" customFormat="1" ht="13.5" customHeight="1">
      <c r="A10" s="7"/>
      <c r="B10" s="7">
        <v>50</v>
      </c>
      <c r="C10" s="7" t="s">
        <v>36</v>
      </c>
      <c r="D10" s="7">
        <v>98812</v>
      </c>
      <c r="E10" s="7">
        <v>701</v>
      </c>
      <c r="F10" s="31">
        <f>+ROUND(E10/D10*100,1)</f>
        <v>0.7</v>
      </c>
      <c r="G10" s="7">
        <v>5877</v>
      </c>
      <c r="H10" s="7">
        <v>701</v>
      </c>
      <c r="I10" s="31">
        <f>+ROUND(H10/G10*100,1)</f>
        <v>11.9</v>
      </c>
      <c r="J10" s="7">
        <v>701</v>
      </c>
      <c r="K10" s="8">
        <f>+ROUND(J10/D10*100,1)</f>
        <v>0.7</v>
      </c>
      <c r="L10" s="7"/>
      <c r="M10" s="8"/>
      <c r="N10" s="7"/>
      <c r="O10" s="8"/>
    </row>
    <row r="11" spans="1:15" s="9" customFormat="1" ht="13.5" customHeight="1">
      <c r="A11" s="7"/>
      <c r="B11" s="7">
        <v>37</v>
      </c>
      <c r="C11" s="7" t="s">
        <v>27</v>
      </c>
      <c r="D11" s="7">
        <v>850185</v>
      </c>
      <c r="E11" s="7">
        <v>15922</v>
      </c>
      <c r="F11" s="31">
        <f>+ROUND(E11/D11*100,1)</f>
        <v>1.9</v>
      </c>
      <c r="G11" s="7">
        <v>109151</v>
      </c>
      <c r="H11" s="7">
        <v>1747</v>
      </c>
      <c r="I11" s="31">
        <f>+ROUND(H11/G11*100,1)</f>
        <v>1.6</v>
      </c>
      <c r="J11" s="7">
        <v>274</v>
      </c>
      <c r="K11" s="8">
        <f>+ROUND(J11/D11*100,1)</f>
        <v>0</v>
      </c>
      <c r="L11" s="7">
        <v>14622</v>
      </c>
      <c r="M11" s="8">
        <f>+ROUND(L11/D11*100,1)</f>
        <v>1.7</v>
      </c>
      <c r="N11" s="7">
        <v>1026</v>
      </c>
      <c r="O11" s="8">
        <f>+ROUND(N11/D11*100,1)</f>
        <v>0.1</v>
      </c>
    </row>
    <row r="12" spans="1:15" s="9" customFormat="1" ht="13.5" customHeight="1" thickBot="1">
      <c r="A12" s="10"/>
      <c r="B12" s="10">
        <v>86</v>
      </c>
      <c r="C12" s="10" t="s">
        <v>65</v>
      </c>
      <c r="D12" s="10">
        <v>38121</v>
      </c>
      <c r="E12" s="10"/>
      <c r="F12" s="32"/>
      <c r="G12" s="10">
        <v>38121</v>
      </c>
      <c r="H12" s="10"/>
      <c r="I12" s="32"/>
      <c r="J12" s="10"/>
      <c r="K12" s="11"/>
      <c r="L12" s="10"/>
      <c r="M12" s="11"/>
      <c r="N12" s="10"/>
      <c r="O12" s="11"/>
    </row>
    <row r="13" spans="1:15" s="9" customFormat="1" ht="13.5" customHeight="1" thickTop="1">
      <c r="A13" s="12"/>
      <c r="B13" s="12"/>
      <c r="C13" s="12" t="s">
        <v>75</v>
      </c>
      <c r="D13" s="12">
        <f>+SUM(D7:D12)</f>
        <v>1730735</v>
      </c>
      <c r="E13" s="12">
        <f>+SUM(E7:E12)</f>
        <v>70121</v>
      </c>
      <c r="F13" s="33">
        <f>+ROUND(E13/D13*100,1)</f>
        <v>4.1</v>
      </c>
      <c r="G13" s="12">
        <f>+SUM(G7:G12)</f>
        <v>657291</v>
      </c>
      <c r="H13" s="12">
        <f>+SUM(H7:H12)</f>
        <v>30057</v>
      </c>
      <c r="I13" s="33">
        <f>+ROUND(H13/G13*100,1)</f>
        <v>4.6</v>
      </c>
      <c r="J13" s="12">
        <f>+SUM(J7:J12)</f>
        <v>38641</v>
      </c>
      <c r="K13" s="13">
        <f>+ROUND(J13/D13*100,1)</f>
        <v>2.2</v>
      </c>
      <c r="L13" s="12">
        <f>+SUM(L7:L12)</f>
        <v>14622</v>
      </c>
      <c r="M13" s="13">
        <f>+ROUND(L13/D13*100,1)</f>
        <v>0.8</v>
      </c>
      <c r="N13" s="12">
        <f>+SUM(N7:N12)</f>
        <v>16858</v>
      </c>
      <c r="O13" s="13">
        <f>+ROUND(N13/D13*100,1)</f>
        <v>1</v>
      </c>
    </row>
    <row r="14" spans="1:15" s="9" customFormat="1" ht="13.5" customHeight="1" thickBot="1">
      <c r="A14" s="10"/>
      <c r="B14" s="10"/>
      <c r="C14" s="10"/>
      <c r="D14" s="10"/>
      <c r="E14" s="10"/>
      <c r="F14" s="32"/>
      <c r="G14" s="10"/>
      <c r="H14" s="10"/>
      <c r="I14" s="32"/>
      <c r="J14" s="10"/>
      <c r="K14" s="11"/>
      <c r="L14" s="10"/>
      <c r="M14" s="11"/>
      <c r="N14" s="10"/>
      <c r="O14" s="11"/>
    </row>
    <row r="15" spans="1:15" s="9" customFormat="1" ht="13.5" customHeight="1">
      <c r="A15" s="14" t="s">
        <v>77</v>
      </c>
      <c r="B15" s="14">
        <v>3</v>
      </c>
      <c r="C15" s="14" t="s">
        <v>4</v>
      </c>
      <c r="D15" s="14">
        <v>574893</v>
      </c>
      <c r="E15" s="14">
        <v>16816</v>
      </c>
      <c r="F15" s="34">
        <f>+ROUND(E15/D15*100,1)</f>
        <v>2.9</v>
      </c>
      <c r="G15" s="14">
        <v>50268</v>
      </c>
      <c r="H15" s="14">
        <v>12336</v>
      </c>
      <c r="I15" s="34">
        <f>+ROUND(H15/G15*100,1)</f>
        <v>24.5</v>
      </c>
      <c r="J15" s="14">
        <v>16816</v>
      </c>
      <c r="K15" s="15">
        <f>+ROUND(J15/D15*100,1)</f>
        <v>2.9</v>
      </c>
      <c r="L15" s="14"/>
      <c r="M15" s="15"/>
      <c r="N15" s="14"/>
      <c r="O15" s="15"/>
    </row>
    <row r="16" spans="1:15" s="9" customFormat="1" ht="13.5" customHeight="1">
      <c r="A16" s="7"/>
      <c r="B16" s="7">
        <v>44</v>
      </c>
      <c r="C16" s="7" t="s">
        <v>32</v>
      </c>
      <c r="D16" s="7">
        <v>171405</v>
      </c>
      <c r="E16" s="7">
        <v>1547</v>
      </c>
      <c r="F16" s="31">
        <f>+ROUND(E16/D16*100,1)</f>
        <v>0.9</v>
      </c>
      <c r="G16" s="7">
        <v>9601</v>
      </c>
      <c r="H16" s="7"/>
      <c r="I16" s="31"/>
      <c r="J16" s="7"/>
      <c r="K16" s="8"/>
      <c r="L16" s="7"/>
      <c r="M16" s="8"/>
      <c r="N16" s="7">
        <v>1547</v>
      </c>
      <c r="O16" s="8">
        <f>+ROUND(N16/D16*100,1)</f>
        <v>0.9</v>
      </c>
    </row>
    <row r="17" spans="1:15" s="9" customFormat="1" ht="13.5" customHeight="1">
      <c r="A17" s="7"/>
      <c r="B17" s="7">
        <v>67</v>
      </c>
      <c r="C17" s="7" t="s">
        <v>50</v>
      </c>
      <c r="D17" s="7">
        <v>88811</v>
      </c>
      <c r="E17" s="7"/>
      <c r="F17" s="31"/>
      <c r="G17" s="7">
        <v>19795</v>
      </c>
      <c r="H17" s="7"/>
      <c r="I17" s="31"/>
      <c r="J17" s="7"/>
      <c r="K17" s="8"/>
      <c r="L17" s="7"/>
      <c r="M17" s="8"/>
      <c r="N17" s="7"/>
      <c r="O17" s="8"/>
    </row>
    <row r="18" spans="1:15" s="9" customFormat="1" ht="13.5" customHeight="1" thickBot="1">
      <c r="A18" s="16"/>
      <c r="B18" s="16">
        <v>53</v>
      </c>
      <c r="C18" s="16" t="s">
        <v>39</v>
      </c>
      <c r="D18" s="16">
        <v>260180</v>
      </c>
      <c r="E18" s="16"/>
      <c r="F18" s="35"/>
      <c r="G18" s="16">
        <v>260180</v>
      </c>
      <c r="H18" s="16"/>
      <c r="I18" s="35"/>
      <c r="J18" s="16"/>
      <c r="K18" s="17"/>
      <c r="L18" s="16"/>
      <c r="M18" s="17"/>
      <c r="N18" s="16"/>
      <c r="O18" s="17"/>
    </row>
    <row r="19" spans="1:15" s="9" customFormat="1" ht="13.5" customHeight="1" thickTop="1">
      <c r="A19" s="18"/>
      <c r="B19" s="18"/>
      <c r="C19" s="18" t="s">
        <v>75</v>
      </c>
      <c r="D19" s="18">
        <f>+SUM(D15:D18)</f>
        <v>1095289</v>
      </c>
      <c r="E19" s="18">
        <f>+SUM(E15:E18)</f>
        <v>18363</v>
      </c>
      <c r="F19" s="36">
        <f>+ROUND(E19/D19*100,1)</f>
        <v>1.7</v>
      </c>
      <c r="G19" s="18">
        <f>+SUM(G15:G18)</f>
        <v>339844</v>
      </c>
      <c r="H19" s="18">
        <f>+SUM(H15:H18)</f>
        <v>12336</v>
      </c>
      <c r="I19" s="36">
        <f>+ROUND(H19/G19*100,1)</f>
        <v>3.6</v>
      </c>
      <c r="J19" s="18">
        <f>+SUM(J15:J18)</f>
        <v>16816</v>
      </c>
      <c r="K19" s="19">
        <f>+ROUND(J19/D19*100,1)</f>
        <v>1.5</v>
      </c>
      <c r="L19" s="18">
        <f>+SUM(L15:L18)</f>
        <v>0</v>
      </c>
      <c r="M19" s="19">
        <f>+ROUND(L19/D19*100,1)</f>
        <v>0</v>
      </c>
      <c r="N19" s="18">
        <f>+SUM(N15:N18)</f>
        <v>1547</v>
      </c>
      <c r="O19" s="19">
        <f>+ROUND(N19/D19*100,1)</f>
        <v>0.1</v>
      </c>
    </row>
    <row r="20" spans="1:15" s="9" customFormat="1" ht="13.5" customHeight="1" thickBot="1">
      <c r="A20" s="20"/>
      <c r="B20" s="20"/>
      <c r="C20" s="20"/>
      <c r="D20" s="20"/>
      <c r="E20" s="20"/>
      <c r="F20" s="37"/>
      <c r="G20" s="20"/>
      <c r="H20" s="20"/>
      <c r="I20" s="37"/>
      <c r="J20" s="20"/>
      <c r="K20" s="21"/>
      <c r="L20" s="20"/>
      <c r="M20" s="21"/>
      <c r="N20" s="20"/>
      <c r="O20" s="21"/>
    </row>
    <row r="21" spans="1:15" s="9" customFormat="1" ht="13.5" customHeight="1">
      <c r="A21" s="18" t="s">
        <v>69</v>
      </c>
      <c r="B21" s="18">
        <v>14</v>
      </c>
      <c r="C21" s="18" t="s">
        <v>11</v>
      </c>
      <c r="D21" s="18">
        <v>296236</v>
      </c>
      <c r="E21" s="18"/>
      <c r="F21" s="36"/>
      <c r="G21" s="18">
        <v>21904</v>
      </c>
      <c r="H21" s="18"/>
      <c r="I21" s="36"/>
      <c r="J21" s="18"/>
      <c r="K21" s="19"/>
      <c r="L21" s="18"/>
      <c r="M21" s="19"/>
      <c r="N21" s="18"/>
      <c r="O21" s="19"/>
    </row>
    <row r="22" spans="1:15" s="9" customFormat="1" ht="13.5" customHeight="1">
      <c r="A22" s="7"/>
      <c r="B22" s="7">
        <v>5</v>
      </c>
      <c r="C22" s="7" t="s">
        <v>6</v>
      </c>
      <c r="D22" s="7">
        <v>371939</v>
      </c>
      <c r="E22" s="7"/>
      <c r="F22" s="31"/>
      <c r="G22" s="7">
        <v>31503</v>
      </c>
      <c r="H22" s="7"/>
      <c r="I22" s="31"/>
      <c r="J22" s="7"/>
      <c r="K22" s="8"/>
      <c r="L22" s="7"/>
      <c r="M22" s="8"/>
      <c r="N22" s="7"/>
      <c r="O22" s="8"/>
    </row>
    <row r="23" spans="1:15" s="9" customFormat="1" ht="13.5" customHeight="1">
      <c r="A23" s="7"/>
      <c r="B23" s="7">
        <v>45</v>
      </c>
      <c r="C23" s="7" t="s">
        <v>33</v>
      </c>
      <c r="D23" s="7">
        <v>559908</v>
      </c>
      <c r="E23" s="7">
        <v>41132</v>
      </c>
      <c r="F23" s="31">
        <f>+ROUND(E23/D23*100,1)</f>
        <v>7.3</v>
      </c>
      <c r="G23" s="7">
        <v>76145</v>
      </c>
      <c r="H23" s="7">
        <v>12207</v>
      </c>
      <c r="I23" s="31">
        <f>+ROUND(H23/G23*100,1)</f>
        <v>16</v>
      </c>
      <c r="J23" s="7">
        <v>37149</v>
      </c>
      <c r="K23" s="8">
        <f>+ROUND(J23/D23*100,1)</f>
        <v>6.6</v>
      </c>
      <c r="L23" s="7">
        <v>939</v>
      </c>
      <c r="M23" s="8">
        <f>+ROUND(L23/D23*100,1)</f>
        <v>0.2</v>
      </c>
      <c r="N23" s="7">
        <v>3044</v>
      </c>
      <c r="O23" s="8">
        <f>+ROUND(N23/D23*100,1)</f>
        <v>0.5</v>
      </c>
    </row>
    <row r="24" spans="1:15" s="9" customFormat="1" ht="13.5" customHeight="1">
      <c r="A24" s="7"/>
      <c r="B24" s="7">
        <v>55</v>
      </c>
      <c r="C24" s="7" t="s">
        <v>41</v>
      </c>
      <c r="D24" s="7">
        <v>24301</v>
      </c>
      <c r="E24" s="7"/>
      <c r="F24" s="31"/>
      <c r="G24" s="7">
        <v>4871</v>
      </c>
      <c r="H24" s="7"/>
      <c r="I24" s="31"/>
      <c r="J24" s="7"/>
      <c r="K24" s="8"/>
      <c r="L24" s="7"/>
      <c r="M24" s="8"/>
      <c r="N24" s="7"/>
      <c r="O24" s="8"/>
    </row>
    <row r="25" spans="1:15" s="9" customFormat="1" ht="13.5" customHeight="1">
      <c r="A25" s="7"/>
      <c r="B25" s="7">
        <v>65</v>
      </c>
      <c r="C25" s="7" t="s">
        <v>48</v>
      </c>
      <c r="D25" s="7">
        <v>19284</v>
      </c>
      <c r="E25" s="7"/>
      <c r="F25" s="31"/>
      <c r="G25" s="7">
        <v>2371</v>
      </c>
      <c r="H25" s="7"/>
      <c r="I25" s="31"/>
      <c r="J25" s="7"/>
      <c r="K25" s="8"/>
      <c r="L25" s="7"/>
      <c r="M25" s="8"/>
      <c r="N25" s="7"/>
      <c r="O25" s="8"/>
    </row>
    <row r="26" spans="1:15" s="9" customFormat="1" ht="13.5" customHeight="1">
      <c r="A26" s="7"/>
      <c r="B26" s="7">
        <v>17</v>
      </c>
      <c r="C26" s="7" t="s">
        <v>13</v>
      </c>
      <c r="D26" s="7">
        <v>114716</v>
      </c>
      <c r="E26" s="7"/>
      <c r="F26" s="31"/>
      <c r="G26" s="7">
        <v>114716</v>
      </c>
      <c r="H26" s="7"/>
      <c r="I26" s="31"/>
      <c r="J26" s="7"/>
      <c r="K26" s="8"/>
      <c r="L26" s="7"/>
      <c r="M26" s="8"/>
      <c r="N26" s="7"/>
      <c r="O26" s="8"/>
    </row>
    <row r="27" spans="1:15" s="9" customFormat="1" ht="13.5" customHeight="1">
      <c r="A27" s="7"/>
      <c r="B27" s="7">
        <v>58</v>
      </c>
      <c r="C27" s="7" t="s">
        <v>44</v>
      </c>
      <c r="D27" s="7">
        <v>281648</v>
      </c>
      <c r="E27" s="7">
        <v>24046</v>
      </c>
      <c r="F27" s="31">
        <f>+ROUND(E27/D27*100,1)</f>
        <v>8.5</v>
      </c>
      <c r="G27" s="7">
        <v>43639</v>
      </c>
      <c r="H27" s="7">
        <v>16875</v>
      </c>
      <c r="I27" s="31">
        <f>+ROUND(H27/G27*100,1)</f>
        <v>38.7</v>
      </c>
      <c r="J27" s="7"/>
      <c r="K27" s="8"/>
      <c r="L27" s="7">
        <v>18558</v>
      </c>
      <c r="M27" s="8">
        <f>+ROUND(L27/D27*100,1)</f>
        <v>6.6</v>
      </c>
      <c r="N27" s="7">
        <v>5488</v>
      </c>
      <c r="O27" s="8">
        <f>+ROUND(N27/D27*100,1)</f>
        <v>1.9</v>
      </c>
    </row>
    <row r="28" spans="1:15" s="9" customFormat="1" ht="13.5" customHeight="1">
      <c r="A28" s="7"/>
      <c r="B28" s="7">
        <v>56</v>
      </c>
      <c r="C28" s="7" t="s">
        <v>42</v>
      </c>
      <c r="D28" s="7">
        <v>127970</v>
      </c>
      <c r="E28" s="7"/>
      <c r="F28" s="31"/>
      <c r="G28" s="7">
        <v>5787</v>
      </c>
      <c r="H28" s="7"/>
      <c r="I28" s="31"/>
      <c r="J28" s="7"/>
      <c r="K28" s="8"/>
      <c r="L28" s="7"/>
      <c r="M28" s="8"/>
      <c r="N28" s="7"/>
      <c r="O28" s="8"/>
    </row>
    <row r="29" spans="1:15" s="9" customFormat="1" ht="13.5" customHeight="1">
      <c r="A29" s="7"/>
      <c r="B29" s="7">
        <v>71</v>
      </c>
      <c r="C29" s="7" t="s">
        <v>53</v>
      </c>
      <c r="D29" s="7">
        <v>36203</v>
      </c>
      <c r="E29" s="7">
        <v>7270</v>
      </c>
      <c r="F29" s="31">
        <f>+ROUND(E29/D29*100,1)</f>
        <v>20.1</v>
      </c>
      <c r="G29" s="7">
        <v>26592</v>
      </c>
      <c r="H29" s="7">
        <v>6204</v>
      </c>
      <c r="I29" s="31">
        <f>+ROUND(H29/G29*100,1)</f>
        <v>23.3</v>
      </c>
      <c r="J29" s="7">
        <v>7270</v>
      </c>
      <c r="K29" s="8">
        <f>+ROUND(J29/D29*100,1)</f>
        <v>20.1</v>
      </c>
      <c r="L29" s="7"/>
      <c r="M29" s="8"/>
      <c r="N29" s="7"/>
      <c r="O29" s="8"/>
    </row>
    <row r="30" spans="1:15" s="9" customFormat="1" ht="13.5" customHeight="1">
      <c r="A30" s="7"/>
      <c r="B30" s="7">
        <v>78</v>
      </c>
      <c r="C30" s="7" t="s">
        <v>59</v>
      </c>
      <c r="D30" s="7">
        <v>75279</v>
      </c>
      <c r="E30" s="7"/>
      <c r="F30" s="31"/>
      <c r="G30" s="7">
        <v>62771</v>
      </c>
      <c r="H30" s="7"/>
      <c r="I30" s="31"/>
      <c r="J30" s="7"/>
      <c r="K30" s="8"/>
      <c r="L30" s="7"/>
      <c r="M30" s="8"/>
      <c r="N30" s="7"/>
      <c r="O30" s="8"/>
    </row>
    <row r="31" spans="1:15" s="9" customFormat="1" ht="13.5" customHeight="1">
      <c r="A31" s="7"/>
      <c r="B31" s="7">
        <v>79</v>
      </c>
      <c r="C31" s="7" t="s">
        <v>60</v>
      </c>
      <c r="D31" s="7">
        <v>54325</v>
      </c>
      <c r="E31" s="7"/>
      <c r="F31" s="31"/>
      <c r="G31" s="7">
        <v>54325</v>
      </c>
      <c r="H31" s="7"/>
      <c r="I31" s="31"/>
      <c r="J31" s="7"/>
      <c r="K31" s="8"/>
      <c r="L31" s="7"/>
      <c r="M31" s="8"/>
      <c r="N31" s="7"/>
      <c r="O31" s="8"/>
    </row>
    <row r="32" spans="1:15" s="9" customFormat="1" ht="13.5" customHeight="1">
      <c r="A32" s="7"/>
      <c r="B32" s="7">
        <v>80</v>
      </c>
      <c r="C32" s="7" t="s">
        <v>61</v>
      </c>
      <c r="D32" s="7">
        <v>46072</v>
      </c>
      <c r="E32" s="7">
        <v>296</v>
      </c>
      <c r="F32" s="31">
        <f>+ROUND(E32/D32*100,1)</f>
        <v>0.6</v>
      </c>
      <c r="G32" s="7">
        <v>46072</v>
      </c>
      <c r="H32" s="7">
        <v>296</v>
      </c>
      <c r="I32" s="31">
        <f>+ROUND(H32/G32*100,1)</f>
        <v>0.6</v>
      </c>
      <c r="J32" s="7">
        <v>296</v>
      </c>
      <c r="K32" s="8">
        <f>+ROUND(J32/D32*100,1)</f>
        <v>0.6</v>
      </c>
      <c r="L32" s="7"/>
      <c r="M32" s="8"/>
      <c r="N32" s="7"/>
      <c r="O32" s="8"/>
    </row>
    <row r="33" spans="1:15" s="9" customFormat="1" ht="13.5" customHeight="1" thickBot="1">
      <c r="A33" s="10"/>
      <c r="B33" s="10">
        <v>85</v>
      </c>
      <c r="C33" s="10" t="s">
        <v>64</v>
      </c>
      <c r="D33" s="10">
        <v>38482</v>
      </c>
      <c r="E33" s="10">
        <v>3500</v>
      </c>
      <c r="F33" s="32">
        <f>+ROUND(E33/D33*100,1)</f>
        <v>9.1</v>
      </c>
      <c r="G33" s="10">
        <v>38482</v>
      </c>
      <c r="H33" s="10">
        <v>3500</v>
      </c>
      <c r="I33" s="32">
        <f>+ROUND(H33/G33*100,1)</f>
        <v>9.1</v>
      </c>
      <c r="J33" s="10"/>
      <c r="K33" s="11"/>
      <c r="L33" s="10"/>
      <c r="M33" s="11"/>
      <c r="N33" s="10">
        <v>3500</v>
      </c>
      <c r="O33" s="11">
        <f>+ROUND(N33/D33*100,1)</f>
        <v>9.1</v>
      </c>
    </row>
    <row r="34" spans="1:15" s="9" customFormat="1" ht="13.5" customHeight="1" thickTop="1">
      <c r="A34" s="12"/>
      <c r="B34" s="12"/>
      <c r="C34" s="12" t="s">
        <v>75</v>
      </c>
      <c r="D34" s="12">
        <f>+SUM(D21:D33)</f>
        <v>2046363</v>
      </c>
      <c r="E34" s="12">
        <f>+SUM(E21:E33)</f>
        <v>76244</v>
      </c>
      <c r="F34" s="33">
        <f>+ROUND(E34/D34*100,1)</f>
        <v>3.7</v>
      </c>
      <c r="G34" s="12">
        <f>+SUM(G21:G33)</f>
        <v>529178</v>
      </c>
      <c r="H34" s="12">
        <f>+SUM(H21:H33)</f>
        <v>39082</v>
      </c>
      <c r="I34" s="33">
        <f>+ROUND(H34/G34*100,1)</f>
        <v>7.4</v>
      </c>
      <c r="J34" s="12">
        <f>+SUM(J21:J33)</f>
        <v>44715</v>
      </c>
      <c r="K34" s="13">
        <f>+ROUND(J34/D34*100,1)</f>
        <v>2.2</v>
      </c>
      <c r="L34" s="12">
        <f>+SUM(L21:L33)</f>
        <v>19497</v>
      </c>
      <c r="M34" s="13">
        <f>+ROUND(L34/D34*100,1)</f>
        <v>1</v>
      </c>
      <c r="N34" s="12">
        <f>+SUM(N21:N33)</f>
        <v>12032</v>
      </c>
      <c r="O34" s="13">
        <f>+ROUND(N34/D34*100,1)</f>
        <v>0.6</v>
      </c>
    </row>
    <row r="35" spans="1:15" s="9" customFormat="1" ht="13.5" customHeight="1" thickBot="1">
      <c r="A35" s="10"/>
      <c r="B35" s="10"/>
      <c r="C35" s="10"/>
      <c r="D35" s="10"/>
      <c r="E35" s="10"/>
      <c r="F35" s="32"/>
      <c r="G35" s="10"/>
      <c r="H35" s="10"/>
      <c r="I35" s="32"/>
      <c r="J35" s="10"/>
      <c r="K35" s="11"/>
      <c r="L35" s="10"/>
      <c r="M35" s="11"/>
      <c r="N35" s="10"/>
      <c r="O35" s="11"/>
    </row>
    <row r="36" spans="1:15" s="9" customFormat="1" ht="13.5" customHeight="1">
      <c r="A36" s="14" t="s">
        <v>78</v>
      </c>
      <c r="B36" s="14">
        <v>35</v>
      </c>
      <c r="C36" s="14" t="s">
        <v>26</v>
      </c>
      <c r="D36" s="14">
        <v>539861</v>
      </c>
      <c r="E36" s="14">
        <v>25</v>
      </c>
      <c r="F36" s="34">
        <f>+ROUND(E36/D36*100,1)</f>
        <v>0</v>
      </c>
      <c r="G36" s="14">
        <v>56713</v>
      </c>
      <c r="H36" s="14">
        <v>25</v>
      </c>
      <c r="I36" s="34">
        <f>+ROUND(H36/G36*100,1)</f>
        <v>0</v>
      </c>
      <c r="J36" s="14">
        <v>25</v>
      </c>
      <c r="K36" s="15">
        <f>+ROUND(J36/D36*100,1)</f>
        <v>0</v>
      </c>
      <c r="L36" s="14"/>
      <c r="M36" s="15"/>
      <c r="N36" s="14"/>
      <c r="O36" s="15"/>
    </row>
    <row r="37" spans="1:15" s="9" customFormat="1" ht="13.5" customHeight="1">
      <c r="A37" s="7"/>
      <c r="B37" s="7">
        <v>72</v>
      </c>
      <c r="C37" s="7" t="s">
        <v>54</v>
      </c>
      <c r="D37" s="7">
        <v>51387</v>
      </c>
      <c r="E37" s="7">
        <v>544</v>
      </c>
      <c r="F37" s="31">
        <f>+ROUND(E37/D37*100,1)</f>
        <v>1.1</v>
      </c>
      <c r="G37" s="7">
        <v>51387</v>
      </c>
      <c r="H37" s="7">
        <v>544</v>
      </c>
      <c r="I37" s="31">
        <f>+ROUND(H37/G37*100,1)</f>
        <v>1.1</v>
      </c>
      <c r="J37" s="7"/>
      <c r="K37" s="8"/>
      <c r="L37" s="7"/>
      <c r="M37" s="8"/>
      <c r="N37" s="7">
        <v>544</v>
      </c>
      <c r="O37" s="8">
        <f>+ROUND(N37/D37*100,1)</f>
        <v>1.1</v>
      </c>
    </row>
    <row r="38" spans="1:15" s="9" customFormat="1" ht="13.5" customHeight="1">
      <c r="A38" s="7"/>
      <c r="B38" s="7">
        <v>29</v>
      </c>
      <c r="C38" s="7" t="s">
        <v>22</v>
      </c>
      <c r="D38" s="7">
        <v>304880</v>
      </c>
      <c r="E38" s="7">
        <v>4331</v>
      </c>
      <c r="F38" s="31">
        <f>+ROUND(E38/D38*100,1)</f>
        <v>1.4</v>
      </c>
      <c r="G38" s="7">
        <v>10148</v>
      </c>
      <c r="H38" s="7">
        <v>455</v>
      </c>
      <c r="I38" s="31">
        <f>+ROUND(H38/G38*100,1)</f>
        <v>4.5</v>
      </c>
      <c r="J38" s="7">
        <v>3785</v>
      </c>
      <c r="K38" s="8">
        <f>+ROUND(J38/D38*100,1)</f>
        <v>1.2</v>
      </c>
      <c r="L38" s="7"/>
      <c r="M38" s="8"/>
      <c r="N38" s="7">
        <v>546</v>
      </c>
      <c r="O38" s="8">
        <f>+ROUND(N38/D38*100,1)</f>
        <v>0.2</v>
      </c>
    </row>
    <row r="39" spans="1:15" s="9" customFormat="1" ht="13.5" customHeight="1">
      <c r="A39" s="7"/>
      <c r="B39" s="7">
        <v>25</v>
      </c>
      <c r="C39" s="7" t="s">
        <v>19</v>
      </c>
      <c r="D39" s="7">
        <v>142435</v>
      </c>
      <c r="E39" s="7"/>
      <c r="F39" s="31"/>
      <c r="G39" s="7">
        <v>137761</v>
      </c>
      <c r="H39" s="7"/>
      <c r="I39" s="31"/>
      <c r="J39" s="7"/>
      <c r="K39" s="8"/>
      <c r="L39" s="7"/>
      <c r="M39" s="8"/>
      <c r="N39" s="7"/>
      <c r="O39" s="8"/>
    </row>
    <row r="40" spans="1:15" s="9" customFormat="1" ht="13.5" customHeight="1">
      <c r="A40" s="7"/>
      <c r="B40" s="7">
        <v>59</v>
      </c>
      <c r="C40" s="7" t="s">
        <v>45</v>
      </c>
      <c r="D40" s="7">
        <v>210996</v>
      </c>
      <c r="E40" s="7">
        <v>15587</v>
      </c>
      <c r="F40" s="31">
        <f>+ROUND(E40/D40*100,1)</f>
        <v>7.4</v>
      </c>
      <c r="G40" s="7">
        <v>210996</v>
      </c>
      <c r="H40" s="7">
        <v>15587</v>
      </c>
      <c r="I40" s="31">
        <f>+ROUND(H40/G40*100,1)</f>
        <v>7.4</v>
      </c>
      <c r="J40" s="7">
        <v>344</v>
      </c>
      <c r="K40" s="8">
        <f>+ROUND(J40/D40*100,1)</f>
        <v>0.2</v>
      </c>
      <c r="L40" s="7"/>
      <c r="M40" s="8"/>
      <c r="N40" s="7">
        <v>15243</v>
      </c>
      <c r="O40" s="8">
        <f>+ROUND(N40/D40*100,1)</f>
        <v>7.2</v>
      </c>
    </row>
    <row r="41" spans="1:15" s="9" customFormat="1" ht="13.5" customHeight="1">
      <c r="A41" s="7"/>
      <c r="B41" s="7">
        <v>66</v>
      </c>
      <c r="C41" s="7" t="s">
        <v>49</v>
      </c>
      <c r="D41" s="7">
        <v>144129</v>
      </c>
      <c r="E41" s="7">
        <v>55489</v>
      </c>
      <c r="F41" s="31">
        <f>+ROUND(E41/D41*100,1)</f>
        <v>38.5</v>
      </c>
      <c r="G41" s="7">
        <v>64701</v>
      </c>
      <c r="H41" s="7">
        <v>55489</v>
      </c>
      <c r="I41" s="31">
        <f>+ROUND(H41/G41*100,1)</f>
        <v>85.8</v>
      </c>
      <c r="J41" s="7"/>
      <c r="K41" s="8"/>
      <c r="L41" s="7"/>
      <c r="M41" s="8"/>
      <c r="N41" s="7">
        <v>55489</v>
      </c>
      <c r="O41" s="8">
        <f>+ROUND(N41/D41*100,1)</f>
        <v>38.5</v>
      </c>
    </row>
    <row r="42" spans="1:15" s="9" customFormat="1" ht="13.5" customHeight="1">
      <c r="A42" s="7"/>
      <c r="B42" s="7">
        <v>64</v>
      </c>
      <c r="C42" s="7" t="s">
        <v>47</v>
      </c>
      <c r="D42" s="7">
        <v>111335</v>
      </c>
      <c r="E42" s="7"/>
      <c r="F42" s="31"/>
      <c r="G42" s="7">
        <v>111335</v>
      </c>
      <c r="H42" s="7"/>
      <c r="I42" s="31"/>
      <c r="J42" s="7"/>
      <c r="K42" s="8"/>
      <c r="L42" s="7"/>
      <c r="M42" s="8"/>
      <c r="N42" s="7"/>
      <c r="O42" s="8"/>
    </row>
    <row r="43" spans="1:15" s="9" customFormat="1" ht="13.5" customHeight="1">
      <c r="A43" s="7"/>
      <c r="B43" s="7">
        <v>88</v>
      </c>
      <c r="C43" s="7" t="s">
        <v>67</v>
      </c>
      <c r="D43" s="7">
        <v>84907</v>
      </c>
      <c r="E43" s="7">
        <v>4327</v>
      </c>
      <c r="F43" s="31">
        <f>+ROUND(E43/D43*100,1)</f>
        <v>5.1</v>
      </c>
      <c r="G43" s="7">
        <v>84907</v>
      </c>
      <c r="H43" s="7">
        <v>4327</v>
      </c>
      <c r="I43" s="31">
        <f>+ROUND(H43/G43*100,1)</f>
        <v>5.1</v>
      </c>
      <c r="J43" s="7"/>
      <c r="K43" s="8"/>
      <c r="L43" s="7"/>
      <c r="M43" s="8"/>
      <c r="N43" s="7">
        <v>4327</v>
      </c>
      <c r="O43" s="8">
        <f>+ROUND(N43/D43*100,1)</f>
        <v>5.1</v>
      </c>
    </row>
    <row r="44" spans="1:15" s="9" customFormat="1" ht="13.5" customHeight="1" thickBot="1">
      <c r="A44" s="16"/>
      <c r="B44" s="16">
        <v>52</v>
      </c>
      <c r="C44" s="16" t="s">
        <v>38</v>
      </c>
      <c r="D44" s="16">
        <v>62343</v>
      </c>
      <c r="E44" s="16">
        <v>898</v>
      </c>
      <c r="F44" s="35">
        <f>+ROUND(E44/D44*100,1)</f>
        <v>1.4</v>
      </c>
      <c r="G44" s="16">
        <v>5610</v>
      </c>
      <c r="H44" s="16"/>
      <c r="I44" s="35"/>
      <c r="J44" s="16">
        <v>898</v>
      </c>
      <c r="K44" s="17">
        <f>+ROUND(J44/D44*100,1)</f>
        <v>1.4</v>
      </c>
      <c r="L44" s="16"/>
      <c r="M44" s="17"/>
      <c r="N44" s="16"/>
      <c r="O44" s="17"/>
    </row>
    <row r="45" spans="1:15" s="9" customFormat="1" ht="13.5" customHeight="1" thickTop="1">
      <c r="A45" s="18"/>
      <c r="B45" s="18"/>
      <c r="C45" s="18" t="s">
        <v>75</v>
      </c>
      <c r="D45" s="18">
        <f>+SUM(D36:D44)</f>
        <v>1652273</v>
      </c>
      <c r="E45" s="18">
        <f>+SUM(E36:E44)</f>
        <v>81201</v>
      </c>
      <c r="F45" s="36">
        <f>+ROUND(E45/D45*100,1)</f>
        <v>4.9</v>
      </c>
      <c r="G45" s="18">
        <f>+SUM(G36:G44)</f>
        <v>733558</v>
      </c>
      <c r="H45" s="18">
        <f>+SUM(H36:H44)</f>
        <v>76427</v>
      </c>
      <c r="I45" s="36">
        <f>+ROUND(H45/G45*100,1)</f>
        <v>10.4</v>
      </c>
      <c r="J45" s="18">
        <f>+SUM(J36:J44)</f>
        <v>5052</v>
      </c>
      <c r="K45" s="19">
        <f>+ROUND(J45/D45*100,1)</f>
        <v>0.3</v>
      </c>
      <c r="L45" s="18">
        <f>+SUM(L36:L44)</f>
        <v>0</v>
      </c>
      <c r="M45" s="19">
        <f>+ROUND(L45/D45*100,1)</f>
        <v>0</v>
      </c>
      <c r="N45" s="18">
        <f>+SUM(N36:N44)</f>
        <v>76149</v>
      </c>
      <c r="O45" s="19">
        <f>+ROUND(N45/D45*100,1)</f>
        <v>4.6</v>
      </c>
    </row>
    <row r="46" spans="1:15" s="9" customFormat="1" ht="13.5" customHeight="1" thickBot="1">
      <c r="A46" s="20"/>
      <c r="B46" s="20"/>
      <c r="C46" s="20"/>
      <c r="D46" s="20"/>
      <c r="E46" s="20"/>
      <c r="F46" s="37"/>
      <c r="G46" s="20"/>
      <c r="H46" s="20"/>
      <c r="I46" s="37"/>
      <c r="J46" s="20"/>
      <c r="K46" s="21"/>
      <c r="L46" s="20"/>
      <c r="M46" s="21"/>
      <c r="N46" s="20"/>
      <c r="O46" s="21"/>
    </row>
    <row r="47" spans="1:15" s="9" customFormat="1" ht="13.5" customHeight="1">
      <c r="A47" s="18" t="s">
        <v>79</v>
      </c>
      <c r="B47" s="18">
        <v>70</v>
      </c>
      <c r="C47" s="18" t="s">
        <v>52</v>
      </c>
      <c r="D47" s="18">
        <v>901759</v>
      </c>
      <c r="E47" s="18">
        <v>19590</v>
      </c>
      <c r="F47" s="36">
        <f>+ROUND(E47/D47*100,1)</f>
        <v>2.2</v>
      </c>
      <c r="G47" s="18">
        <v>101362</v>
      </c>
      <c r="H47" s="18">
        <v>2210</v>
      </c>
      <c r="I47" s="36">
        <f>+ROUND(H47/G47*100,1)</f>
        <v>2.2</v>
      </c>
      <c r="J47" s="18">
        <v>19105</v>
      </c>
      <c r="K47" s="19">
        <f>+ROUND(J47/D47*100,1)</f>
        <v>2.1</v>
      </c>
      <c r="L47" s="18"/>
      <c r="M47" s="19"/>
      <c r="N47" s="18">
        <v>485</v>
      </c>
      <c r="O47" s="19">
        <f>+ROUND(N47/D47*100,1)</f>
        <v>0.1</v>
      </c>
    </row>
    <row r="48" spans="1:15" s="9" customFormat="1" ht="13.5" customHeight="1">
      <c r="A48" s="7"/>
      <c r="B48" s="7">
        <v>83</v>
      </c>
      <c r="C48" s="7" t="s">
        <v>63</v>
      </c>
      <c r="D48" s="7">
        <v>125677</v>
      </c>
      <c r="E48" s="7"/>
      <c r="F48" s="31"/>
      <c r="G48" s="7">
        <v>9754</v>
      </c>
      <c r="H48" s="7"/>
      <c r="I48" s="31"/>
      <c r="J48" s="7"/>
      <c r="K48" s="8"/>
      <c r="L48" s="7"/>
      <c r="M48" s="8"/>
      <c r="N48" s="7"/>
      <c r="O48" s="8"/>
    </row>
    <row r="49" spans="1:15" s="9" customFormat="1" ht="13.5" customHeight="1" thickBot="1">
      <c r="A49" s="10"/>
      <c r="B49" s="10">
        <v>76</v>
      </c>
      <c r="C49" s="10" t="s">
        <v>58</v>
      </c>
      <c r="D49" s="10">
        <v>95690</v>
      </c>
      <c r="E49" s="10"/>
      <c r="F49" s="32"/>
      <c r="G49" s="10">
        <v>9015</v>
      </c>
      <c r="H49" s="10"/>
      <c r="I49" s="32"/>
      <c r="J49" s="10"/>
      <c r="K49" s="11"/>
      <c r="L49" s="10"/>
      <c r="M49" s="11"/>
      <c r="N49" s="10"/>
      <c r="O49" s="11"/>
    </row>
    <row r="50" spans="1:15" s="9" customFormat="1" ht="13.5" customHeight="1" thickTop="1">
      <c r="A50" s="12"/>
      <c r="B50" s="12"/>
      <c r="C50" s="12" t="s">
        <v>75</v>
      </c>
      <c r="D50" s="12">
        <f>+SUM(D47:D49)</f>
        <v>1123126</v>
      </c>
      <c r="E50" s="12">
        <f>+SUM(E47:E49)</f>
        <v>19590</v>
      </c>
      <c r="F50" s="33">
        <f>+ROUND(E50/D50*100,1)</f>
        <v>1.7</v>
      </c>
      <c r="G50" s="12">
        <f>+SUM(G47:G49)</f>
        <v>120131</v>
      </c>
      <c r="H50" s="12">
        <f>+SUM(H47:H49)</f>
        <v>2210</v>
      </c>
      <c r="I50" s="33">
        <f>+ROUND(H50/G50*100,1)</f>
        <v>1.8</v>
      </c>
      <c r="J50" s="12">
        <f>+SUM(J47:J49)</f>
        <v>19105</v>
      </c>
      <c r="K50" s="13">
        <f>+ROUND(J50/D50*100,1)</f>
        <v>1.7</v>
      </c>
      <c r="L50" s="12">
        <f>+SUM(L47:L49)</f>
        <v>0</v>
      </c>
      <c r="M50" s="13">
        <f>+ROUND(L50/D50*100,1)</f>
        <v>0</v>
      </c>
      <c r="N50" s="12">
        <f>+SUM(N47:N49)</f>
        <v>485</v>
      </c>
      <c r="O50" s="13">
        <f>+ROUND(N50/D50*100,1)</f>
        <v>0</v>
      </c>
    </row>
    <row r="51" spans="1:15" s="9" customFormat="1" ht="13.5" customHeight="1" thickBot="1">
      <c r="A51" s="10"/>
      <c r="B51" s="10"/>
      <c r="C51" s="10"/>
      <c r="D51" s="10"/>
      <c r="E51" s="10"/>
      <c r="F51" s="32"/>
      <c r="G51" s="10"/>
      <c r="H51" s="10"/>
      <c r="I51" s="32"/>
      <c r="J51" s="10"/>
      <c r="K51" s="11"/>
      <c r="L51" s="10"/>
      <c r="M51" s="11"/>
      <c r="N51" s="10"/>
      <c r="O51" s="11"/>
    </row>
    <row r="52" spans="1:15" s="9" customFormat="1" ht="13.5" customHeight="1" thickBot="1">
      <c r="A52" s="22" t="s">
        <v>70</v>
      </c>
      <c r="B52" s="22">
        <v>20</v>
      </c>
      <c r="C52" s="22" t="s">
        <v>15</v>
      </c>
      <c r="D52" s="22">
        <v>56994</v>
      </c>
      <c r="E52" s="22">
        <v>848</v>
      </c>
      <c r="F52" s="38">
        <f>+ROUND(E52/D52*100,1)</f>
        <v>1.5</v>
      </c>
      <c r="G52" s="22">
        <v>12110</v>
      </c>
      <c r="H52" s="22"/>
      <c r="I52" s="38"/>
      <c r="J52" s="22">
        <v>823</v>
      </c>
      <c r="K52" s="23">
        <f>+ROUND(J52/D52*100,1)</f>
        <v>1.4</v>
      </c>
      <c r="L52" s="22"/>
      <c r="M52" s="23"/>
      <c r="N52" s="22">
        <v>25</v>
      </c>
      <c r="O52" s="23">
        <f>+ROUND(N52/D52*100,1)</f>
        <v>0</v>
      </c>
    </row>
    <row r="53" spans="1:15" s="9" customFormat="1" ht="13.5" customHeight="1" thickTop="1">
      <c r="A53" s="18"/>
      <c r="B53" s="18"/>
      <c r="C53" s="18" t="s">
        <v>75</v>
      </c>
      <c r="D53" s="18">
        <f>+SUM(D52:D52)</f>
        <v>56994</v>
      </c>
      <c r="E53" s="18">
        <f>+SUM(E52:E52)</f>
        <v>848</v>
      </c>
      <c r="F53" s="36">
        <f>+ROUND(E53/D53*100,1)</f>
        <v>1.5</v>
      </c>
      <c r="G53" s="18">
        <f>+SUM(G52:G52)</f>
        <v>12110</v>
      </c>
      <c r="H53" s="18">
        <f>+SUM(H52:H52)</f>
        <v>0</v>
      </c>
      <c r="I53" s="36">
        <f>+ROUND(H53/G53*100,1)</f>
        <v>0</v>
      </c>
      <c r="J53" s="18">
        <f>+SUM(J52:J52)</f>
        <v>823</v>
      </c>
      <c r="K53" s="19">
        <f>+ROUND(J53/D53*100,1)</f>
        <v>1.4</v>
      </c>
      <c r="L53" s="18">
        <f>+SUM(L52:L52)</f>
        <v>0</v>
      </c>
      <c r="M53" s="19">
        <f>+ROUND(L53/D53*100,1)</f>
        <v>0</v>
      </c>
      <c r="N53" s="18">
        <f>+SUM(N52:N52)</f>
        <v>25</v>
      </c>
      <c r="O53" s="19">
        <f>+ROUND(N53/D53*100,1)</f>
        <v>0</v>
      </c>
    </row>
    <row r="54" spans="1:15" s="9" customFormat="1" ht="13.5" customHeight="1">
      <c r="A54" s="7"/>
      <c r="B54" s="7"/>
      <c r="C54" s="7"/>
      <c r="D54" s="7"/>
      <c r="E54" s="7"/>
      <c r="F54" s="31"/>
      <c r="G54" s="7"/>
      <c r="H54" s="7"/>
      <c r="I54" s="31"/>
      <c r="J54" s="7"/>
      <c r="K54" s="8"/>
      <c r="L54" s="7"/>
      <c r="M54" s="8"/>
      <c r="N54" s="7"/>
      <c r="O54" s="8"/>
    </row>
    <row r="55" spans="1:15" s="9" customFormat="1" ht="13.5" customHeight="1">
      <c r="A55" s="7" t="s">
        <v>71</v>
      </c>
      <c r="B55" s="7">
        <v>4</v>
      </c>
      <c r="C55" s="7" t="s">
        <v>5</v>
      </c>
      <c r="D55" s="7">
        <v>1268029</v>
      </c>
      <c r="E55" s="7">
        <v>40717</v>
      </c>
      <c r="F55" s="31">
        <f>+ROUND(E55/D55*100,1)</f>
        <v>3.2</v>
      </c>
      <c r="G55" s="7">
        <v>12081</v>
      </c>
      <c r="H55" s="7"/>
      <c r="I55" s="31"/>
      <c r="J55" s="7">
        <v>843</v>
      </c>
      <c r="K55" s="8">
        <f>+ROUND(J55/D55*100,1)</f>
        <v>0.1</v>
      </c>
      <c r="L55" s="7"/>
      <c r="M55" s="8"/>
      <c r="N55" s="7">
        <v>39874</v>
      </c>
      <c r="O55" s="8">
        <f>+ROUND(N55/D55*100,1)</f>
        <v>3.1</v>
      </c>
    </row>
    <row r="56" spans="1:15" s="9" customFormat="1" ht="13.5" customHeight="1">
      <c r="A56" s="7"/>
      <c r="B56" s="7">
        <v>41</v>
      </c>
      <c r="C56" s="7" t="s">
        <v>30</v>
      </c>
      <c r="D56" s="7">
        <v>98477</v>
      </c>
      <c r="E56" s="7">
        <v>10877</v>
      </c>
      <c r="F56" s="31">
        <f>+ROUND(E56/D56*100,1)</f>
        <v>11</v>
      </c>
      <c r="G56" s="7">
        <v>98477</v>
      </c>
      <c r="H56" s="7">
        <v>10877</v>
      </c>
      <c r="I56" s="31">
        <f>+ROUND(H56/G56*100,1)</f>
        <v>11</v>
      </c>
      <c r="J56" s="7"/>
      <c r="K56" s="8"/>
      <c r="L56" s="7"/>
      <c r="M56" s="8"/>
      <c r="N56" s="7">
        <v>10877</v>
      </c>
      <c r="O56" s="8">
        <f>+ROUND(N56/D56*100,1)</f>
        <v>11</v>
      </c>
    </row>
    <row r="57" spans="1:15" s="9" customFormat="1" ht="13.5" customHeight="1">
      <c r="A57" s="7"/>
      <c r="B57" s="7">
        <v>47</v>
      </c>
      <c r="C57" s="7" t="s">
        <v>35</v>
      </c>
      <c r="D57" s="7">
        <v>92928</v>
      </c>
      <c r="E57" s="7"/>
      <c r="F57" s="31"/>
      <c r="G57" s="7">
        <v>15993</v>
      </c>
      <c r="H57" s="7"/>
      <c r="I57" s="31"/>
      <c r="J57" s="7"/>
      <c r="K57" s="8"/>
      <c r="L57" s="7"/>
      <c r="M57" s="8"/>
      <c r="N57" s="7"/>
      <c r="O57" s="8"/>
    </row>
    <row r="58" spans="1:15" s="9" customFormat="1" ht="13.5" customHeight="1">
      <c r="A58" s="7"/>
      <c r="B58" s="7">
        <v>46</v>
      </c>
      <c r="C58" s="7" t="s">
        <v>34</v>
      </c>
      <c r="D58" s="7">
        <v>563885</v>
      </c>
      <c r="E58" s="7">
        <v>4468</v>
      </c>
      <c r="F58" s="31">
        <f>+ROUND(E58/D58*100,1)</f>
        <v>0.8</v>
      </c>
      <c r="G58" s="7">
        <v>64679</v>
      </c>
      <c r="H58" s="7">
        <v>26</v>
      </c>
      <c r="I58" s="31">
        <f>+ROUND(H58/G58*100,1)</f>
        <v>0</v>
      </c>
      <c r="J58" s="7"/>
      <c r="K58" s="8"/>
      <c r="L58" s="7"/>
      <c r="M58" s="8"/>
      <c r="N58" s="7">
        <v>4468</v>
      </c>
      <c r="O58" s="8">
        <f>+ROUND(N58/D58*100,1)</f>
        <v>0.8</v>
      </c>
    </row>
    <row r="59" spans="1:15" s="9" customFormat="1" ht="13.5" customHeight="1">
      <c r="A59" s="7"/>
      <c r="B59" s="7">
        <v>33</v>
      </c>
      <c r="C59" s="7" t="s">
        <v>24</v>
      </c>
      <c r="D59" s="7">
        <v>133496</v>
      </c>
      <c r="E59" s="7"/>
      <c r="F59" s="31"/>
      <c r="G59" s="7">
        <v>133496</v>
      </c>
      <c r="H59" s="7"/>
      <c r="I59" s="31"/>
      <c r="J59" s="7"/>
      <c r="K59" s="8"/>
      <c r="L59" s="7"/>
      <c r="M59" s="8"/>
      <c r="N59" s="7"/>
      <c r="O59" s="8"/>
    </row>
    <row r="60" spans="1:15" s="9" customFormat="1" ht="13.5" customHeight="1">
      <c r="A60" s="7"/>
      <c r="B60" s="7">
        <v>34</v>
      </c>
      <c r="C60" s="7" t="s">
        <v>25</v>
      </c>
      <c r="D60" s="7">
        <v>365751</v>
      </c>
      <c r="E60" s="7"/>
      <c r="F60" s="31"/>
      <c r="G60" s="7">
        <v>365751</v>
      </c>
      <c r="H60" s="7"/>
      <c r="I60" s="31"/>
      <c r="J60" s="7"/>
      <c r="K60" s="8"/>
      <c r="L60" s="7"/>
      <c r="M60" s="8"/>
      <c r="N60" s="7"/>
      <c r="O60" s="8"/>
    </row>
    <row r="61" spans="1:15" s="9" customFormat="1" ht="13.5" customHeight="1">
      <c r="A61" s="7"/>
      <c r="B61" s="7">
        <v>38</v>
      </c>
      <c r="C61" s="7" t="s">
        <v>28</v>
      </c>
      <c r="D61" s="7">
        <v>252135</v>
      </c>
      <c r="E61" s="7"/>
      <c r="F61" s="31"/>
      <c r="G61" s="7">
        <v>252135</v>
      </c>
      <c r="H61" s="7"/>
      <c r="I61" s="31"/>
      <c r="J61" s="7"/>
      <c r="K61" s="8"/>
      <c r="L61" s="7"/>
      <c r="M61" s="8"/>
      <c r="N61" s="7"/>
      <c r="O61" s="8"/>
    </row>
    <row r="62" spans="1:15" s="9" customFormat="1" ht="13.5" customHeight="1">
      <c r="A62" s="7"/>
      <c r="B62" s="7">
        <v>51</v>
      </c>
      <c r="C62" s="7" t="s">
        <v>37</v>
      </c>
      <c r="D62" s="7">
        <v>111456</v>
      </c>
      <c r="E62" s="7"/>
      <c r="F62" s="31"/>
      <c r="G62" s="7">
        <v>111456</v>
      </c>
      <c r="H62" s="7"/>
      <c r="I62" s="31"/>
      <c r="J62" s="7"/>
      <c r="K62" s="8"/>
      <c r="L62" s="7"/>
      <c r="M62" s="8"/>
      <c r="N62" s="7"/>
      <c r="O62" s="8"/>
    </row>
    <row r="63" spans="1:15" s="9" customFormat="1" ht="13.5" customHeight="1">
      <c r="A63" s="7"/>
      <c r="B63" s="7">
        <v>73</v>
      </c>
      <c r="C63" s="7" t="s">
        <v>55</v>
      </c>
      <c r="D63" s="7">
        <v>76744</v>
      </c>
      <c r="E63" s="7"/>
      <c r="F63" s="31"/>
      <c r="G63" s="7">
        <v>76744</v>
      </c>
      <c r="H63" s="7"/>
      <c r="I63" s="31"/>
      <c r="J63" s="7"/>
      <c r="K63" s="8"/>
      <c r="L63" s="7"/>
      <c r="M63" s="8"/>
      <c r="N63" s="7"/>
      <c r="O63" s="8"/>
    </row>
    <row r="64" spans="1:15" s="9" customFormat="1" ht="13.5" customHeight="1">
      <c r="A64" s="7"/>
      <c r="B64" s="7">
        <v>19</v>
      </c>
      <c r="C64" s="7" t="s">
        <v>14</v>
      </c>
      <c r="D64" s="7">
        <v>90335</v>
      </c>
      <c r="E64" s="7"/>
      <c r="F64" s="31"/>
      <c r="G64" s="7">
        <v>82767</v>
      </c>
      <c r="H64" s="7"/>
      <c r="I64" s="31"/>
      <c r="J64" s="7"/>
      <c r="K64" s="8"/>
      <c r="L64" s="7"/>
      <c r="M64" s="8"/>
      <c r="N64" s="7"/>
      <c r="O64" s="8"/>
    </row>
    <row r="65" spans="1:15" s="9" customFormat="1" ht="13.5" customHeight="1" thickBot="1">
      <c r="A65" s="10"/>
      <c r="B65" s="10">
        <v>32</v>
      </c>
      <c r="C65" s="10" t="s">
        <v>23</v>
      </c>
      <c r="D65" s="10">
        <v>71881</v>
      </c>
      <c r="E65" s="10"/>
      <c r="F65" s="32"/>
      <c r="G65" s="10">
        <v>14767</v>
      </c>
      <c r="H65" s="10"/>
      <c r="I65" s="32"/>
      <c r="J65" s="10"/>
      <c r="K65" s="11"/>
      <c r="L65" s="10"/>
      <c r="M65" s="11"/>
      <c r="N65" s="10"/>
      <c r="O65" s="11"/>
    </row>
    <row r="66" spans="1:15" s="9" customFormat="1" ht="13.5" customHeight="1" thickTop="1">
      <c r="A66" s="12"/>
      <c r="B66" s="12"/>
      <c r="C66" s="12" t="s">
        <v>75</v>
      </c>
      <c r="D66" s="12">
        <f>+SUM(D55:D65)</f>
        <v>3125117</v>
      </c>
      <c r="E66" s="12">
        <f>+SUM(E55:E65)</f>
        <v>56062</v>
      </c>
      <c r="F66" s="33">
        <f>+ROUND(E66/D66*100,1)</f>
        <v>1.8</v>
      </c>
      <c r="G66" s="12">
        <f>+SUM(G55:G65)</f>
        <v>1228346</v>
      </c>
      <c r="H66" s="12">
        <f>+SUM(H55:H65)</f>
        <v>10903</v>
      </c>
      <c r="I66" s="33">
        <f>+ROUND(H66/G66*100,1)</f>
        <v>0.9</v>
      </c>
      <c r="J66" s="12">
        <f>+SUM(J55:J65)</f>
        <v>843</v>
      </c>
      <c r="K66" s="13">
        <f>+ROUND(J66/D66*100,1)</f>
        <v>0</v>
      </c>
      <c r="L66" s="12">
        <f>+SUM(L55:L65)</f>
        <v>0</v>
      </c>
      <c r="M66" s="13">
        <f>+ROUND(L66/D66*100,1)</f>
        <v>0</v>
      </c>
      <c r="N66" s="12">
        <f>+SUM(N55:N65)</f>
        <v>55219</v>
      </c>
      <c r="O66" s="13">
        <f>+ROUND(N66/D66*100,1)</f>
        <v>1.8</v>
      </c>
    </row>
    <row r="67" spans="1:15" s="9" customFormat="1" ht="13.5" customHeight="1" thickBot="1">
      <c r="A67" s="24"/>
      <c r="B67" s="24"/>
      <c r="C67" s="24"/>
      <c r="D67" s="24"/>
      <c r="E67" s="24"/>
      <c r="F67" s="39"/>
      <c r="G67" s="24"/>
      <c r="H67" s="24"/>
      <c r="I67" s="39"/>
      <c r="J67" s="24"/>
      <c r="K67" s="25"/>
      <c r="L67" s="24"/>
      <c r="M67" s="25"/>
      <c r="N67" s="24"/>
      <c r="O67" s="25"/>
    </row>
    <row r="68" spans="1:15" s="9" customFormat="1" ht="13.5" customHeight="1">
      <c r="A68" s="14" t="s">
        <v>80</v>
      </c>
      <c r="B68" s="14">
        <v>9</v>
      </c>
      <c r="C68" s="14" t="s">
        <v>8</v>
      </c>
      <c r="D68" s="14">
        <v>335140</v>
      </c>
      <c r="E68" s="14"/>
      <c r="F68" s="34"/>
      <c r="G68" s="14">
        <v>57766</v>
      </c>
      <c r="H68" s="14"/>
      <c r="I68" s="34"/>
      <c r="J68" s="14"/>
      <c r="K68" s="15"/>
      <c r="L68" s="14"/>
      <c r="M68" s="15"/>
      <c r="N68" s="14"/>
      <c r="O68" s="15"/>
    </row>
    <row r="69" spans="1:15" s="9" customFormat="1" ht="13.5" customHeight="1">
      <c r="A69" s="7"/>
      <c r="B69" s="7">
        <v>22</v>
      </c>
      <c r="C69" s="7" t="s">
        <v>17</v>
      </c>
      <c r="D69" s="7">
        <v>92523</v>
      </c>
      <c r="E69" s="7"/>
      <c r="F69" s="31"/>
      <c r="G69" s="7">
        <v>12352</v>
      </c>
      <c r="H69" s="7"/>
      <c r="I69" s="31"/>
      <c r="J69" s="7"/>
      <c r="K69" s="8"/>
      <c r="L69" s="7"/>
      <c r="M69" s="8"/>
      <c r="N69" s="7"/>
      <c r="O69" s="8"/>
    </row>
    <row r="70" spans="1:15" s="9" customFormat="1" ht="13.5" customHeight="1">
      <c r="A70" s="7"/>
      <c r="B70" s="7">
        <v>74</v>
      </c>
      <c r="C70" s="7" t="s">
        <v>56</v>
      </c>
      <c r="D70" s="7">
        <v>92889</v>
      </c>
      <c r="E70" s="7">
        <v>1054</v>
      </c>
      <c r="F70" s="31">
        <f>+ROUND(E70/D70*100,1)</f>
        <v>1.1</v>
      </c>
      <c r="G70" s="7">
        <v>5139</v>
      </c>
      <c r="H70" s="7"/>
      <c r="I70" s="31"/>
      <c r="J70" s="7"/>
      <c r="K70" s="8"/>
      <c r="L70" s="7">
        <v>1054</v>
      </c>
      <c r="M70" s="8">
        <f>+ROUND(L70/D70*100,1)</f>
        <v>1.1</v>
      </c>
      <c r="N70" s="7"/>
      <c r="O70" s="8"/>
    </row>
    <row r="71" spans="1:15" s="9" customFormat="1" ht="13.5" customHeight="1" thickBot="1">
      <c r="A71" s="16"/>
      <c r="B71" s="16">
        <v>63</v>
      </c>
      <c r="C71" s="16" t="s">
        <v>46</v>
      </c>
      <c r="D71" s="16">
        <v>200652</v>
      </c>
      <c r="E71" s="16">
        <v>51761</v>
      </c>
      <c r="F71" s="35">
        <f>+ROUND(E71/D71*100,1)</f>
        <v>25.8</v>
      </c>
      <c r="G71" s="16">
        <v>22227</v>
      </c>
      <c r="H71" s="16">
        <v>18211</v>
      </c>
      <c r="I71" s="35">
        <f>+ROUND(H71/G71*100,1)</f>
        <v>81.9</v>
      </c>
      <c r="J71" s="16">
        <v>11960</v>
      </c>
      <c r="K71" s="17">
        <f>+ROUND(J71/D71*100,1)</f>
        <v>6</v>
      </c>
      <c r="L71" s="16">
        <v>11660</v>
      </c>
      <c r="M71" s="17">
        <f>+ROUND(L71/D71*100,1)</f>
        <v>5.8</v>
      </c>
      <c r="N71" s="16">
        <v>28141</v>
      </c>
      <c r="O71" s="17">
        <f>+ROUND(N71/D71*100,1)</f>
        <v>14</v>
      </c>
    </row>
    <row r="72" spans="1:15" s="9" customFormat="1" ht="13.5" customHeight="1" thickTop="1">
      <c r="A72" s="18"/>
      <c r="B72" s="18"/>
      <c r="C72" s="18" t="s">
        <v>75</v>
      </c>
      <c r="D72" s="18">
        <f>+SUM(D68:D71)</f>
        <v>721204</v>
      </c>
      <c r="E72" s="18">
        <f>+SUM(E68:E71)</f>
        <v>52815</v>
      </c>
      <c r="F72" s="36">
        <f>+ROUND(E72/D72*100,1)</f>
        <v>7.3</v>
      </c>
      <c r="G72" s="18">
        <f>+SUM(G68:G71)</f>
        <v>97484</v>
      </c>
      <c r="H72" s="18">
        <f>+SUM(H68:H71)</f>
        <v>18211</v>
      </c>
      <c r="I72" s="36">
        <f>+ROUND(H72/G72*100,1)</f>
        <v>18.7</v>
      </c>
      <c r="J72" s="18">
        <f>+SUM(J68:J71)</f>
        <v>11960</v>
      </c>
      <c r="K72" s="19">
        <f>+ROUND(J72/D72*100,1)</f>
        <v>1.7</v>
      </c>
      <c r="L72" s="18">
        <f>+SUM(L68:L71)</f>
        <v>12714</v>
      </c>
      <c r="M72" s="19">
        <f>+ROUND(L72/D72*100,1)</f>
        <v>1.8</v>
      </c>
      <c r="N72" s="18">
        <f>+SUM(N68:N71)</f>
        <v>28141</v>
      </c>
      <c r="O72" s="19">
        <f>+ROUND(N72/D72*100,1)</f>
        <v>3.9</v>
      </c>
    </row>
    <row r="73" spans="1:15" s="9" customFormat="1" ht="13.5" customHeight="1" thickBot="1">
      <c r="A73" s="20"/>
      <c r="B73" s="20"/>
      <c r="C73" s="20"/>
      <c r="D73" s="20"/>
      <c r="E73" s="20"/>
      <c r="F73" s="37"/>
      <c r="G73" s="20"/>
      <c r="H73" s="20"/>
      <c r="I73" s="37"/>
      <c r="J73" s="20"/>
      <c r="K73" s="21"/>
      <c r="L73" s="20"/>
      <c r="M73" s="21"/>
      <c r="N73" s="20"/>
      <c r="O73" s="21"/>
    </row>
    <row r="74" spans="1:15" s="9" customFormat="1" ht="13.5" customHeight="1">
      <c r="A74" s="18" t="s">
        <v>72</v>
      </c>
      <c r="B74" s="18">
        <v>57</v>
      </c>
      <c r="C74" s="18" t="s">
        <v>43</v>
      </c>
      <c r="D74" s="18">
        <v>1394844</v>
      </c>
      <c r="E74" s="18">
        <v>45474</v>
      </c>
      <c r="F74" s="36">
        <f>+ROUND(E74/D74*100,1)</f>
        <v>3.3</v>
      </c>
      <c r="G74" s="18">
        <v>143316</v>
      </c>
      <c r="H74" s="18">
        <v>38036</v>
      </c>
      <c r="I74" s="36">
        <f>+ROUND(H74/G74*100,1)</f>
        <v>26.5</v>
      </c>
      <c r="J74" s="18"/>
      <c r="K74" s="19"/>
      <c r="L74" s="18">
        <v>45035</v>
      </c>
      <c r="M74" s="19">
        <f>+ROUND(L74/D74*100,1)</f>
        <v>3.2</v>
      </c>
      <c r="N74" s="18">
        <v>439</v>
      </c>
      <c r="O74" s="19">
        <f>+ROUND(N74/D74*100,1)</f>
        <v>0</v>
      </c>
    </row>
    <row r="75" spans="1:15" s="9" customFormat="1" ht="13.5" customHeight="1">
      <c r="A75" s="7"/>
      <c r="B75" s="7">
        <v>1</v>
      </c>
      <c r="C75" s="7" t="s">
        <v>2</v>
      </c>
      <c r="D75" s="7">
        <v>1814750</v>
      </c>
      <c r="E75" s="7">
        <v>93207</v>
      </c>
      <c r="F75" s="31">
        <f>+ROUND(E75/D75*100,1)</f>
        <v>5.1</v>
      </c>
      <c r="G75" s="7">
        <v>216308</v>
      </c>
      <c r="H75" s="7">
        <v>50757</v>
      </c>
      <c r="I75" s="31">
        <f>+ROUND(H75/G75*100,1)</f>
        <v>23.5</v>
      </c>
      <c r="J75" s="7">
        <v>16526</v>
      </c>
      <c r="K75" s="8">
        <f>+ROUND(J75/D75*100,1)</f>
        <v>0.9</v>
      </c>
      <c r="L75" s="7">
        <v>62674</v>
      </c>
      <c r="M75" s="8">
        <f>+ROUND(L75/D75*100,1)</f>
        <v>3.5</v>
      </c>
      <c r="N75" s="7">
        <v>14007</v>
      </c>
      <c r="O75" s="8">
        <f>+ROUND(N75/D75*100,1)</f>
        <v>0.8</v>
      </c>
    </row>
    <row r="76" spans="1:15" s="9" customFormat="1" ht="13.5" customHeight="1">
      <c r="A76" s="7"/>
      <c r="B76" s="7">
        <v>10</v>
      </c>
      <c r="C76" s="7" t="s">
        <v>9</v>
      </c>
      <c r="D76" s="7">
        <v>401141</v>
      </c>
      <c r="E76" s="7"/>
      <c r="F76" s="31"/>
      <c r="G76" s="7">
        <v>58802</v>
      </c>
      <c r="H76" s="7"/>
      <c r="I76" s="31"/>
      <c r="J76" s="7"/>
      <c r="K76" s="8"/>
      <c r="L76" s="7"/>
      <c r="M76" s="8"/>
      <c r="N76" s="7"/>
      <c r="O76" s="8"/>
    </row>
    <row r="77" spans="1:15" s="9" customFormat="1" ht="13.5" customHeight="1">
      <c r="A77" s="7"/>
      <c r="B77" s="7">
        <v>26</v>
      </c>
      <c r="C77" s="7" t="s">
        <v>20</v>
      </c>
      <c r="D77" s="7">
        <v>40745</v>
      </c>
      <c r="E77" s="7"/>
      <c r="F77" s="31"/>
      <c r="G77" s="7">
        <v>7171</v>
      </c>
      <c r="H77" s="7"/>
      <c r="I77" s="31"/>
      <c r="J77" s="7"/>
      <c r="K77" s="8"/>
      <c r="L77" s="7"/>
      <c r="M77" s="8"/>
      <c r="N77" s="7"/>
      <c r="O77" s="8"/>
    </row>
    <row r="78" spans="1:15" s="9" customFormat="1" ht="13.5" customHeight="1">
      <c r="A78" s="7"/>
      <c r="B78" s="7">
        <v>15</v>
      </c>
      <c r="C78" s="7" t="s">
        <v>12</v>
      </c>
      <c r="D78" s="7">
        <v>86041</v>
      </c>
      <c r="E78" s="7">
        <v>4838</v>
      </c>
      <c r="F78" s="31">
        <f aca="true" t="shared" si="0" ref="F78:F83">+ROUND(E78/D78*100,1)</f>
        <v>5.6</v>
      </c>
      <c r="G78" s="7">
        <v>86041</v>
      </c>
      <c r="H78" s="7">
        <v>4838</v>
      </c>
      <c r="I78" s="31">
        <f>+ROUND(H78/G78*100,1)</f>
        <v>5.6</v>
      </c>
      <c r="J78" s="7"/>
      <c r="K78" s="8"/>
      <c r="L78" s="7"/>
      <c r="M78" s="8"/>
      <c r="N78" s="7">
        <v>4838</v>
      </c>
      <c r="O78" s="8">
        <f>+ROUND(N78/D78*100,1)</f>
        <v>5.6</v>
      </c>
    </row>
    <row r="79" spans="1:15" s="9" customFormat="1" ht="13.5" customHeight="1">
      <c r="A79" s="7"/>
      <c r="B79" s="7">
        <v>87</v>
      </c>
      <c r="C79" s="7" t="s">
        <v>66</v>
      </c>
      <c r="D79" s="7">
        <v>45754</v>
      </c>
      <c r="E79" s="7">
        <v>17796</v>
      </c>
      <c r="F79" s="31">
        <f t="shared" si="0"/>
        <v>38.9</v>
      </c>
      <c r="G79" s="7">
        <v>9548</v>
      </c>
      <c r="H79" s="7"/>
      <c r="I79" s="31"/>
      <c r="J79" s="7">
        <v>17796</v>
      </c>
      <c r="K79" s="8">
        <f>+ROUND(J79/D79*100,1)</f>
        <v>38.9</v>
      </c>
      <c r="L79" s="7"/>
      <c r="M79" s="8"/>
      <c r="N79" s="7"/>
      <c r="O79" s="8"/>
    </row>
    <row r="80" spans="1:15" s="9" customFormat="1" ht="13.5" customHeight="1">
      <c r="A80" s="7"/>
      <c r="B80" s="7">
        <v>81</v>
      </c>
      <c r="C80" s="7" t="s">
        <v>62</v>
      </c>
      <c r="D80" s="7">
        <v>175250</v>
      </c>
      <c r="E80" s="7">
        <v>25794</v>
      </c>
      <c r="F80" s="31">
        <f t="shared" si="0"/>
        <v>14.7</v>
      </c>
      <c r="G80" s="7">
        <v>175250</v>
      </c>
      <c r="H80" s="7">
        <v>25794</v>
      </c>
      <c r="I80" s="31">
        <f>+ROUND(H80/G80*100,1)</f>
        <v>14.7</v>
      </c>
      <c r="J80" s="7"/>
      <c r="K80" s="8"/>
      <c r="L80" s="7"/>
      <c r="M80" s="8"/>
      <c r="N80" s="7">
        <v>25794</v>
      </c>
      <c r="O80" s="8">
        <f>+ROUND(N80/D80*100,1)</f>
        <v>14.7</v>
      </c>
    </row>
    <row r="81" spans="1:15" s="9" customFormat="1" ht="13.5" customHeight="1">
      <c r="A81" s="7"/>
      <c r="B81" s="7">
        <v>54</v>
      </c>
      <c r="C81" s="7" t="s">
        <v>40</v>
      </c>
      <c r="D81" s="7">
        <v>148452</v>
      </c>
      <c r="E81" s="7">
        <v>9781</v>
      </c>
      <c r="F81" s="31">
        <f t="shared" si="0"/>
        <v>6.6</v>
      </c>
      <c r="G81" s="7">
        <v>76237</v>
      </c>
      <c r="H81" s="7">
        <v>5601</v>
      </c>
      <c r="I81" s="31">
        <f>+ROUND(H81/G81*100,1)</f>
        <v>7.3</v>
      </c>
      <c r="J81" s="7">
        <v>4540</v>
      </c>
      <c r="K81" s="8">
        <f>+ROUND(J81/D81*100,1)</f>
        <v>3.1</v>
      </c>
      <c r="L81" s="7"/>
      <c r="M81" s="8"/>
      <c r="N81" s="7">
        <v>5241</v>
      </c>
      <c r="O81" s="8">
        <f>+ROUND(N81/D81*100,1)</f>
        <v>3.5</v>
      </c>
    </row>
    <row r="82" spans="1:15" s="9" customFormat="1" ht="13.5" customHeight="1" thickBot="1">
      <c r="A82" s="10"/>
      <c r="B82" s="10">
        <v>75</v>
      </c>
      <c r="C82" s="10" t="s">
        <v>57</v>
      </c>
      <c r="D82" s="10">
        <v>89193</v>
      </c>
      <c r="E82" s="10">
        <v>6936</v>
      </c>
      <c r="F82" s="32">
        <f t="shared" si="0"/>
        <v>7.8</v>
      </c>
      <c r="G82" s="10">
        <v>17189</v>
      </c>
      <c r="H82" s="10">
        <v>1935</v>
      </c>
      <c r="I82" s="32">
        <f>+ROUND(H82/G82*100,1)</f>
        <v>11.3</v>
      </c>
      <c r="J82" s="10"/>
      <c r="K82" s="11"/>
      <c r="L82" s="10"/>
      <c r="M82" s="11"/>
      <c r="N82" s="10">
        <v>6936</v>
      </c>
      <c r="O82" s="11">
        <f>+ROUND(N82/D82*100,1)</f>
        <v>7.8</v>
      </c>
    </row>
    <row r="83" spans="1:15" s="9" customFormat="1" ht="13.5" customHeight="1" thickTop="1">
      <c r="A83" s="12"/>
      <c r="B83" s="12"/>
      <c r="C83" s="12" t="s">
        <v>75</v>
      </c>
      <c r="D83" s="12">
        <f>+SUM(D74:D82)</f>
        <v>4196170</v>
      </c>
      <c r="E83" s="12">
        <f>+SUM(E74:E82)</f>
        <v>203826</v>
      </c>
      <c r="F83" s="33">
        <f t="shared" si="0"/>
        <v>4.9</v>
      </c>
      <c r="G83" s="12">
        <f>+SUM(G74:G82)</f>
        <v>789862</v>
      </c>
      <c r="H83" s="12">
        <f>+SUM(H74:H82)</f>
        <v>126961</v>
      </c>
      <c r="I83" s="33">
        <f>+ROUND(H83/G83*100,1)</f>
        <v>16.1</v>
      </c>
      <c r="J83" s="12">
        <f>+SUM(J74:J82)</f>
        <v>38862</v>
      </c>
      <c r="K83" s="13">
        <f>+ROUND(J83/D83*100,1)</f>
        <v>0.9</v>
      </c>
      <c r="L83" s="12">
        <f>+SUM(L74:L82)</f>
        <v>107709</v>
      </c>
      <c r="M83" s="13">
        <f>+ROUND(L83/D83*100,1)</f>
        <v>2.6</v>
      </c>
      <c r="N83" s="12">
        <f>+SUM(N74:N82)</f>
        <v>57255</v>
      </c>
      <c r="O83" s="13">
        <f>+ROUND(N83/D83*100,1)</f>
        <v>1.4</v>
      </c>
    </row>
    <row r="84" spans="1:15" s="9" customFormat="1" ht="13.5" customHeight="1" thickBot="1">
      <c r="A84" s="20"/>
      <c r="B84" s="20"/>
      <c r="C84" s="20"/>
      <c r="D84" s="20"/>
      <c r="E84" s="20"/>
      <c r="F84" s="37"/>
      <c r="G84" s="20"/>
      <c r="H84" s="20"/>
      <c r="I84" s="37"/>
      <c r="J84" s="20"/>
      <c r="K84" s="21"/>
      <c r="L84" s="20"/>
      <c r="M84" s="21"/>
      <c r="N84" s="20"/>
      <c r="O84" s="21"/>
    </row>
    <row r="85" spans="1:15" s="9" customFormat="1" ht="13.5" customHeight="1">
      <c r="A85" s="18" t="s">
        <v>73</v>
      </c>
      <c r="B85" s="18">
        <v>2</v>
      </c>
      <c r="C85" s="18" t="s">
        <v>3</v>
      </c>
      <c r="D85" s="18">
        <v>242944</v>
      </c>
      <c r="E85" s="18"/>
      <c r="F85" s="36"/>
      <c r="G85" s="18">
        <v>27531</v>
      </c>
      <c r="H85" s="18"/>
      <c r="I85" s="36"/>
      <c r="J85" s="18"/>
      <c r="K85" s="19"/>
      <c r="L85" s="18"/>
      <c r="M85" s="19"/>
      <c r="N85" s="18"/>
      <c r="O85" s="19"/>
    </row>
    <row r="86" spans="1:15" s="9" customFormat="1" ht="13.5" customHeight="1">
      <c r="A86" s="7"/>
      <c r="B86" s="7">
        <v>69</v>
      </c>
      <c r="C86" s="7" t="s">
        <v>51</v>
      </c>
      <c r="D86" s="7">
        <v>58893</v>
      </c>
      <c r="E86" s="7">
        <v>533</v>
      </c>
      <c r="F86" s="31">
        <f>+ROUND(E86/D86*100,1)</f>
        <v>0.9</v>
      </c>
      <c r="G86" s="7">
        <v>10960</v>
      </c>
      <c r="H86" s="7"/>
      <c r="I86" s="31"/>
      <c r="J86" s="7"/>
      <c r="K86" s="8"/>
      <c r="L86" s="7"/>
      <c r="M86" s="8"/>
      <c r="N86" s="7">
        <v>533</v>
      </c>
      <c r="O86" s="8">
        <f>+ROUND(N86/D86*100,1)</f>
        <v>0.9</v>
      </c>
    </row>
    <row r="87" spans="1:15" s="9" customFormat="1" ht="13.5" customHeight="1">
      <c r="A87" s="7"/>
      <c r="B87" s="7">
        <v>27</v>
      </c>
      <c r="C87" s="7" t="s">
        <v>21</v>
      </c>
      <c r="D87" s="7">
        <v>206018</v>
      </c>
      <c r="E87" s="7"/>
      <c r="F87" s="31"/>
      <c r="G87" s="7">
        <v>31407</v>
      </c>
      <c r="H87" s="7"/>
      <c r="I87" s="31"/>
      <c r="J87" s="7"/>
      <c r="K87" s="8"/>
      <c r="L87" s="7"/>
      <c r="M87" s="8"/>
      <c r="N87" s="7"/>
      <c r="O87" s="8"/>
    </row>
    <row r="88" spans="1:15" s="9" customFormat="1" ht="13.5" customHeight="1">
      <c r="A88" s="7"/>
      <c r="B88" s="7">
        <v>21</v>
      </c>
      <c r="C88" s="7" t="s">
        <v>16</v>
      </c>
      <c r="D88" s="7">
        <v>102344</v>
      </c>
      <c r="E88" s="7"/>
      <c r="F88" s="31"/>
      <c r="G88" s="7">
        <v>19198</v>
      </c>
      <c r="H88" s="7"/>
      <c r="I88" s="31"/>
      <c r="J88" s="7"/>
      <c r="K88" s="8"/>
      <c r="L88" s="7"/>
      <c r="M88" s="8"/>
      <c r="N88" s="7"/>
      <c r="O88" s="8"/>
    </row>
    <row r="89" spans="1:15" s="9" customFormat="1" ht="13.5" customHeight="1">
      <c r="A89" s="7"/>
      <c r="B89" s="7">
        <v>40</v>
      </c>
      <c r="C89" s="7" t="s">
        <v>29</v>
      </c>
      <c r="D89" s="7">
        <v>54922</v>
      </c>
      <c r="E89" s="7">
        <v>738</v>
      </c>
      <c r="F89" s="31">
        <f>+ROUND(E89/D89*100,1)</f>
        <v>1.3</v>
      </c>
      <c r="G89" s="7">
        <v>1754</v>
      </c>
      <c r="H89" s="7"/>
      <c r="I89" s="31"/>
      <c r="J89" s="7">
        <v>738</v>
      </c>
      <c r="K89" s="8">
        <f>+ROUND(J89/D89*100,1)</f>
        <v>1.3</v>
      </c>
      <c r="L89" s="7"/>
      <c r="M89" s="8"/>
      <c r="N89" s="7"/>
      <c r="O89" s="8"/>
    </row>
    <row r="90" spans="1:15" s="9" customFormat="1" ht="13.5" customHeight="1" thickBot="1">
      <c r="A90" s="16"/>
      <c r="B90" s="16">
        <v>23</v>
      </c>
      <c r="C90" s="16" t="s">
        <v>18</v>
      </c>
      <c r="D90" s="16">
        <v>33197</v>
      </c>
      <c r="E90" s="16"/>
      <c r="F90" s="35"/>
      <c r="G90" s="16">
        <v>7352</v>
      </c>
      <c r="H90" s="16"/>
      <c r="I90" s="35"/>
      <c r="J90" s="16"/>
      <c r="K90" s="17"/>
      <c r="L90" s="16"/>
      <c r="M90" s="17"/>
      <c r="N90" s="16"/>
      <c r="O90" s="17"/>
    </row>
    <row r="91" spans="1:15" s="9" customFormat="1" ht="13.5" customHeight="1" thickTop="1">
      <c r="A91" s="18"/>
      <c r="B91" s="18"/>
      <c r="C91" s="18" t="s">
        <v>75</v>
      </c>
      <c r="D91" s="18">
        <f>+SUM(D85:D90)</f>
        <v>698318</v>
      </c>
      <c r="E91" s="18">
        <f>+SUM(E85:E90)</f>
        <v>1271</v>
      </c>
      <c r="F91" s="36">
        <f>+ROUND(E91/D91*100,1)</f>
        <v>0.2</v>
      </c>
      <c r="G91" s="18">
        <f>+SUM(G85:G90)</f>
        <v>98202</v>
      </c>
      <c r="H91" s="18">
        <f>+SUM(H85:H90)</f>
        <v>0</v>
      </c>
      <c r="I91" s="36">
        <f>+ROUND(H91/G91*100,1)</f>
        <v>0</v>
      </c>
      <c r="J91" s="18">
        <f>+SUM(J85:J90)</f>
        <v>738</v>
      </c>
      <c r="K91" s="19">
        <f>+ROUND(J91/D91*100,1)</f>
        <v>0.1</v>
      </c>
      <c r="L91" s="18">
        <f>+SUM(L85:L90)</f>
        <v>0</v>
      </c>
      <c r="M91" s="19">
        <f>+ROUND(L91/D91*100,1)</f>
        <v>0</v>
      </c>
      <c r="N91" s="18">
        <f>+SUM(N85:N90)</f>
        <v>533</v>
      </c>
      <c r="O91" s="19">
        <f>+ROUND(N91/D91*100,1)</f>
        <v>0.1</v>
      </c>
    </row>
    <row r="92" spans="1:15" s="9" customFormat="1" ht="13.5" customHeight="1">
      <c r="A92" s="10"/>
      <c r="B92" s="10"/>
      <c r="C92" s="10"/>
      <c r="D92" s="10"/>
      <c r="E92" s="10"/>
      <c r="F92" s="32"/>
      <c r="G92" s="10"/>
      <c r="H92" s="10"/>
      <c r="I92" s="32"/>
      <c r="J92" s="10"/>
      <c r="K92" s="11"/>
      <c r="L92" s="10"/>
      <c r="M92" s="11"/>
      <c r="N92" s="10"/>
      <c r="O92" s="11"/>
    </row>
    <row r="93" spans="1:15" s="9" customFormat="1" ht="13.5" customHeight="1">
      <c r="A93" s="175" t="s">
        <v>74</v>
      </c>
      <c r="B93" s="175"/>
      <c r="C93" s="175"/>
      <c r="D93" s="26">
        <f>+D13+D19+D34+D45+D50+D53+D66+D72+D83+D91</f>
        <v>16445589</v>
      </c>
      <c r="E93" s="26">
        <f>+E13+E19+E34+E45+E50+E53+E66+E72+E83+E91</f>
        <v>580341</v>
      </c>
      <c r="F93" s="40">
        <f>+ROUND(E93/D93*100,1)</f>
        <v>3.5</v>
      </c>
      <c r="G93" s="26">
        <f>+G13+G19+G34+G45+G50+G53+G66+G72+G83+G91</f>
        <v>4606006</v>
      </c>
      <c r="H93" s="26">
        <f>+H13+H19+H34+H45+H50+H53+H66+H72+H83+H91</f>
        <v>316187</v>
      </c>
      <c r="I93" s="40">
        <f>+ROUND(H93/G93*100,1)</f>
        <v>6.9</v>
      </c>
      <c r="J93" s="26">
        <f>+J13+J19+J34+J45+J50+J53+J66+J72+J83+J91</f>
        <v>177555</v>
      </c>
      <c r="K93" s="27">
        <f>+ROUND(J93/D93*100,1)</f>
        <v>1.1</v>
      </c>
      <c r="L93" s="26">
        <f>+L13+L19+L34+L45+L50+L53+L66+L72+L83+L91</f>
        <v>154542</v>
      </c>
      <c r="M93" s="27">
        <f>+ROUND(L93/D93*100,1)</f>
        <v>0.9</v>
      </c>
      <c r="N93" s="26">
        <f>+N13+N19+N34+N45+N50+N53+N66+N72+N83+N91</f>
        <v>248244</v>
      </c>
      <c r="O93" s="27">
        <f>+ROUND(N93/D93*100,1)</f>
        <v>1.5</v>
      </c>
    </row>
    <row r="94" spans="6:15" s="9" customFormat="1" ht="13.5" customHeight="1">
      <c r="F94" s="41"/>
      <c r="I94" s="41"/>
      <c r="K94" s="28"/>
      <c r="M94" s="28"/>
      <c r="O94" s="28"/>
    </row>
    <row r="95" spans="6:15" s="9" customFormat="1" ht="13.5" customHeight="1">
      <c r="F95" s="41"/>
      <c r="I95" s="41"/>
      <c r="K95" s="28"/>
      <c r="M95" s="28"/>
      <c r="O95" s="28"/>
    </row>
    <row r="96" spans="6:15" s="9" customFormat="1" ht="13.5" customHeight="1">
      <c r="F96" s="41"/>
      <c r="I96" s="41"/>
      <c r="K96" s="28"/>
      <c r="M96" s="28"/>
      <c r="O96" s="28"/>
    </row>
    <row r="97" spans="6:15" s="9" customFormat="1" ht="13.5" customHeight="1">
      <c r="F97" s="41"/>
      <c r="I97" s="41"/>
      <c r="K97" s="28"/>
      <c r="M97" s="28"/>
      <c r="O97" s="28"/>
    </row>
    <row r="98" spans="6:15" s="9" customFormat="1" ht="13.5" customHeight="1">
      <c r="F98" s="41"/>
      <c r="I98" s="41"/>
      <c r="K98" s="28"/>
      <c r="M98" s="28"/>
      <c r="O98" s="28"/>
    </row>
    <row r="99" spans="6:15" s="9" customFormat="1" ht="13.5" customHeight="1">
      <c r="F99" s="41"/>
      <c r="I99" s="41"/>
      <c r="K99" s="28"/>
      <c r="M99" s="28"/>
      <c r="O99" s="28"/>
    </row>
    <row r="100" spans="6:15" s="9" customFormat="1" ht="13.5" customHeight="1">
      <c r="F100" s="41"/>
      <c r="I100" s="41"/>
      <c r="K100" s="28"/>
      <c r="M100" s="28"/>
      <c r="O100" s="28"/>
    </row>
    <row r="101" spans="6:15" s="9" customFormat="1" ht="13.5" customHeight="1">
      <c r="F101" s="41"/>
      <c r="I101" s="41"/>
      <c r="K101" s="28"/>
      <c r="M101" s="28"/>
      <c r="O101" s="28"/>
    </row>
    <row r="102" spans="6:15" s="9" customFormat="1" ht="13.5" customHeight="1">
      <c r="F102" s="41"/>
      <c r="I102" s="41"/>
      <c r="K102" s="28"/>
      <c r="M102" s="28"/>
      <c r="O102" s="28"/>
    </row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</sheetData>
  <sheetProtection/>
  <mergeCells count="14">
    <mergeCell ref="N4:O5"/>
    <mergeCell ref="G3:I4"/>
    <mergeCell ref="G5:G6"/>
    <mergeCell ref="H5:I5"/>
    <mergeCell ref="J3:O3"/>
    <mergeCell ref="L4:M5"/>
    <mergeCell ref="J4:K5"/>
    <mergeCell ref="A93:C93"/>
    <mergeCell ref="A3:A6"/>
    <mergeCell ref="B3:B6"/>
    <mergeCell ref="C3:C6"/>
    <mergeCell ref="D5:D6"/>
    <mergeCell ref="D3:F4"/>
    <mergeCell ref="E5:F5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geOrder="overThenDown" paperSize="9" scale="85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2011-03-09T04:50:34Z</cp:lastPrinted>
  <dcterms:created xsi:type="dcterms:W3CDTF">2007-04-27T04:46:25Z</dcterms:created>
  <dcterms:modified xsi:type="dcterms:W3CDTF">2012-04-19T04:47:27Z</dcterms:modified>
  <cp:category/>
  <cp:version/>
  <cp:contentType/>
  <cp:contentStatus/>
</cp:coreProperties>
</file>