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0" yWindow="0" windowWidth="20490" windowHeight="7920"/>
  </bookViews>
  <sheets>
    <sheet name="28" sheetId="2" r:id="rId1"/>
  </sheets>
  <definedNames>
    <definedName name="_xlnm._FilterDatabase" localSheetId="0" hidden="1">'28'!$A$6:$Y$80</definedName>
    <definedName name="Export" localSheetId="0">'28'!$A$6:$D$84</definedName>
    <definedName name="_xlnm.Print_Area" localSheetId="0">'28'!$A$1:$H$80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1" i="2"/>
  <c r="H72" i="2"/>
  <c r="H73" i="2"/>
  <c r="H74" i="2"/>
  <c r="H75" i="2"/>
  <c r="H76" i="2"/>
  <c r="H77" i="2"/>
  <c r="D78" i="2"/>
  <c r="E78" i="2"/>
  <c r="F78" i="2"/>
  <c r="H78" i="2"/>
  <c r="D79" i="2"/>
  <c r="E79" i="2"/>
  <c r="F79" i="2"/>
  <c r="H79" i="2"/>
  <c r="D80" i="2"/>
  <c r="E80" i="2"/>
  <c r="F80" i="2"/>
  <c r="H80" i="2"/>
</calcChain>
</file>

<file path=xl/connections.xml><?xml version="1.0" encoding="utf-8"?>
<connections xmlns="http://schemas.openxmlformats.org/spreadsheetml/2006/main">
  <connection id="1" name="Export1" type="6" refreshedVersion="2" background="1" saveData="1">
    <textPr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<sst xmlns="http://schemas.openxmlformats.org/spreadsheetml/2006/main" count="97" uniqueCount="96">
  <si>
    <t>供給単価（円/m3）</t>
    <rPh sb="0" eb="2">
      <t>キョウキュウ</t>
    </rPh>
    <rPh sb="2" eb="4">
      <t>タンカ</t>
    </rPh>
    <rPh sb="5" eb="6">
      <t>エン</t>
    </rPh>
    <phoneticPr fontId="4"/>
  </si>
  <si>
    <t>給水原価（円/m3） ※長期前受金戻入相当額を控除した場合</t>
    <rPh sb="0" eb="2">
      <t>キュウスイ</t>
    </rPh>
    <rPh sb="2" eb="4">
      <t>ゲンカ</t>
    </rPh>
    <rPh sb="5" eb="6">
      <t>エン</t>
    </rPh>
    <rPh sb="12" eb="14">
      <t>チョウキ</t>
    </rPh>
    <rPh sb="14" eb="16">
      <t>マエウ</t>
    </rPh>
    <rPh sb="16" eb="17">
      <t>キン</t>
    </rPh>
    <rPh sb="17" eb="19">
      <t>レイニュウ</t>
    </rPh>
    <rPh sb="19" eb="21">
      <t>ソウトウ</t>
    </rPh>
    <rPh sb="21" eb="22">
      <t>ガク</t>
    </rPh>
    <rPh sb="23" eb="25">
      <t>コウジョ</t>
    </rPh>
    <rPh sb="27" eb="29">
      <t>バアイ</t>
    </rPh>
    <phoneticPr fontId="4"/>
  </si>
  <si>
    <t>給水原価（円/m3）</t>
    <rPh sb="0" eb="2">
      <t>キュウスイ</t>
    </rPh>
    <rPh sb="2" eb="4">
      <t>ゲンカ</t>
    </rPh>
    <rPh sb="5" eb="6">
      <t>エン</t>
    </rPh>
    <phoneticPr fontId="4"/>
  </si>
  <si>
    <t>損益勘定所属職員数（人）</t>
  </si>
  <si>
    <t>１１　受託工事費</t>
    <rPh sb="3" eb="5">
      <t>ジュタク</t>
    </rPh>
    <rPh sb="5" eb="7">
      <t>コウジ</t>
    </rPh>
    <phoneticPr fontId="4"/>
  </si>
  <si>
    <t>８　委託料</t>
    <rPh sb="2" eb="4">
      <t>イタク</t>
    </rPh>
    <rPh sb="4" eb="5">
      <t>リョウ</t>
    </rPh>
    <phoneticPr fontId="1"/>
  </si>
  <si>
    <t>７　受水費</t>
    <rPh sb="2" eb="3">
      <t>ウ</t>
    </rPh>
    <rPh sb="3" eb="4">
      <t>ミズ</t>
    </rPh>
    <phoneticPr fontId="4"/>
  </si>
  <si>
    <t>６　減価償却費</t>
  </si>
  <si>
    <t>４　薬品費</t>
  </si>
  <si>
    <t>３　修繕費</t>
  </si>
  <si>
    <t>　（２）間接人件費</t>
  </si>
  <si>
    <t>　（１）直接人件費</t>
  </si>
  <si>
    <t>１　人件費　〔（１）＋（２）〕</t>
  </si>
  <si>
    <t>費用構成</t>
  </si>
  <si>
    <t>（４）他会計長期借入金返還金</t>
    <rPh sb="3" eb="4">
      <t>タ</t>
    </rPh>
    <rPh sb="4" eb="6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phoneticPr fontId="4"/>
  </si>
  <si>
    <t>（９）前年度許可債で今年度収入分　（C)</t>
    <rPh sb="3" eb="6">
      <t>ゼンネンド</t>
    </rPh>
    <rPh sb="6" eb="8">
      <t>キョカ</t>
    </rPh>
    <rPh sb="8" eb="9">
      <t>サイ</t>
    </rPh>
    <rPh sb="10" eb="13">
      <t>コンネンド</t>
    </rPh>
    <rPh sb="13" eb="15">
      <t>シュウニュウ</t>
    </rPh>
    <rPh sb="15" eb="16">
      <t>ブン</t>
    </rPh>
    <phoneticPr fontId="4"/>
  </si>
  <si>
    <t>（８）うち翌年度へ繰り越される支出の財源充当額（B)</t>
    <rPh sb="5" eb="8">
      <t>ヨクネンド</t>
    </rPh>
    <rPh sb="9" eb="10">
      <t>ク</t>
    </rPh>
    <rPh sb="11" eb="12">
      <t>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4"/>
  </si>
  <si>
    <t>（６）その他</t>
    <rPh sb="5" eb="6">
      <t>タ</t>
    </rPh>
    <phoneticPr fontId="4"/>
  </si>
  <si>
    <t>（４）国庫（県）補助金</t>
    <rPh sb="3" eb="5">
      <t>コッコ</t>
    </rPh>
    <rPh sb="6" eb="7">
      <t>ケン</t>
    </rPh>
    <phoneticPr fontId="4"/>
  </si>
  <si>
    <t>（３）他会計借入金</t>
    <rPh sb="6" eb="8">
      <t>カリイレ</t>
    </rPh>
    <phoneticPr fontId="4"/>
  </si>
  <si>
    <t>　　（オ）借換債</t>
    <rPh sb="5" eb="7">
      <t>カリカエ</t>
    </rPh>
    <rPh sb="7" eb="8">
      <t>サイ</t>
    </rPh>
    <phoneticPr fontId="4"/>
  </si>
  <si>
    <t>　　（エ）その他</t>
    <rPh sb="7" eb="8">
      <t>タ</t>
    </rPh>
    <phoneticPr fontId="4"/>
  </si>
  <si>
    <t>　　（ウ）NTT無利子貸付金</t>
    <rPh sb="8" eb="11">
      <t>ムリシ</t>
    </rPh>
    <rPh sb="11" eb="13">
      <t>カシツケ</t>
    </rPh>
    <rPh sb="13" eb="14">
      <t>キン</t>
    </rPh>
    <phoneticPr fontId="4"/>
  </si>
  <si>
    <t>　　（イ）公庫債</t>
    <rPh sb="5" eb="7">
      <t>コウコ</t>
    </rPh>
    <phoneticPr fontId="4"/>
  </si>
  <si>
    <t>　　（ア）政府債</t>
  </si>
  <si>
    <t>資本的収支</t>
  </si>
  <si>
    <t>４　当年度純損失[１－２]</t>
    <rPh sb="6" eb="8">
      <t>ソンシツ</t>
    </rPh>
    <phoneticPr fontId="4"/>
  </si>
  <si>
    <t>３　当年度純利益[１－２]</t>
  </si>
  <si>
    <t>　（３）　特別損失</t>
    <rPh sb="5" eb="7">
      <t>トクベツ</t>
    </rPh>
    <rPh sb="7" eb="9">
      <t>ソンシツ</t>
    </rPh>
    <phoneticPr fontId="4"/>
  </si>
  <si>
    <t>　　　（オ）その他営業外費用</t>
  </si>
  <si>
    <t>　　　（エ）繰延勘定償却</t>
  </si>
  <si>
    <t>　　　（ウ）企業債取扱諸費</t>
    <rPh sb="9" eb="11">
      <t>トリアツカイ</t>
    </rPh>
    <rPh sb="11" eb="13">
      <t>ショヒ</t>
    </rPh>
    <phoneticPr fontId="4"/>
  </si>
  <si>
    <t>　　　（イ）その他借入金利息</t>
    <rPh sb="8" eb="9">
      <t>タ</t>
    </rPh>
    <rPh sb="9" eb="11">
      <t>カリイレ</t>
    </rPh>
    <rPh sb="11" eb="12">
      <t>キン</t>
    </rPh>
    <phoneticPr fontId="4"/>
  </si>
  <si>
    <t>　　　（ア）企業債利息</t>
  </si>
  <si>
    <t>　（２）　営業外費用 [(ア)～(オ)]</t>
  </si>
  <si>
    <t>　　　（コ）その他営業費用</t>
    <rPh sb="8" eb="9">
      <t>タ</t>
    </rPh>
    <rPh sb="9" eb="11">
      <t>エイギョウ</t>
    </rPh>
    <rPh sb="11" eb="13">
      <t>ヒヨウ</t>
    </rPh>
    <phoneticPr fontId="4"/>
  </si>
  <si>
    <t>　　　（ケ）資産減耗費</t>
  </si>
  <si>
    <t>　　　（ク）減価償却費</t>
  </si>
  <si>
    <t>　　　（カ）業務費</t>
    <rPh sb="6" eb="8">
      <t>ギョウム</t>
    </rPh>
    <rPh sb="8" eb="9">
      <t>ヒ</t>
    </rPh>
    <phoneticPr fontId="4"/>
  </si>
  <si>
    <t>　　　（オ）受託工事費</t>
    <rPh sb="6" eb="8">
      <t>ジュタク</t>
    </rPh>
    <rPh sb="8" eb="10">
      <t>コウジ</t>
    </rPh>
    <rPh sb="10" eb="11">
      <t>ヒ</t>
    </rPh>
    <phoneticPr fontId="4"/>
  </si>
  <si>
    <t>　　　（エ）給水費</t>
    <rPh sb="6" eb="8">
      <t>キュウスイ</t>
    </rPh>
    <phoneticPr fontId="4"/>
  </si>
  <si>
    <t>　　　（ウ）配水費</t>
  </si>
  <si>
    <t>　　　（イ）浄水費</t>
  </si>
  <si>
    <t>　　　（ア）原水費</t>
  </si>
  <si>
    <t>　（１）　営業費用 [(ア)～(コ)]</t>
  </si>
  <si>
    <t>２　総費用（１）＋（２）＋（３）</t>
  </si>
  <si>
    <t>　（３）　特別利益</t>
    <rPh sb="5" eb="7">
      <t>トクベツ</t>
    </rPh>
    <rPh sb="7" eb="9">
      <t>リエキ</t>
    </rPh>
    <phoneticPr fontId="4"/>
  </si>
  <si>
    <t>　　　（ウ）他会計補助金</t>
  </si>
  <si>
    <t>　　　（イ）国庫（県）補助金</t>
    <rPh sb="6" eb="8">
      <t>コッコ</t>
    </rPh>
    <rPh sb="9" eb="10">
      <t>ケン</t>
    </rPh>
    <phoneticPr fontId="4"/>
  </si>
  <si>
    <t>　　　（ア）受取利息及び配当金</t>
  </si>
  <si>
    <t>　（２）　営業外収益 [(ア)～(エ)]</t>
  </si>
  <si>
    <t>　　　（ウ）その他営業収益</t>
  </si>
  <si>
    <t>　　　（イ）受託工事収益</t>
    <rPh sb="6" eb="8">
      <t>ジュタク</t>
    </rPh>
    <rPh sb="8" eb="10">
      <t>コウジ</t>
    </rPh>
    <phoneticPr fontId="4"/>
  </si>
  <si>
    <t>　　　（ア）給水収益</t>
  </si>
  <si>
    <t>　（１）　営業収益 [(ア)～(ウ)]</t>
  </si>
  <si>
    <t>１　総収益 （１）＋（２）＋（３）</t>
  </si>
  <si>
    <t>損益計算書</t>
  </si>
  <si>
    <t>事業体名</t>
    <rPh sb="0" eb="2">
      <t>ジギョウ</t>
    </rPh>
    <rPh sb="2" eb="3">
      <t>タイ</t>
    </rPh>
    <rPh sb="3" eb="4">
      <t>メイ</t>
    </rPh>
    <phoneticPr fontId="4"/>
  </si>
  <si>
    <t>事業体番号</t>
    <rPh sb="0" eb="2">
      <t>ジギョウ</t>
    </rPh>
    <rPh sb="2" eb="3">
      <t>タイ</t>
    </rPh>
    <rPh sb="3" eb="5">
      <t>バンゴウ</t>
    </rPh>
    <phoneticPr fontId="4"/>
  </si>
  <si>
    <t>地方事務所</t>
    <rPh sb="0" eb="2">
      <t>チホウ</t>
    </rPh>
    <rPh sb="2" eb="4">
      <t>ジム</t>
    </rPh>
    <rPh sb="4" eb="5">
      <t>ショ</t>
    </rPh>
    <phoneticPr fontId="4"/>
  </si>
  <si>
    <t>１１．財務状況（用水供給）</t>
    <rPh sb="3" eb="5">
      <t>ザイム</t>
    </rPh>
    <rPh sb="5" eb="7">
      <t>ジョウキョウ</t>
    </rPh>
    <rPh sb="8" eb="10">
      <t>ヨウスイ</t>
    </rPh>
    <rPh sb="10" eb="12">
      <t>キョウキュウ</t>
    </rPh>
    <phoneticPr fontId="4"/>
  </si>
  <si>
    <t>-</t>
    <phoneticPr fontId="4"/>
  </si>
  <si>
    <t>-</t>
    <phoneticPr fontId="4"/>
  </si>
  <si>
    <t>年間有収水量（千m3）</t>
    <phoneticPr fontId="4"/>
  </si>
  <si>
    <t>職員数（人）</t>
    <phoneticPr fontId="4"/>
  </si>
  <si>
    <t>１２　合計　〔１０＋１１〕</t>
    <phoneticPr fontId="1"/>
  </si>
  <si>
    <t>１０　計　〔１～９〕</t>
    <phoneticPr fontId="1"/>
  </si>
  <si>
    <t>９　その他</t>
    <phoneticPr fontId="1"/>
  </si>
  <si>
    <t>５　支払利息</t>
    <phoneticPr fontId="4"/>
  </si>
  <si>
    <t>２　動力費</t>
    <phoneticPr fontId="4"/>
  </si>
  <si>
    <t>３　資本的収入額が資本的支出額に不足する額(E)-(D)=(F)</t>
    <phoneticPr fontId="4"/>
  </si>
  <si>
    <t>（６）計　〔（１）～（５）〕　(E)</t>
    <phoneticPr fontId="4"/>
  </si>
  <si>
    <t>（５）その他</t>
    <phoneticPr fontId="4"/>
  </si>
  <si>
    <t>（３）企業債償還金</t>
    <phoneticPr fontId="4"/>
  </si>
  <si>
    <t>（２）改良事業費</t>
    <phoneticPr fontId="4"/>
  </si>
  <si>
    <t>（１）新設・拡張事業費</t>
    <phoneticPr fontId="4"/>
  </si>
  <si>
    <t>２　資本的支出</t>
    <phoneticPr fontId="4"/>
  </si>
  <si>
    <t>（１０）純計　(A)-｛(B)+(C)｝=　(D)</t>
    <phoneticPr fontId="4"/>
  </si>
  <si>
    <t>（７）計　[（１）～（６）]　（A)</t>
    <phoneticPr fontId="4"/>
  </si>
  <si>
    <t>（５）工事負担金</t>
    <phoneticPr fontId="4"/>
  </si>
  <si>
    <t>（２）他会計出資金補助金</t>
    <phoneticPr fontId="4"/>
  </si>
  <si>
    <t>（１）企業債[（ア）～（オ）]</t>
    <phoneticPr fontId="4"/>
  </si>
  <si>
    <t>１　資本的収入</t>
    <phoneticPr fontId="4"/>
  </si>
  <si>
    <t>　　　（キ）総係費</t>
    <phoneticPr fontId="4"/>
  </si>
  <si>
    <t>　　　（オ）雑収益</t>
    <phoneticPr fontId="4"/>
  </si>
  <si>
    <t xml:space="preserve"> （エ）長期前受金戻入</t>
    <phoneticPr fontId="4"/>
  </si>
  <si>
    <t>高瀬広域
水道企業団</t>
    <rPh sb="0" eb="2">
      <t>タカセ</t>
    </rPh>
    <rPh sb="2" eb="4">
      <t>コウイキ</t>
    </rPh>
    <rPh sb="5" eb="7">
      <t>スイドウ</t>
    </rPh>
    <rPh sb="7" eb="9">
      <t>キギョウ</t>
    </rPh>
    <rPh sb="9" eb="10">
      <t>ダン</t>
    </rPh>
    <phoneticPr fontId="4"/>
  </si>
  <si>
    <t>長野県</t>
    <rPh sb="0" eb="3">
      <t>ナガノケン</t>
    </rPh>
    <phoneticPr fontId="4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</si>
  <si>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4"/>
  </si>
  <si>
    <t>浅麓
水道企業団</t>
    <rPh sb="0" eb="1">
      <t>アサ</t>
    </rPh>
    <rPh sb="1" eb="2">
      <t>ロク</t>
    </rPh>
    <rPh sb="3" eb="5">
      <t>スイドウ</t>
    </rPh>
    <rPh sb="5" eb="7">
      <t>キギョウ</t>
    </rPh>
    <rPh sb="7" eb="8">
      <t>ダン</t>
    </rPh>
    <phoneticPr fontId="4"/>
  </si>
  <si>
    <t>計</t>
    <rPh sb="0" eb="1">
      <t>ケイ</t>
    </rPh>
    <phoneticPr fontId="4"/>
  </si>
  <si>
    <t>北安曇</t>
    <rPh sb="0" eb="3">
      <t>キタアズミ</t>
    </rPh>
    <phoneticPr fontId="4"/>
  </si>
  <si>
    <t>松本</t>
    <rPh sb="0" eb="2">
      <t>マツモト</t>
    </rPh>
    <phoneticPr fontId="4"/>
  </si>
  <si>
    <t>上伊那</t>
    <rPh sb="0" eb="3">
      <t>カミイナ</t>
    </rPh>
    <phoneticPr fontId="4"/>
  </si>
  <si>
    <t>佐久</t>
    <rPh sb="0" eb="2">
      <t>サク</t>
    </rPh>
    <phoneticPr fontId="4"/>
  </si>
  <si>
    <t>［金額単位：千円］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</si>
</sst>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5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vertical="center" wrapText="1"/>
    </xf>
    <xf numFmtId="38" fontId="3" fillId="2" borderId="6" xfId="1" applyFont="1" applyFill="1" applyBorder="1" applyAlignment="1">
      <alignment horizontal="left" vertical="center"/>
    </xf>
    <xf numFmtId="38" fontId="3" fillId="3" borderId="10" xfId="1" applyFont="1" applyFill="1" applyBorder="1">
      <alignment vertical="center"/>
    </xf>
    <xf numFmtId="38" fontId="3" fillId="3" borderId="15" xfId="1" applyFont="1" applyFill="1" applyBorder="1">
      <alignment vertical="center"/>
    </xf>
    <xf numFmtId="38" fontId="3" fillId="3" borderId="10" xfId="1" applyFont="1" applyFill="1" applyBorder="1" applyAlignment="1">
      <alignment horizontal="left" vertical="center"/>
    </xf>
    <xf numFmtId="38" fontId="3" fillId="3" borderId="17" xfId="1" applyFont="1" applyFill="1" applyBorder="1" applyAlignment="1">
      <alignment horizontal="left"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0" fontId="2" fillId="0" borderId="0" xfId="3">
      <alignment vertical="center"/>
    </xf>
    <xf numFmtId="40" fontId="3" fillId="0" borderId="0" xfId="1" applyNumberFormat="1" applyFont="1">
      <alignment vertical="center"/>
    </xf>
    <xf numFmtId="40" fontId="3" fillId="3" borderId="1" xfId="1" applyNumberFormat="1" applyFont="1" applyFill="1" applyBorder="1">
      <alignment vertical="center"/>
    </xf>
    <xf numFmtId="38" fontId="3" fillId="0" borderId="1" xfId="1" applyFont="1" applyFill="1" applyBorder="1" applyAlignment="1">
      <alignment horizontal="right" vertical="center"/>
    </xf>
    <xf numFmtId="40" fontId="3" fillId="0" borderId="1" xfId="1" applyNumberFormat="1" applyFont="1" applyFill="1" applyBorder="1">
      <alignment vertical="center"/>
    </xf>
    <xf numFmtId="40" fontId="3" fillId="2" borderId="1" xfId="1" applyNumberFormat="1" applyFont="1" applyFill="1" applyBorder="1">
      <alignment vertical="center"/>
    </xf>
    <xf numFmtId="40" fontId="3" fillId="0" borderId="1" xfId="1" applyNumberFormat="1" applyFont="1" applyFill="1" applyBorder="1" applyAlignment="1">
      <alignment horizontal="right" vertical="center"/>
    </xf>
    <xf numFmtId="38" fontId="3" fillId="3" borderId="1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1" xfId="1" applyFont="1" applyFill="1" applyBorder="1" applyAlignment="1"/>
    <xf numFmtId="38" fontId="3" fillId="2" borderId="1" xfId="1" applyFont="1" applyFill="1" applyBorder="1">
      <alignment vertical="center"/>
    </xf>
    <xf numFmtId="38" fontId="3" fillId="3" borderId="5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3" borderId="22" xfId="1" applyFont="1" applyFill="1" applyBorder="1">
      <alignment vertical="center"/>
    </xf>
    <xf numFmtId="38" fontId="3" fillId="0" borderId="6" xfId="1" applyFont="1" applyFill="1" applyBorder="1">
      <alignment vertical="center"/>
    </xf>
    <xf numFmtId="38" fontId="3" fillId="3" borderId="23" xfId="1" applyFont="1" applyFill="1" applyBorder="1">
      <alignment vertical="center"/>
    </xf>
    <xf numFmtId="38" fontId="3" fillId="3" borderId="6" xfId="1" applyFont="1" applyFill="1" applyBorder="1">
      <alignment vertical="center"/>
    </xf>
    <xf numFmtId="38" fontId="3" fillId="4" borderId="6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24" xfId="1" applyFont="1" applyFill="1" applyBorder="1" applyAlignment="1"/>
    <xf numFmtId="38" fontId="3" fillId="0" borderId="6" xfId="1" applyFont="1" applyFill="1" applyBorder="1" applyAlignment="1"/>
    <xf numFmtId="38" fontId="3" fillId="0" borderId="10" xfId="1" applyFont="1" applyFill="1" applyBorder="1" applyAlignment="1"/>
    <xf numFmtId="38" fontId="3" fillId="0" borderId="6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3" fillId="3" borderId="25" xfId="1" applyFont="1" applyFill="1" applyBorder="1">
      <alignment vertical="center"/>
    </xf>
    <xf numFmtId="38" fontId="3" fillId="0" borderId="23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3" borderId="7" xfId="1" applyFont="1" applyFill="1" applyBorder="1">
      <alignment vertical="center"/>
    </xf>
    <xf numFmtId="38" fontId="3" fillId="0" borderId="7" xfId="1" applyFont="1" applyFill="1" applyBorder="1" applyAlignment="1"/>
    <xf numFmtId="38" fontId="3" fillId="5" borderId="1" xfId="1" applyFont="1" applyFill="1" applyBorder="1" applyAlignment="1">
      <alignment horizontal="center" vertical="center" wrapText="1"/>
    </xf>
    <xf numFmtId="38" fontId="3" fillId="5" borderId="1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 wrapText="1"/>
    </xf>
    <xf numFmtId="38" fontId="3" fillId="3" borderId="17" xfId="1" applyFont="1" applyFill="1" applyBorder="1" applyAlignment="1">
      <alignment horizontal="left" vertical="center"/>
    </xf>
    <xf numFmtId="38" fontId="3" fillId="3" borderId="10" xfId="1" applyFont="1" applyFill="1" applyBorder="1" applyAlignment="1">
      <alignment horizontal="left" vertical="center"/>
    </xf>
    <xf numFmtId="40" fontId="3" fillId="2" borderId="1" xfId="1" applyNumberFormat="1" applyFont="1" applyFill="1" applyBorder="1" applyAlignment="1">
      <alignment vertical="center"/>
    </xf>
    <xf numFmtId="38" fontId="3" fillId="0" borderId="3" xfId="1" applyFont="1" applyBorder="1" applyAlignment="1">
      <alignment horizontal="right" vertical="center"/>
    </xf>
    <xf numFmtId="38" fontId="3" fillId="3" borderId="21" xfId="1" applyFont="1" applyFill="1" applyBorder="1" applyAlignment="1">
      <alignment horizontal="center" vertical="center"/>
    </xf>
    <xf numFmtId="38" fontId="3" fillId="3" borderId="20" xfId="1" applyFont="1" applyFill="1" applyBorder="1" applyAlignment="1">
      <alignment horizontal="center" vertical="center"/>
    </xf>
    <xf numFmtId="38" fontId="3" fillId="3" borderId="19" xfId="1" applyFont="1" applyFill="1" applyBorder="1" applyAlignment="1">
      <alignment horizontal="center" vertical="center"/>
    </xf>
    <xf numFmtId="38" fontId="3" fillId="3" borderId="26" xfId="1" applyFont="1" applyFill="1" applyBorder="1" applyAlignment="1">
      <alignment horizontal="center" vertical="center"/>
    </xf>
    <xf numFmtId="38" fontId="3" fillId="3" borderId="23" xfId="1" applyFont="1" applyFill="1" applyBorder="1" applyAlignment="1">
      <alignment horizontal="center" vertical="center"/>
    </xf>
    <xf numFmtId="38" fontId="3" fillId="3" borderId="21" xfId="1" applyFont="1" applyFill="1" applyBorder="1" applyAlignment="1">
      <alignment horizontal="center" vertical="center" wrapText="1"/>
    </xf>
    <xf numFmtId="38" fontId="3" fillId="3" borderId="20" xfId="1" applyFont="1" applyFill="1" applyBorder="1" applyAlignment="1">
      <alignment horizontal="center" vertical="center" wrapText="1"/>
    </xf>
    <xf numFmtId="38" fontId="3" fillId="3" borderId="19" xfId="1" applyFont="1" applyFill="1" applyBorder="1" applyAlignment="1">
      <alignment horizontal="center" vertical="center" wrapText="1"/>
    </xf>
    <xf numFmtId="38" fontId="3" fillId="3" borderId="18" xfId="1" applyFont="1" applyFill="1" applyBorder="1" applyAlignment="1">
      <alignment horizontal="left" vertical="center"/>
    </xf>
    <xf numFmtId="38" fontId="3" fillId="3" borderId="15" xfId="1" applyFont="1" applyFill="1" applyBorder="1" applyAlignment="1">
      <alignment horizontal="left" vertical="center"/>
    </xf>
    <xf numFmtId="38" fontId="3" fillId="3" borderId="7" xfId="1" applyFont="1" applyFill="1" applyBorder="1" applyAlignment="1">
      <alignment horizontal="center" vertical="center" wrapText="1"/>
    </xf>
    <xf numFmtId="38" fontId="3" fillId="3" borderId="6" xfId="1" applyFont="1" applyFill="1" applyBorder="1" applyAlignment="1">
      <alignment horizontal="center" vertical="center" wrapText="1"/>
    </xf>
    <xf numFmtId="38" fontId="3" fillId="3" borderId="5" xfId="1" applyFont="1" applyFill="1" applyBorder="1" applyAlignment="1">
      <alignment horizontal="center" vertical="center" wrapText="1"/>
    </xf>
    <xf numFmtId="38" fontId="3" fillId="3" borderId="16" xfId="1" applyFont="1" applyFill="1" applyBorder="1" applyAlignment="1">
      <alignment horizontal="center" vertical="center" wrapText="1"/>
    </xf>
    <xf numFmtId="0" fontId="2" fillId="0" borderId="14" xfId="2" applyBorder="1">
      <alignment vertical="center"/>
    </xf>
    <xf numFmtId="38" fontId="3" fillId="3" borderId="13" xfId="1" applyFont="1" applyFill="1" applyBorder="1" applyAlignment="1">
      <alignment horizontal="center" vertical="center" wrapText="1"/>
    </xf>
    <xf numFmtId="38" fontId="3" fillId="3" borderId="12" xfId="1" applyFont="1" applyFill="1" applyBorder="1" applyAlignment="1">
      <alignment horizontal="center" vertical="center" wrapText="1"/>
    </xf>
    <xf numFmtId="38" fontId="3" fillId="3" borderId="11" xfId="1" applyFont="1" applyFill="1" applyBorder="1" applyAlignment="1">
      <alignment horizontal="center" vertical="center" wrapText="1"/>
    </xf>
    <xf numFmtId="38" fontId="3" fillId="3" borderId="9" xfId="1" applyFont="1" applyFill="1" applyBorder="1" applyAlignment="1">
      <alignment horizontal="left" vertical="center"/>
    </xf>
    <xf numFmtId="38" fontId="3" fillId="3" borderId="8" xfId="1" applyFont="1" applyFill="1" applyBorder="1" applyAlignment="1">
      <alignment horizontal="left" vertical="center"/>
    </xf>
    <xf numFmtId="38" fontId="3" fillId="2" borderId="7" xfId="1" applyFont="1" applyFill="1" applyBorder="1" applyAlignment="1">
      <alignment horizontal="left" vertical="center"/>
    </xf>
    <xf numFmtId="38" fontId="3" fillId="2" borderId="6" xfId="1" applyFont="1" applyFill="1" applyBorder="1" applyAlignment="1">
      <alignment horizontal="left" vertical="center"/>
    </xf>
    <xf numFmtId="38" fontId="3" fillId="3" borderId="4" xfId="1" applyFont="1" applyFill="1" applyBorder="1" applyAlignment="1">
      <alignment vertical="center"/>
    </xf>
    <xf numFmtId="38" fontId="3" fillId="3" borderId="3" xfId="1" applyFont="1" applyFill="1" applyBorder="1" applyAlignment="1">
      <alignment vertical="center"/>
    </xf>
    <xf numFmtId="38" fontId="3" fillId="3" borderId="2" xfId="1" applyFont="1" applyFill="1" applyBorder="1" applyAlignment="1">
      <alignment vertical="center"/>
    </xf>
    <xf numFmtId="38" fontId="3" fillId="3" borderId="1" xfId="1" applyFont="1" applyFill="1" applyBorder="1" applyAlignment="1">
      <alignment vertical="center"/>
    </xf>
    <xf numFmtId="38" fontId="3" fillId="2" borderId="5" xfId="1" applyFont="1" applyFill="1" applyBorder="1" applyAlignment="1">
      <alignment horizontal="left" vertical="center"/>
    </xf>
  </cellXfs>
  <cellStyles count="4">
    <cellStyle name="桁区切り 2" xfId="1"/>
    <cellStyle name="標準" xfId="0" builtinId="0"/>
    <cellStyle name="標準 2" xfId="3"/>
    <cellStyle name="標準_20_12_財務状況（用水供給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port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D77" sqref="D77"/>
    </sheetView>
  </sheetViews>
  <sheetFormatPr defaultRowHeight="10.5"/>
  <cols>
    <col min="1" max="2" width="2.375" style="2" customWidth="1"/>
    <col min="3" max="3" width="34.5" style="1" customWidth="1"/>
    <col min="4" max="25" width="8.625" style="1" customWidth="1"/>
    <col min="26" max="16384" width="9" style="1"/>
  </cols>
  <sheetData>
    <row r="1" spans="1:8" ht="17.25">
      <c r="A1" s="10" t="s">
        <v>60</v>
      </c>
    </row>
    <row r="2" spans="1:8" s="9" customFormat="1">
      <c r="C2" s="8"/>
      <c r="G2" s="47" t="s">
        <v>95</v>
      </c>
      <c r="H2" s="47"/>
    </row>
    <row r="3" spans="1:8" s="9" customFormat="1">
      <c r="A3" s="48" t="s">
        <v>59</v>
      </c>
      <c r="B3" s="49"/>
      <c r="C3" s="50"/>
      <c r="D3" s="42" t="s">
        <v>94</v>
      </c>
      <c r="E3" s="42" t="s">
        <v>93</v>
      </c>
      <c r="F3" s="42" t="s">
        <v>92</v>
      </c>
      <c r="G3" s="42" t="s">
        <v>91</v>
      </c>
      <c r="H3" s="51" t="s">
        <v>90</v>
      </c>
    </row>
    <row r="4" spans="1:8" s="9" customFormat="1">
      <c r="A4" s="48" t="s">
        <v>58</v>
      </c>
      <c r="B4" s="49"/>
      <c r="C4" s="50"/>
      <c r="D4" s="42">
        <v>501</v>
      </c>
      <c r="E4" s="42">
        <v>504</v>
      </c>
      <c r="F4" s="42">
        <v>502</v>
      </c>
      <c r="G4" s="42">
        <v>503</v>
      </c>
      <c r="H4" s="52"/>
    </row>
    <row r="5" spans="1:8" s="2" customFormat="1" ht="31.5">
      <c r="A5" s="53" t="s">
        <v>57</v>
      </c>
      <c r="B5" s="54"/>
      <c r="C5" s="55"/>
      <c r="D5" s="41" t="s">
        <v>89</v>
      </c>
      <c r="E5" s="41" t="s">
        <v>88</v>
      </c>
      <c r="F5" s="41" t="s">
        <v>87</v>
      </c>
      <c r="G5" s="41" t="s">
        <v>86</v>
      </c>
      <c r="H5" s="52"/>
    </row>
    <row r="6" spans="1:8">
      <c r="A6" s="58" t="s">
        <v>56</v>
      </c>
      <c r="B6" s="56" t="s">
        <v>55</v>
      </c>
      <c r="C6" s="57"/>
      <c r="D6" s="40">
        <v>337982</v>
      </c>
      <c r="E6" s="40">
        <v>1053722</v>
      </c>
      <c r="F6" s="40">
        <v>1406653</v>
      </c>
      <c r="G6" s="40">
        <v>0</v>
      </c>
      <c r="H6" s="39">
        <f t="shared" ref="H6:H37" si="0">+SUM(D6:G6)</f>
        <v>2798357</v>
      </c>
    </row>
    <row r="7" spans="1:8">
      <c r="A7" s="59"/>
      <c r="B7" s="44" t="s">
        <v>54</v>
      </c>
      <c r="C7" s="45"/>
      <c r="D7" s="31">
        <v>332473</v>
      </c>
      <c r="E7" s="31">
        <v>825430</v>
      </c>
      <c r="F7" s="31">
        <v>1312164</v>
      </c>
      <c r="G7" s="31">
        <v>0</v>
      </c>
      <c r="H7" s="27">
        <f t="shared" si="0"/>
        <v>2470067</v>
      </c>
    </row>
    <row r="8" spans="1:8">
      <c r="A8" s="59"/>
      <c r="B8" s="44" t="s">
        <v>53</v>
      </c>
      <c r="C8" s="45"/>
      <c r="D8" s="31">
        <v>332473</v>
      </c>
      <c r="E8" s="31">
        <v>825430</v>
      </c>
      <c r="F8" s="32">
        <v>1312164</v>
      </c>
      <c r="G8" s="25">
        <v>0</v>
      </c>
      <c r="H8" s="27">
        <f t="shared" si="0"/>
        <v>2470067</v>
      </c>
    </row>
    <row r="9" spans="1:8">
      <c r="A9" s="59"/>
      <c r="B9" s="44" t="s">
        <v>52</v>
      </c>
      <c r="C9" s="45"/>
      <c r="D9" s="33">
        <v>0</v>
      </c>
      <c r="E9" s="33">
        <v>0</v>
      </c>
      <c r="F9" s="34">
        <v>0</v>
      </c>
      <c r="G9" s="25">
        <v>0</v>
      </c>
      <c r="H9" s="27">
        <f t="shared" si="0"/>
        <v>0</v>
      </c>
    </row>
    <row r="10" spans="1:8">
      <c r="A10" s="59"/>
      <c r="B10" s="44" t="s">
        <v>51</v>
      </c>
      <c r="C10" s="45"/>
      <c r="D10" s="31">
        <v>0</v>
      </c>
      <c r="E10" s="33">
        <v>0</v>
      </c>
      <c r="F10" s="32">
        <v>0</v>
      </c>
      <c r="G10" s="25">
        <v>0</v>
      </c>
      <c r="H10" s="27">
        <f t="shared" si="0"/>
        <v>0</v>
      </c>
    </row>
    <row r="11" spans="1:8">
      <c r="A11" s="59"/>
      <c r="B11" s="44" t="s">
        <v>50</v>
      </c>
      <c r="C11" s="45"/>
      <c r="D11" s="31">
        <v>5509</v>
      </c>
      <c r="E11" s="31">
        <v>228292</v>
      </c>
      <c r="F11" s="31">
        <v>94304</v>
      </c>
      <c r="G11" s="31">
        <v>0</v>
      </c>
      <c r="H11" s="27">
        <f t="shared" si="0"/>
        <v>328105</v>
      </c>
    </row>
    <row r="12" spans="1:8">
      <c r="A12" s="59"/>
      <c r="B12" s="44" t="s">
        <v>49</v>
      </c>
      <c r="C12" s="45"/>
      <c r="D12" s="31">
        <v>1372</v>
      </c>
      <c r="E12" s="31">
        <v>7655</v>
      </c>
      <c r="F12" s="32">
        <v>380</v>
      </c>
      <c r="G12" s="25">
        <v>0</v>
      </c>
      <c r="H12" s="27">
        <f t="shared" si="0"/>
        <v>9407</v>
      </c>
    </row>
    <row r="13" spans="1:8">
      <c r="A13" s="59"/>
      <c r="B13" s="44" t="s">
        <v>48</v>
      </c>
      <c r="C13" s="45"/>
      <c r="D13" s="33">
        <v>0</v>
      </c>
      <c r="E13" s="33">
        <v>0</v>
      </c>
      <c r="F13" s="34">
        <v>0</v>
      </c>
      <c r="G13" s="25">
        <v>0</v>
      </c>
      <c r="H13" s="27">
        <f t="shared" si="0"/>
        <v>0</v>
      </c>
    </row>
    <row r="14" spans="1:8">
      <c r="A14" s="59"/>
      <c r="B14" s="44" t="s">
        <v>47</v>
      </c>
      <c r="C14" s="45"/>
      <c r="D14" s="31">
        <v>1128</v>
      </c>
      <c r="E14" s="31">
        <v>4385</v>
      </c>
      <c r="F14" s="32">
        <v>23616</v>
      </c>
      <c r="G14" s="25">
        <v>0</v>
      </c>
      <c r="H14" s="27">
        <f t="shared" si="0"/>
        <v>29129</v>
      </c>
    </row>
    <row r="15" spans="1:8">
      <c r="A15" s="59"/>
      <c r="B15" s="7"/>
      <c r="C15" s="6" t="s">
        <v>85</v>
      </c>
      <c r="D15" s="31">
        <v>1710</v>
      </c>
      <c r="E15" s="31">
        <v>167145</v>
      </c>
      <c r="F15" s="32">
        <v>67359</v>
      </c>
      <c r="G15" s="25">
        <v>0</v>
      </c>
      <c r="H15" s="27">
        <f t="shared" si="0"/>
        <v>236214</v>
      </c>
    </row>
    <row r="16" spans="1:8">
      <c r="A16" s="59"/>
      <c r="B16" s="44" t="s">
        <v>84</v>
      </c>
      <c r="C16" s="45"/>
      <c r="D16" s="31">
        <v>1299</v>
      </c>
      <c r="E16" s="31">
        <v>49107</v>
      </c>
      <c r="F16" s="32">
        <v>2949</v>
      </c>
      <c r="G16" s="25">
        <v>0</v>
      </c>
      <c r="H16" s="27">
        <f t="shared" si="0"/>
        <v>53355</v>
      </c>
    </row>
    <row r="17" spans="1:8">
      <c r="A17" s="59"/>
      <c r="B17" s="44" t="s">
        <v>46</v>
      </c>
      <c r="C17" s="45"/>
      <c r="D17" s="33">
        <v>0</v>
      </c>
      <c r="E17" s="33">
        <v>0</v>
      </c>
      <c r="F17" s="34">
        <v>185</v>
      </c>
      <c r="G17" s="25">
        <v>0</v>
      </c>
      <c r="H17" s="27">
        <f t="shared" si="0"/>
        <v>185</v>
      </c>
    </row>
    <row r="18" spans="1:8">
      <c r="A18" s="59"/>
      <c r="B18" s="44" t="s">
        <v>45</v>
      </c>
      <c r="C18" s="45"/>
      <c r="D18" s="31">
        <v>210684</v>
      </c>
      <c r="E18" s="31">
        <v>731243</v>
      </c>
      <c r="F18" s="31">
        <v>1070822</v>
      </c>
      <c r="G18" s="31">
        <v>0</v>
      </c>
      <c r="H18" s="27">
        <f t="shared" si="0"/>
        <v>2012749</v>
      </c>
    </row>
    <row r="19" spans="1:8">
      <c r="A19" s="59"/>
      <c r="B19" s="44" t="s">
        <v>44</v>
      </c>
      <c r="C19" s="45"/>
      <c r="D19" s="31">
        <v>194877</v>
      </c>
      <c r="E19" s="31">
        <v>667357</v>
      </c>
      <c r="F19" s="31">
        <v>1040423</v>
      </c>
      <c r="G19" s="31">
        <v>0</v>
      </c>
      <c r="H19" s="27">
        <f t="shared" si="0"/>
        <v>1902657</v>
      </c>
    </row>
    <row r="20" spans="1:8">
      <c r="A20" s="59"/>
      <c r="B20" s="44" t="s">
        <v>43</v>
      </c>
      <c r="C20" s="45"/>
      <c r="D20" s="31">
        <v>41311</v>
      </c>
      <c r="E20" s="31">
        <v>4873</v>
      </c>
      <c r="F20" s="32">
        <v>503013</v>
      </c>
      <c r="G20" s="25">
        <v>0</v>
      </c>
      <c r="H20" s="27">
        <f t="shared" si="0"/>
        <v>549197</v>
      </c>
    </row>
    <row r="21" spans="1:8">
      <c r="A21" s="59"/>
      <c r="B21" s="44" t="s">
        <v>42</v>
      </c>
      <c r="C21" s="45"/>
      <c r="D21" s="31">
        <v>0</v>
      </c>
      <c r="E21" s="31">
        <v>127336</v>
      </c>
      <c r="F21" s="32">
        <v>0</v>
      </c>
      <c r="G21" s="25">
        <v>0</v>
      </c>
      <c r="H21" s="27">
        <f t="shared" si="0"/>
        <v>127336</v>
      </c>
    </row>
    <row r="22" spans="1:8">
      <c r="A22" s="59"/>
      <c r="B22" s="44" t="s">
        <v>41</v>
      </c>
      <c r="C22" s="45"/>
      <c r="D22" s="31">
        <v>7036</v>
      </c>
      <c r="E22" s="33">
        <v>0</v>
      </c>
      <c r="F22" s="32">
        <v>0</v>
      </c>
      <c r="G22" s="25">
        <v>0</v>
      </c>
      <c r="H22" s="27">
        <f t="shared" si="0"/>
        <v>7036</v>
      </c>
    </row>
    <row r="23" spans="1:8">
      <c r="A23" s="59"/>
      <c r="B23" s="44" t="s">
        <v>40</v>
      </c>
      <c r="C23" s="45"/>
      <c r="D23" s="31">
        <v>0</v>
      </c>
      <c r="E23" s="33">
        <v>0</v>
      </c>
      <c r="F23" s="32">
        <v>0</v>
      </c>
      <c r="G23" s="25">
        <v>0</v>
      </c>
      <c r="H23" s="27">
        <f t="shared" si="0"/>
        <v>0</v>
      </c>
    </row>
    <row r="24" spans="1:8">
      <c r="A24" s="59"/>
      <c r="B24" s="44" t="s">
        <v>39</v>
      </c>
      <c r="C24" s="45"/>
      <c r="D24" s="31">
        <v>0</v>
      </c>
      <c r="E24" s="33">
        <v>0</v>
      </c>
      <c r="F24" s="32">
        <v>0</v>
      </c>
      <c r="G24" s="25">
        <v>0</v>
      </c>
      <c r="H24" s="27">
        <f t="shared" si="0"/>
        <v>0</v>
      </c>
    </row>
    <row r="25" spans="1:8">
      <c r="A25" s="59"/>
      <c r="B25" s="44" t="s">
        <v>38</v>
      </c>
      <c r="C25" s="45"/>
      <c r="D25" s="31">
        <v>0</v>
      </c>
      <c r="E25" s="33">
        <v>0</v>
      </c>
      <c r="F25" s="32">
        <v>0</v>
      </c>
      <c r="G25" s="25">
        <v>0</v>
      </c>
      <c r="H25" s="27">
        <f t="shared" si="0"/>
        <v>0</v>
      </c>
    </row>
    <row r="26" spans="1:8">
      <c r="A26" s="59"/>
      <c r="B26" s="44" t="s">
        <v>83</v>
      </c>
      <c r="C26" s="45"/>
      <c r="D26" s="31">
        <v>76735</v>
      </c>
      <c r="E26" s="31">
        <v>32418</v>
      </c>
      <c r="F26" s="32">
        <v>0</v>
      </c>
      <c r="G26" s="25">
        <v>0</v>
      </c>
      <c r="H26" s="27">
        <f t="shared" si="0"/>
        <v>109153</v>
      </c>
    </row>
    <row r="27" spans="1:8">
      <c r="A27" s="59"/>
      <c r="B27" s="44" t="s">
        <v>37</v>
      </c>
      <c r="C27" s="45"/>
      <c r="D27" s="31">
        <v>69595</v>
      </c>
      <c r="E27" s="31">
        <v>500734</v>
      </c>
      <c r="F27" s="32">
        <v>507318</v>
      </c>
      <c r="G27" s="25">
        <v>0</v>
      </c>
      <c r="H27" s="27">
        <f t="shared" si="0"/>
        <v>1077647</v>
      </c>
    </row>
    <row r="28" spans="1:8">
      <c r="A28" s="59"/>
      <c r="B28" s="44" t="s">
        <v>36</v>
      </c>
      <c r="C28" s="45"/>
      <c r="D28" s="31">
        <v>200</v>
      </c>
      <c r="E28" s="31">
        <v>1996</v>
      </c>
      <c r="F28" s="32">
        <v>30092</v>
      </c>
      <c r="G28" s="25">
        <v>0</v>
      </c>
      <c r="H28" s="27">
        <f t="shared" si="0"/>
        <v>32288</v>
      </c>
    </row>
    <row r="29" spans="1:8">
      <c r="A29" s="59"/>
      <c r="B29" s="44" t="s">
        <v>35</v>
      </c>
      <c r="C29" s="45"/>
      <c r="D29" s="31">
        <v>0</v>
      </c>
      <c r="E29" s="33">
        <v>0</v>
      </c>
      <c r="F29" s="32">
        <v>0</v>
      </c>
      <c r="G29" s="25">
        <v>0</v>
      </c>
      <c r="H29" s="27">
        <f t="shared" si="0"/>
        <v>0</v>
      </c>
    </row>
    <row r="30" spans="1:8">
      <c r="A30" s="59"/>
      <c r="B30" s="44" t="s">
        <v>34</v>
      </c>
      <c r="C30" s="45"/>
      <c r="D30" s="31">
        <v>15807</v>
      </c>
      <c r="E30" s="31">
        <v>63886</v>
      </c>
      <c r="F30" s="31">
        <v>30399</v>
      </c>
      <c r="G30" s="31">
        <v>0</v>
      </c>
      <c r="H30" s="27">
        <f t="shared" si="0"/>
        <v>110092</v>
      </c>
    </row>
    <row r="31" spans="1:8">
      <c r="A31" s="59"/>
      <c r="B31" s="44" t="s">
        <v>33</v>
      </c>
      <c r="C31" s="45"/>
      <c r="D31" s="31">
        <v>14411</v>
      </c>
      <c r="E31" s="31">
        <v>24408</v>
      </c>
      <c r="F31" s="32">
        <v>30371</v>
      </c>
      <c r="G31" s="25">
        <v>0</v>
      </c>
      <c r="H31" s="27">
        <f t="shared" si="0"/>
        <v>69190</v>
      </c>
    </row>
    <row r="32" spans="1:8">
      <c r="A32" s="59"/>
      <c r="B32" s="44" t="s">
        <v>32</v>
      </c>
      <c r="C32" s="45"/>
      <c r="D32" s="31">
        <v>0</v>
      </c>
      <c r="E32" s="33">
        <v>0</v>
      </c>
      <c r="F32" s="32">
        <v>0</v>
      </c>
      <c r="G32" s="25">
        <v>0</v>
      </c>
      <c r="H32" s="27">
        <f t="shared" si="0"/>
        <v>0</v>
      </c>
    </row>
    <row r="33" spans="1:8">
      <c r="A33" s="59"/>
      <c r="B33" s="44" t="s">
        <v>31</v>
      </c>
      <c r="C33" s="45"/>
      <c r="D33" s="31">
        <v>0</v>
      </c>
      <c r="E33" s="33">
        <v>0</v>
      </c>
      <c r="F33" s="32">
        <v>0</v>
      </c>
      <c r="G33" s="25">
        <v>0</v>
      </c>
      <c r="H33" s="27">
        <f t="shared" si="0"/>
        <v>0</v>
      </c>
    </row>
    <row r="34" spans="1:8">
      <c r="A34" s="59"/>
      <c r="B34" s="44" t="s">
        <v>30</v>
      </c>
      <c r="C34" s="45"/>
      <c r="D34" s="31">
        <v>0</v>
      </c>
      <c r="E34" s="33">
        <v>0</v>
      </c>
      <c r="F34" s="32">
        <v>0</v>
      </c>
      <c r="G34" s="25">
        <v>0</v>
      </c>
      <c r="H34" s="27">
        <f t="shared" si="0"/>
        <v>0</v>
      </c>
    </row>
    <row r="35" spans="1:8">
      <c r="A35" s="59"/>
      <c r="B35" s="44" t="s">
        <v>29</v>
      </c>
      <c r="C35" s="45"/>
      <c r="D35" s="31">
        <v>1396</v>
      </c>
      <c r="E35" s="31">
        <v>39478</v>
      </c>
      <c r="F35" s="32">
        <v>28</v>
      </c>
      <c r="G35" s="25">
        <v>0</v>
      </c>
      <c r="H35" s="27">
        <f t="shared" si="0"/>
        <v>40902</v>
      </c>
    </row>
    <row r="36" spans="1:8">
      <c r="A36" s="59"/>
      <c r="B36" s="44" t="s">
        <v>28</v>
      </c>
      <c r="C36" s="45"/>
      <c r="D36" s="31">
        <v>0</v>
      </c>
      <c r="E36" s="33">
        <v>0</v>
      </c>
      <c r="F36" s="32">
        <v>0</v>
      </c>
      <c r="G36" s="25">
        <v>0</v>
      </c>
      <c r="H36" s="27">
        <f t="shared" si="0"/>
        <v>0</v>
      </c>
    </row>
    <row r="37" spans="1:8">
      <c r="A37" s="59"/>
      <c r="B37" s="44" t="s">
        <v>27</v>
      </c>
      <c r="C37" s="45"/>
      <c r="D37" s="31">
        <v>127298</v>
      </c>
      <c r="E37" s="31">
        <v>322479</v>
      </c>
      <c r="F37" s="31">
        <v>335831</v>
      </c>
      <c r="G37" s="31">
        <v>0</v>
      </c>
      <c r="H37" s="27">
        <f t="shared" si="0"/>
        <v>785608</v>
      </c>
    </row>
    <row r="38" spans="1:8">
      <c r="A38" s="59"/>
      <c r="B38" s="44" t="s">
        <v>26</v>
      </c>
      <c r="C38" s="45"/>
      <c r="D38" s="38">
        <v>0</v>
      </c>
      <c r="E38" s="38">
        <v>0</v>
      </c>
      <c r="F38" s="37">
        <v>0</v>
      </c>
      <c r="G38" s="23">
        <v>0</v>
      </c>
      <c r="H38" s="22">
        <f t="shared" ref="H38:H69" si="1">+SUM(D38:G38)</f>
        <v>0</v>
      </c>
    </row>
    <row r="39" spans="1:8">
      <c r="A39" s="58" t="s">
        <v>25</v>
      </c>
      <c r="B39" s="61" t="s">
        <v>82</v>
      </c>
      <c r="C39" s="5" t="s">
        <v>81</v>
      </c>
      <c r="D39" s="36">
        <v>0</v>
      </c>
      <c r="E39" s="36">
        <v>0</v>
      </c>
      <c r="F39" s="36">
        <v>130000</v>
      </c>
      <c r="G39" s="36">
        <v>0</v>
      </c>
      <c r="H39" s="35">
        <f t="shared" si="1"/>
        <v>130000</v>
      </c>
    </row>
    <row r="40" spans="1:8">
      <c r="A40" s="59"/>
      <c r="B40" s="62"/>
      <c r="C40" s="4" t="s">
        <v>24</v>
      </c>
      <c r="D40" s="33">
        <v>0</v>
      </c>
      <c r="E40" s="33">
        <v>0</v>
      </c>
      <c r="F40" s="34">
        <v>0</v>
      </c>
      <c r="G40" s="25">
        <v>0</v>
      </c>
      <c r="H40" s="27">
        <f t="shared" si="1"/>
        <v>0</v>
      </c>
    </row>
    <row r="41" spans="1:8">
      <c r="A41" s="59"/>
      <c r="B41" s="62"/>
      <c r="C41" s="4" t="s">
        <v>23</v>
      </c>
      <c r="D41" s="33">
        <v>0</v>
      </c>
      <c r="E41" s="33">
        <v>0</v>
      </c>
      <c r="F41" s="34">
        <v>0</v>
      </c>
      <c r="G41" s="25">
        <v>0</v>
      </c>
      <c r="H41" s="27">
        <f t="shared" si="1"/>
        <v>0</v>
      </c>
    </row>
    <row r="42" spans="1:8">
      <c r="A42" s="59"/>
      <c r="B42" s="62"/>
      <c r="C42" s="4" t="s">
        <v>22</v>
      </c>
      <c r="D42" s="33">
        <v>0</v>
      </c>
      <c r="E42" s="33">
        <v>0</v>
      </c>
      <c r="F42" s="34">
        <v>0</v>
      </c>
      <c r="G42" s="25">
        <v>0</v>
      </c>
      <c r="H42" s="27">
        <f t="shared" si="1"/>
        <v>0</v>
      </c>
    </row>
    <row r="43" spans="1:8">
      <c r="A43" s="59"/>
      <c r="B43" s="62"/>
      <c r="C43" s="4" t="s">
        <v>21</v>
      </c>
      <c r="D43" s="33">
        <v>0</v>
      </c>
      <c r="E43" s="33">
        <v>0</v>
      </c>
      <c r="F43" s="34">
        <v>130000</v>
      </c>
      <c r="G43" s="25">
        <v>0</v>
      </c>
      <c r="H43" s="27">
        <f t="shared" si="1"/>
        <v>130000</v>
      </c>
    </row>
    <row r="44" spans="1:8">
      <c r="A44" s="59"/>
      <c r="B44" s="62"/>
      <c r="C44" s="4" t="s">
        <v>20</v>
      </c>
      <c r="D44" s="33">
        <v>0</v>
      </c>
      <c r="E44" s="33">
        <v>0</v>
      </c>
      <c r="F44" s="34">
        <v>0</v>
      </c>
      <c r="G44" s="25">
        <v>0</v>
      </c>
      <c r="H44" s="27">
        <f t="shared" si="1"/>
        <v>0</v>
      </c>
    </row>
    <row r="45" spans="1:8">
      <c r="A45" s="59"/>
      <c r="B45" s="62"/>
      <c r="C45" s="4" t="s">
        <v>80</v>
      </c>
      <c r="D45" s="31">
        <v>0</v>
      </c>
      <c r="E45" s="31">
        <v>112890</v>
      </c>
      <c r="F45" s="32">
        <v>0</v>
      </c>
      <c r="G45" s="25">
        <v>3714</v>
      </c>
      <c r="H45" s="27">
        <f t="shared" si="1"/>
        <v>116604</v>
      </c>
    </row>
    <row r="46" spans="1:8">
      <c r="A46" s="59"/>
      <c r="B46" s="62"/>
      <c r="C46" s="4" t="s">
        <v>19</v>
      </c>
      <c r="D46" s="33">
        <v>0</v>
      </c>
      <c r="E46" s="33">
        <v>0</v>
      </c>
      <c r="F46" s="34">
        <v>0</v>
      </c>
      <c r="G46" s="25">
        <v>0</v>
      </c>
      <c r="H46" s="27">
        <f t="shared" si="1"/>
        <v>0</v>
      </c>
    </row>
    <row r="47" spans="1:8">
      <c r="A47" s="59"/>
      <c r="B47" s="62"/>
      <c r="C47" s="4" t="s">
        <v>18</v>
      </c>
      <c r="D47" s="33">
        <v>0</v>
      </c>
      <c r="E47" s="33">
        <v>0</v>
      </c>
      <c r="F47" s="34">
        <v>0</v>
      </c>
      <c r="G47" s="25">
        <v>0</v>
      </c>
      <c r="H47" s="27">
        <f t="shared" si="1"/>
        <v>0</v>
      </c>
    </row>
    <row r="48" spans="1:8">
      <c r="A48" s="59"/>
      <c r="B48" s="62"/>
      <c r="C48" s="4" t="s">
        <v>79</v>
      </c>
      <c r="D48" s="33">
        <v>0</v>
      </c>
      <c r="E48" s="33">
        <v>0</v>
      </c>
      <c r="F48" s="32">
        <v>0</v>
      </c>
      <c r="G48" s="25">
        <v>0</v>
      </c>
      <c r="H48" s="27">
        <f t="shared" si="1"/>
        <v>0</v>
      </c>
    </row>
    <row r="49" spans="1:8">
      <c r="A49" s="59"/>
      <c r="B49" s="62"/>
      <c r="C49" s="4" t="s">
        <v>17</v>
      </c>
      <c r="D49" s="33">
        <v>0</v>
      </c>
      <c r="E49" s="33">
        <v>0</v>
      </c>
      <c r="F49" s="34">
        <v>0</v>
      </c>
      <c r="G49" s="25">
        <v>0</v>
      </c>
      <c r="H49" s="27">
        <f t="shared" si="1"/>
        <v>0</v>
      </c>
    </row>
    <row r="50" spans="1:8">
      <c r="A50" s="59"/>
      <c r="B50" s="62"/>
      <c r="C50" s="4" t="s">
        <v>78</v>
      </c>
      <c r="D50" s="31">
        <v>0</v>
      </c>
      <c r="E50" s="31">
        <v>112890</v>
      </c>
      <c r="F50" s="31">
        <v>130000</v>
      </c>
      <c r="G50" s="31">
        <v>3714</v>
      </c>
      <c r="H50" s="27">
        <f t="shared" si="1"/>
        <v>246604</v>
      </c>
    </row>
    <row r="51" spans="1:8">
      <c r="A51" s="59"/>
      <c r="B51" s="62"/>
      <c r="C51" s="4" t="s">
        <v>16</v>
      </c>
      <c r="D51" s="33">
        <v>0</v>
      </c>
      <c r="E51" s="33">
        <v>0</v>
      </c>
      <c r="F51" s="34">
        <v>0</v>
      </c>
      <c r="G51" s="25">
        <v>0</v>
      </c>
      <c r="H51" s="27">
        <f t="shared" si="1"/>
        <v>0</v>
      </c>
    </row>
    <row r="52" spans="1:8">
      <c r="A52" s="59"/>
      <c r="B52" s="62"/>
      <c r="C52" s="4" t="s">
        <v>15</v>
      </c>
      <c r="D52" s="33">
        <v>0</v>
      </c>
      <c r="E52" s="33">
        <v>0</v>
      </c>
      <c r="F52" s="34">
        <v>0</v>
      </c>
      <c r="G52" s="25">
        <v>0</v>
      </c>
      <c r="H52" s="27">
        <f t="shared" si="1"/>
        <v>0</v>
      </c>
    </row>
    <row r="53" spans="1:8">
      <c r="A53" s="59"/>
      <c r="B53" s="62"/>
      <c r="C53" s="4" t="s">
        <v>77</v>
      </c>
      <c r="D53" s="31">
        <v>0</v>
      </c>
      <c r="E53" s="31">
        <v>112890</v>
      </c>
      <c r="F53" s="31">
        <v>130000</v>
      </c>
      <c r="G53" s="31">
        <v>3714</v>
      </c>
      <c r="H53" s="27">
        <f t="shared" si="1"/>
        <v>246604</v>
      </c>
    </row>
    <row r="54" spans="1:8">
      <c r="A54" s="59"/>
      <c r="B54" s="63" t="s">
        <v>76</v>
      </c>
      <c r="C54" s="4" t="s">
        <v>75</v>
      </c>
      <c r="D54" s="31">
        <v>0</v>
      </c>
      <c r="E54" s="33">
        <v>0</v>
      </c>
      <c r="F54" s="32">
        <v>0</v>
      </c>
      <c r="G54" s="25">
        <v>4002</v>
      </c>
      <c r="H54" s="27">
        <f t="shared" si="1"/>
        <v>4002</v>
      </c>
    </row>
    <row r="55" spans="1:8">
      <c r="A55" s="59"/>
      <c r="B55" s="64"/>
      <c r="C55" s="4" t="s">
        <v>74</v>
      </c>
      <c r="D55" s="31">
        <v>160331</v>
      </c>
      <c r="E55" s="31">
        <v>131095</v>
      </c>
      <c r="F55" s="32">
        <v>904042</v>
      </c>
      <c r="G55" s="25">
        <v>0</v>
      </c>
      <c r="H55" s="27">
        <f t="shared" si="1"/>
        <v>1195468</v>
      </c>
    </row>
    <row r="56" spans="1:8">
      <c r="A56" s="59"/>
      <c r="B56" s="64"/>
      <c r="C56" s="4" t="s">
        <v>73</v>
      </c>
      <c r="D56" s="31">
        <v>36107</v>
      </c>
      <c r="E56" s="31">
        <v>437224</v>
      </c>
      <c r="F56" s="32">
        <v>82024</v>
      </c>
      <c r="G56" s="25">
        <v>0</v>
      </c>
      <c r="H56" s="27">
        <f t="shared" si="1"/>
        <v>555355</v>
      </c>
    </row>
    <row r="57" spans="1:8">
      <c r="A57" s="59"/>
      <c r="B57" s="64"/>
      <c r="C57" s="4" t="s">
        <v>14</v>
      </c>
      <c r="D57" s="31">
        <v>0</v>
      </c>
      <c r="E57" s="33">
        <v>0</v>
      </c>
      <c r="F57" s="32">
        <v>0</v>
      </c>
      <c r="G57" s="25">
        <v>0</v>
      </c>
      <c r="H57" s="27">
        <f t="shared" si="1"/>
        <v>0</v>
      </c>
    </row>
    <row r="58" spans="1:8">
      <c r="A58" s="59"/>
      <c r="B58" s="64"/>
      <c r="C58" s="4" t="s">
        <v>72</v>
      </c>
      <c r="D58" s="31">
        <v>1012</v>
      </c>
      <c r="E58" s="33">
        <v>0</v>
      </c>
      <c r="F58" s="32">
        <v>7807</v>
      </c>
      <c r="G58" s="25">
        <v>0</v>
      </c>
      <c r="H58" s="27">
        <f t="shared" si="1"/>
        <v>8819</v>
      </c>
    </row>
    <row r="59" spans="1:8">
      <c r="A59" s="59"/>
      <c r="B59" s="65"/>
      <c r="C59" s="4" t="s">
        <v>71</v>
      </c>
      <c r="D59" s="31">
        <v>197450</v>
      </c>
      <c r="E59" s="31">
        <v>568319</v>
      </c>
      <c r="F59" s="31">
        <v>993873</v>
      </c>
      <c r="G59" s="31">
        <v>4002</v>
      </c>
      <c r="H59" s="27">
        <f t="shared" si="1"/>
        <v>1763644</v>
      </c>
    </row>
    <row r="60" spans="1:8">
      <c r="A60" s="60"/>
      <c r="B60" s="66" t="s">
        <v>70</v>
      </c>
      <c r="C60" s="67"/>
      <c r="D60" s="30">
        <v>197450</v>
      </c>
      <c r="E60" s="30">
        <v>455429</v>
      </c>
      <c r="F60" s="30">
        <v>863873</v>
      </c>
      <c r="G60" s="30">
        <v>288</v>
      </c>
      <c r="H60" s="22">
        <f t="shared" si="1"/>
        <v>1517040</v>
      </c>
    </row>
    <row r="61" spans="1:8">
      <c r="A61" s="43" t="s">
        <v>13</v>
      </c>
      <c r="B61" s="68" t="s">
        <v>12</v>
      </c>
      <c r="C61" s="68"/>
      <c r="D61" s="29">
        <v>57097</v>
      </c>
      <c r="E61" s="29">
        <v>88799</v>
      </c>
      <c r="F61" s="29">
        <v>145780</v>
      </c>
      <c r="G61" s="29">
        <v>0</v>
      </c>
      <c r="H61" s="24">
        <f t="shared" si="1"/>
        <v>291676</v>
      </c>
    </row>
    <row r="62" spans="1:8">
      <c r="A62" s="43"/>
      <c r="B62" s="69" t="s">
        <v>11</v>
      </c>
      <c r="C62" s="69"/>
      <c r="D62" s="28">
        <v>47440</v>
      </c>
      <c r="E62" s="28">
        <v>67167</v>
      </c>
      <c r="F62" s="28">
        <v>83084</v>
      </c>
      <c r="G62" s="28">
        <v>0</v>
      </c>
      <c r="H62" s="24">
        <f t="shared" si="1"/>
        <v>197691</v>
      </c>
    </row>
    <row r="63" spans="1:8">
      <c r="A63" s="43"/>
      <c r="B63" s="69" t="s">
        <v>10</v>
      </c>
      <c r="C63" s="69"/>
      <c r="D63" s="28">
        <v>9657</v>
      </c>
      <c r="E63" s="28">
        <v>21632</v>
      </c>
      <c r="F63" s="28">
        <v>62696</v>
      </c>
      <c r="G63" s="28">
        <v>0</v>
      </c>
      <c r="H63" s="24">
        <f t="shared" si="1"/>
        <v>93985</v>
      </c>
    </row>
    <row r="64" spans="1:8">
      <c r="A64" s="43"/>
      <c r="B64" s="69" t="s">
        <v>69</v>
      </c>
      <c r="C64" s="69"/>
      <c r="D64" s="28">
        <v>10784</v>
      </c>
      <c r="E64" s="28">
        <v>16500</v>
      </c>
      <c r="F64" s="28">
        <v>24672</v>
      </c>
      <c r="G64" s="28">
        <v>0</v>
      </c>
      <c r="H64" s="24">
        <f t="shared" si="1"/>
        <v>51956</v>
      </c>
    </row>
    <row r="65" spans="1:9">
      <c r="A65" s="43"/>
      <c r="B65" s="69" t="s">
        <v>9</v>
      </c>
      <c r="C65" s="69"/>
      <c r="D65" s="28">
        <v>16419</v>
      </c>
      <c r="E65" s="28">
        <v>0</v>
      </c>
      <c r="F65" s="28">
        <v>96564</v>
      </c>
      <c r="G65" s="28">
        <v>0</v>
      </c>
      <c r="H65" s="24">
        <f t="shared" si="1"/>
        <v>112983</v>
      </c>
    </row>
    <row r="66" spans="1:9">
      <c r="A66" s="43"/>
      <c r="B66" s="69" t="s">
        <v>8</v>
      </c>
      <c r="C66" s="69"/>
      <c r="D66" s="28">
        <v>1415</v>
      </c>
      <c r="E66" s="28">
        <v>4367</v>
      </c>
      <c r="F66" s="28">
        <v>22296</v>
      </c>
      <c r="G66" s="28">
        <v>0</v>
      </c>
      <c r="H66" s="24">
        <f t="shared" si="1"/>
        <v>28078</v>
      </c>
    </row>
    <row r="67" spans="1:9">
      <c r="A67" s="43"/>
      <c r="B67" s="69" t="s">
        <v>68</v>
      </c>
      <c r="C67" s="69"/>
      <c r="D67" s="28">
        <v>14411</v>
      </c>
      <c r="E67" s="28">
        <v>24408</v>
      </c>
      <c r="F67" s="28">
        <v>30371</v>
      </c>
      <c r="G67" s="28">
        <v>0</v>
      </c>
      <c r="H67" s="24">
        <f t="shared" si="1"/>
        <v>69190</v>
      </c>
    </row>
    <row r="68" spans="1:9">
      <c r="A68" s="43"/>
      <c r="B68" s="69" t="s">
        <v>7</v>
      </c>
      <c r="C68" s="69"/>
      <c r="D68" s="28">
        <v>69595</v>
      </c>
      <c r="E68" s="28">
        <v>500734</v>
      </c>
      <c r="F68" s="28">
        <v>507318</v>
      </c>
      <c r="G68" s="28">
        <v>0</v>
      </c>
      <c r="H68" s="24">
        <f t="shared" si="1"/>
        <v>1077647</v>
      </c>
    </row>
    <row r="69" spans="1:9">
      <c r="A69" s="43"/>
      <c r="B69" s="69" t="s">
        <v>6</v>
      </c>
      <c r="C69" s="69"/>
      <c r="D69" s="28">
        <v>0</v>
      </c>
      <c r="E69" s="28">
        <v>0</v>
      </c>
      <c r="F69" s="28">
        <v>0</v>
      </c>
      <c r="G69" s="28">
        <v>0</v>
      </c>
      <c r="H69" s="24">
        <f t="shared" si="1"/>
        <v>0</v>
      </c>
    </row>
    <row r="70" spans="1:9">
      <c r="A70" s="43"/>
      <c r="B70" s="3" t="s">
        <v>5</v>
      </c>
      <c r="C70" s="3"/>
      <c r="D70" s="28">
        <v>0</v>
      </c>
      <c r="E70" s="28">
        <v>50888</v>
      </c>
      <c r="F70" s="28">
        <v>0</v>
      </c>
      <c r="G70" s="28">
        <v>0</v>
      </c>
      <c r="H70" s="24"/>
    </row>
    <row r="71" spans="1:9">
      <c r="A71" s="43"/>
      <c r="B71" s="69" t="s">
        <v>67</v>
      </c>
      <c r="C71" s="69"/>
      <c r="D71" s="28">
        <v>40963</v>
      </c>
      <c r="E71" s="28">
        <v>45547</v>
      </c>
      <c r="F71" s="28">
        <v>243821</v>
      </c>
      <c r="G71" s="28">
        <v>0</v>
      </c>
      <c r="H71" s="27">
        <f t="shared" ref="H71:H77" si="2">+SUM(D71:G71)</f>
        <v>330331</v>
      </c>
    </row>
    <row r="72" spans="1:9">
      <c r="A72" s="43"/>
      <c r="B72" s="69" t="s">
        <v>66</v>
      </c>
      <c r="C72" s="69"/>
      <c r="D72" s="25">
        <v>210684</v>
      </c>
      <c r="E72" s="25">
        <v>731243</v>
      </c>
      <c r="F72" s="25">
        <v>1070822</v>
      </c>
      <c r="G72" s="25">
        <v>0</v>
      </c>
      <c r="H72" s="26">
        <f t="shared" si="2"/>
        <v>2012749</v>
      </c>
    </row>
    <row r="73" spans="1:9">
      <c r="A73" s="43"/>
      <c r="B73" s="69" t="s">
        <v>4</v>
      </c>
      <c r="C73" s="69"/>
      <c r="D73" s="25">
        <v>0</v>
      </c>
      <c r="E73" s="25">
        <v>0</v>
      </c>
      <c r="F73" s="25">
        <v>0</v>
      </c>
      <c r="G73" s="25">
        <v>0</v>
      </c>
      <c r="H73" s="24">
        <f t="shared" si="2"/>
        <v>0</v>
      </c>
    </row>
    <row r="74" spans="1:9">
      <c r="A74" s="43"/>
      <c r="B74" s="74" t="s">
        <v>65</v>
      </c>
      <c r="C74" s="74"/>
      <c r="D74" s="23">
        <v>210684</v>
      </c>
      <c r="E74" s="23">
        <v>731243</v>
      </c>
      <c r="F74" s="23">
        <v>1070822</v>
      </c>
      <c r="G74" s="23">
        <v>0</v>
      </c>
      <c r="H74" s="22">
        <f t="shared" si="2"/>
        <v>2012749</v>
      </c>
    </row>
    <row r="75" spans="1:9" ht="13.5">
      <c r="A75" s="70" t="s">
        <v>64</v>
      </c>
      <c r="B75" s="71"/>
      <c r="C75" s="72"/>
      <c r="D75" s="20">
        <v>8</v>
      </c>
      <c r="E75" s="20">
        <v>16</v>
      </c>
      <c r="F75" s="20">
        <v>16</v>
      </c>
      <c r="G75" s="19">
        <v>0</v>
      </c>
      <c r="H75" s="18">
        <f t="shared" si="2"/>
        <v>40</v>
      </c>
      <c r="I75" s="11"/>
    </row>
    <row r="76" spans="1:9" ht="13.5">
      <c r="A76" s="73" t="s">
        <v>3</v>
      </c>
      <c r="B76" s="73"/>
      <c r="C76" s="73"/>
      <c r="D76" s="20">
        <v>7</v>
      </c>
      <c r="E76" s="20">
        <v>16</v>
      </c>
      <c r="F76" s="20">
        <v>13</v>
      </c>
      <c r="G76" s="19">
        <v>0</v>
      </c>
      <c r="H76" s="21">
        <f t="shared" si="2"/>
        <v>36</v>
      </c>
      <c r="I76" s="11"/>
    </row>
    <row r="77" spans="1:9" ht="13.5">
      <c r="A77" s="73" t="s">
        <v>63</v>
      </c>
      <c r="B77" s="73"/>
      <c r="C77" s="73"/>
      <c r="D77" s="20">
        <v>6698</v>
      </c>
      <c r="E77" s="20">
        <v>13934</v>
      </c>
      <c r="F77" s="20">
        <v>29538</v>
      </c>
      <c r="G77" s="19">
        <v>0</v>
      </c>
      <c r="H77" s="18">
        <f t="shared" si="2"/>
        <v>50170</v>
      </c>
      <c r="I77" s="11"/>
    </row>
    <row r="78" spans="1:9" s="12" customFormat="1" ht="13.5">
      <c r="A78" s="46" t="s">
        <v>2</v>
      </c>
      <c r="B78" s="46"/>
      <c r="C78" s="46"/>
      <c r="D78" s="15">
        <f>+ROUND((D18-D25)/D77,2)</f>
        <v>31.45</v>
      </c>
      <c r="E78" s="15">
        <f>+ROUND((E18-E24)/E77,2)</f>
        <v>52.48</v>
      </c>
      <c r="F78" s="15">
        <f>+ROUND((F18-F24)/F77,2)</f>
        <v>36.25</v>
      </c>
      <c r="G78" s="17" t="s">
        <v>62</v>
      </c>
      <c r="H78" s="16">
        <f>+ROUND((H18-H24)/H77,2)</f>
        <v>40.119999999999997</v>
      </c>
      <c r="I78" s="11"/>
    </row>
    <row r="79" spans="1:9" s="12" customFormat="1" ht="13.5">
      <c r="A79" s="46" t="s">
        <v>1</v>
      </c>
      <c r="B79" s="46"/>
      <c r="C79" s="46"/>
      <c r="D79" s="15">
        <f>+ROUND((D18-D24-D15)/D77,2)</f>
        <v>31.2</v>
      </c>
      <c r="E79" s="15">
        <f>+ROUND((E18-E24-E15)/E77,2)</f>
        <v>40.479999999999997</v>
      </c>
      <c r="F79" s="15">
        <f>+ROUND((F18-F24-F15)/F77,2)</f>
        <v>33.97</v>
      </c>
      <c r="G79" s="17" t="s">
        <v>61</v>
      </c>
      <c r="H79" s="16">
        <f>+ROUND((H18-H24-H15)/H77,2)</f>
        <v>35.409999999999997</v>
      </c>
      <c r="I79" s="11"/>
    </row>
    <row r="80" spans="1:9" s="12" customFormat="1" ht="13.5">
      <c r="A80" s="46" t="s">
        <v>0</v>
      </c>
      <c r="B80" s="46"/>
      <c r="C80" s="46"/>
      <c r="D80" s="15">
        <f>+ROUND(D8/D77,2)</f>
        <v>49.64</v>
      </c>
      <c r="E80" s="15">
        <f>+ROUND(E8/E77,2)</f>
        <v>59.24</v>
      </c>
      <c r="F80" s="15">
        <f>+ROUND(F8/F77,2)</f>
        <v>44.42</v>
      </c>
      <c r="G80" s="14" t="s">
        <v>61</v>
      </c>
      <c r="H80" s="13">
        <f>+ROUND(H8/H77,2)</f>
        <v>49.23</v>
      </c>
      <c r="I80" s="11"/>
    </row>
    <row r="81" spans="9:9" ht="13.5">
      <c r="I81" s="11"/>
    </row>
  </sheetData>
  <mergeCells count="62">
    <mergeCell ref="B73:C73"/>
    <mergeCell ref="B74:C74"/>
    <mergeCell ref="B66:C66"/>
    <mergeCell ref="B67:C67"/>
    <mergeCell ref="B68:C68"/>
    <mergeCell ref="B69:C69"/>
    <mergeCell ref="B71:C71"/>
    <mergeCell ref="A75:C75"/>
    <mergeCell ref="A76:C76"/>
    <mergeCell ref="A77:C77"/>
    <mergeCell ref="A78:C78"/>
    <mergeCell ref="A80:C80"/>
    <mergeCell ref="B62:C62"/>
    <mergeCell ref="B63:C63"/>
    <mergeCell ref="B64:C64"/>
    <mergeCell ref="B65:C65"/>
    <mergeCell ref="B72:C72"/>
    <mergeCell ref="B31:C31"/>
    <mergeCell ref="B33:C33"/>
    <mergeCell ref="B61:C61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A79:C79"/>
    <mergeCell ref="G2:H2"/>
    <mergeCell ref="A3:C3"/>
    <mergeCell ref="H3:H5"/>
    <mergeCell ref="A4:C4"/>
    <mergeCell ref="A5:C5"/>
    <mergeCell ref="B6:C6"/>
    <mergeCell ref="B7:C7"/>
    <mergeCell ref="B8:C8"/>
    <mergeCell ref="B9:C9"/>
    <mergeCell ref="A6:A38"/>
    <mergeCell ref="A39:A60"/>
    <mergeCell ref="B39:B53"/>
    <mergeCell ref="B54:B59"/>
    <mergeCell ref="B60:C60"/>
    <mergeCell ref="B14:C14"/>
    <mergeCell ref="A61:A74"/>
    <mergeCell ref="B10:C10"/>
    <mergeCell ref="B11:C11"/>
    <mergeCell ref="B12:C12"/>
    <mergeCell ref="B13:C13"/>
    <mergeCell ref="B20:C20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</mergeCells>
  <phoneticPr fontId="1"/>
  <pageMargins left="0.98425196850393704" right="0.19685039370078741" top="0.19685039370078741" bottom="0.39370078740157483" header="0.51181102362204722" footer="0.51181102362204722"/>
  <pageSetup paperSize="9" scale="9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'28'!Export</vt:lpstr>
      <vt:lpstr>'28'!Print_Area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2017-03-07T09:17:30Z</dcterms:created>
  <dcterms:modified xsi:type="dcterms:W3CDTF">2018-03-13T00:34:14Z</dcterms:modified>
</cp:coreProperties>
</file>