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10"/>
  </bookViews>
  <sheets>
    <sheet name="30" sheetId="1" r:id="rId1"/>
  </sheets>
  <definedNames>
    <definedName name="_xlnm._FilterDatabase" localSheetId="0" hidden="1">'30'!$A$7:$AC$89</definedName>
    <definedName name="_xlnm.Print_Area" localSheetId="0">'30'!$A$1:$AC$89</definedName>
    <definedName name="_xlnm.Print_Titles" localSheetId="0">'30'!$2:$7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5" i="1"/>
  <c r="D84" i="1"/>
  <c r="D83" i="1"/>
  <c r="D82" i="1"/>
  <c r="D79" i="1"/>
  <c r="D78" i="1"/>
  <c r="D77" i="1"/>
  <c r="D76" i="1"/>
  <c r="D75" i="1"/>
  <c r="D74" i="1"/>
  <c r="D73" i="1"/>
  <c r="D72" i="1"/>
  <c r="D71" i="1"/>
  <c r="D68" i="1"/>
  <c r="D67" i="1"/>
  <c r="D66" i="1"/>
  <c r="D65" i="1"/>
  <c r="D62" i="1"/>
  <c r="D61" i="1"/>
  <c r="D60" i="1"/>
  <c r="D59" i="1"/>
  <c r="D58" i="1"/>
  <c r="D57" i="1"/>
  <c r="D56" i="1"/>
  <c r="D53" i="1"/>
  <c r="D50" i="1"/>
  <c r="D49" i="1"/>
  <c r="D48" i="1"/>
  <c r="D47" i="1"/>
  <c r="D46" i="1"/>
  <c r="D45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6" i="1"/>
  <c r="D25" i="1"/>
  <c r="D24" i="1"/>
  <c r="D23" i="1"/>
  <c r="D22" i="1"/>
  <c r="D19" i="1"/>
  <c r="D18" i="1"/>
  <c r="D17" i="1"/>
  <c r="D14" i="1"/>
  <c r="D13" i="1"/>
  <c r="D12" i="1"/>
  <c r="D11" i="1"/>
  <c r="D10" i="1"/>
  <c r="D9" i="1"/>
  <c r="D8" i="1"/>
  <c r="K86" i="1" l="1"/>
  <c r="K85" i="1"/>
  <c r="K84" i="1"/>
  <c r="K83" i="1"/>
  <c r="K82" i="1"/>
  <c r="K79" i="1"/>
  <c r="K78" i="1"/>
  <c r="K77" i="1"/>
  <c r="K76" i="1"/>
  <c r="K75" i="1"/>
  <c r="K74" i="1"/>
  <c r="K73" i="1"/>
  <c r="K72" i="1"/>
  <c r="K71" i="1"/>
  <c r="K68" i="1"/>
  <c r="K67" i="1"/>
  <c r="K66" i="1"/>
  <c r="K65" i="1"/>
  <c r="K56" i="1"/>
  <c r="K62" i="1"/>
  <c r="K61" i="1"/>
  <c r="K58" i="1"/>
  <c r="K60" i="1"/>
  <c r="K57" i="1"/>
  <c r="K59" i="1"/>
  <c r="K53" i="1"/>
  <c r="K50" i="1"/>
  <c r="K49" i="1"/>
  <c r="K48" i="1"/>
  <c r="K47" i="1"/>
  <c r="K46" i="1"/>
  <c r="K45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6" i="1"/>
  <c r="K25" i="1"/>
  <c r="K24" i="1"/>
  <c r="K23" i="1"/>
  <c r="K22" i="1"/>
  <c r="K18" i="1"/>
  <c r="K19" i="1"/>
  <c r="K17" i="1"/>
  <c r="K14" i="1"/>
  <c r="K13" i="1"/>
  <c r="K12" i="1"/>
  <c r="K11" i="1"/>
  <c r="K10" i="1"/>
  <c r="K9" i="1"/>
  <c r="K8" i="1"/>
  <c r="E63" i="1"/>
  <c r="S47" i="1" l="1"/>
  <c r="S48" i="1"/>
  <c r="S49" i="1"/>
  <c r="Q47" i="1"/>
  <c r="Q48" i="1"/>
  <c r="Q49" i="1"/>
  <c r="O47" i="1"/>
  <c r="O48" i="1"/>
  <c r="O49" i="1"/>
  <c r="M47" i="1"/>
  <c r="M48" i="1"/>
  <c r="M49" i="1"/>
  <c r="J47" i="1"/>
  <c r="J48" i="1"/>
  <c r="J49" i="1"/>
  <c r="H47" i="1"/>
  <c r="H48" i="1"/>
  <c r="H49" i="1"/>
  <c r="H50" i="1"/>
  <c r="F47" i="1"/>
  <c r="F48" i="1"/>
  <c r="F49" i="1"/>
  <c r="AC87" i="1" l="1"/>
  <c r="AB87" i="1"/>
  <c r="AA87" i="1"/>
  <c r="Z87" i="1"/>
  <c r="Y87" i="1"/>
  <c r="X87" i="1"/>
  <c r="W87" i="1"/>
  <c r="V87" i="1"/>
  <c r="U87" i="1"/>
  <c r="AC80" i="1"/>
  <c r="AB80" i="1"/>
  <c r="AA80" i="1"/>
  <c r="Z80" i="1"/>
  <c r="Y80" i="1"/>
  <c r="X80" i="1"/>
  <c r="W80" i="1"/>
  <c r="V80" i="1"/>
  <c r="U80" i="1"/>
  <c r="AC69" i="1"/>
  <c r="AB69" i="1"/>
  <c r="AA69" i="1"/>
  <c r="Z69" i="1"/>
  <c r="Y69" i="1"/>
  <c r="X69" i="1"/>
  <c r="W69" i="1"/>
  <c r="V69" i="1"/>
  <c r="U69" i="1"/>
  <c r="AC63" i="1"/>
  <c r="AB63" i="1"/>
  <c r="AA63" i="1"/>
  <c r="Z63" i="1"/>
  <c r="Y63" i="1"/>
  <c r="X63" i="1"/>
  <c r="W63" i="1"/>
  <c r="V63" i="1"/>
  <c r="U63" i="1"/>
  <c r="AC54" i="1"/>
  <c r="AB54" i="1"/>
  <c r="AA54" i="1"/>
  <c r="Z54" i="1"/>
  <c r="Y54" i="1"/>
  <c r="X54" i="1"/>
  <c r="W54" i="1"/>
  <c r="V54" i="1"/>
  <c r="U54" i="1"/>
  <c r="AC51" i="1"/>
  <c r="AB51" i="1"/>
  <c r="AA51" i="1"/>
  <c r="Z51" i="1"/>
  <c r="Y51" i="1"/>
  <c r="X51" i="1"/>
  <c r="W51" i="1"/>
  <c r="V51" i="1"/>
  <c r="U51" i="1"/>
  <c r="AC43" i="1"/>
  <c r="AB43" i="1"/>
  <c r="AA43" i="1"/>
  <c r="Z43" i="1"/>
  <c r="Y43" i="1"/>
  <c r="X43" i="1"/>
  <c r="W43" i="1"/>
  <c r="V43" i="1"/>
  <c r="U43" i="1"/>
  <c r="AC33" i="1"/>
  <c r="AB33" i="1"/>
  <c r="AA33" i="1"/>
  <c r="Z33" i="1"/>
  <c r="Y33" i="1"/>
  <c r="X33" i="1"/>
  <c r="W33" i="1"/>
  <c r="V33" i="1"/>
  <c r="U33" i="1"/>
  <c r="AC20" i="1"/>
  <c r="AB20" i="1"/>
  <c r="AA20" i="1"/>
  <c r="Z20" i="1"/>
  <c r="Y20" i="1"/>
  <c r="X20" i="1"/>
  <c r="W20" i="1"/>
  <c r="V20" i="1"/>
  <c r="U20" i="1"/>
  <c r="AC15" i="1"/>
  <c r="AB15" i="1"/>
  <c r="AA15" i="1"/>
  <c r="Z15" i="1"/>
  <c r="Y15" i="1"/>
  <c r="X15" i="1"/>
  <c r="W15" i="1"/>
  <c r="V15" i="1"/>
  <c r="U15" i="1"/>
  <c r="T87" i="1"/>
  <c r="T80" i="1"/>
  <c r="T69" i="1"/>
  <c r="T63" i="1"/>
  <c r="T54" i="1"/>
  <c r="T51" i="1"/>
  <c r="T43" i="1"/>
  <c r="T33" i="1"/>
  <c r="T20" i="1"/>
  <c r="T15" i="1"/>
  <c r="R80" i="1"/>
  <c r="P80" i="1"/>
  <c r="N80" i="1"/>
  <c r="R69" i="1"/>
  <c r="P69" i="1"/>
  <c r="N69" i="1"/>
  <c r="R63" i="1"/>
  <c r="P63" i="1"/>
  <c r="N63" i="1"/>
  <c r="R54" i="1"/>
  <c r="P54" i="1"/>
  <c r="N54" i="1"/>
  <c r="R51" i="1"/>
  <c r="P51" i="1"/>
  <c r="N51" i="1"/>
  <c r="R43" i="1"/>
  <c r="P43" i="1"/>
  <c r="N43" i="1"/>
  <c r="R33" i="1"/>
  <c r="P33" i="1"/>
  <c r="N33" i="1"/>
  <c r="R20" i="1"/>
  <c r="P20" i="1"/>
  <c r="N20" i="1"/>
  <c r="R15" i="1"/>
  <c r="P15" i="1"/>
  <c r="N15" i="1"/>
  <c r="L80" i="1"/>
  <c r="L69" i="1"/>
  <c r="L63" i="1"/>
  <c r="L54" i="1"/>
  <c r="L51" i="1"/>
  <c r="L43" i="1"/>
  <c r="L33" i="1"/>
  <c r="L20" i="1"/>
  <c r="L15" i="1"/>
  <c r="K80" i="1"/>
  <c r="K69" i="1"/>
  <c r="K63" i="1"/>
  <c r="K54" i="1"/>
  <c r="K51" i="1"/>
  <c r="K43" i="1"/>
  <c r="K33" i="1"/>
  <c r="K20" i="1"/>
  <c r="K15" i="1"/>
  <c r="I33" i="1"/>
  <c r="I20" i="1"/>
  <c r="I15" i="1"/>
  <c r="I80" i="1"/>
  <c r="G80" i="1"/>
  <c r="I69" i="1"/>
  <c r="G69" i="1"/>
  <c r="I63" i="1"/>
  <c r="G63" i="1"/>
  <c r="I54" i="1"/>
  <c r="G54" i="1"/>
  <c r="I51" i="1"/>
  <c r="G51" i="1"/>
  <c r="I43" i="1"/>
  <c r="G43" i="1"/>
  <c r="G33" i="1"/>
  <c r="G20" i="1"/>
  <c r="G15" i="1"/>
  <c r="E80" i="1"/>
  <c r="E69" i="1"/>
  <c r="E54" i="1"/>
  <c r="E51" i="1"/>
  <c r="E43" i="1"/>
  <c r="E33" i="1"/>
  <c r="E20" i="1"/>
  <c r="E15" i="1"/>
  <c r="D80" i="1"/>
  <c r="D69" i="1"/>
  <c r="D63" i="1"/>
  <c r="D54" i="1"/>
  <c r="D51" i="1"/>
  <c r="D43" i="1"/>
  <c r="D33" i="1"/>
  <c r="D20" i="1"/>
  <c r="D15" i="1"/>
  <c r="AC89" i="1" l="1"/>
  <c r="AA89" i="1"/>
  <c r="Z89" i="1"/>
  <c r="Y89" i="1"/>
  <c r="W89" i="1"/>
  <c r="V89" i="1"/>
  <c r="U89" i="1"/>
  <c r="F8" i="1"/>
  <c r="H8" i="1"/>
  <c r="J8" i="1"/>
  <c r="M8" i="1"/>
  <c r="O8" i="1"/>
  <c r="Q8" i="1"/>
  <c r="S8" i="1"/>
  <c r="F9" i="1"/>
  <c r="H9" i="1"/>
  <c r="J9" i="1"/>
  <c r="M9" i="1"/>
  <c r="O9" i="1"/>
  <c r="Q9" i="1"/>
  <c r="S9" i="1"/>
  <c r="F10" i="1"/>
  <c r="H10" i="1"/>
  <c r="J10" i="1"/>
  <c r="M10" i="1"/>
  <c r="O10" i="1"/>
  <c r="Q10" i="1"/>
  <c r="S10" i="1"/>
  <c r="F11" i="1"/>
  <c r="H11" i="1"/>
  <c r="J11" i="1"/>
  <c r="M11" i="1"/>
  <c r="O11" i="1"/>
  <c r="Q11" i="1"/>
  <c r="S11" i="1"/>
  <c r="F12" i="1"/>
  <c r="H12" i="1"/>
  <c r="J12" i="1"/>
  <c r="M12" i="1"/>
  <c r="O12" i="1"/>
  <c r="Q12" i="1"/>
  <c r="S12" i="1"/>
  <c r="F13" i="1"/>
  <c r="H13" i="1"/>
  <c r="J13" i="1"/>
  <c r="M13" i="1"/>
  <c r="O13" i="1"/>
  <c r="Q13" i="1"/>
  <c r="S13" i="1"/>
  <c r="F14" i="1"/>
  <c r="H14" i="1"/>
  <c r="J14" i="1"/>
  <c r="M14" i="1"/>
  <c r="O14" i="1"/>
  <c r="Q14" i="1"/>
  <c r="S14" i="1"/>
  <c r="F15" i="1"/>
  <c r="H15" i="1"/>
  <c r="J15" i="1"/>
  <c r="Q15" i="1"/>
  <c r="F17" i="1"/>
  <c r="H17" i="1"/>
  <c r="J17" i="1"/>
  <c r="M17" i="1"/>
  <c r="O17" i="1"/>
  <c r="Q17" i="1"/>
  <c r="S17" i="1"/>
  <c r="F19" i="1"/>
  <c r="H19" i="1"/>
  <c r="J19" i="1"/>
  <c r="M19" i="1"/>
  <c r="O19" i="1"/>
  <c r="Q19" i="1"/>
  <c r="S19" i="1"/>
  <c r="F18" i="1"/>
  <c r="H18" i="1"/>
  <c r="J18" i="1"/>
  <c r="M18" i="1"/>
  <c r="O18" i="1"/>
  <c r="Q18" i="1"/>
  <c r="S18" i="1"/>
  <c r="F20" i="1"/>
  <c r="J20" i="1"/>
  <c r="S20" i="1"/>
  <c r="F22" i="1"/>
  <c r="H22" i="1"/>
  <c r="J22" i="1"/>
  <c r="M22" i="1"/>
  <c r="O22" i="1"/>
  <c r="Q22" i="1"/>
  <c r="S22" i="1"/>
  <c r="F23" i="1"/>
  <c r="H23" i="1"/>
  <c r="J23" i="1"/>
  <c r="M23" i="1"/>
  <c r="O23" i="1"/>
  <c r="Q23" i="1"/>
  <c r="S23" i="1"/>
  <c r="F24" i="1"/>
  <c r="H24" i="1"/>
  <c r="J24" i="1"/>
  <c r="M24" i="1"/>
  <c r="O24" i="1"/>
  <c r="Q24" i="1"/>
  <c r="S24" i="1"/>
  <c r="F25" i="1"/>
  <c r="H25" i="1"/>
  <c r="J25" i="1"/>
  <c r="M25" i="1"/>
  <c r="O25" i="1"/>
  <c r="Q25" i="1"/>
  <c r="S25" i="1"/>
  <c r="F26" i="1"/>
  <c r="H26" i="1"/>
  <c r="J26" i="1"/>
  <c r="M26" i="1"/>
  <c r="O26" i="1"/>
  <c r="Q26" i="1"/>
  <c r="S26" i="1"/>
  <c r="F27" i="1"/>
  <c r="H27" i="1"/>
  <c r="J27" i="1"/>
  <c r="M27" i="1"/>
  <c r="O27" i="1"/>
  <c r="Q27" i="1"/>
  <c r="S27" i="1"/>
  <c r="F28" i="1"/>
  <c r="H28" i="1"/>
  <c r="J28" i="1"/>
  <c r="M28" i="1"/>
  <c r="O28" i="1"/>
  <c r="Q28" i="1"/>
  <c r="S28" i="1"/>
  <c r="F29" i="1"/>
  <c r="H29" i="1"/>
  <c r="J29" i="1"/>
  <c r="M29" i="1"/>
  <c r="O29" i="1"/>
  <c r="Q29" i="1"/>
  <c r="S29" i="1"/>
  <c r="F30" i="1"/>
  <c r="H30" i="1"/>
  <c r="J30" i="1"/>
  <c r="M30" i="1"/>
  <c r="O30" i="1"/>
  <c r="Q30" i="1"/>
  <c r="S30" i="1"/>
  <c r="F31" i="1"/>
  <c r="H31" i="1"/>
  <c r="J31" i="1"/>
  <c r="M31" i="1"/>
  <c r="O31" i="1"/>
  <c r="Q31" i="1"/>
  <c r="S31" i="1"/>
  <c r="F32" i="1"/>
  <c r="H32" i="1"/>
  <c r="J32" i="1"/>
  <c r="M32" i="1"/>
  <c r="O32" i="1"/>
  <c r="Q32" i="1"/>
  <c r="S32" i="1"/>
  <c r="F33" i="1"/>
  <c r="F35" i="1"/>
  <c r="H35" i="1"/>
  <c r="J35" i="1"/>
  <c r="M35" i="1"/>
  <c r="O35" i="1"/>
  <c r="Q35" i="1"/>
  <c r="S35" i="1"/>
  <c r="F36" i="1"/>
  <c r="H36" i="1"/>
  <c r="J36" i="1"/>
  <c r="M36" i="1"/>
  <c r="O36" i="1"/>
  <c r="Q36" i="1"/>
  <c r="S36" i="1"/>
  <c r="F37" i="1"/>
  <c r="H37" i="1"/>
  <c r="J37" i="1"/>
  <c r="M37" i="1"/>
  <c r="O37" i="1"/>
  <c r="Q37" i="1"/>
  <c r="S37" i="1"/>
  <c r="F38" i="1"/>
  <c r="H38" i="1"/>
  <c r="J38" i="1"/>
  <c r="M38" i="1"/>
  <c r="O38" i="1"/>
  <c r="Q38" i="1"/>
  <c r="S38" i="1"/>
  <c r="F39" i="1"/>
  <c r="H39" i="1"/>
  <c r="J39" i="1"/>
  <c r="M39" i="1"/>
  <c r="O39" i="1"/>
  <c r="Q39" i="1"/>
  <c r="S39" i="1"/>
  <c r="F40" i="1"/>
  <c r="H40" i="1"/>
  <c r="J40" i="1"/>
  <c r="M40" i="1"/>
  <c r="O40" i="1"/>
  <c r="Q40" i="1"/>
  <c r="S40" i="1"/>
  <c r="F41" i="1"/>
  <c r="H41" i="1"/>
  <c r="J41" i="1"/>
  <c r="M41" i="1"/>
  <c r="O41" i="1"/>
  <c r="Q41" i="1"/>
  <c r="S41" i="1"/>
  <c r="F42" i="1"/>
  <c r="H42" i="1"/>
  <c r="J42" i="1"/>
  <c r="M42" i="1"/>
  <c r="O42" i="1"/>
  <c r="Q42" i="1"/>
  <c r="S42" i="1"/>
  <c r="F45" i="1"/>
  <c r="H45" i="1"/>
  <c r="J45" i="1"/>
  <c r="M45" i="1"/>
  <c r="O45" i="1"/>
  <c r="Q45" i="1"/>
  <c r="S45" i="1"/>
  <c r="F46" i="1"/>
  <c r="H46" i="1"/>
  <c r="J46" i="1"/>
  <c r="M46" i="1"/>
  <c r="O46" i="1"/>
  <c r="Q46" i="1"/>
  <c r="S46" i="1"/>
  <c r="F50" i="1"/>
  <c r="J50" i="1"/>
  <c r="M50" i="1"/>
  <c r="O50" i="1"/>
  <c r="Q50" i="1"/>
  <c r="S50" i="1"/>
  <c r="F51" i="1"/>
  <c r="H51" i="1"/>
  <c r="J51" i="1"/>
  <c r="S51" i="1"/>
  <c r="F53" i="1"/>
  <c r="H53" i="1"/>
  <c r="J53" i="1"/>
  <c r="M53" i="1"/>
  <c r="O53" i="1"/>
  <c r="Q53" i="1"/>
  <c r="S53" i="1"/>
  <c r="J54" i="1"/>
  <c r="S54" i="1"/>
  <c r="F56" i="1"/>
  <c r="H56" i="1"/>
  <c r="J56" i="1"/>
  <c r="M56" i="1"/>
  <c r="O56" i="1"/>
  <c r="Q56" i="1"/>
  <c r="S56" i="1"/>
  <c r="F59" i="1"/>
  <c r="H59" i="1"/>
  <c r="J59" i="1"/>
  <c r="M59" i="1"/>
  <c r="O59" i="1"/>
  <c r="Q59" i="1"/>
  <c r="S59" i="1"/>
  <c r="F57" i="1"/>
  <c r="H57" i="1"/>
  <c r="J57" i="1"/>
  <c r="M57" i="1"/>
  <c r="O57" i="1"/>
  <c r="Q57" i="1"/>
  <c r="S57" i="1"/>
  <c r="F60" i="1"/>
  <c r="H60" i="1"/>
  <c r="J60" i="1"/>
  <c r="M60" i="1"/>
  <c r="O60" i="1"/>
  <c r="Q60" i="1"/>
  <c r="S60" i="1"/>
  <c r="F58" i="1"/>
  <c r="H58" i="1"/>
  <c r="J58" i="1"/>
  <c r="M58" i="1"/>
  <c r="O58" i="1"/>
  <c r="Q58" i="1"/>
  <c r="S58" i="1"/>
  <c r="F61" i="1"/>
  <c r="H61" i="1"/>
  <c r="J61" i="1"/>
  <c r="M61" i="1"/>
  <c r="O61" i="1"/>
  <c r="Q61" i="1"/>
  <c r="S61" i="1"/>
  <c r="F62" i="1"/>
  <c r="H62" i="1"/>
  <c r="J62" i="1"/>
  <c r="M62" i="1"/>
  <c r="O62" i="1"/>
  <c r="Q62" i="1"/>
  <c r="S62" i="1"/>
  <c r="F63" i="1"/>
  <c r="H63" i="1"/>
  <c r="J63" i="1"/>
  <c r="F65" i="1"/>
  <c r="H65" i="1"/>
  <c r="J65" i="1"/>
  <c r="M65" i="1"/>
  <c r="O65" i="1"/>
  <c r="Q65" i="1"/>
  <c r="S65" i="1"/>
  <c r="F66" i="1"/>
  <c r="H66" i="1"/>
  <c r="J66" i="1"/>
  <c r="M66" i="1"/>
  <c r="O66" i="1"/>
  <c r="Q66" i="1"/>
  <c r="S66" i="1"/>
  <c r="F67" i="1"/>
  <c r="H67" i="1"/>
  <c r="J67" i="1"/>
  <c r="M67" i="1"/>
  <c r="O67" i="1"/>
  <c r="Q67" i="1"/>
  <c r="S67" i="1"/>
  <c r="F68" i="1"/>
  <c r="H68" i="1"/>
  <c r="J68" i="1"/>
  <c r="M68" i="1"/>
  <c r="O68" i="1"/>
  <c r="Q68" i="1"/>
  <c r="S68" i="1"/>
  <c r="F69" i="1"/>
  <c r="H69" i="1"/>
  <c r="J69" i="1"/>
  <c r="S69" i="1"/>
  <c r="F71" i="1"/>
  <c r="H71" i="1"/>
  <c r="J71" i="1"/>
  <c r="M71" i="1"/>
  <c r="O71" i="1"/>
  <c r="Q71" i="1"/>
  <c r="S71" i="1"/>
  <c r="F72" i="1"/>
  <c r="H72" i="1"/>
  <c r="J72" i="1"/>
  <c r="M72" i="1"/>
  <c r="O72" i="1"/>
  <c r="Q72" i="1"/>
  <c r="S72" i="1"/>
  <c r="F73" i="1"/>
  <c r="H73" i="1"/>
  <c r="J73" i="1"/>
  <c r="M73" i="1"/>
  <c r="O73" i="1"/>
  <c r="Q73" i="1"/>
  <c r="S73" i="1"/>
  <c r="F74" i="1"/>
  <c r="H74" i="1"/>
  <c r="J74" i="1"/>
  <c r="M74" i="1"/>
  <c r="O74" i="1"/>
  <c r="Q74" i="1"/>
  <c r="S74" i="1"/>
  <c r="F75" i="1"/>
  <c r="H75" i="1"/>
  <c r="J75" i="1"/>
  <c r="M75" i="1"/>
  <c r="O75" i="1"/>
  <c r="Q75" i="1"/>
  <c r="S75" i="1"/>
  <c r="F76" i="1"/>
  <c r="H76" i="1"/>
  <c r="J76" i="1"/>
  <c r="M76" i="1"/>
  <c r="O76" i="1"/>
  <c r="Q76" i="1"/>
  <c r="S76" i="1"/>
  <c r="F77" i="1"/>
  <c r="H77" i="1"/>
  <c r="J77" i="1"/>
  <c r="M77" i="1"/>
  <c r="O77" i="1"/>
  <c r="Q77" i="1"/>
  <c r="S77" i="1"/>
  <c r="F78" i="1"/>
  <c r="H78" i="1"/>
  <c r="J78" i="1"/>
  <c r="M78" i="1"/>
  <c r="O78" i="1"/>
  <c r="Q78" i="1"/>
  <c r="S78" i="1"/>
  <c r="F79" i="1"/>
  <c r="H79" i="1"/>
  <c r="J79" i="1"/>
  <c r="M79" i="1"/>
  <c r="O79" i="1"/>
  <c r="Q79" i="1"/>
  <c r="S79" i="1"/>
  <c r="F80" i="1"/>
  <c r="H80" i="1"/>
  <c r="J80" i="1"/>
  <c r="S80" i="1"/>
  <c r="F82" i="1"/>
  <c r="H82" i="1"/>
  <c r="J82" i="1"/>
  <c r="M82" i="1"/>
  <c r="O82" i="1"/>
  <c r="Q82" i="1"/>
  <c r="S82" i="1"/>
  <c r="F83" i="1"/>
  <c r="H83" i="1"/>
  <c r="J83" i="1"/>
  <c r="M83" i="1"/>
  <c r="O83" i="1"/>
  <c r="Q83" i="1"/>
  <c r="S83" i="1"/>
  <c r="F84" i="1"/>
  <c r="H84" i="1"/>
  <c r="J84" i="1"/>
  <c r="M84" i="1"/>
  <c r="O84" i="1"/>
  <c r="Q84" i="1"/>
  <c r="S84" i="1"/>
  <c r="F85" i="1"/>
  <c r="H85" i="1"/>
  <c r="J85" i="1"/>
  <c r="M85" i="1"/>
  <c r="O85" i="1"/>
  <c r="Q85" i="1"/>
  <c r="S85" i="1"/>
  <c r="F86" i="1"/>
  <c r="H86" i="1"/>
  <c r="J86" i="1"/>
  <c r="M86" i="1"/>
  <c r="O86" i="1"/>
  <c r="Q86" i="1"/>
  <c r="S86" i="1"/>
  <c r="D87" i="1"/>
  <c r="E87" i="1"/>
  <c r="G87" i="1"/>
  <c r="I87" i="1"/>
  <c r="K87" i="1"/>
  <c r="L87" i="1"/>
  <c r="N87" i="1"/>
  <c r="P87" i="1"/>
  <c r="R87" i="1"/>
  <c r="S87" i="1" l="1"/>
  <c r="Q20" i="1"/>
  <c r="Q51" i="1"/>
  <c r="Q63" i="1"/>
  <c r="F87" i="1"/>
  <c r="Q80" i="1"/>
  <c r="O69" i="1"/>
  <c r="Q54" i="1"/>
  <c r="O20" i="1"/>
  <c r="O80" i="1"/>
  <c r="M63" i="1"/>
  <c r="O54" i="1"/>
  <c r="M80" i="1"/>
  <c r="Q87" i="1"/>
  <c r="Q43" i="1"/>
  <c r="O43" i="1"/>
  <c r="M20" i="1"/>
  <c r="S43" i="1"/>
  <c r="O87" i="1"/>
  <c r="P89" i="1"/>
  <c r="M43" i="1"/>
  <c r="L89" i="1"/>
  <c r="M87" i="1"/>
  <c r="O63" i="1"/>
  <c r="S63" i="1"/>
  <c r="M33" i="1"/>
  <c r="M54" i="1"/>
  <c r="O51" i="1"/>
  <c r="M69" i="1"/>
  <c r="M51" i="1"/>
  <c r="O15" i="1"/>
  <c r="T89" i="1"/>
  <c r="X89" i="1"/>
  <c r="AB89" i="1"/>
  <c r="H87" i="1"/>
  <c r="S15" i="1"/>
  <c r="M15" i="1"/>
  <c r="D89" i="1"/>
  <c r="J87" i="1"/>
  <c r="J33" i="1"/>
  <c r="H33" i="1"/>
  <c r="H54" i="1"/>
  <c r="J43" i="1"/>
  <c r="F54" i="1"/>
  <c r="H43" i="1"/>
  <c r="F43" i="1"/>
  <c r="S33" i="1"/>
  <c r="O33" i="1"/>
  <c r="H20" i="1"/>
  <c r="K89" i="1"/>
  <c r="G89" i="1"/>
  <c r="R89" i="1"/>
  <c r="N89" i="1"/>
  <c r="Q69" i="1"/>
  <c r="Q33" i="1"/>
  <c r="I89" i="1"/>
  <c r="E89" i="1"/>
  <c r="Q89" i="1" l="1"/>
  <c r="S89" i="1"/>
  <c r="H89" i="1"/>
  <c r="J89" i="1"/>
  <c r="F89" i="1"/>
  <c r="M89" i="1"/>
  <c r="O89" i="1"/>
</calcChain>
</file>

<file path=xl/sharedStrings.xml><?xml version="1.0" encoding="utf-8"?>
<sst xmlns="http://schemas.openxmlformats.org/spreadsheetml/2006/main" count="131" uniqueCount="106">
  <si>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</si>
  <si>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</si>
  <si>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</si>
  <si>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</si>
  <si>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</si>
  <si>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</si>
  <si>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</si>
  <si>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</si>
  <si>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</si>
  <si>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</si>
  <si>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</si>
  <si>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</si>
  <si>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</si>
  <si>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</si>
  <si>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</si>
  <si>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</si>
  <si>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</si>
  <si>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</si>
  <si>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</si>
  <si>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</si>
  <si>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</si>
  <si>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</si>
  <si>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</si>
  <si>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</si>
  <si>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</si>
  <si>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</si>
  <si>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</si>
  <si>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</si>
  <si>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</si>
  <si>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</si>
  <si>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</si>
  <si>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</si>
  <si>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</si>
  <si>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</si>
  <si>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</si>
  <si>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</si>
  <si>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</si>
  <si>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</si>
  <si>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</si>
  <si>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</si>
  <si>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</si>
  <si>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</si>
  <si>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</si>
  <si>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</si>
  <si>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</si>
  <si>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</si>
  <si>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</si>
  <si>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</si>
  <si>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</si>
  <si>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</si>
  <si>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</si>
  <si>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</si>
  <si>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</si>
  <si>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</si>
  <si>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</si>
  <si>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</si>
  <si>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</si>
  <si>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</si>
  <si>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箇所数</t>
    <phoneticPr fontId="4"/>
  </si>
  <si>
    <t>箇所数</t>
    <phoneticPr fontId="4"/>
  </si>
  <si>
    <t>自治体管理</t>
    <phoneticPr fontId="4"/>
  </si>
  <si>
    <t>水道事業体管理</t>
    <phoneticPr fontId="4"/>
  </si>
  <si>
    <t>割合
(%)</t>
    <rPh sb="0" eb="2">
      <t>ワリアイ</t>
    </rPh>
    <phoneticPr fontId="6"/>
  </si>
  <si>
    <t>有効
容量
（m3/日)</t>
    <rPh sb="0" eb="2">
      <t>ユウコウ</t>
    </rPh>
    <rPh sb="3" eb="5">
      <t>ヨウリョウ</t>
    </rPh>
    <rPh sb="10" eb="11">
      <t>ニチ</t>
    </rPh>
    <phoneticPr fontId="6"/>
  </si>
  <si>
    <t>浄水
能力
（m3/日)</t>
    <rPh sb="0" eb="2">
      <t>ジョウスイ</t>
    </rPh>
    <rPh sb="3" eb="5">
      <t>ノウリョク</t>
    </rPh>
    <rPh sb="10" eb="11">
      <t>ニチ</t>
    </rPh>
    <phoneticPr fontId="6"/>
  </si>
  <si>
    <t>自治体設置</t>
    <phoneticPr fontId="4"/>
  </si>
  <si>
    <t>水道事業体設置</t>
    <phoneticPr fontId="4"/>
  </si>
  <si>
    <t>飲料水・
生活用水
（時間）</t>
    <phoneticPr fontId="4"/>
  </si>
  <si>
    <t>うち未確認</t>
    <rPh sb="2" eb="5">
      <t>ミカクニン</t>
    </rPh>
    <phoneticPr fontId="6"/>
  </si>
  <si>
    <t>緊急用貯水槽等</t>
    <phoneticPr fontId="4"/>
  </si>
  <si>
    <t>井戸</t>
    <phoneticPr fontId="4"/>
  </si>
  <si>
    <t>配水池等</t>
    <rPh sb="0" eb="2">
      <t>ハイスイ</t>
    </rPh>
    <rPh sb="2" eb="3">
      <t>チ</t>
    </rPh>
    <rPh sb="3" eb="4">
      <t>トウ</t>
    </rPh>
    <phoneticPr fontId="4"/>
  </si>
  <si>
    <t>未対応</t>
    <rPh sb="0" eb="3">
      <t>ミタイオウ</t>
    </rPh>
    <phoneticPr fontId="6"/>
  </si>
  <si>
    <t>対応済み
（ランクB含む）</t>
    <rPh sb="0" eb="2">
      <t>タイオウ</t>
    </rPh>
    <rPh sb="2" eb="3">
      <t>ズ</t>
    </rPh>
    <rPh sb="10" eb="11">
      <t>フク</t>
    </rPh>
    <phoneticPr fontId="6"/>
  </si>
  <si>
    <t>対応済み
（ランクAのみ）</t>
    <rPh sb="0" eb="2">
      <t>タイオウ</t>
    </rPh>
    <rPh sb="2" eb="3">
      <t>ズ</t>
    </rPh>
    <phoneticPr fontId="6"/>
  </si>
  <si>
    <t>総有効 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6"/>
  </si>
  <si>
    <t>L2未対応</t>
    <rPh sb="2" eb="5">
      <t>ミタイオウ</t>
    </rPh>
    <phoneticPr fontId="6"/>
  </si>
  <si>
    <t>L2対応済み</t>
    <rPh sb="2" eb="4">
      <t>タイオウ</t>
    </rPh>
    <rPh sb="4" eb="5">
      <t>ズ</t>
    </rPh>
    <phoneticPr fontId="6"/>
  </si>
  <si>
    <t>総浄水
能力
（m3/日）</t>
    <rPh sb="0" eb="1">
      <t>ソウ</t>
    </rPh>
    <rPh sb="1" eb="3">
      <t>ジョウスイ</t>
    </rPh>
    <rPh sb="4" eb="6">
      <t>ノウリョク</t>
    </rPh>
    <rPh sb="11" eb="12">
      <t>ニチ</t>
    </rPh>
    <phoneticPr fontId="6"/>
  </si>
  <si>
    <t>災害時確保水量</t>
    <rPh sb="0" eb="2">
      <t>サイガイ</t>
    </rPh>
    <rPh sb="2" eb="3">
      <t>ジ</t>
    </rPh>
    <rPh sb="3" eb="5">
      <t>カクホ</t>
    </rPh>
    <rPh sb="5" eb="7">
      <t>スイリョウ</t>
    </rPh>
    <phoneticPr fontId="4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</si>
  <si>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4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</si>
  <si>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</si>
  <si>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</si>
  <si>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</si>
  <si>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１９．施設耐震化状況及び災害時確保水量（上水道）</t>
    <rPh sb="3" eb="5">
      <t>シセツ</t>
    </rPh>
    <rPh sb="5" eb="8">
      <t>タイシンカ</t>
    </rPh>
    <rPh sb="8" eb="10">
      <t>ジョウキョウ</t>
    </rPh>
    <rPh sb="10" eb="11">
      <t>オヨ</t>
    </rPh>
    <rPh sb="12" eb="14">
      <t>サイガイ</t>
    </rPh>
    <rPh sb="14" eb="15">
      <t>ジ</t>
    </rPh>
    <rPh sb="15" eb="17">
      <t>カクホ</t>
    </rPh>
    <rPh sb="17" eb="19">
      <t>スイリョウ</t>
    </rPh>
    <rPh sb="20" eb="21">
      <t>ジョウ</t>
    </rPh>
    <rPh sb="21" eb="23">
      <t>スイドウ</t>
    </rPh>
    <phoneticPr fontId="4"/>
  </si>
  <si>
    <t>東御市</t>
    <rPh sb="0" eb="3">
      <t>トウミシ</t>
    </rPh>
    <phoneticPr fontId="4"/>
  </si>
  <si>
    <t>長和町</t>
    <rPh sb="0" eb="3">
      <t>ナガワマチ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</si>
  <si>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</si>
  <si>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</si>
  <si>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</si>
  <si>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塩尻市</t>
    <rPh sb="0" eb="2">
      <t>シオジリ</t>
    </rPh>
    <rPh sb="2" eb="3">
      <t>シ</t>
    </rPh>
    <phoneticPr fontId="5"/>
  </si>
  <si>
    <t>安曇野市</t>
    <rPh sb="0" eb="2">
      <t>アヅミ</t>
    </rPh>
    <rPh sb="2" eb="3">
      <t>ノ</t>
    </rPh>
    <rPh sb="3" eb="4">
      <t>シ</t>
    </rPh>
    <phoneticPr fontId="5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</si>
  <si>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</si>
  <si>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</si>
  <si>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災害時対応箇所数</t>
    <rPh sb="0" eb="2">
      <t>サイガイ</t>
    </rPh>
    <rPh sb="2" eb="3">
      <t>ジ</t>
    </rPh>
    <rPh sb="3" eb="5">
      <t>タイオウ</t>
    </rPh>
    <phoneticPr fontId="4"/>
  </si>
  <si>
    <t>飲料水・
生活用水
揚水量
（m3/時間）</t>
    <rPh sb="10" eb="12">
      <t>ヨウスイ</t>
    </rPh>
    <rPh sb="12" eb="13">
      <t>リョウ</t>
    </rPh>
    <phoneticPr fontId="4"/>
  </si>
  <si>
    <t>飲料水・
生活用水
計画容量
（m3)</t>
    <rPh sb="10" eb="12">
      <t>ケイカク</t>
    </rPh>
    <rPh sb="12" eb="14">
      <t>ヨウリョウ</t>
    </rPh>
    <phoneticPr fontId="4"/>
  </si>
  <si>
    <t>飲料水・
生活用水
計画容量
(m3)</t>
  </si>
  <si>
    <t>飲料水・
生活用水
計画容量
(m3)</t>
    <phoneticPr fontId="4"/>
  </si>
  <si>
    <t>地域振興局</t>
    <rPh sb="0" eb="5">
      <t>チイキシンコウキョク</t>
    </rPh>
    <phoneticPr fontId="4"/>
  </si>
  <si>
    <t>北アルプス</t>
    <rPh sb="0" eb="1">
      <t>キタ</t>
    </rPh>
    <phoneticPr fontId="4"/>
  </si>
  <si>
    <t>御代田町</t>
    <rPh sb="0" eb="4">
      <t>ミヨタマチ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</si>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</sst>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7" xfId="1" applyFont="1" applyFill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4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3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 applyProtection="1">
      <alignment horizontal="center" vertical="center" wrapText="1"/>
    </xf>
    <xf numFmtId="176" fontId="2" fillId="2" borderId="22" xfId="1" applyNumberFormat="1" applyFont="1" applyFill="1" applyBorder="1" applyAlignment="1" applyProtection="1">
      <alignment horizontal="center" vertical="center" wrapText="1"/>
    </xf>
    <xf numFmtId="176" fontId="2" fillId="2" borderId="25" xfId="1" applyNumberFormat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38" fontId="2" fillId="0" borderId="0" xfId="1" applyFont="1" applyFill="1" applyProtection="1">
      <alignment vertical="center"/>
    </xf>
    <xf numFmtId="38" fontId="7" fillId="0" borderId="0" xfId="1" applyFont="1" applyProtection="1">
      <alignment vertical="center"/>
    </xf>
    <xf numFmtId="38" fontId="2" fillId="2" borderId="24" xfId="1" applyFont="1" applyFill="1" applyBorder="1" applyAlignment="1" applyProtection="1">
      <alignment horizontal="center" vertical="center" wrapText="1"/>
    </xf>
    <xf numFmtId="38" fontId="2" fillId="6" borderId="6" xfId="1" applyFont="1" applyFill="1" applyBorder="1" applyProtection="1">
      <alignment vertical="center"/>
    </xf>
    <xf numFmtId="176" fontId="2" fillId="6" borderId="6" xfId="1" applyNumberFormat="1" applyFont="1" applyFill="1" applyBorder="1" applyProtection="1">
      <alignment vertical="center"/>
    </xf>
    <xf numFmtId="38" fontId="2" fillId="6" borderId="5" xfId="1" applyFont="1" applyFill="1" applyBorder="1" applyProtection="1">
      <alignment vertical="center"/>
    </xf>
    <xf numFmtId="38" fontId="2" fillId="6" borderId="12" xfId="1" applyFont="1" applyFill="1" applyBorder="1" applyProtection="1">
      <alignment vertical="center"/>
    </xf>
    <xf numFmtId="176" fontId="2" fillId="6" borderId="12" xfId="1" applyNumberFormat="1" applyFont="1" applyFill="1" applyBorder="1" applyProtection="1">
      <alignment vertical="center"/>
    </xf>
    <xf numFmtId="38" fontId="2" fillId="6" borderId="11" xfId="1" applyFont="1" applyFill="1" applyBorder="1" applyProtection="1">
      <alignment vertical="center"/>
    </xf>
    <xf numFmtId="38" fontId="2" fillId="5" borderId="2" xfId="1" applyFont="1" applyFill="1" applyBorder="1" applyAlignment="1" applyProtection="1">
      <alignment vertical="center"/>
    </xf>
    <xf numFmtId="176" fontId="2" fillId="5" borderId="2" xfId="1" applyNumberFormat="1" applyFont="1" applyFill="1" applyBorder="1" applyAlignment="1" applyProtection="1">
      <alignment vertical="center"/>
    </xf>
    <xf numFmtId="38" fontId="2" fillId="5" borderId="1" xfId="1" applyFont="1" applyFill="1" applyBorder="1" applyAlignment="1" applyProtection="1">
      <alignment vertical="center"/>
    </xf>
    <xf numFmtId="38" fontId="2" fillId="5" borderId="1" xfId="1" applyFont="1" applyFill="1" applyBorder="1" applyProtection="1">
      <alignment vertical="center"/>
    </xf>
    <xf numFmtId="176" fontId="2" fillId="5" borderId="1" xfId="1" applyNumberFormat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176" fontId="2" fillId="0" borderId="9" xfId="1" applyNumberFormat="1" applyFont="1" applyFill="1" applyBorder="1" applyProtection="1">
      <alignment vertical="center"/>
    </xf>
    <xf numFmtId="176" fontId="2" fillId="0" borderId="10" xfId="1" applyNumberFormat="1" applyFont="1" applyFill="1" applyBorder="1" applyProtection="1">
      <alignment vertical="center"/>
    </xf>
    <xf numFmtId="0" fontId="2" fillId="0" borderId="10" xfId="2" applyFont="1" applyFill="1" applyBorder="1" applyProtection="1">
      <alignment vertical="center"/>
    </xf>
    <xf numFmtId="38" fontId="2" fillId="0" borderId="9" xfId="1" applyFont="1" applyFill="1" applyBorder="1" applyProtection="1">
      <alignment vertical="center"/>
    </xf>
    <xf numFmtId="0" fontId="2" fillId="0" borderId="9" xfId="2" applyFont="1" applyFill="1" applyBorder="1" applyProtection="1">
      <alignment vertical="center"/>
    </xf>
    <xf numFmtId="176" fontId="2" fillId="0" borderId="9" xfId="2" applyNumberFormat="1" applyFont="1" applyFill="1" applyBorder="1" applyProtection="1">
      <alignment vertical="center"/>
    </xf>
    <xf numFmtId="38" fontId="2" fillId="0" borderId="4" xfId="1" applyFont="1" applyFill="1" applyBorder="1" applyProtection="1">
      <alignment vertical="center"/>
    </xf>
    <xf numFmtId="176" fontId="2" fillId="0" borderId="4" xfId="1" applyNumberFormat="1" applyFont="1" applyFill="1" applyBorder="1" applyProtection="1">
      <alignment vertical="center"/>
    </xf>
    <xf numFmtId="176" fontId="2" fillId="0" borderId="10" xfId="2" applyNumberFormat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176" fontId="2" fillId="0" borderId="14" xfId="1" applyNumberFormat="1" applyFont="1" applyFill="1" applyBorder="1" applyProtection="1">
      <alignment vertical="center"/>
    </xf>
    <xf numFmtId="38" fontId="2" fillId="0" borderId="15" xfId="1" applyFont="1" applyFill="1" applyBorder="1" applyProtection="1">
      <alignment vertical="center"/>
    </xf>
    <xf numFmtId="176" fontId="2" fillId="0" borderId="15" xfId="1" applyNumberFormat="1" applyFont="1" applyFill="1" applyBorder="1" applyProtection="1">
      <alignment vertical="center"/>
    </xf>
    <xf numFmtId="38" fontId="2" fillId="2" borderId="17" xfId="1" applyFont="1" applyFill="1" applyBorder="1" applyAlignment="1" applyProtection="1">
      <alignment horizontal="center" vertical="center" wrapText="1"/>
    </xf>
    <xf numFmtId="38" fontId="2" fillId="2" borderId="19" xfId="1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2" borderId="8" xfId="1" applyFont="1" applyFill="1" applyBorder="1" applyAlignment="1" applyProtection="1">
      <alignment horizontal="center" vertical="center" wrapText="1"/>
    </xf>
    <xf numFmtId="176" fontId="2" fillId="2" borderId="8" xfId="1" applyNumberFormat="1" applyFont="1" applyFill="1" applyBorder="1" applyAlignment="1" applyProtection="1">
      <alignment horizontal="center" vertical="center" wrapText="1"/>
    </xf>
    <xf numFmtId="38" fontId="2" fillId="2" borderId="23" xfId="1" applyFont="1" applyFill="1" applyBorder="1" applyAlignment="1" applyProtection="1">
      <alignment horizontal="center" vertical="center" wrapText="1"/>
    </xf>
    <xf numFmtId="38" fontId="2" fillId="2" borderId="24" xfId="1" applyFont="1" applyFill="1" applyBorder="1" applyAlignment="1" applyProtection="1">
      <alignment horizontal="center" vertical="center" wrapText="1"/>
    </xf>
    <xf numFmtId="38" fontId="2" fillId="2" borderId="22" xfId="1" applyFont="1" applyFill="1" applyBorder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</xf>
    <xf numFmtId="38" fontId="2" fillId="5" borderId="21" xfId="1" applyFont="1" applyFill="1" applyBorder="1" applyAlignment="1" applyProtection="1">
      <alignment horizontal="center" vertical="center" wrapText="1"/>
    </xf>
    <xf numFmtId="38" fontId="2" fillId="5" borderId="20" xfId="1" applyFont="1" applyFill="1" applyBorder="1" applyAlignment="1" applyProtection="1">
      <alignment horizontal="center" vertical="center" wrapText="1"/>
    </xf>
    <xf numFmtId="38" fontId="2" fillId="2" borderId="8" xfId="1" applyFont="1" applyFill="1" applyBorder="1" applyAlignment="1" applyProtection="1">
      <alignment horizontal="center" vertical="center"/>
    </xf>
    <xf numFmtId="38" fontId="2" fillId="4" borderId="8" xfId="1" applyFont="1" applyFill="1" applyBorder="1" applyAlignment="1" applyProtection="1">
      <alignment horizontal="center" vertical="center"/>
    </xf>
    <xf numFmtId="38" fontId="2" fillId="2" borderId="18" xfId="1" applyFont="1" applyFill="1" applyBorder="1" applyAlignment="1" applyProtection="1">
      <alignment horizontal="center" vertical="center" wrapText="1"/>
    </xf>
    <xf numFmtId="38" fontId="2" fillId="2" borderId="2" xfId="1" applyFont="1" applyFill="1" applyBorder="1" applyAlignment="1" applyProtection="1">
      <alignment horizontal="center" vertical="center" wrapText="1"/>
    </xf>
    <xf numFmtId="38" fontId="2" fillId="2" borderId="25" xfId="1" applyFont="1" applyFill="1" applyBorder="1" applyAlignment="1" applyProtection="1">
      <alignment horizontal="center" vertical="center" wrapText="1"/>
    </xf>
    <xf numFmtId="38" fontId="2" fillId="2" borderId="3" xfId="1" applyFont="1" applyFill="1" applyBorder="1" applyAlignment="1" applyProtection="1">
      <alignment horizontal="center" vertical="center" wrapText="1"/>
    </xf>
    <xf numFmtId="38" fontId="2" fillId="5" borderId="8" xfId="1" applyFont="1" applyFill="1" applyBorder="1" applyAlignment="1" applyProtection="1">
      <alignment horizontal="center" vertical="center" wrapText="1"/>
    </xf>
    <xf numFmtId="0" fontId="2" fillId="2" borderId="17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1" xfId="2" applyFont="1" applyFill="1" applyBorder="1" applyAlignment="1" applyProtection="1">
      <alignment horizontal="center" vertical="center" wrapText="1"/>
    </xf>
    <xf numFmtId="0" fontId="2" fillId="2" borderId="20" xfId="2" applyFont="1" applyFill="1" applyBorder="1" applyAlignment="1" applyProtection="1">
      <alignment horizontal="center" vertical="center" wrapText="1"/>
    </xf>
    <xf numFmtId="0" fontId="2" fillId="2" borderId="18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176" fontId="5" fillId="5" borderId="8" xfId="2" applyNumberFormat="1" applyFont="1" applyFill="1" applyBorder="1" applyAlignment="1" applyProtection="1">
      <alignment horizontal="center" vertical="center" wrapText="1"/>
    </xf>
    <xf numFmtId="38" fontId="2" fillId="4" borderId="8" xfId="1" applyFont="1" applyFill="1" applyBorder="1" applyAlignment="1" applyProtection="1">
      <alignment horizontal="center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abSelected="1" view="pageBreakPreview" zoomScale="80" zoomScaleNormal="10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F7" sqref="AF7"/>
    </sheetView>
  </sheetViews>
  <sheetFormatPr defaultRowHeight="11"/>
  <cols>
    <col min="1" max="1" width="5.6328125" style="1" customWidth="1"/>
    <col min="2" max="2" width="3" style="1" customWidth="1"/>
    <col min="3" max="3" width="15.36328125" style="1" customWidth="1"/>
    <col min="4" max="4" width="7.26953125" style="1" bestFit="1" customWidth="1"/>
    <col min="5" max="5" width="6.26953125" style="1" bestFit="1" customWidth="1"/>
    <col min="6" max="6" width="4.7265625" style="2" bestFit="1" customWidth="1"/>
    <col min="7" max="7" width="6.26953125" style="1" bestFit="1" customWidth="1"/>
    <col min="8" max="8" width="4.7265625" style="2" bestFit="1" customWidth="1"/>
    <col min="9" max="9" width="6.26953125" style="1" bestFit="1" customWidth="1"/>
    <col min="10" max="10" width="4.7265625" style="2" bestFit="1" customWidth="1"/>
    <col min="11" max="11" width="6.08984375" style="1" customWidth="1"/>
    <col min="12" max="12" width="6.26953125" style="1" bestFit="1" customWidth="1"/>
    <col min="13" max="13" width="4.7265625" style="2" bestFit="1" customWidth="1"/>
    <col min="14" max="14" width="6.26953125" style="1" bestFit="1" customWidth="1"/>
    <col min="15" max="15" width="4.453125" style="2" customWidth="1"/>
    <col min="16" max="16" width="6.26953125" style="1" bestFit="1" customWidth="1"/>
    <col min="17" max="17" width="4.7265625" style="2" bestFit="1" customWidth="1"/>
    <col min="18" max="18" width="6.26953125" style="1" bestFit="1" customWidth="1"/>
    <col min="19" max="19" width="4.7265625" style="2" bestFit="1" customWidth="1"/>
    <col min="20" max="20" width="4.6328125" style="1" customWidth="1"/>
    <col min="21" max="21" width="9" style="2"/>
    <col min="22" max="22" width="4.6328125" style="1" customWidth="1"/>
    <col min="23" max="23" width="9" style="1"/>
    <col min="24" max="24" width="4.6328125" style="1" customWidth="1"/>
    <col min="25" max="25" width="9" style="1"/>
    <col min="26" max="26" width="4.6328125" style="1" customWidth="1"/>
    <col min="27" max="27" width="9" style="1"/>
    <col min="28" max="28" width="4.6328125" style="1" customWidth="1"/>
    <col min="29" max="256" width="9" style="1"/>
    <col min="257" max="257" width="5.6328125" style="1" customWidth="1"/>
    <col min="258" max="258" width="3" style="1" customWidth="1"/>
    <col min="259" max="259" width="15.36328125" style="1" customWidth="1"/>
    <col min="260" max="260" width="7.26953125" style="1" bestFit="1" customWidth="1"/>
    <col min="261" max="261" width="6.26953125" style="1" bestFit="1" customWidth="1"/>
    <col min="262" max="262" width="4.7265625" style="1" bestFit="1" customWidth="1"/>
    <col min="263" max="263" width="6.26953125" style="1" bestFit="1" customWidth="1"/>
    <col min="264" max="264" width="4.7265625" style="1" bestFit="1" customWidth="1"/>
    <col min="265" max="265" width="6.26953125" style="1" bestFit="1" customWidth="1"/>
    <col min="266" max="266" width="4.7265625" style="1" bestFit="1" customWidth="1"/>
    <col min="267" max="267" width="6.08984375" style="1" customWidth="1"/>
    <col min="268" max="268" width="6.26953125" style="1" bestFit="1" customWidth="1"/>
    <col min="269" max="269" width="4.7265625" style="1" bestFit="1" customWidth="1"/>
    <col min="270" max="270" width="6.26953125" style="1" bestFit="1" customWidth="1"/>
    <col min="271" max="271" width="4.453125" style="1" customWidth="1"/>
    <col min="272" max="272" width="6.26953125" style="1" bestFit="1" customWidth="1"/>
    <col min="273" max="273" width="4.7265625" style="1" bestFit="1" customWidth="1"/>
    <col min="274" max="274" width="6.26953125" style="1" bestFit="1" customWidth="1"/>
    <col min="275" max="275" width="4.7265625" style="1" bestFit="1" customWidth="1"/>
    <col min="276" max="276" width="4.6328125" style="1" customWidth="1"/>
    <col min="277" max="277" width="9" style="1"/>
    <col min="278" max="278" width="4.6328125" style="1" customWidth="1"/>
    <col min="279" max="279" width="9" style="1"/>
    <col min="280" max="280" width="4.6328125" style="1" customWidth="1"/>
    <col min="281" max="281" width="9" style="1"/>
    <col min="282" max="282" width="4.6328125" style="1" customWidth="1"/>
    <col min="283" max="283" width="9" style="1"/>
    <col min="284" max="284" width="4.6328125" style="1" customWidth="1"/>
    <col min="285" max="512" width="9" style="1"/>
    <col min="513" max="513" width="5.6328125" style="1" customWidth="1"/>
    <col min="514" max="514" width="3" style="1" customWidth="1"/>
    <col min="515" max="515" width="15.36328125" style="1" customWidth="1"/>
    <col min="516" max="516" width="7.26953125" style="1" bestFit="1" customWidth="1"/>
    <col min="517" max="517" width="6.26953125" style="1" bestFit="1" customWidth="1"/>
    <col min="518" max="518" width="4.7265625" style="1" bestFit="1" customWidth="1"/>
    <col min="519" max="519" width="6.26953125" style="1" bestFit="1" customWidth="1"/>
    <col min="520" max="520" width="4.7265625" style="1" bestFit="1" customWidth="1"/>
    <col min="521" max="521" width="6.26953125" style="1" bestFit="1" customWidth="1"/>
    <col min="522" max="522" width="4.7265625" style="1" bestFit="1" customWidth="1"/>
    <col min="523" max="523" width="6.08984375" style="1" customWidth="1"/>
    <col min="524" max="524" width="6.26953125" style="1" bestFit="1" customWidth="1"/>
    <col min="525" max="525" width="4.7265625" style="1" bestFit="1" customWidth="1"/>
    <col min="526" max="526" width="6.26953125" style="1" bestFit="1" customWidth="1"/>
    <col min="527" max="527" width="4.453125" style="1" customWidth="1"/>
    <col min="528" max="528" width="6.26953125" style="1" bestFit="1" customWidth="1"/>
    <col min="529" max="529" width="4.7265625" style="1" bestFit="1" customWidth="1"/>
    <col min="530" max="530" width="6.26953125" style="1" bestFit="1" customWidth="1"/>
    <col min="531" max="531" width="4.7265625" style="1" bestFit="1" customWidth="1"/>
    <col min="532" max="532" width="4.6328125" style="1" customWidth="1"/>
    <col min="533" max="533" width="9" style="1"/>
    <col min="534" max="534" width="4.6328125" style="1" customWidth="1"/>
    <col min="535" max="535" width="9" style="1"/>
    <col min="536" max="536" width="4.6328125" style="1" customWidth="1"/>
    <col min="537" max="537" width="9" style="1"/>
    <col min="538" max="538" width="4.6328125" style="1" customWidth="1"/>
    <col min="539" max="539" width="9" style="1"/>
    <col min="540" max="540" width="4.6328125" style="1" customWidth="1"/>
    <col min="541" max="768" width="9" style="1"/>
    <col min="769" max="769" width="5.6328125" style="1" customWidth="1"/>
    <col min="770" max="770" width="3" style="1" customWidth="1"/>
    <col min="771" max="771" width="15.36328125" style="1" customWidth="1"/>
    <col min="772" max="772" width="7.26953125" style="1" bestFit="1" customWidth="1"/>
    <col min="773" max="773" width="6.26953125" style="1" bestFit="1" customWidth="1"/>
    <col min="774" max="774" width="4.7265625" style="1" bestFit="1" customWidth="1"/>
    <col min="775" max="775" width="6.26953125" style="1" bestFit="1" customWidth="1"/>
    <col min="776" max="776" width="4.7265625" style="1" bestFit="1" customWidth="1"/>
    <col min="777" max="777" width="6.26953125" style="1" bestFit="1" customWidth="1"/>
    <col min="778" max="778" width="4.7265625" style="1" bestFit="1" customWidth="1"/>
    <col min="779" max="779" width="6.08984375" style="1" customWidth="1"/>
    <col min="780" max="780" width="6.26953125" style="1" bestFit="1" customWidth="1"/>
    <col min="781" max="781" width="4.7265625" style="1" bestFit="1" customWidth="1"/>
    <col min="782" max="782" width="6.26953125" style="1" bestFit="1" customWidth="1"/>
    <col min="783" max="783" width="4.453125" style="1" customWidth="1"/>
    <col min="784" max="784" width="6.26953125" style="1" bestFit="1" customWidth="1"/>
    <col min="785" max="785" width="4.7265625" style="1" bestFit="1" customWidth="1"/>
    <col min="786" max="786" width="6.26953125" style="1" bestFit="1" customWidth="1"/>
    <col min="787" max="787" width="4.7265625" style="1" bestFit="1" customWidth="1"/>
    <col min="788" max="788" width="4.6328125" style="1" customWidth="1"/>
    <col min="789" max="789" width="9" style="1"/>
    <col min="790" max="790" width="4.6328125" style="1" customWidth="1"/>
    <col min="791" max="791" width="9" style="1"/>
    <col min="792" max="792" width="4.6328125" style="1" customWidth="1"/>
    <col min="793" max="793" width="9" style="1"/>
    <col min="794" max="794" width="4.6328125" style="1" customWidth="1"/>
    <col min="795" max="795" width="9" style="1"/>
    <col min="796" max="796" width="4.6328125" style="1" customWidth="1"/>
    <col min="797" max="1024" width="9" style="1"/>
    <col min="1025" max="1025" width="5.6328125" style="1" customWidth="1"/>
    <col min="1026" max="1026" width="3" style="1" customWidth="1"/>
    <col min="1027" max="1027" width="15.36328125" style="1" customWidth="1"/>
    <col min="1028" max="1028" width="7.26953125" style="1" bestFit="1" customWidth="1"/>
    <col min="1029" max="1029" width="6.26953125" style="1" bestFit="1" customWidth="1"/>
    <col min="1030" max="1030" width="4.7265625" style="1" bestFit="1" customWidth="1"/>
    <col min="1031" max="1031" width="6.26953125" style="1" bestFit="1" customWidth="1"/>
    <col min="1032" max="1032" width="4.7265625" style="1" bestFit="1" customWidth="1"/>
    <col min="1033" max="1033" width="6.26953125" style="1" bestFit="1" customWidth="1"/>
    <col min="1034" max="1034" width="4.7265625" style="1" bestFit="1" customWidth="1"/>
    <col min="1035" max="1035" width="6.08984375" style="1" customWidth="1"/>
    <col min="1036" max="1036" width="6.26953125" style="1" bestFit="1" customWidth="1"/>
    <col min="1037" max="1037" width="4.7265625" style="1" bestFit="1" customWidth="1"/>
    <col min="1038" max="1038" width="6.26953125" style="1" bestFit="1" customWidth="1"/>
    <col min="1039" max="1039" width="4.453125" style="1" customWidth="1"/>
    <col min="1040" max="1040" width="6.26953125" style="1" bestFit="1" customWidth="1"/>
    <col min="1041" max="1041" width="4.7265625" style="1" bestFit="1" customWidth="1"/>
    <col min="1042" max="1042" width="6.26953125" style="1" bestFit="1" customWidth="1"/>
    <col min="1043" max="1043" width="4.7265625" style="1" bestFit="1" customWidth="1"/>
    <col min="1044" max="1044" width="4.6328125" style="1" customWidth="1"/>
    <col min="1045" max="1045" width="9" style="1"/>
    <col min="1046" max="1046" width="4.6328125" style="1" customWidth="1"/>
    <col min="1047" max="1047" width="9" style="1"/>
    <col min="1048" max="1048" width="4.6328125" style="1" customWidth="1"/>
    <col min="1049" max="1049" width="9" style="1"/>
    <col min="1050" max="1050" width="4.6328125" style="1" customWidth="1"/>
    <col min="1051" max="1051" width="9" style="1"/>
    <col min="1052" max="1052" width="4.6328125" style="1" customWidth="1"/>
    <col min="1053" max="1280" width="9" style="1"/>
    <col min="1281" max="1281" width="5.6328125" style="1" customWidth="1"/>
    <col min="1282" max="1282" width="3" style="1" customWidth="1"/>
    <col min="1283" max="1283" width="15.36328125" style="1" customWidth="1"/>
    <col min="1284" max="1284" width="7.26953125" style="1" bestFit="1" customWidth="1"/>
    <col min="1285" max="1285" width="6.26953125" style="1" bestFit="1" customWidth="1"/>
    <col min="1286" max="1286" width="4.7265625" style="1" bestFit="1" customWidth="1"/>
    <col min="1287" max="1287" width="6.26953125" style="1" bestFit="1" customWidth="1"/>
    <col min="1288" max="1288" width="4.7265625" style="1" bestFit="1" customWidth="1"/>
    <col min="1289" max="1289" width="6.26953125" style="1" bestFit="1" customWidth="1"/>
    <col min="1290" max="1290" width="4.7265625" style="1" bestFit="1" customWidth="1"/>
    <col min="1291" max="1291" width="6.08984375" style="1" customWidth="1"/>
    <col min="1292" max="1292" width="6.26953125" style="1" bestFit="1" customWidth="1"/>
    <col min="1293" max="1293" width="4.7265625" style="1" bestFit="1" customWidth="1"/>
    <col min="1294" max="1294" width="6.26953125" style="1" bestFit="1" customWidth="1"/>
    <col min="1295" max="1295" width="4.453125" style="1" customWidth="1"/>
    <col min="1296" max="1296" width="6.26953125" style="1" bestFit="1" customWidth="1"/>
    <col min="1297" max="1297" width="4.7265625" style="1" bestFit="1" customWidth="1"/>
    <col min="1298" max="1298" width="6.26953125" style="1" bestFit="1" customWidth="1"/>
    <col min="1299" max="1299" width="4.7265625" style="1" bestFit="1" customWidth="1"/>
    <col min="1300" max="1300" width="4.6328125" style="1" customWidth="1"/>
    <col min="1301" max="1301" width="9" style="1"/>
    <col min="1302" max="1302" width="4.6328125" style="1" customWidth="1"/>
    <col min="1303" max="1303" width="9" style="1"/>
    <col min="1304" max="1304" width="4.6328125" style="1" customWidth="1"/>
    <col min="1305" max="1305" width="9" style="1"/>
    <col min="1306" max="1306" width="4.6328125" style="1" customWidth="1"/>
    <col min="1307" max="1307" width="9" style="1"/>
    <col min="1308" max="1308" width="4.6328125" style="1" customWidth="1"/>
    <col min="1309" max="1536" width="9" style="1"/>
    <col min="1537" max="1537" width="5.6328125" style="1" customWidth="1"/>
    <col min="1538" max="1538" width="3" style="1" customWidth="1"/>
    <col min="1539" max="1539" width="15.36328125" style="1" customWidth="1"/>
    <col min="1540" max="1540" width="7.26953125" style="1" bestFit="1" customWidth="1"/>
    <col min="1541" max="1541" width="6.26953125" style="1" bestFit="1" customWidth="1"/>
    <col min="1542" max="1542" width="4.7265625" style="1" bestFit="1" customWidth="1"/>
    <col min="1543" max="1543" width="6.26953125" style="1" bestFit="1" customWidth="1"/>
    <col min="1544" max="1544" width="4.7265625" style="1" bestFit="1" customWidth="1"/>
    <col min="1545" max="1545" width="6.26953125" style="1" bestFit="1" customWidth="1"/>
    <col min="1546" max="1546" width="4.7265625" style="1" bestFit="1" customWidth="1"/>
    <col min="1547" max="1547" width="6.08984375" style="1" customWidth="1"/>
    <col min="1548" max="1548" width="6.26953125" style="1" bestFit="1" customWidth="1"/>
    <col min="1549" max="1549" width="4.7265625" style="1" bestFit="1" customWidth="1"/>
    <col min="1550" max="1550" width="6.26953125" style="1" bestFit="1" customWidth="1"/>
    <col min="1551" max="1551" width="4.453125" style="1" customWidth="1"/>
    <col min="1552" max="1552" width="6.26953125" style="1" bestFit="1" customWidth="1"/>
    <col min="1553" max="1553" width="4.7265625" style="1" bestFit="1" customWidth="1"/>
    <col min="1554" max="1554" width="6.26953125" style="1" bestFit="1" customWidth="1"/>
    <col min="1555" max="1555" width="4.7265625" style="1" bestFit="1" customWidth="1"/>
    <col min="1556" max="1556" width="4.6328125" style="1" customWidth="1"/>
    <col min="1557" max="1557" width="9" style="1"/>
    <col min="1558" max="1558" width="4.6328125" style="1" customWidth="1"/>
    <col min="1559" max="1559" width="9" style="1"/>
    <col min="1560" max="1560" width="4.6328125" style="1" customWidth="1"/>
    <col min="1561" max="1561" width="9" style="1"/>
    <col min="1562" max="1562" width="4.6328125" style="1" customWidth="1"/>
    <col min="1563" max="1563" width="9" style="1"/>
    <col min="1564" max="1564" width="4.6328125" style="1" customWidth="1"/>
    <col min="1565" max="1792" width="9" style="1"/>
    <col min="1793" max="1793" width="5.6328125" style="1" customWidth="1"/>
    <col min="1794" max="1794" width="3" style="1" customWidth="1"/>
    <col min="1795" max="1795" width="15.36328125" style="1" customWidth="1"/>
    <col min="1796" max="1796" width="7.26953125" style="1" bestFit="1" customWidth="1"/>
    <col min="1797" max="1797" width="6.26953125" style="1" bestFit="1" customWidth="1"/>
    <col min="1798" max="1798" width="4.7265625" style="1" bestFit="1" customWidth="1"/>
    <col min="1799" max="1799" width="6.26953125" style="1" bestFit="1" customWidth="1"/>
    <col min="1800" max="1800" width="4.7265625" style="1" bestFit="1" customWidth="1"/>
    <col min="1801" max="1801" width="6.26953125" style="1" bestFit="1" customWidth="1"/>
    <col min="1802" max="1802" width="4.7265625" style="1" bestFit="1" customWidth="1"/>
    <col min="1803" max="1803" width="6.08984375" style="1" customWidth="1"/>
    <col min="1804" max="1804" width="6.26953125" style="1" bestFit="1" customWidth="1"/>
    <col min="1805" max="1805" width="4.7265625" style="1" bestFit="1" customWidth="1"/>
    <col min="1806" max="1806" width="6.26953125" style="1" bestFit="1" customWidth="1"/>
    <col min="1807" max="1807" width="4.453125" style="1" customWidth="1"/>
    <col min="1808" max="1808" width="6.26953125" style="1" bestFit="1" customWidth="1"/>
    <col min="1809" max="1809" width="4.7265625" style="1" bestFit="1" customWidth="1"/>
    <col min="1810" max="1810" width="6.26953125" style="1" bestFit="1" customWidth="1"/>
    <col min="1811" max="1811" width="4.7265625" style="1" bestFit="1" customWidth="1"/>
    <col min="1812" max="1812" width="4.6328125" style="1" customWidth="1"/>
    <col min="1813" max="1813" width="9" style="1"/>
    <col min="1814" max="1814" width="4.6328125" style="1" customWidth="1"/>
    <col min="1815" max="1815" width="9" style="1"/>
    <col min="1816" max="1816" width="4.6328125" style="1" customWidth="1"/>
    <col min="1817" max="1817" width="9" style="1"/>
    <col min="1818" max="1818" width="4.6328125" style="1" customWidth="1"/>
    <col min="1819" max="1819" width="9" style="1"/>
    <col min="1820" max="1820" width="4.6328125" style="1" customWidth="1"/>
    <col min="1821" max="2048" width="9" style="1"/>
    <col min="2049" max="2049" width="5.6328125" style="1" customWidth="1"/>
    <col min="2050" max="2050" width="3" style="1" customWidth="1"/>
    <col min="2051" max="2051" width="15.36328125" style="1" customWidth="1"/>
    <col min="2052" max="2052" width="7.26953125" style="1" bestFit="1" customWidth="1"/>
    <col min="2053" max="2053" width="6.26953125" style="1" bestFit="1" customWidth="1"/>
    <col min="2054" max="2054" width="4.7265625" style="1" bestFit="1" customWidth="1"/>
    <col min="2055" max="2055" width="6.26953125" style="1" bestFit="1" customWidth="1"/>
    <col min="2056" max="2056" width="4.7265625" style="1" bestFit="1" customWidth="1"/>
    <col min="2057" max="2057" width="6.26953125" style="1" bestFit="1" customWidth="1"/>
    <col min="2058" max="2058" width="4.7265625" style="1" bestFit="1" customWidth="1"/>
    <col min="2059" max="2059" width="6.08984375" style="1" customWidth="1"/>
    <col min="2060" max="2060" width="6.26953125" style="1" bestFit="1" customWidth="1"/>
    <col min="2061" max="2061" width="4.7265625" style="1" bestFit="1" customWidth="1"/>
    <col min="2062" max="2062" width="6.26953125" style="1" bestFit="1" customWidth="1"/>
    <col min="2063" max="2063" width="4.453125" style="1" customWidth="1"/>
    <col min="2064" max="2064" width="6.26953125" style="1" bestFit="1" customWidth="1"/>
    <col min="2065" max="2065" width="4.7265625" style="1" bestFit="1" customWidth="1"/>
    <col min="2066" max="2066" width="6.26953125" style="1" bestFit="1" customWidth="1"/>
    <col min="2067" max="2067" width="4.7265625" style="1" bestFit="1" customWidth="1"/>
    <col min="2068" max="2068" width="4.6328125" style="1" customWidth="1"/>
    <col min="2069" max="2069" width="9" style="1"/>
    <col min="2070" max="2070" width="4.6328125" style="1" customWidth="1"/>
    <col min="2071" max="2071" width="9" style="1"/>
    <col min="2072" max="2072" width="4.6328125" style="1" customWidth="1"/>
    <col min="2073" max="2073" width="9" style="1"/>
    <col min="2074" max="2074" width="4.6328125" style="1" customWidth="1"/>
    <col min="2075" max="2075" width="9" style="1"/>
    <col min="2076" max="2076" width="4.6328125" style="1" customWidth="1"/>
    <col min="2077" max="2304" width="9" style="1"/>
    <col min="2305" max="2305" width="5.6328125" style="1" customWidth="1"/>
    <col min="2306" max="2306" width="3" style="1" customWidth="1"/>
    <col min="2307" max="2307" width="15.36328125" style="1" customWidth="1"/>
    <col min="2308" max="2308" width="7.26953125" style="1" bestFit="1" customWidth="1"/>
    <col min="2309" max="2309" width="6.26953125" style="1" bestFit="1" customWidth="1"/>
    <col min="2310" max="2310" width="4.7265625" style="1" bestFit="1" customWidth="1"/>
    <col min="2311" max="2311" width="6.26953125" style="1" bestFit="1" customWidth="1"/>
    <col min="2312" max="2312" width="4.7265625" style="1" bestFit="1" customWidth="1"/>
    <col min="2313" max="2313" width="6.26953125" style="1" bestFit="1" customWidth="1"/>
    <col min="2314" max="2314" width="4.7265625" style="1" bestFit="1" customWidth="1"/>
    <col min="2315" max="2315" width="6.08984375" style="1" customWidth="1"/>
    <col min="2316" max="2316" width="6.26953125" style="1" bestFit="1" customWidth="1"/>
    <col min="2317" max="2317" width="4.7265625" style="1" bestFit="1" customWidth="1"/>
    <col min="2318" max="2318" width="6.26953125" style="1" bestFit="1" customWidth="1"/>
    <col min="2319" max="2319" width="4.453125" style="1" customWidth="1"/>
    <col min="2320" max="2320" width="6.26953125" style="1" bestFit="1" customWidth="1"/>
    <col min="2321" max="2321" width="4.7265625" style="1" bestFit="1" customWidth="1"/>
    <col min="2322" max="2322" width="6.26953125" style="1" bestFit="1" customWidth="1"/>
    <col min="2323" max="2323" width="4.7265625" style="1" bestFit="1" customWidth="1"/>
    <col min="2324" max="2324" width="4.6328125" style="1" customWidth="1"/>
    <col min="2325" max="2325" width="9" style="1"/>
    <col min="2326" max="2326" width="4.6328125" style="1" customWidth="1"/>
    <col min="2327" max="2327" width="9" style="1"/>
    <col min="2328" max="2328" width="4.6328125" style="1" customWidth="1"/>
    <col min="2329" max="2329" width="9" style="1"/>
    <col min="2330" max="2330" width="4.6328125" style="1" customWidth="1"/>
    <col min="2331" max="2331" width="9" style="1"/>
    <col min="2332" max="2332" width="4.6328125" style="1" customWidth="1"/>
    <col min="2333" max="2560" width="9" style="1"/>
    <col min="2561" max="2561" width="5.6328125" style="1" customWidth="1"/>
    <col min="2562" max="2562" width="3" style="1" customWidth="1"/>
    <col min="2563" max="2563" width="15.36328125" style="1" customWidth="1"/>
    <col min="2564" max="2564" width="7.26953125" style="1" bestFit="1" customWidth="1"/>
    <col min="2565" max="2565" width="6.26953125" style="1" bestFit="1" customWidth="1"/>
    <col min="2566" max="2566" width="4.7265625" style="1" bestFit="1" customWidth="1"/>
    <col min="2567" max="2567" width="6.26953125" style="1" bestFit="1" customWidth="1"/>
    <col min="2568" max="2568" width="4.7265625" style="1" bestFit="1" customWidth="1"/>
    <col min="2569" max="2569" width="6.26953125" style="1" bestFit="1" customWidth="1"/>
    <col min="2570" max="2570" width="4.7265625" style="1" bestFit="1" customWidth="1"/>
    <col min="2571" max="2571" width="6.08984375" style="1" customWidth="1"/>
    <col min="2572" max="2572" width="6.26953125" style="1" bestFit="1" customWidth="1"/>
    <col min="2573" max="2573" width="4.7265625" style="1" bestFit="1" customWidth="1"/>
    <col min="2574" max="2574" width="6.26953125" style="1" bestFit="1" customWidth="1"/>
    <col min="2575" max="2575" width="4.453125" style="1" customWidth="1"/>
    <col min="2576" max="2576" width="6.26953125" style="1" bestFit="1" customWidth="1"/>
    <col min="2577" max="2577" width="4.7265625" style="1" bestFit="1" customWidth="1"/>
    <col min="2578" max="2578" width="6.26953125" style="1" bestFit="1" customWidth="1"/>
    <col min="2579" max="2579" width="4.7265625" style="1" bestFit="1" customWidth="1"/>
    <col min="2580" max="2580" width="4.6328125" style="1" customWidth="1"/>
    <col min="2581" max="2581" width="9" style="1"/>
    <col min="2582" max="2582" width="4.6328125" style="1" customWidth="1"/>
    <col min="2583" max="2583" width="9" style="1"/>
    <col min="2584" max="2584" width="4.6328125" style="1" customWidth="1"/>
    <col min="2585" max="2585" width="9" style="1"/>
    <col min="2586" max="2586" width="4.6328125" style="1" customWidth="1"/>
    <col min="2587" max="2587" width="9" style="1"/>
    <col min="2588" max="2588" width="4.6328125" style="1" customWidth="1"/>
    <col min="2589" max="2816" width="9" style="1"/>
    <col min="2817" max="2817" width="5.6328125" style="1" customWidth="1"/>
    <col min="2818" max="2818" width="3" style="1" customWidth="1"/>
    <col min="2819" max="2819" width="15.36328125" style="1" customWidth="1"/>
    <col min="2820" max="2820" width="7.26953125" style="1" bestFit="1" customWidth="1"/>
    <col min="2821" max="2821" width="6.26953125" style="1" bestFit="1" customWidth="1"/>
    <col min="2822" max="2822" width="4.7265625" style="1" bestFit="1" customWidth="1"/>
    <col min="2823" max="2823" width="6.26953125" style="1" bestFit="1" customWidth="1"/>
    <col min="2824" max="2824" width="4.7265625" style="1" bestFit="1" customWidth="1"/>
    <col min="2825" max="2825" width="6.26953125" style="1" bestFit="1" customWidth="1"/>
    <col min="2826" max="2826" width="4.7265625" style="1" bestFit="1" customWidth="1"/>
    <col min="2827" max="2827" width="6.08984375" style="1" customWidth="1"/>
    <col min="2828" max="2828" width="6.26953125" style="1" bestFit="1" customWidth="1"/>
    <col min="2829" max="2829" width="4.7265625" style="1" bestFit="1" customWidth="1"/>
    <col min="2830" max="2830" width="6.26953125" style="1" bestFit="1" customWidth="1"/>
    <col min="2831" max="2831" width="4.453125" style="1" customWidth="1"/>
    <col min="2832" max="2832" width="6.26953125" style="1" bestFit="1" customWidth="1"/>
    <col min="2833" max="2833" width="4.7265625" style="1" bestFit="1" customWidth="1"/>
    <col min="2834" max="2834" width="6.26953125" style="1" bestFit="1" customWidth="1"/>
    <col min="2835" max="2835" width="4.7265625" style="1" bestFit="1" customWidth="1"/>
    <col min="2836" max="2836" width="4.6328125" style="1" customWidth="1"/>
    <col min="2837" max="2837" width="9" style="1"/>
    <col min="2838" max="2838" width="4.6328125" style="1" customWidth="1"/>
    <col min="2839" max="2839" width="9" style="1"/>
    <col min="2840" max="2840" width="4.6328125" style="1" customWidth="1"/>
    <col min="2841" max="2841" width="9" style="1"/>
    <col min="2842" max="2842" width="4.6328125" style="1" customWidth="1"/>
    <col min="2843" max="2843" width="9" style="1"/>
    <col min="2844" max="2844" width="4.6328125" style="1" customWidth="1"/>
    <col min="2845" max="3072" width="9" style="1"/>
    <col min="3073" max="3073" width="5.6328125" style="1" customWidth="1"/>
    <col min="3074" max="3074" width="3" style="1" customWidth="1"/>
    <col min="3075" max="3075" width="15.36328125" style="1" customWidth="1"/>
    <col min="3076" max="3076" width="7.26953125" style="1" bestFit="1" customWidth="1"/>
    <col min="3077" max="3077" width="6.26953125" style="1" bestFit="1" customWidth="1"/>
    <col min="3078" max="3078" width="4.7265625" style="1" bestFit="1" customWidth="1"/>
    <col min="3079" max="3079" width="6.26953125" style="1" bestFit="1" customWidth="1"/>
    <col min="3080" max="3080" width="4.7265625" style="1" bestFit="1" customWidth="1"/>
    <col min="3081" max="3081" width="6.26953125" style="1" bestFit="1" customWidth="1"/>
    <col min="3082" max="3082" width="4.7265625" style="1" bestFit="1" customWidth="1"/>
    <col min="3083" max="3083" width="6.08984375" style="1" customWidth="1"/>
    <col min="3084" max="3084" width="6.26953125" style="1" bestFit="1" customWidth="1"/>
    <col min="3085" max="3085" width="4.7265625" style="1" bestFit="1" customWidth="1"/>
    <col min="3086" max="3086" width="6.26953125" style="1" bestFit="1" customWidth="1"/>
    <col min="3087" max="3087" width="4.453125" style="1" customWidth="1"/>
    <col min="3088" max="3088" width="6.26953125" style="1" bestFit="1" customWidth="1"/>
    <col min="3089" max="3089" width="4.7265625" style="1" bestFit="1" customWidth="1"/>
    <col min="3090" max="3090" width="6.26953125" style="1" bestFit="1" customWidth="1"/>
    <col min="3091" max="3091" width="4.7265625" style="1" bestFit="1" customWidth="1"/>
    <col min="3092" max="3092" width="4.6328125" style="1" customWidth="1"/>
    <col min="3093" max="3093" width="9" style="1"/>
    <col min="3094" max="3094" width="4.6328125" style="1" customWidth="1"/>
    <col min="3095" max="3095" width="9" style="1"/>
    <col min="3096" max="3096" width="4.6328125" style="1" customWidth="1"/>
    <col min="3097" max="3097" width="9" style="1"/>
    <col min="3098" max="3098" width="4.6328125" style="1" customWidth="1"/>
    <col min="3099" max="3099" width="9" style="1"/>
    <col min="3100" max="3100" width="4.6328125" style="1" customWidth="1"/>
    <col min="3101" max="3328" width="9" style="1"/>
    <col min="3329" max="3329" width="5.6328125" style="1" customWidth="1"/>
    <col min="3330" max="3330" width="3" style="1" customWidth="1"/>
    <col min="3331" max="3331" width="15.36328125" style="1" customWidth="1"/>
    <col min="3332" max="3332" width="7.26953125" style="1" bestFit="1" customWidth="1"/>
    <col min="3333" max="3333" width="6.26953125" style="1" bestFit="1" customWidth="1"/>
    <col min="3334" max="3334" width="4.7265625" style="1" bestFit="1" customWidth="1"/>
    <col min="3335" max="3335" width="6.26953125" style="1" bestFit="1" customWidth="1"/>
    <col min="3336" max="3336" width="4.7265625" style="1" bestFit="1" customWidth="1"/>
    <col min="3337" max="3337" width="6.26953125" style="1" bestFit="1" customWidth="1"/>
    <col min="3338" max="3338" width="4.7265625" style="1" bestFit="1" customWidth="1"/>
    <col min="3339" max="3339" width="6.08984375" style="1" customWidth="1"/>
    <col min="3340" max="3340" width="6.26953125" style="1" bestFit="1" customWidth="1"/>
    <col min="3341" max="3341" width="4.7265625" style="1" bestFit="1" customWidth="1"/>
    <col min="3342" max="3342" width="6.26953125" style="1" bestFit="1" customWidth="1"/>
    <col min="3343" max="3343" width="4.453125" style="1" customWidth="1"/>
    <col min="3344" max="3344" width="6.26953125" style="1" bestFit="1" customWidth="1"/>
    <col min="3345" max="3345" width="4.7265625" style="1" bestFit="1" customWidth="1"/>
    <col min="3346" max="3346" width="6.26953125" style="1" bestFit="1" customWidth="1"/>
    <col min="3347" max="3347" width="4.7265625" style="1" bestFit="1" customWidth="1"/>
    <col min="3348" max="3348" width="4.6328125" style="1" customWidth="1"/>
    <col min="3349" max="3349" width="9" style="1"/>
    <col min="3350" max="3350" width="4.6328125" style="1" customWidth="1"/>
    <col min="3351" max="3351" width="9" style="1"/>
    <col min="3352" max="3352" width="4.6328125" style="1" customWidth="1"/>
    <col min="3353" max="3353" width="9" style="1"/>
    <col min="3354" max="3354" width="4.6328125" style="1" customWidth="1"/>
    <col min="3355" max="3355" width="9" style="1"/>
    <col min="3356" max="3356" width="4.6328125" style="1" customWidth="1"/>
    <col min="3357" max="3584" width="9" style="1"/>
    <col min="3585" max="3585" width="5.6328125" style="1" customWidth="1"/>
    <col min="3586" max="3586" width="3" style="1" customWidth="1"/>
    <col min="3587" max="3587" width="15.36328125" style="1" customWidth="1"/>
    <col min="3588" max="3588" width="7.26953125" style="1" bestFit="1" customWidth="1"/>
    <col min="3589" max="3589" width="6.26953125" style="1" bestFit="1" customWidth="1"/>
    <col min="3590" max="3590" width="4.7265625" style="1" bestFit="1" customWidth="1"/>
    <col min="3591" max="3591" width="6.26953125" style="1" bestFit="1" customWidth="1"/>
    <col min="3592" max="3592" width="4.7265625" style="1" bestFit="1" customWidth="1"/>
    <col min="3593" max="3593" width="6.26953125" style="1" bestFit="1" customWidth="1"/>
    <col min="3594" max="3594" width="4.7265625" style="1" bestFit="1" customWidth="1"/>
    <col min="3595" max="3595" width="6.08984375" style="1" customWidth="1"/>
    <col min="3596" max="3596" width="6.26953125" style="1" bestFit="1" customWidth="1"/>
    <col min="3597" max="3597" width="4.7265625" style="1" bestFit="1" customWidth="1"/>
    <col min="3598" max="3598" width="6.26953125" style="1" bestFit="1" customWidth="1"/>
    <col min="3599" max="3599" width="4.453125" style="1" customWidth="1"/>
    <col min="3600" max="3600" width="6.26953125" style="1" bestFit="1" customWidth="1"/>
    <col min="3601" max="3601" width="4.7265625" style="1" bestFit="1" customWidth="1"/>
    <col min="3602" max="3602" width="6.26953125" style="1" bestFit="1" customWidth="1"/>
    <col min="3603" max="3603" width="4.7265625" style="1" bestFit="1" customWidth="1"/>
    <col min="3604" max="3604" width="4.6328125" style="1" customWidth="1"/>
    <col min="3605" max="3605" width="9" style="1"/>
    <col min="3606" max="3606" width="4.6328125" style="1" customWidth="1"/>
    <col min="3607" max="3607" width="9" style="1"/>
    <col min="3608" max="3608" width="4.6328125" style="1" customWidth="1"/>
    <col min="3609" max="3609" width="9" style="1"/>
    <col min="3610" max="3610" width="4.6328125" style="1" customWidth="1"/>
    <col min="3611" max="3611" width="9" style="1"/>
    <col min="3612" max="3612" width="4.6328125" style="1" customWidth="1"/>
    <col min="3613" max="3840" width="9" style="1"/>
    <col min="3841" max="3841" width="5.6328125" style="1" customWidth="1"/>
    <col min="3842" max="3842" width="3" style="1" customWidth="1"/>
    <col min="3843" max="3843" width="15.36328125" style="1" customWidth="1"/>
    <col min="3844" max="3844" width="7.26953125" style="1" bestFit="1" customWidth="1"/>
    <col min="3845" max="3845" width="6.26953125" style="1" bestFit="1" customWidth="1"/>
    <col min="3846" max="3846" width="4.7265625" style="1" bestFit="1" customWidth="1"/>
    <col min="3847" max="3847" width="6.26953125" style="1" bestFit="1" customWidth="1"/>
    <col min="3848" max="3848" width="4.7265625" style="1" bestFit="1" customWidth="1"/>
    <col min="3849" max="3849" width="6.26953125" style="1" bestFit="1" customWidth="1"/>
    <col min="3850" max="3850" width="4.7265625" style="1" bestFit="1" customWidth="1"/>
    <col min="3851" max="3851" width="6.08984375" style="1" customWidth="1"/>
    <col min="3852" max="3852" width="6.26953125" style="1" bestFit="1" customWidth="1"/>
    <col min="3853" max="3853" width="4.7265625" style="1" bestFit="1" customWidth="1"/>
    <col min="3854" max="3854" width="6.26953125" style="1" bestFit="1" customWidth="1"/>
    <col min="3855" max="3855" width="4.453125" style="1" customWidth="1"/>
    <col min="3856" max="3856" width="6.26953125" style="1" bestFit="1" customWidth="1"/>
    <col min="3857" max="3857" width="4.7265625" style="1" bestFit="1" customWidth="1"/>
    <col min="3858" max="3858" width="6.26953125" style="1" bestFit="1" customWidth="1"/>
    <col min="3859" max="3859" width="4.7265625" style="1" bestFit="1" customWidth="1"/>
    <col min="3860" max="3860" width="4.6328125" style="1" customWidth="1"/>
    <col min="3861" max="3861" width="9" style="1"/>
    <col min="3862" max="3862" width="4.6328125" style="1" customWidth="1"/>
    <col min="3863" max="3863" width="9" style="1"/>
    <col min="3864" max="3864" width="4.6328125" style="1" customWidth="1"/>
    <col min="3865" max="3865" width="9" style="1"/>
    <col min="3866" max="3866" width="4.6328125" style="1" customWidth="1"/>
    <col min="3867" max="3867" width="9" style="1"/>
    <col min="3868" max="3868" width="4.6328125" style="1" customWidth="1"/>
    <col min="3869" max="4096" width="9" style="1"/>
    <col min="4097" max="4097" width="5.6328125" style="1" customWidth="1"/>
    <col min="4098" max="4098" width="3" style="1" customWidth="1"/>
    <col min="4099" max="4099" width="15.36328125" style="1" customWidth="1"/>
    <col min="4100" max="4100" width="7.26953125" style="1" bestFit="1" customWidth="1"/>
    <col min="4101" max="4101" width="6.26953125" style="1" bestFit="1" customWidth="1"/>
    <col min="4102" max="4102" width="4.7265625" style="1" bestFit="1" customWidth="1"/>
    <col min="4103" max="4103" width="6.26953125" style="1" bestFit="1" customWidth="1"/>
    <col min="4104" max="4104" width="4.7265625" style="1" bestFit="1" customWidth="1"/>
    <col min="4105" max="4105" width="6.26953125" style="1" bestFit="1" customWidth="1"/>
    <col min="4106" max="4106" width="4.7265625" style="1" bestFit="1" customWidth="1"/>
    <col min="4107" max="4107" width="6.08984375" style="1" customWidth="1"/>
    <col min="4108" max="4108" width="6.26953125" style="1" bestFit="1" customWidth="1"/>
    <col min="4109" max="4109" width="4.7265625" style="1" bestFit="1" customWidth="1"/>
    <col min="4110" max="4110" width="6.26953125" style="1" bestFit="1" customWidth="1"/>
    <col min="4111" max="4111" width="4.453125" style="1" customWidth="1"/>
    <col min="4112" max="4112" width="6.26953125" style="1" bestFit="1" customWidth="1"/>
    <col min="4113" max="4113" width="4.7265625" style="1" bestFit="1" customWidth="1"/>
    <col min="4114" max="4114" width="6.26953125" style="1" bestFit="1" customWidth="1"/>
    <col min="4115" max="4115" width="4.7265625" style="1" bestFit="1" customWidth="1"/>
    <col min="4116" max="4116" width="4.6328125" style="1" customWidth="1"/>
    <col min="4117" max="4117" width="9" style="1"/>
    <col min="4118" max="4118" width="4.6328125" style="1" customWidth="1"/>
    <col min="4119" max="4119" width="9" style="1"/>
    <col min="4120" max="4120" width="4.6328125" style="1" customWidth="1"/>
    <col min="4121" max="4121" width="9" style="1"/>
    <col min="4122" max="4122" width="4.6328125" style="1" customWidth="1"/>
    <col min="4123" max="4123" width="9" style="1"/>
    <col min="4124" max="4124" width="4.6328125" style="1" customWidth="1"/>
    <col min="4125" max="4352" width="9" style="1"/>
    <col min="4353" max="4353" width="5.6328125" style="1" customWidth="1"/>
    <col min="4354" max="4354" width="3" style="1" customWidth="1"/>
    <col min="4355" max="4355" width="15.36328125" style="1" customWidth="1"/>
    <col min="4356" max="4356" width="7.26953125" style="1" bestFit="1" customWidth="1"/>
    <col min="4357" max="4357" width="6.26953125" style="1" bestFit="1" customWidth="1"/>
    <col min="4358" max="4358" width="4.7265625" style="1" bestFit="1" customWidth="1"/>
    <col min="4359" max="4359" width="6.26953125" style="1" bestFit="1" customWidth="1"/>
    <col min="4360" max="4360" width="4.7265625" style="1" bestFit="1" customWidth="1"/>
    <col min="4361" max="4361" width="6.26953125" style="1" bestFit="1" customWidth="1"/>
    <col min="4362" max="4362" width="4.7265625" style="1" bestFit="1" customWidth="1"/>
    <col min="4363" max="4363" width="6.08984375" style="1" customWidth="1"/>
    <col min="4364" max="4364" width="6.26953125" style="1" bestFit="1" customWidth="1"/>
    <col min="4365" max="4365" width="4.7265625" style="1" bestFit="1" customWidth="1"/>
    <col min="4366" max="4366" width="6.26953125" style="1" bestFit="1" customWidth="1"/>
    <col min="4367" max="4367" width="4.453125" style="1" customWidth="1"/>
    <col min="4368" max="4368" width="6.26953125" style="1" bestFit="1" customWidth="1"/>
    <col min="4369" max="4369" width="4.7265625" style="1" bestFit="1" customWidth="1"/>
    <col min="4370" max="4370" width="6.26953125" style="1" bestFit="1" customWidth="1"/>
    <col min="4371" max="4371" width="4.7265625" style="1" bestFit="1" customWidth="1"/>
    <col min="4372" max="4372" width="4.6328125" style="1" customWidth="1"/>
    <col min="4373" max="4373" width="9" style="1"/>
    <col min="4374" max="4374" width="4.6328125" style="1" customWidth="1"/>
    <col min="4375" max="4375" width="9" style="1"/>
    <col min="4376" max="4376" width="4.6328125" style="1" customWidth="1"/>
    <col min="4377" max="4377" width="9" style="1"/>
    <col min="4378" max="4378" width="4.6328125" style="1" customWidth="1"/>
    <col min="4379" max="4379" width="9" style="1"/>
    <col min="4380" max="4380" width="4.6328125" style="1" customWidth="1"/>
    <col min="4381" max="4608" width="9" style="1"/>
    <col min="4609" max="4609" width="5.6328125" style="1" customWidth="1"/>
    <col min="4610" max="4610" width="3" style="1" customWidth="1"/>
    <col min="4611" max="4611" width="15.36328125" style="1" customWidth="1"/>
    <col min="4612" max="4612" width="7.26953125" style="1" bestFit="1" customWidth="1"/>
    <col min="4613" max="4613" width="6.26953125" style="1" bestFit="1" customWidth="1"/>
    <col min="4614" max="4614" width="4.7265625" style="1" bestFit="1" customWidth="1"/>
    <col min="4615" max="4615" width="6.26953125" style="1" bestFit="1" customWidth="1"/>
    <col min="4616" max="4616" width="4.7265625" style="1" bestFit="1" customWidth="1"/>
    <col min="4617" max="4617" width="6.26953125" style="1" bestFit="1" customWidth="1"/>
    <col min="4618" max="4618" width="4.7265625" style="1" bestFit="1" customWidth="1"/>
    <col min="4619" max="4619" width="6.08984375" style="1" customWidth="1"/>
    <col min="4620" max="4620" width="6.26953125" style="1" bestFit="1" customWidth="1"/>
    <col min="4621" max="4621" width="4.7265625" style="1" bestFit="1" customWidth="1"/>
    <col min="4622" max="4622" width="6.26953125" style="1" bestFit="1" customWidth="1"/>
    <col min="4623" max="4623" width="4.453125" style="1" customWidth="1"/>
    <col min="4624" max="4624" width="6.26953125" style="1" bestFit="1" customWidth="1"/>
    <col min="4625" max="4625" width="4.7265625" style="1" bestFit="1" customWidth="1"/>
    <col min="4626" max="4626" width="6.26953125" style="1" bestFit="1" customWidth="1"/>
    <col min="4627" max="4627" width="4.7265625" style="1" bestFit="1" customWidth="1"/>
    <col min="4628" max="4628" width="4.6328125" style="1" customWidth="1"/>
    <col min="4629" max="4629" width="9" style="1"/>
    <col min="4630" max="4630" width="4.6328125" style="1" customWidth="1"/>
    <col min="4631" max="4631" width="9" style="1"/>
    <col min="4632" max="4632" width="4.6328125" style="1" customWidth="1"/>
    <col min="4633" max="4633" width="9" style="1"/>
    <col min="4634" max="4634" width="4.6328125" style="1" customWidth="1"/>
    <col min="4635" max="4635" width="9" style="1"/>
    <col min="4636" max="4636" width="4.6328125" style="1" customWidth="1"/>
    <col min="4637" max="4864" width="9" style="1"/>
    <col min="4865" max="4865" width="5.6328125" style="1" customWidth="1"/>
    <col min="4866" max="4866" width="3" style="1" customWidth="1"/>
    <col min="4867" max="4867" width="15.36328125" style="1" customWidth="1"/>
    <col min="4868" max="4868" width="7.26953125" style="1" bestFit="1" customWidth="1"/>
    <col min="4869" max="4869" width="6.26953125" style="1" bestFit="1" customWidth="1"/>
    <col min="4870" max="4870" width="4.7265625" style="1" bestFit="1" customWidth="1"/>
    <col min="4871" max="4871" width="6.26953125" style="1" bestFit="1" customWidth="1"/>
    <col min="4872" max="4872" width="4.7265625" style="1" bestFit="1" customWidth="1"/>
    <col min="4873" max="4873" width="6.26953125" style="1" bestFit="1" customWidth="1"/>
    <col min="4874" max="4874" width="4.7265625" style="1" bestFit="1" customWidth="1"/>
    <col min="4875" max="4875" width="6.08984375" style="1" customWidth="1"/>
    <col min="4876" max="4876" width="6.26953125" style="1" bestFit="1" customWidth="1"/>
    <col min="4877" max="4877" width="4.7265625" style="1" bestFit="1" customWidth="1"/>
    <col min="4878" max="4878" width="6.26953125" style="1" bestFit="1" customWidth="1"/>
    <col min="4879" max="4879" width="4.453125" style="1" customWidth="1"/>
    <col min="4880" max="4880" width="6.26953125" style="1" bestFit="1" customWidth="1"/>
    <col min="4881" max="4881" width="4.7265625" style="1" bestFit="1" customWidth="1"/>
    <col min="4882" max="4882" width="6.26953125" style="1" bestFit="1" customWidth="1"/>
    <col min="4883" max="4883" width="4.7265625" style="1" bestFit="1" customWidth="1"/>
    <col min="4884" max="4884" width="4.6328125" style="1" customWidth="1"/>
    <col min="4885" max="4885" width="9" style="1"/>
    <col min="4886" max="4886" width="4.6328125" style="1" customWidth="1"/>
    <col min="4887" max="4887" width="9" style="1"/>
    <col min="4888" max="4888" width="4.6328125" style="1" customWidth="1"/>
    <col min="4889" max="4889" width="9" style="1"/>
    <col min="4890" max="4890" width="4.6328125" style="1" customWidth="1"/>
    <col min="4891" max="4891" width="9" style="1"/>
    <col min="4892" max="4892" width="4.6328125" style="1" customWidth="1"/>
    <col min="4893" max="5120" width="9" style="1"/>
    <col min="5121" max="5121" width="5.6328125" style="1" customWidth="1"/>
    <col min="5122" max="5122" width="3" style="1" customWidth="1"/>
    <col min="5123" max="5123" width="15.36328125" style="1" customWidth="1"/>
    <col min="5124" max="5124" width="7.26953125" style="1" bestFit="1" customWidth="1"/>
    <col min="5125" max="5125" width="6.26953125" style="1" bestFit="1" customWidth="1"/>
    <col min="5126" max="5126" width="4.7265625" style="1" bestFit="1" customWidth="1"/>
    <col min="5127" max="5127" width="6.26953125" style="1" bestFit="1" customWidth="1"/>
    <col min="5128" max="5128" width="4.7265625" style="1" bestFit="1" customWidth="1"/>
    <col min="5129" max="5129" width="6.26953125" style="1" bestFit="1" customWidth="1"/>
    <col min="5130" max="5130" width="4.7265625" style="1" bestFit="1" customWidth="1"/>
    <col min="5131" max="5131" width="6.08984375" style="1" customWidth="1"/>
    <col min="5132" max="5132" width="6.26953125" style="1" bestFit="1" customWidth="1"/>
    <col min="5133" max="5133" width="4.7265625" style="1" bestFit="1" customWidth="1"/>
    <col min="5134" max="5134" width="6.26953125" style="1" bestFit="1" customWidth="1"/>
    <col min="5135" max="5135" width="4.453125" style="1" customWidth="1"/>
    <col min="5136" max="5136" width="6.26953125" style="1" bestFit="1" customWidth="1"/>
    <col min="5137" max="5137" width="4.7265625" style="1" bestFit="1" customWidth="1"/>
    <col min="5138" max="5138" width="6.26953125" style="1" bestFit="1" customWidth="1"/>
    <col min="5139" max="5139" width="4.7265625" style="1" bestFit="1" customWidth="1"/>
    <col min="5140" max="5140" width="4.6328125" style="1" customWidth="1"/>
    <col min="5141" max="5141" width="9" style="1"/>
    <col min="5142" max="5142" width="4.6328125" style="1" customWidth="1"/>
    <col min="5143" max="5143" width="9" style="1"/>
    <col min="5144" max="5144" width="4.6328125" style="1" customWidth="1"/>
    <col min="5145" max="5145" width="9" style="1"/>
    <col min="5146" max="5146" width="4.6328125" style="1" customWidth="1"/>
    <col min="5147" max="5147" width="9" style="1"/>
    <col min="5148" max="5148" width="4.6328125" style="1" customWidth="1"/>
    <col min="5149" max="5376" width="9" style="1"/>
    <col min="5377" max="5377" width="5.6328125" style="1" customWidth="1"/>
    <col min="5378" max="5378" width="3" style="1" customWidth="1"/>
    <col min="5379" max="5379" width="15.36328125" style="1" customWidth="1"/>
    <col min="5380" max="5380" width="7.26953125" style="1" bestFit="1" customWidth="1"/>
    <col min="5381" max="5381" width="6.26953125" style="1" bestFit="1" customWidth="1"/>
    <col min="5382" max="5382" width="4.7265625" style="1" bestFit="1" customWidth="1"/>
    <col min="5383" max="5383" width="6.26953125" style="1" bestFit="1" customWidth="1"/>
    <col min="5384" max="5384" width="4.7265625" style="1" bestFit="1" customWidth="1"/>
    <col min="5385" max="5385" width="6.26953125" style="1" bestFit="1" customWidth="1"/>
    <col min="5386" max="5386" width="4.7265625" style="1" bestFit="1" customWidth="1"/>
    <col min="5387" max="5387" width="6.08984375" style="1" customWidth="1"/>
    <col min="5388" max="5388" width="6.26953125" style="1" bestFit="1" customWidth="1"/>
    <col min="5389" max="5389" width="4.7265625" style="1" bestFit="1" customWidth="1"/>
    <col min="5390" max="5390" width="6.26953125" style="1" bestFit="1" customWidth="1"/>
    <col min="5391" max="5391" width="4.453125" style="1" customWidth="1"/>
    <col min="5392" max="5392" width="6.26953125" style="1" bestFit="1" customWidth="1"/>
    <col min="5393" max="5393" width="4.7265625" style="1" bestFit="1" customWidth="1"/>
    <col min="5394" max="5394" width="6.26953125" style="1" bestFit="1" customWidth="1"/>
    <col min="5395" max="5395" width="4.7265625" style="1" bestFit="1" customWidth="1"/>
    <col min="5396" max="5396" width="4.6328125" style="1" customWidth="1"/>
    <col min="5397" max="5397" width="9" style="1"/>
    <col min="5398" max="5398" width="4.6328125" style="1" customWidth="1"/>
    <col min="5399" max="5399" width="9" style="1"/>
    <col min="5400" max="5400" width="4.6328125" style="1" customWidth="1"/>
    <col min="5401" max="5401" width="9" style="1"/>
    <col min="5402" max="5402" width="4.6328125" style="1" customWidth="1"/>
    <col min="5403" max="5403" width="9" style="1"/>
    <col min="5404" max="5404" width="4.6328125" style="1" customWidth="1"/>
    <col min="5405" max="5632" width="9" style="1"/>
    <col min="5633" max="5633" width="5.6328125" style="1" customWidth="1"/>
    <col min="5634" max="5634" width="3" style="1" customWidth="1"/>
    <col min="5635" max="5635" width="15.36328125" style="1" customWidth="1"/>
    <col min="5636" max="5636" width="7.26953125" style="1" bestFit="1" customWidth="1"/>
    <col min="5637" max="5637" width="6.26953125" style="1" bestFit="1" customWidth="1"/>
    <col min="5638" max="5638" width="4.7265625" style="1" bestFit="1" customWidth="1"/>
    <col min="5639" max="5639" width="6.26953125" style="1" bestFit="1" customWidth="1"/>
    <col min="5640" max="5640" width="4.7265625" style="1" bestFit="1" customWidth="1"/>
    <col min="5641" max="5641" width="6.26953125" style="1" bestFit="1" customWidth="1"/>
    <col min="5642" max="5642" width="4.7265625" style="1" bestFit="1" customWidth="1"/>
    <col min="5643" max="5643" width="6.08984375" style="1" customWidth="1"/>
    <col min="5644" max="5644" width="6.26953125" style="1" bestFit="1" customWidth="1"/>
    <col min="5645" max="5645" width="4.7265625" style="1" bestFit="1" customWidth="1"/>
    <col min="5646" max="5646" width="6.26953125" style="1" bestFit="1" customWidth="1"/>
    <col min="5647" max="5647" width="4.453125" style="1" customWidth="1"/>
    <col min="5648" max="5648" width="6.26953125" style="1" bestFit="1" customWidth="1"/>
    <col min="5649" max="5649" width="4.7265625" style="1" bestFit="1" customWidth="1"/>
    <col min="5650" max="5650" width="6.26953125" style="1" bestFit="1" customWidth="1"/>
    <col min="5651" max="5651" width="4.7265625" style="1" bestFit="1" customWidth="1"/>
    <col min="5652" max="5652" width="4.6328125" style="1" customWidth="1"/>
    <col min="5653" max="5653" width="9" style="1"/>
    <col min="5654" max="5654" width="4.6328125" style="1" customWidth="1"/>
    <col min="5655" max="5655" width="9" style="1"/>
    <col min="5656" max="5656" width="4.6328125" style="1" customWidth="1"/>
    <col min="5657" max="5657" width="9" style="1"/>
    <col min="5658" max="5658" width="4.6328125" style="1" customWidth="1"/>
    <col min="5659" max="5659" width="9" style="1"/>
    <col min="5660" max="5660" width="4.6328125" style="1" customWidth="1"/>
    <col min="5661" max="5888" width="9" style="1"/>
    <col min="5889" max="5889" width="5.6328125" style="1" customWidth="1"/>
    <col min="5890" max="5890" width="3" style="1" customWidth="1"/>
    <col min="5891" max="5891" width="15.36328125" style="1" customWidth="1"/>
    <col min="5892" max="5892" width="7.26953125" style="1" bestFit="1" customWidth="1"/>
    <col min="5893" max="5893" width="6.26953125" style="1" bestFit="1" customWidth="1"/>
    <col min="5894" max="5894" width="4.7265625" style="1" bestFit="1" customWidth="1"/>
    <col min="5895" max="5895" width="6.26953125" style="1" bestFit="1" customWidth="1"/>
    <col min="5896" max="5896" width="4.7265625" style="1" bestFit="1" customWidth="1"/>
    <col min="5897" max="5897" width="6.26953125" style="1" bestFit="1" customWidth="1"/>
    <col min="5898" max="5898" width="4.7265625" style="1" bestFit="1" customWidth="1"/>
    <col min="5899" max="5899" width="6.08984375" style="1" customWidth="1"/>
    <col min="5900" max="5900" width="6.26953125" style="1" bestFit="1" customWidth="1"/>
    <col min="5901" max="5901" width="4.7265625" style="1" bestFit="1" customWidth="1"/>
    <col min="5902" max="5902" width="6.26953125" style="1" bestFit="1" customWidth="1"/>
    <col min="5903" max="5903" width="4.453125" style="1" customWidth="1"/>
    <col min="5904" max="5904" width="6.26953125" style="1" bestFit="1" customWidth="1"/>
    <col min="5905" max="5905" width="4.7265625" style="1" bestFit="1" customWidth="1"/>
    <col min="5906" max="5906" width="6.26953125" style="1" bestFit="1" customWidth="1"/>
    <col min="5907" max="5907" width="4.7265625" style="1" bestFit="1" customWidth="1"/>
    <col min="5908" max="5908" width="4.6328125" style="1" customWidth="1"/>
    <col min="5909" max="5909" width="9" style="1"/>
    <col min="5910" max="5910" width="4.6328125" style="1" customWidth="1"/>
    <col min="5911" max="5911" width="9" style="1"/>
    <col min="5912" max="5912" width="4.6328125" style="1" customWidth="1"/>
    <col min="5913" max="5913" width="9" style="1"/>
    <col min="5914" max="5914" width="4.6328125" style="1" customWidth="1"/>
    <col min="5915" max="5915" width="9" style="1"/>
    <col min="5916" max="5916" width="4.6328125" style="1" customWidth="1"/>
    <col min="5917" max="6144" width="9" style="1"/>
    <col min="6145" max="6145" width="5.6328125" style="1" customWidth="1"/>
    <col min="6146" max="6146" width="3" style="1" customWidth="1"/>
    <col min="6147" max="6147" width="15.36328125" style="1" customWidth="1"/>
    <col min="6148" max="6148" width="7.26953125" style="1" bestFit="1" customWidth="1"/>
    <col min="6149" max="6149" width="6.26953125" style="1" bestFit="1" customWidth="1"/>
    <col min="6150" max="6150" width="4.7265625" style="1" bestFit="1" customWidth="1"/>
    <col min="6151" max="6151" width="6.26953125" style="1" bestFit="1" customWidth="1"/>
    <col min="6152" max="6152" width="4.7265625" style="1" bestFit="1" customWidth="1"/>
    <col min="6153" max="6153" width="6.26953125" style="1" bestFit="1" customWidth="1"/>
    <col min="6154" max="6154" width="4.7265625" style="1" bestFit="1" customWidth="1"/>
    <col min="6155" max="6155" width="6.08984375" style="1" customWidth="1"/>
    <col min="6156" max="6156" width="6.26953125" style="1" bestFit="1" customWidth="1"/>
    <col min="6157" max="6157" width="4.7265625" style="1" bestFit="1" customWidth="1"/>
    <col min="6158" max="6158" width="6.26953125" style="1" bestFit="1" customWidth="1"/>
    <col min="6159" max="6159" width="4.453125" style="1" customWidth="1"/>
    <col min="6160" max="6160" width="6.26953125" style="1" bestFit="1" customWidth="1"/>
    <col min="6161" max="6161" width="4.7265625" style="1" bestFit="1" customWidth="1"/>
    <col min="6162" max="6162" width="6.26953125" style="1" bestFit="1" customWidth="1"/>
    <col min="6163" max="6163" width="4.7265625" style="1" bestFit="1" customWidth="1"/>
    <col min="6164" max="6164" width="4.6328125" style="1" customWidth="1"/>
    <col min="6165" max="6165" width="9" style="1"/>
    <col min="6166" max="6166" width="4.6328125" style="1" customWidth="1"/>
    <col min="6167" max="6167" width="9" style="1"/>
    <col min="6168" max="6168" width="4.6328125" style="1" customWidth="1"/>
    <col min="6169" max="6169" width="9" style="1"/>
    <col min="6170" max="6170" width="4.6328125" style="1" customWidth="1"/>
    <col min="6171" max="6171" width="9" style="1"/>
    <col min="6172" max="6172" width="4.6328125" style="1" customWidth="1"/>
    <col min="6173" max="6400" width="9" style="1"/>
    <col min="6401" max="6401" width="5.6328125" style="1" customWidth="1"/>
    <col min="6402" max="6402" width="3" style="1" customWidth="1"/>
    <col min="6403" max="6403" width="15.36328125" style="1" customWidth="1"/>
    <col min="6404" max="6404" width="7.26953125" style="1" bestFit="1" customWidth="1"/>
    <col min="6405" max="6405" width="6.26953125" style="1" bestFit="1" customWidth="1"/>
    <col min="6406" max="6406" width="4.7265625" style="1" bestFit="1" customWidth="1"/>
    <col min="6407" max="6407" width="6.26953125" style="1" bestFit="1" customWidth="1"/>
    <col min="6408" max="6408" width="4.7265625" style="1" bestFit="1" customWidth="1"/>
    <col min="6409" max="6409" width="6.26953125" style="1" bestFit="1" customWidth="1"/>
    <col min="6410" max="6410" width="4.7265625" style="1" bestFit="1" customWidth="1"/>
    <col min="6411" max="6411" width="6.08984375" style="1" customWidth="1"/>
    <col min="6412" max="6412" width="6.26953125" style="1" bestFit="1" customWidth="1"/>
    <col min="6413" max="6413" width="4.7265625" style="1" bestFit="1" customWidth="1"/>
    <col min="6414" max="6414" width="6.26953125" style="1" bestFit="1" customWidth="1"/>
    <col min="6415" max="6415" width="4.453125" style="1" customWidth="1"/>
    <col min="6416" max="6416" width="6.26953125" style="1" bestFit="1" customWidth="1"/>
    <col min="6417" max="6417" width="4.7265625" style="1" bestFit="1" customWidth="1"/>
    <col min="6418" max="6418" width="6.26953125" style="1" bestFit="1" customWidth="1"/>
    <col min="6419" max="6419" width="4.7265625" style="1" bestFit="1" customWidth="1"/>
    <col min="6420" max="6420" width="4.6328125" style="1" customWidth="1"/>
    <col min="6421" max="6421" width="9" style="1"/>
    <col min="6422" max="6422" width="4.6328125" style="1" customWidth="1"/>
    <col min="6423" max="6423" width="9" style="1"/>
    <col min="6424" max="6424" width="4.6328125" style="1" customWidth="1"/>
    <col min="6425" max="6425" width="9" style="1"/>
    <col min="6426" max="6426" width="4.6328125" style="1" customWidth="1"/>
    <col min="6427" max="6427" width="9" style="1"/>
    <col min="6428" max="6428" width="4.6328125" style="1" customWidth="1"/>
    <col min="6429" max="6656" width="9" style="1"/>
    <col min="6657" max="6657" width="5.6328125" style="1" customWidth="1"/>
    <col min="6658" max="6658" width="3" style="1" customWidth="1"/>
    <col min="6659" max="6659" width="15.36328125" style="1" customWidth="1"/>
    <col min="6660" max="6660" width="7.26953125" style="1" bestFit="1" customWidth="1"/>
    <col min="6661" max="6661" width="6.26953125" style="1" bestFit="1" customWidth="1"/>
    <col min="6662" max="6662" width="4.7265625" style="1" bestFit="1" customWidth="1"/>
    <col min="6663" max="6663" width="6.26953125" style="1" bestFit="1" customWidth="1"/>
    <col min="6664" max="6664" width="4.7265625" style="1" bestFit="1" customWidth="1"/>
    <col min="6665" max="6665" width="6.26953125" style="1" bestFit="1" customWidth="1"/>
    <col min="6666" max="6666" width="4.7265625" style="1" bestFit="1" customWidth="1"/>
    <col min="6667" max="6667" width="6.08984375" style="1" customWidth="1"/>
    <col min="6668" max="6668" width="6.26953125" style="1" bestFit="1" customWidth="1"/>
    <col min="6669" max="6669" width="4.7265625" style="1" bestFit="1" customWidth="1"/>
    <col min="6670" max="6670" width="6.26953125" style="1" bestFit="1" customWidth="1"/>
    <col min="6671" max="6671" width="4.453125" style="1" customWidth="1"/>
    <col min="6672" max="6672" width="6.26953125" style="1" bestFit="1" customWidth="1"/>
    <col min="6673" max="6673" width="4.7265625" style="1" bestFit="1" customWidth="1"/>
    <col min="6674" max="6674" width="6.26953125" style="1" bestFit="1" customWidth="1"/>
    <col min="6675" max="6675" width="4.7265625" style="1" bestFit="1" customWidth="1"/>
    <col min="6676" max="6676" width="4.6328125" style="1" customWidth="1"/>
    <col min="6677" max="6677" width="9" style="1"/>
    <col min="6678" max="6678" width="4.6328125" style="1" customWidth="1"/>
    <col min="6679" max="6679" width="9" style="1"/>
    <col min="6680" max="6680" width="4.6328125" style="1" customWidth="1"/>
    <col min="6681" max="6681" width="9" style="1"/>
    <col min="6682" max="6682" width="4.6328125" style="1" customWidth="1"/>
    <col min="6683" max="6683" width="9" style="1"/>
    <col min="6684" max="6684" width="4.6328125" style="1" customWidth="1"/>
    <col min="6685" max="6912" width="9" style="1"/>
    <col min="6913" max="6913" width="5.6328125" style="1" customWidth="1"/>
    <col min="6914" max="6914" width="3" style="1" customWidth="1"/>
    <col min="6915" max="6915" width="15.36328125" style="1" customWidth="1"/>
    <col min="6916" max="6916" width="7.26953125" style="1" bestFit="1" customWidth="1"/>
    <col min="6917" max="6917" width="6.26953125" style="1" bestFit="1" customWidth="1"/>
    <col min="6918" max="6918" width="4.7265625" style="1" bestFit="1" customWidth="1"/>
    <col min="6919" max="6919" width="6.26953125" style="1" bestFit="1" customWidth="1"/>
    <col min="6920" max="6920" width="4.7265625" style="1" bestFit="1" customWidth="1"/>
    <col min="6921" max="6921" width="6.26953125" style="1" bestFit="1" customWidth="1"/>
    <col min="6922" max="6922" width="4.7265625" style="1" bestFit="1" customWidth="1"/>
    <col min="6923" max="6923" width="6.08984375" style="1" customWidth="1"/>
    <col min="6924" max="6924" width="6.26953125" style="1" bestFit="1" customWidth="1"/>
    <col min="6925" max="6925" width="4.7265625" style="1" bestFit="1" customWidth="1"/>
    <col min="6926" max="6926" width="6.26953125" style="1" bestFit="1" customWidth="1"/>
    <col min="6927" max="6927" width="4.453125" style="1" customWidth="1"/>
    <col min="6928" max="6928" width="6.26953125" style="1" bestFit="1" customWidth="1"/>
    <col min="6929" max="6929" width="4.7265625" style="1" bestFit="1" customWidth="1"/>
    <col min="6930" max="6930" width="6.26953125" style="1" bestFit="1" customWidth="1"/>
    <col min="6931" max="6931" width="4.7265625" style="1" bestFit="1" customWidth="1"/>
    <col min="6932" max="6932" width="4.6328125" style="1" customWidth="1"/>
    <col min="6933" max="6933" width="9" style="1"/>
    <col min="6934" max="6934" width="4.6328125" style="1" customWidth="1"/>
    <col min="6935" max="6935" width="9" style="1"/>
    <col min="6936" max="6936" width="4.6328125" style="1" customWidth="1"/>
    <col min="6937" max="6937" width="9" style="1"/>
    <col min="6938" max="6938" width="4.6328125" style="1" customWidth="1"/>
    <col min="6939" max="6939" width="9" style="1"/>
    <col min="6940" max="6940" width="4.6328125" style="1" customWidth="1"/>
    <col min="6941" max="7168" width="9" style="1"/>
    <col min="7169" max="7169" width="5.6328125" style="1" customWidth="1"/>
    <col min="7170" max="7170" width="3" style="1" customWidth="1"/>
    <col min="7171" max="7171" width="15.36328125" style="1" customWidth="1"/>
    <col min="7172" max="7172" width="7.26953125" style="1" bestFit="1" customWidth="1"/>
    <col min="7173" max="7173" width="6.26953125" style="1" bestFit="1" customWidth="1"/>
    <col min="7174" max="7174" width="4.7265625" style="1" bestFit="1" customWidth="1"/>
    <col min="7175" max="7175" width="6.26953125" style="1" bestFit="1" customWidth="1"/>
    <col min="7176" max="7176" width="4.7265625" style="1" bestFit="1" customWidth="1"/>
    <col min="7177" max="7177" width="6.26953125" style="1" bestFit="1" customWidth="1"/>
    <col min="7178" max="7178" width="4.7265625" style="1" bestFit="1" customWidth="1"/>
    <col min="7179" max="7179" width="6.08984375" style="1" customWidth="1"/>
    <col min="7180" max="7180" width="6.26953125" style="1" bestFit="1" customWidth="1"/>
    <col min="7181" max="7181" width="4.7265625" style="1" bestFit="1" customWidth="1"/>
    <col min="7182" max="7182" width="6.26953125" style="1" bestFit="1" customWidth="1"/>
    <col min="7183" max="7183" width="4.453125" style="1" customWidth="1"/>
    <col min="7184" max="7184" width="6.26953125" style="1" bestFit="1" customWidth="1"/>
    <col min="7185" max="7185" width="4.7265625" style="1" bestFit="1" customWidth="1"/>
    <col min="7186" max="7186" width="6.26953125" style="1" bestFit="1" customWidth="1"/>
    <col min="7187" max="7187" width="4.7265625" style="1" bestFit="1" customWidth="1"/>
    <col min="7188" max="7188" width="4.6328125" style="1" customWidth="1"/>
    <col min="7189" max="7189" width="9" style="1"/>
    <col min="7190" max="7190" width="4.6328125" style="1" customWidth="1"/>
    <col min="7191" max="7191" width="9" style="1"/>
    <col min="7192" max="7192" width="4.6328125" style="1" customWidth="1"/>
    <col min="7193" max="7193" width="9" style="1"/>
    <col min="7194" max="7194" width="4.6328125" style="1" customWidth="1"/>
    <col min="7195" max="7195" width="9" style="1"/>
    <col min="7196" max="7196" width="4.6328125" style="1" customWidth="1"/>
    <col min="7197" max="7424" width="9" style="1"/>
    <col min="7425" max="7425" width="5.6328125" style="1" customWidth="1"/>
    <col min="7426" max="7426" width="3" style="1" customWidth="1"/>
    <col min="7427" max="7427" width="15.36328125" style="1" customWidth="1"/>
    <col min="7428" max="7428" width="7.26953125" style="1" bestFit="1" customWidth="1"/>
    <col min="7429" max="7429" width="6.26953125" style="1" bestFit="1" customWidth="1"/>
    <col min="7430" max="7430" width="4.7265625" style="1" bestFit="1" customWidth="1"/>
    <col min="7431" max="7431" width="6.26953125" style="1" bestFit="1" customWidth="1"/>
    <col min="7432" max="7432" width="4.7265625" style="1" bestFit="1" customWidth="1"/>
    <col min="7433" max="7433" width="6.26953125" style="1" bestFit="1" customWidth="1"/>
    <col min="7434" max="7434" width="4.7265625" style="1" bestFit="1" customWidth="1"/>
    <col min="7435" max="7435" width="6.08984375" style="1" customWidth="1"/>
    <col min="7436" max="7436" width="6.26953125" style="1" bestFit="1" customWidth="1"/>
    <col min="7437" max="7437" width="4.7265625" style="1" bestFit="1" customWidth="1"/>
    <col min="7438" max="7438" width="6.26953125" style="1" bestFit="1" customWidth="1"/>
    <col min="7439" max="7439" width="4.453125" style="1" customWidth="1"/>
    <col min="7440" max="7440" width="6.26953125" style="1" bestFit="1" customWidth="1"/>
    <col min="7441" max="7441" width="4.7265625" style="1" bestFit="1" customWidth="1"/>
    <col min="7442" max="7442" width="6.26953125" style="1" bestFit="1" customWidth="1"/>
    <col min="7443" max="7443" width="4.7265625" style="1" bestFit="1" customWidth="1"/>
    <col min="7444" max="7444" width="4.6328125" style="1" customWidth="1"/>
    <col min="7445" max="7445" width="9" style="1"/>
    <col min="7446" max="7446" width="4.6328125" style="1" customWidth="1"/>
    <col min="7447" max="7447" width="9" style="1"/>
    <col min="7448" max="7448" width="4.6328125" style="1" customWidth="1"/>
    <col min="7449" max="7449" width="9" style="1"/>
    <col min="7450" max="7450" width="4.6328125" style="1" customWidth="1"/>
    <col min="7451" max="7451" width="9" style="1"/>
    <col min="7452" max="7452" width="4.6328125" style="1" customWidth="1"/>
    <col min="7453" max="7680" width="9" style="1"/>
    <col min="7681" max="7681" width="5.6328125" style="1" customWidth="1"/>
    <col min="7682" max="7682" width="3" style="1" customWidth="1"/>
    <col min="7683" max="7683" width="15.36328125" style="1" customWidth="1"/>
    <col min="7684" max="7684" width="7.26953125" style="1" bestFit="1" customWidth="1"/>
    <col min="7685" max="7685" width="6.26953125" style="1" bestFit="1" customWidth="1"/>
    <col min="7686" max="7686" width="4.7265625" style="1" bestFit="1" customWidth="1"/>
    <col min="7687" max="7687" width="6.26953125" style="1" bestFit="1" customWidth="1"/>
    <col min="7688" max="7688" width="4.7265625" style="1" bestFit="1" customWidth="1"/>
    <col min="7689" max="7689" width="6.26953125" style="1" bestFit="1" customWidth="1"/>
    <col min="7690" max="7690" width="4.7265625" style="1" bestFit="1" customWidth="1"/>
    <col min="7691" max="7691" width="6.08984375" style="1" customWidth="1"/>
    <col min="7692" max="7692" width="6.26953125" style="1" bestFit="1" customWidth="1"/>
    <col min="7693" max="7693" width="4.7265625" style="1" bestFit="1" customWidth="1"/>
    <col min="7694" max="7694" width="6.26953125" style="1" bestFit="1" customWidth="1"/>
    <col min="7695" max="7695" width="4.453125" style="1" customWidth="1"/>
    <col min="7696" max="7696" width="6.26953125" style="1" bestFit="1" customWidth="1"/>
    <col min="7697" max="7697" width="4.7265625" style="1" bestFit="1" customWidth="1"/>
    <col min="7698" max="7698" width="6.26953125" style="1" bestFit="1" customWidth="1"/>
    <col min="7699" max="7699" width="4.7265625" style="1" bestFit="1" customWidth="1"/>
    <col min="7700" max="7700" width="4.6328125" style="1" customWidth="1"/>
    <col min="7701" max="7701" width="9" style="1"/>
    <col min="7702" max="7702" width="4.6328125" style="1" customWidth="1"/>
    <col min="7703" max="7703" width="9" style="1"/>
    <col min="7704" max="7704" width="4.6328125" style="1" customWidth="1"/>
    <col min="7705" max="7705" width="9" style="1"/>
    <col min="7706" max="7706" width="4.6328125" style="1" customWidth="1"/>
    <col min="7707" max="7707" width="9" style="1"/>
    <col min="7708" max="7708" width="4.6328125" style="1" customWidth="1"/>
    <col min="7709" max="7936" width="9" style="1"/>
    <col min="7937" max="7937" width="5.6328125" style="1" customWidth="1"/>
    <col min="7938" max="7938" width="3" style="1" customWidth="1"/>
    <col min="7939" max="7939" width="15.36328125" style="1" customWidth="1"/>
    <col min="7940" max="7940" width="7.26953125" style="1" bestFit="1" customWidth="1"/>
    <col min="7941" max="7941" width="6.26953125" style="1" bestFit="1" customWidth="1"/>
    <col min="7942" max="7942" width="4.7265625" style="1" bestFit="1" customWidth="1"/>
    <col min="7943" max="7943" width="6.26953125" style="1" bestFit="1" customWidth="1"/>
    <col min="7944" max="7944" width="4.7265625" style="1" bestFit="1" customWidth="1"/>
    <col min="7945" max="7945" width="6.26953125" style="1" bestFit="1" customWidth="1"/>
    <col min="7946" max="7946" width="4.7265625" style="1" bestFit="1" customWidth="1"/>
    <col min="7947" max="7947" width="6.08984375" style="1" customWidth="1"/>
    <col min="7948" max="7948" width="6.26953125" style="1" bestFit="1" customWidth="1"/>
    <col min="7949" max="7949" width="4.7265625" style="1" bestFit="1" customWidth="1"/>
    <col min="7950" max="7950" width="6.26953125" style="1" bestFit="1" customWidth="1"/>
    <col min="7951" max="7951" width="4.453125" style="1" customWidth="1"/>
    <col min="7952" max="7952" width="6.26953125" style="1" bestFit="1" customWidth="1"/>
    <col min="7953" max="7953" width="4.7265625" style="1" bestFit="1" customWidth="1"/>
    <col min="7954" max="7954" width="6.26953125" style="1" bestFit="1" customWidth="1"/>
    <col min="7955" max="7955" width="4.7265625" style="1" bestFit="1" customWidth="1"/>
    <col min="7956" max="7956" width="4.6328125" style="1" customWidth="1"/>
    <col min="7957" max="7957" width="9" style="1"/>
    <col min="7958" max="7958" width="4.6328125" style="1" customWidth="1"/>
    <col min="7959" max="7959" width="9" style="1"/>
    <col min="7960" max="7960" width="4.6328125" style="1" customWidth="1"/>
    <col min="7961" max="7961" width="9" style="1"/>
    <col min="7962" max="7962" width="4.6328125" style="1" customWidth="1"/>
    <col min="7963" max="7963" width="9" style="1"/>
    <col min="7964" max="7964" width="4.6328125" style="1" customWidth="1"/>
    <col min="7965" max="8192" width="9" style="1"/>
    <col min="8193" max="8193" width="5.6328125" style="1" customWidth="1"/>
    <col min="8194" max="8194" width="3" style="1" customWidth="1"/>
    <col min="8195" max="8195" width="15.36328125" style="1" customWidth="1"/>
    <col min="8196" max="8196" width="7.26953125" style="1" bestFit="1" customWidth="1"/>
    <col min="8197" max="8197" width="6.26953125" style="1" bestFit="1" customWidth="1"/>
    <col min="8198" max="8198" width="4.7265625" style="1" bestFit="1" customWidth="1"/>
    <col min="8199" max="8199" width="6.26953125" style="1" bestFit="1" customWidth="1"/>
    <col min="8200" max="8200" width="4.7265625" style="1" bestFit="1" customWidth="1"/>
    <col min="8201" max="8201" width="6.26953125" style="1" bestFit="1" customWidth="1"/>
    <col min="8202" max="8202" width="4.7265625" style="1" bestFit="1" customWidth="1"/>
    <col min="8203" max="8203" width="6.08984375" style="1" customWidth="1"/>
    <col min="8204" max="8204" width="6.26953125" style="1" bestFit="1" customWidth="1"/>
    <col min="8205" max="8205" width="4.7265625" style="1" bestFit="1" customWidth="1"/>
    <col min="8206" max="8206" width="6.26953125" style="1" bestFit="1" customWidth="1"/>
    <col min="8207" max="8207" width="4.453125" style="1" customWidth="1"/>
    <col min="8208" max="8208" width="6.26953125" style="1" bestFit="1" customWidth="1"/>
    <col min="8209" max="8209" width="4.7265625" style="1" bestFit="1" customWidth="1"/>
    <col min="8210" max="8210" width="6.26953125" style="1" bestFit="1" customWidth="1"/>
    <col min="8211" max="8211" width="4.7265625" style="1" bestFit="1" customWidth="1"/>
    <col min="8212" max="8212" width="4.6328125" style="1" customWidth="1"/>
    <col min="8213" max="8213" width="9" style="1"/>
    <col min="8214" max="8214" width="4.6328125" style="1" customWidth="1"/>
    <col min="8215" max="8215" width="9" style="1"/>
    <col min="8216" max="8216" width="4.6328125" style="1" customWidth="1"/>
    <col min="8217" max="8217" width="9" style="1"/>
    <col min="8218" max="8218" width="4.6328125" style="1" customWidth="1"/>
    <col min="8219" max="8219" width="9" style="1"/>
    <col min="8220" max="8220" width="4.6328125" style="1" customWidth="1"/>
    <col min="8221" max="8448" width="9" style="1"/>
    <col min="8449" max="8449" width="5.6328125" style="1" customWidth="1"/>
    <col min="8450" max="8450" width="3" style="1" customWidth="1"/>
    <col min="8451" max="8451" width="15.36328125" style="1" customWidth="1"/>
    <col min="8452" max="8452" width="7.26953125" style="1" bestFit="1" customWidth="1"/>
    <col min="8453" max="8453" width="6.26953125" style="1" bestFit="1" customWidth="1"/>
    <col min="8454" max="8454" width="4.7265625" style="1" bestFit="1" customWidth="1"/>
    <col min="8455" max="8455" width="6.26953125" style="1" bestFit="1" customWidth="1"/>
    <col min="8456" max="8456" width="4.7265625" style="1" bestFit="1" customWidth="1"/>
    <col min="8457" max="8457" width="6.26953125" style="1" bestFit="1" customWidth="1"/>
    <col min="8458" max="8458" width="4.7265625" style="1" bestFit="1" customWidth="1"/>
    <col min="8459" max="8459" width="6.08984375" style="1" customWidth="1"/>
    <col min="8460" max="8460" width="6.26953125" style="1" bestFit="1" customWidth="1"/>
    <col min="8461" max="8461" width="4.7265625" style="1" bestFit="1" customWidth="1"/>
    <col min="8462" max="8462" width="6.26953125" style="1" bestFit="1" customWidth="1"/>
    <col min="8463" max="8463" width="4.453125" style="1" customWidth="1"/>
    <col min="8464" max="8464" width="6.26953125" style="1" bestFit="1" customWidth="1"/>
    <col min="8465" max="8465" width="4.7265625" style="1" bestFit="1" customWidth="1"/>
    <col min="8466" max="8466" width="6.26953125" style="1" bestFit="1" customWidth="1"/>
    <col min="8467" max="8467" width="4.7265625" style="1" bestFit="1" customWidth="1"/>
    <col min="8468" max="8468" width="4.6328125" style="1" customWidth="1"/>
    <col min="8469" max="8469" width="9" style="1"/>
    <col min="8470" max="8470" width="4.6328125" style="1" customWidth="1"/>
    <col min="8471" max="8471" width="9" style="1"/>
    <col min="8472" max="8472" width="4.6328125" style="1" customWidth="1"/>
    <col min="8473" max="8473" width="9" style="1"/>
    <col min="8474" max="8474" width="4.6328125" style="1" customWidth="1"/>
    <col min="8475" max="8475" width="9" style="1"/>
    <col min="8476" max="8476" width="4.6328125" style="1" customWidth="1"/>
    <col min="8477" max="8704" width="9" style="1"/>
    <col min="8705" max="8705" width="5.6328125" style="1" customWidth="1"/>
    <col min="8706" max="8706" width="3" style="1" customWidth="1"/>
    <col min="8707" max="8707" width="15.36328125" style="1" customWidth="1"/>
    <col min="8708" max="8708" width="7.26953125" style="1" bestFit="1" customWidth="1"/>
    <col min="8709" max="8709" width="6.26953125" style="1" bestFit="1" customWidth="1"/>
    <col min="8710" max="8710" width="4.7265625" style="1" bestFit="1" customWidth="1"/>
    <col min="8711" max="8711" width="6.26953125" style="1" bestFit="1" customWidth="1"/>
    <col min="8712" max="8712" width="4.7265625" style="1" bestFit="1" customWidth="1"/>
    <col min="8713" max="8713" width="6.26953125" style="1" bestFit="1" customWidth="1"/>
    <col min="8714" max="8714" width="4.7265625" style="1" bestFit="1" customWidth="1"/>
    <col min="8715" max="8715" width="6.08984375" style="1" customWidth="1"/>
    <col min="8716" max="8716" width="6.26953125" style="1" bestFit="1" customWidth="1"/>
    <col min="8717" max="8717" width="4.7265625" style="1" bestFit="1" customWidth="1"/>
    <col min="8718" max="8718" width="6.26953125" style="1" bestFit="1" customWidth="1"/>
    <col min="8719" max="8719" width="4.453125" style="1" customWidth="1"/>
    <col min="8720" max="8720" width="6.26953125" style="1" bestFit="1" customWidth="1"/>
    <col min="8721" max="8721" width="4.7265625" style="1" bestFit="1" customWidth="1"/>
    <col min="8722" max="8722" width="6.26953125" style="1" bestFit="1" customWidth="1"/>
    <col min="8723" max="8723" width="4.7265625" style="1" bestFit="1" customWidth="1"/>
    <col min="8724" max="8724" width="4.6328125" style="1" customWidth="1"/>
    <col min="8725" max="8725" width="9" style="1"/>
    <col min="8726" max="8726" width="4.6328125" style="1" customWidth="1"/>
    <col min="8727" max="8727" width="9" style="1"/>
    <col min="8728" max="8728" width="4.6328125" style="1" customWidth="1"/>
    <col min="8729" max="8729" width="9" style="1"/>
    <col min="8730" max="8730" width="4.6328125" style="1" customWidth="1"/>
    <col min="8731" max="8731" width="9" style="1"/>
    <col min="8732" max="8732" width="4.6328125" style="1" customWidth="1"/>
    <col min="8733" max="8960" width="9" style="1"/>
    <col min="8961" max="8961" width="5.6328125" style="1" customWidth="1"/>
    <col min="8962" max="8962" width="3" style="1" customWidth="1"/>
    <col min="8963" max="8963" width="15.36328125" style="1" customWidth="1"/>
    <col min="8964" max="8964" width="7.26953125" style="1" bestFit="1" customWidth="1"/>
    <col min="8965" max="8965" width="6.26953125" style="1" bestFit="1" customWidth="1"/>
    <col min="8966" max="8966" width="4.7265625" style="1" bestFit="1" customWidth="1"/>
    <col min="8967" max="8967" width="6.26953125" style="1" bestFit="1" customWidth="1"/>
    <col min="8968" max="8968" width="4.7265625" style="1" bestFit="1" customWidth="1"/>
    <col min="8969" max="8969" width="6.26953125" style="1" bestFit="1" customWidth="1"/>
    <col min="8970" max="8970" width="4.7265625" style="1" bestFit="1" customWidth="1"/>
    <col min="8971" max="8971" width="6.08984375" style="1" customWidth="1"/>
    <col min="8972" max="8972" width="6.26953125" style="1" bestFit="1" customWidth="1"/>
    <col min="8973" max="8973" width="4.7265625" style="1" bestFit="1" customWidth="1"/>
    <col min="8974" max="8974" width="6.26953125" style="1" bestFit="1" customWidth="1"/>
    <col min="8975" max="8975" width="4.453125" style="1" customWidth="1"/>
    <col min="8976" max="8976" width="6.26953125" style="1" bestFit="1" customWidth="1"/>
    <col min="8977" max="8977" width="4.7265625" style="1" bestFit="1" customWidth="1"/>
    <col min="8978" max="8978" width="6.26953125" style="1" bestFit="1" customWidth="1"/>
    <col min="8979" max="8979" width="4.7265625" style="1" bestFit="1" customWidth="1"/>
    <col min="8980" max="8980" width="4.6328125" style="1" customWidth="1"/>
    <col min="8981" max="8981" width="9" style="1"/>
    <col min="8982" max="8982" width="4.6328125" style="1" customWidth="1"/>
    <col min="8983" max="8983" width="9" style="1"/>
    <col min="8984" max="8984" width="4.6328125" style="1" customWidth="1"/>
    <col min="8985" max="8985" width="9" style="1"/>
    <col min="8986" max="8986" width="4.6328125" style="1" customWidth="1"/>
    <col min="8987" max="8987" width="9" style="1"/>
    <col min="8988" max="8988" width="4.6328125" style="1" customWidth="1"/>
    <col min="8989" max="9216" width="9" style="1"/>
    <col min="9217" max="9217" width="5.6328125" style="1" customWidth="1"/>
    <col min="9218" max="9218" width="3" style="1" customWidth="1"/>
    <col min="9219" max="9219" width="15.36328125" style="1" customWidth="1"/>
    <col min="9220" max="9220" width="7.26953125" style="1" bestFit="1" customWidth="1"/>
    <col min="9221" max="9221" width="6.26953125" style="1" bestFit="1" customWidth="1"/>
    <col min="9222" max="9222" width="4.7265625" style="1" bestFit="1" customWidth="1"/>
    <col min="9223" max="9223" width="6.26953125" style="1" bestFit="1" customWidth="1"/>
    <col min="9224" max="9224" width="4.7265625" style="1" bestFit="1" customWidth="1"/>
    <col min="9225" max="9225" width="6.26953125" style="1" bestFit="1" customWidth="1"/>
    <col min="9226" max="9226" width="4.7265625" style="1" bestFit="1" customWidth="1"/>
    <col min="9227" max="9227" width="6.08984375" style="1" customWidth="1"/>
    <col min="9228" max="9228" width="6.26953125" style="1" bestFit="1" customWidth="1"/>
    <col min="9229" max="9229" width="4.7265625" style="1" bestFit="1" customWidth="1"/>
    <col min="9230" max="9230" width="6.26953125" style="1" bestFit="1" customWidth="1"/>
    <col min="9231" max="9231" width="4.453125" style="1" customWidth="1"/>
    <col min="9232" max="9232" width="6.26953125" style="1" bestFit="1" customWidth="1"/>
    <col min="9233" max="9233" width="4.7265625" style="1" bestFit="1" customWidth="1"/>
    <col min="9234" max="9234" width="6.26953125" style="1" bestFit="1" customWidth="1"/>
    <col min="9235" max="9235" width="4.7265625" style="1" bestFit="1" customWidth="1"/>
    <col min="9236" max="9236" width="4.6328125" style="1" customWidth="1"/>
    <col min="9237" max="9237" width="9" style="1"/>
    <col min="9238" max="9238" width="4.6328125" style="1" customWidth="1"/>
    <col min="9239" max="9239" width="9" style="1"/>
    <col min="9240" max="9240" width="4.6328125" style="1" customWidth="1"/>
    <col min="9241" max="9241" width="9" style="1"/>
    <col min="9242" max="9242" width="4.6328125" style="1" customWidth="1"/>
    <col min="9243" max="9243" width="9" style="1"/>
    <col min="9244" max="9244" width="4.6328125" style="1" customWidth="1"/>
    <col min="9245" max="9472" width="9" style="1"/>
    <col min="9473" max="9473" width="5.6328125" style="1" customWidth="1"/>
    <col min="9474" max="9474" width="3" style="1" customWidth="1"/>
    <col min="9475" max="9475" width="15.36328125" style="1" customWidth="1"/>
    <col min="9476" max="9476" width="7.26953125" style="1" bestFit="1" customWidth="1"/>
    <col min="9477" max="9477" width="6.26953125" style="1" bestFit="1" customWidth="1"/>
    <col min="9478" max="9478" width="4.7265625" style="1" bestFit="1" customWidth="1"/>
    <col min="9479" max="9479" width="6.26953125" style="1" bestFit="1" customWidth="1"/>
    <col min="9480" max="9480" width="4.7265625" style="1" bestFit="1" customWidth="1"/>
    <col min="9481" max="9481" width="6.26953125" style="1" bestFit="1" customWidth="1"/>
    <col min="9482" max="9482" width="4.7265625" style="1" bestFit="1" customWidth="1"/>
    <col min="9483" max="9483" width="6.08984375" style="1" customWidth="1"/>
    <col min="9484" max="9484" width="6.26953125" style="1" bestFit="1" customWidth="1"/>
    <col min="9485" max="9485" width="4.7265625" style="1" bestFit="1" customWidth="1"/>
    <col min="9486" max="9486" width="6.26953125" style="1" bestFit="1" customWidth="1"/>
    <col min="9487" max="9487" width="4.453125" style="1" customWidth="1"/>
    <col min="9488" max="9488" width="6.26953125" style="1" bestFit="1" customWidth="1"/>
    <col min="9489" max="9489" width="4.7265625" style="1" bestFit="1" customWidth="1"/>
    <col min="9490" max="9490" width="6.26953125" style="1" bestFit="1" customWidth="1"/>
    <col min="9491" max="9491" width="4.7265625" style="1" bestFit="1" customWidth="1"/>
    <col min="9492" max="9492" width="4.6328125" style="1" customWidth="1"/>
    <col min="9493" max="9493" width="9" style="1"/>
    <col min="9494" max="9494" width="4.6328125" style="1" customWidth="1"/>
    <col min="9495" max="9495" width="9" style="1"/>
    <col min="9496" max="9496" width="4.6328125" style="1" customWidth="1"/>
    <col min="9497" max="9497" width="9" style="1"/>
    <col min="9498" max="9498" width="4.6328125" style="1" customWidth="1"/>
    <col min="9499" max="9499" width="9" style="1"/>
    <col min="9500" max="9500" width="4.6328125" style="1" customWidth="1"/>
    <col min="9501" max="9728" width="9" style="1"/>
    <col min="9729" max="9729" width="5.6328125" style="1" customWidth="1"/>
    <col min="9730" max="9730" width="3" style="1" customWidth="1"/>
    <col min="9731" max="9731" width="15.36328125" style="1" customWidth="1"/>
    <col min="9732" max="9732" width="7.26953125" style="1" bestFit="1" customWidth="1"/>
    <col min="9733" max="9733" width="6.26953125" style="1" bestFit="1" customWidth="1"/>
    <col min="9734" max="9734" width="4.7265625" style="1" bestFit="1" customWidth="1"/>
    <col min="9735" max="9735" width="6.26953125" style="1" bestFit="1" customWidth="1"/>
    <col min="9736" max="9736" width="4.7265625" style="1" bestFit="1" customWidth="1"/>
    <col min="9737" max="9737" width="6.26953125" style="1" bestFit="1" customWidth="1"/>
    <col min="9738" max="9738" width="4.7265625" style="1" bestFit="1" customWidth="1"/>
    <col min="9739" max="9739" width="6.08984375" style="1" customWidth="1"/>
    <col min="9740" max="9740" width="6.26953125" style="1" bestFit="1" customWidth="1"/>
    <col min="9741" max="9741" width="4.7265625" style="1" bestFit="1" customWidth="1"/>
    <col min="9742" max="9742" width="6.26953125" style="1" bestFit="1" customWidth="1"/>
    <col min="9743" max="9743" width="4.453125" style="1" customWidth="1"/>
    <col min="9744" max="9744" width="6.26953125" style="1" bestFit="1" customWidth="1"/>
    <col min="9745" max="9745" width="4.7265625" style="1" bestFit="1" customWidth="1"/>
    <col min="9746" max="9746" width="6.26953125" style="1" bestFit="1" customWidth="1"/>
    <col min="9747" max="9747" width="4.7265625" style="1" bestFit="1" customWidth="1"/>
    <col min="9748" max="9748" width="4.6328125" style="1" customWidth="1"/>
    <col min="9749" max="9749" width="9" style="1"/>
    <col min="9750" max="9750" width="4.6328125" style="1" customWidth="1"/>
    <col min="9751" max="9751" width="9" style="1"/>
    <col min="9752" max="9752" width="4.6328125" style="1" customWidth="1"/>
    <col min="9753" max="9753" width="9" style="1"/>
    <col min="9754" max="9754" width="4.6328125" style="1" customWidth="1"/>
    <col min="9755" max="9755" width="9" style="1"/>
    <col min="9756" max="9756" width="4.6328125" style="1" customWidth="1"/>
    <col min="9757" max="9984" width="9" style="1"/>
    <col min="9985" max="9985" width="5.6328125" style="1" customWidth="1"/>
    <col min="9986" max="9986" width="3" style="1" customWidth="1"/>
    <col min="9987" max="9987" width="15.36328125" style="1" customWidth="1"/>
    <col min="9988" max="9988" width="7.26953125" style="1" bestFit="1" customWidth="1"/>
    <col min="9989" max="9989" width="6.26953125" style="1" bestFit="1" customWidth="1"/>
    <col min="9990" max="9990" width="4.7265625" style="1" bestFit="1" customWidth="1"/>
    <col min="9991" max="9991" width="6.26953125" style="1" bestFit="1" customWidth="1"/>
    <col min="9992" max="9992" width="4.7265625" style="1" bestFit="1" customWidth="1"/>
    <col min="9993" max="9993" width="6.26953125" style="1" bestFit="1" customWidth="1"/>
    <col min="9994" max="9994" width="4.7265625" style="1" bestFit="1" customWidth="1"/>
    <col min="9995" max="9995" width="6.08984375" style="1" customWidth="1"/>
    <col min="9996" max="9996" width="6.26953125" style="1" bestFit="1" customWidth="1"/>
    <col min="9997" max="9997" width="4.7265625" style="1" bestFit="1" customWidth="1"/>
    <col min="9998" max="9998" width="6.26953125" style="1" bestFit="1" customWidth="1"/>
    <col min="9999" max="9999" width="4.453125" style="1" customWidth="1"/>
    <col min="10000" max="10000" width="6.26953125" style="1" bestFit="1" customWidth="1"/>
    <col min="10001" max="10001" width="4.7265625" style="1" bestFit="1" customWidth="1"/>
    <col min="10002" max="10002" width="6.26953125" style="1" bestFit="1" customWidth="1"/>
    <col min="10003" max="10003" width="4.7265625" style="1" bestFit="1" customWidth="1"/>
    <col min="10004" max="10004" width="4.6328125" style="1" customWidth="1"/>
    <col min="10005" max="10005" width="9" style="1"/>
    <col min="10006" max="10006" width="4.6328125" style="1" customWidth="1"/>
    <col min="10007" max="10007" width="9" style="1"/>
    <col min="10008" max="10008" width="4.6328125" style="1" customWidth="1"/>
    <col min="10009" max="10009" width="9" style="1"/>
    <col min="10010" max="10010" width="4.6328125" style="1" customWidth="1"/>
    <col min="10011" max="10011" width="9" style="1"/>
    <col min="10012" max="10012" width="4.6328125" style="1" customWidth="1"/>
    <col min="10013" max="10240" width="9" style="1"/>
    <col min="10241" max="10241" width="5.6328125" style="1" customWidth="1"/>
    <col min="10242" max="10242" width="3" style="1" customWidth="1"/>
    <col min="10243" max="10243" width="15.36328125" style="1" customWidth="1"/>
    <col min="10244" max="10244" width="7.26953125" style="1" bestFit="1" customWidth="1"/>
    <col min="10245" max="10245" width="6.26953125" style="1" bestFit="1" customWidth="1"/>
    <col min="10246" max="10246" width="4.7265625" style="1" bestFit="1" customWidth="1"/>
    <col min="10247" max="10247" width="6.26953125" style="1" bestFit="1" customWidth="1"/>
    <col min="10248" max="10248" width="4.7265625" style="1" bestFit="1" customWidth="1"/>
    <col min="10249" max="10249" width="6.26953125" style="1" bestFit="1" customWidth="1"/>
    <col min="10250" max="10250" width="4.7265625" style="1" bestFit="1" customWidth="1"/>
    <col min="10251" max="10251" width="6.08984375" style="1" customWidth="1"/>
    <col min="10252" max="10252" width="6.26953125" style="1" bestFit="1" customWidth="1"/>
    <col min="10253" max="10253" width="4.7265625" style="1" bestFit="1" customWidth="1"/>
    <col min="10254" max="10254" width="6.26953125" style="1" bestFit="1" customWidth="1"/>
    <col min="10255" max="10255" width="4.453125" style="1" customWidth="1"/>
    <col min="10256" max="10256" width="6.26953125" style="1" bestFit="1" customWidth="1"/>
    <col min="10257" max="10257" width="4.7265625" style="1" bestFit="1" customWidth="1"/>
    <col min="10258" max="10258" width="6.26953125" style="1" bestFit="1" customWidth="1"/>
    <col min="10259" max="10259" width="4.7265625" style="1" bestFit="1" customWidth="1"/>
    <col min="10260" max="10260" width="4.6328125" style="1" customWidth="1"/>
    <col min="10261" max="10261" width="9" style="1"/>
    <col min="10262" max="10262" width="4.6328125" style="1" customWidth="1"/>
    <col min="10263" max="10263" width="9" style="1"/>
    <col min="10264" max="10264" width="4.6328125" style="1" customWidth="1"/>
    <col min="10265" max="10265" width="9" style="1"/>
    <col min="10266" max="10266" width="4.6328125" style="1" customWidth="1"/>
    <col min="10267" max="10267" width="9" style="1"/>
    <col min="10268" max="10268" width="4.6328125" style="1" customWidth="1"/>
    <col min="10269" max="10496" width="9" style="1"/>
    <col min="10497" max="10497" width="5.6328125" style="1" customWidth="1"/>
    <col min="10498" max="10498" width="3" style="1" customWidth="1"/>
    <col min="10499" max="10499" width="15.36328125" style="1" customWidth="1"/>
    <col min="10500" max="10500" width="7.26953125" style="1" bestFit="1" customWidth="1"/>
    <col min="10501" max="10501" width="6.26953125" style="1" bestFit="1" customWidth="1"/>
    <col min="10502" max="10502" width="4.7265625" style="1" bestFit="1" customWidth="1"/>
    <col min="10503" max="10503" width="6.26953125" style="1" bestFit="1" customWidth="1"/>
    <col min="10504" max="10504" width="4.7265625" style="1" bestFit="1" customWidth="1"/>
    <col min="10505" max="10505" width="6.26953125" style="1" bestFit="1" customWidth="1"/>
    <col min="10506" max="10506" width="4.7265625" style="1" bestFit="1" customWidth="1"/>
    <col min="10507" max="10507" width="6.08984375" style="1" customWidth="1"/>
    <col min="10508" max="10508" width="6.26953125" style="1" bestFit="1" customWidth="1"/>
    <col min="10509" max="10509" width="4.7265625" style="1" bestFit="1" customWidth="1"/>
    <col min="10510" max="10510" width="6.26953125" style="1" bestFit="1" customWidth="1"/>
    <col min="10511" max="10511" width="4.453125" style="1" customWidth="1"/>
    <col min="10512" max="10512" width="6.26953125" style="1" bestFit="1" customWidth="1"/>
    <col min="10513" max="10513" width="4.7265625" style="1" bestFit="1" customWidth="1"/>
    <col min="10514" max="10514" width="6.26953125" style="1" bestFit="1" customWidth="1"/>
    <col min="10515" max="10515" width="4.7265625" style="1" bestFit="1" customWidth="1"/>
    <col min="10516" max="10516" width="4.6328125" style="1" customWidth="1"/>
    <col min="10517" max="10517" width="9" style="1"/>
    <col min="10518" max="10518" width="4.6328125" style="1" customWidth="1"/>
    <col min="10519" max="10519" width="9" style="1"/>
    <col min="10520" max="10520" width="4.6328125" style="1" customWidth="1"/>
    <col min="10521" max="10521" width="9" style="1"/>
    <col min="10522" max="10522" width="4.6328125" style="1" customWidth="1"/>
    <col min="10523" max="10523" width="9" style="1"/>
    <col min="10524" max="10524" width="4.6328125" style="1" customWidth="1"/>
    <col min="10525" max="10752" width="9" style="1"/>
    <col min="10753" max="10753" width="5.6328125" style="1" customWidth="1"/>
    <col min="10754" max="10754" width="3" style="1" customWidth="1"/>
    <col min="10755" max="10755" width="15.36328125" style="1" customWidth="1"/>
    <col min="10756" max="10756" width="7.26953125" style="1" bestFit="1" customWidth="1"/>
    <col min="10757" max="10757" width="6.26953125" style="1" bestFit="1" customWidth="1"/>
    <col min="10758" max="10758" width="4.7265625" style="1" bestFit="1" customWidth="1"/>
    <col min="10759" max="10759" width="6.26953125" style="1" bestFit="1" customWidth="1"/>
    <col min="10760" max="10760" width="4.7265625" style="1" bestFit="1" customWidth="1"/>
    <col min="10761" max="10761" width="6.26953125" style="1" bestFit="1" customWidth="1"/>
    <col min="10762" max="10762" width="4.7265625" style="1" bestFit="1" customWidth="1"/>
    <col min="10763" max="10763" width="6.08984375" style="1" customWidth="1"/>
    <col min="10764" max="10764" width="6.26953125" style="1" bestFit="1" customWidth="1"/>
    <col min="10765" max="10765" width="4.7265625" style="1" bestFit="1" customWidth="1"/>
    <col min="10766" max="10766" width="6.26953125" style="1" bestFit="1" customWidth="1"/>
    <col min="10767" max="10767" width="4.453125" style="1" customWidth="1"/>
    <col min="10768" max="10768" width="6.26953125" style="1" bestFit="1" customWidth="1"/>
    <col min="10769" max="10769" width="4.7265625" style="1" bestFit="1" customWidth="1"/>
    <col min="10770" max="10770" width="6.26953125" style="1" bestFit="1" customWidth="1"/>
    <col min="10771" max="10771" width="4.7265625" style="1" bestFit="1" customWidth="1"/>
    <col min="10772" max="10772" width="4.6328125" style="1" customWidth="1"/>
    <col min="10773" max="10773" width="9" style="1"/>
    <col min="10774" max="10774" width="4.6328125" style="1" customWidth="1"/>
    <col min="10775" max="10775" width="9" style="1"/>
    <col min="10776" max="10776" width="4.6328125" style="1" customWidth="1"/>
    <col min="10777" max="10777" width="9" style="1"/>
    <col min="10778" max="10778" width="4.6328125" style="1" customWidth="1"/>
    <col min="10779" max="10779" width="9" style="1"/>
    <col min="10780" max="10780" width="4.6328125" style="1" customWidth="1"/>
    <col min="10781" max="11008" width="9" style="1"/>
    <col min="11009" max="11009" width="5.6328125" style="1" customWidth="1"/>
    <col min="11010" max="11010" width="3" style="1" customWidth="1"/>
    <col min="11011" max="11011" width="15.36328125" style="1" customWidth="1"/>
    <col min="11012" max="11012" width="7.26953125" style="1" bestFit="1" customWidth="1"/>
    <col min="11013" max="11013" width="6.26953125" style="1" bestFit="1" customWidth="1"/>
    <col min="11014" max="11014" width="4.7265625" style="1" bestFit="1" customWidth="1"/>
    <col min="11015" max="11015" width="6.26953125" style="1" bestFit="1" customWidth="1"/>
    <col min="11016" max="11016" width="4.7265625" style="1" bestFit="1" customWidth="1"/>
    <col min="11017" max="11017" width="6.26953125" style="1" bestFit="1" customWidth="1"/>
    <col min="11018" max="11018" width="4.7265625" style="1" bestFit="1" customWidth="1"/>
    <col min="11019" max="11019" width="6.08984375" style="1" customWidth="1"/>
    <col min="11020" max="11020" width="6.26953125" style="1" bestFit="1" customWidth="1"/>
    <col min="11021" max="11021" width="4.7265625" style="1" bestFit="1" customWidth="1"/>
    <col min="11022" max="11022" width="6.26953125" style="1" bestFit="1" customWidth="1"/>
    <col min="11023" max="11023" width="4.453125" style="1" customWidth="1"/>
    <col min="11024" max="11024" width="6.26953125" style="1" bestFit="1" customWidth="1"/>
    <col min="11025" max="11025" width="4.7265625" style="1" bestFit="1" customWidth="1"/>
    <col min="11026" max="11026" width="6.26953125" style="1" bestFit="1" customWidth="1"/>
    <col min="11027" max="11027" width="4.7265625" style="1" bestFit="1" customWidth="1"/>
    <col min="11028" max="11028" width="4.6328125" style="1" customWidth="1"/>
    <col min="11029" max="11029" width="9" style="1"/>
    <col min="11030" max="11030" width="4.6328125" style="1" customWidth="1"/>
    <col min="11031" max="11031" width="9" style="1"/>
    <col min="11032" max="11032" width="4.6328125" style="1" customWidth="1"/>
    <col min="11033" max="11033" width="9" style="1"/>
    <col min="11034" max="11034" width="4.6328125" style="1" customWidth="1"/>
    <col min="11035" max="11035" width="9" style="1"/>
    <col min="11036" max="11036" width="4.6328125" style="1" customWidth="1"/>
    <col min="11037" max="11264" width="9" style="1"/>
    <col min="11265" max="11265" width="5.6328125" style="1" customWidth="1"/>
    <col min="11266" max="11266" width="3" style="1" customWidth="1"/>
    <col min="11267" max="11267" width="15.36328125" style="1" customWidth="1"/>
    <col min="11268" max="11268" width="7.26953125" style="1" bestFit="1" customWidth="1"/>
    <col min="11269" max="11269" width="6.26953125" style="1" bestFit="1" customWidth="1"/>
    <col min="11270" max="11270" width="4.7265625" style="1" bestFit="1" customWidth="1"/>
    <col min="11271" max="11271" width="6.26953125" style="1" bestFit="1" customWidth="1"/>
    <col min="11272" max="11272" width="4.7265625" style="1" bestFit="1" customWidth="1"/>
    <col min="11273" max="11273" width="6.26953125" style="1" bestFit="1" customWidth="1"/>
    <col min="11274" max="11274" width="4.7265625" style="1" bestFit="1" customWidth="1"/>
    <col min="11275" max="11275" width="6.08984375" style="1" customWidth="1"/>
    <col min="11276" max="11276" width="6.26953125" style="1" bestFit="1" customWidth="1"/>
    <col min="11277" max="11277" width="4.7265625" style="1" bestFit="1" customWidth="1"/>
    <col min="11278" max="11278" width="6.26953125" style="1" bestFit="1" customWidth="1"/>
    <col min="11279" max="11279" width="4.453125" style="1" customWidth="1"/>
    <col min="11280" max="11280" width="6.26953125" style="1" bestFit="1" customWidth="1"/>
    <col min="11281" max="11281" width="4.7265625" style="1" bestFit="1" customWidth="1"/>
    <col min="11282" max="11282" width="6.26953125" style="1" bestFit="1" customWidth="1"/>
    <col min="11283" max="11283" width="4.7265625" style="1" bestFit="1" customWidth="1"/>
    <col min="11284" max="11284" width="4.6328125" style="1" customWidth="1"/>
    <col min="11285" max="11285" width="9" style="1"/>
    <col min="11286" max="11286" width="4.6328125" style="1" customWidth="1"/>
    <col min="11287" max="11287" width="9" style="1"/>
    <col min="11288" max="11288" width="4.6328125" style="1" customWidth="1"/>
    <col min="11289" max="11289" width="9" style="1"/>
    <col min="11290" max="11290" width="4.6328125" style="1" customWidth="1"/>
    <col min="11291" max="11291" width="9" style="1"/>
    <col min="11292" max="11292" width="4.6328125" style="1" customWidth="1"/>
    <col min="11293" max="11520" width="9" style="1"/>
    <col min="11521" max="11521" width="5.6328125" style="1" customWidth="1"/>
    <col min="11522" max="11522" width="3" style="1" customWidth="1"/>
    <col min="11523" max="11523" width="15.36328125" style="1" customWidth="1"/>
    <col min="11524" max="11524" width="7.26953125" style="1" bestFit="1" customWidth="1"/>
    <col min="11525" max="11525" width="6.26953125" style="1" bestFit="1" customWidth="1"/>
    <col min="11526" max="11526" width="4.7265625" style="1" bestFit="1" customWidth="1"/>
    <col min="11527" max="11527" width="6.26953125" style="1" bestFit="1" customWidth="1"/>
    <col min="11528" max="11528" width="4.7265625" style="1" bestFit="1" customWidth="1"/>
    <col min="11529" max="11529" width="6.26953125" style="1" bestFit="1" customWidth="1"/>
    <col min="11530" max="11530" width="4.7265625" style="1" bestFit="1" customWidth="1"/>
    <col min="11531" max="11531" width="6.08984375" style="1" customWidth="1"/>
    <col min="11532" max="11532" width="6.26953125" style="1" bestFit="1" customWidth="1"/>
    <col min="11533" max="11533" width="4.7265625" style="1" bestFit="1" customWidth="1"/>
    <col min="11534" max="11534" width="6.26953125" style="1" bestFit="1" customWidth="1"/>
    <col min="11535" max="11535" width="4.453125" style="1" customWidth="1"/>
    <col min="11536" max="11536" width="6.26953125" style="1" bestFit="1" customWidth="1"/>
    <col min="11537" max="11537" width="4.7265625" style="1" bestFit="1" customWidth="1"/>
    <col min="11538" max="11538" width="6.26953125" style="1" bestFit="1" customWidth="1"/>
    <col min="11539" max="11539" width="4.7265625" style="1" bestFit="1" customWidth="1"/>
    <col min="11540" max="11540" width="4.6328125" style="1" customWidth="1"/>
    <col min="11541" max="11541" width="9" style="1"/>
    <col min="11542" max="11542" width="4.6328125" style="1" customWidth="1"/>
    <col min="11543" max="11543" width="9" style="1"/>
    <col min="11544" max="11544" width="4.6328125" style="1" customWidth="1"/>
    <col min="11545" max="11545" width="9" style="1"/>
    <col min="11546" max="11546" width="4.6328125" style="1" customWidth="1"/>
    <col min="11547" max="11547" width="9" style="1"/>
    <col min="11548" max="11548" width="4.6328125" style="1" customWidth="1"/>
    <col min="11549" max="11776" width="9" style="1"/>
    <col min="11777" max="11777" width="5.6328125" style="1" customWidth="1"/>
    <col min="11778" max="11778" width="3" style="1" customWidth="1"/>
    <col min="11779" max="11779" width="15.36328125" style="1" customWidth="1"/>
    <col min="11780" max="11780" width="7.26953125" style="1" bestFit="1" customWidth="1"/>
    <col min="11781" max="11781" width="6.26953125" style="1" bestFit="1" customWidth="1"/>
    <col min="11782" max="11782" width="4.7265625" style="1" bestFit="1" customWidth="1"/>
    <col min="11783" max="11783" width="6.26953125" style="1" bestFit="1" customWidth="1"/>
    <col min="11784" max="11784" width="4.7265625" style="1" bestFit="1" customWidth="1"/>
    <col min="11785" max="11785" width="6.26953125" style="1" bestFit="1" customWidth="1"/>
    <col min="11786" max="11786" width="4.7265625" style="1" bestFit="1" customWidth="1"/>
    <col min="11787" max="11787" width="6.08984375" style="1" customWidth="1"/>
    <col min="11788" max="11788" width="6.26953125" style="1" bestFit="1" customWidth="1"/>
    <col min="11789" max="11789" width="4.7265625" style="1" bestFit="1" customWidth="1"/>
    <col min="11790" max="11790" width="6.26953125" style="1" bestFit="1" customWidth="1"/>
    <col min="11791" max="11791" width="4.453125" style="1" customWidth="1"/>
    <col min="11792" max="11792" width="6.26953125" style="1" bestFit="1" customWidth="1"/>
    <col min="11793" max="11793" width="4.7265625" style="1" bestFit="1" customWidth="1"/>
    <col min="11794" max="11794" width="6.26953125" style="1" bestFit="1" customWidth="1"/>
    <col min="11795" max="11795" width="4.7265625" style="1" bestFit="1" customWidth="1"/>
    <col min="11796" max="11796" width="4.6328125" style="1" customWidth="1"/>
    <col min="11797" max="11797" width="9" style="1"/>
    <col min="11798" max="11798" width="4.6328125" style="1" customWidth="1"/>
    <col min="11799" max="11799" width="9" style="1"/>
    <col min="11800" max="11800" width="4.6328125" style="1" customWidth="1"/>
    <col min="11801" max="11801" width="9" style="1"/>
    <col min="11802" max="11802" width="4.6328125" style="1" customWidth="1"/>
    <col min="11803" max="11803" width="9" style="1"/>
    <col min="11804" max="11804" width="4.6328125" style="1" customWidth="1"/>
    <col min="11805" max="12032" width="9" style="1"/>
    <col min="12033" max="12033" width="5.6328125" style="1" customWidth="1"/>
    <col min="12034" max="12034" width="3" style="1" customWidth="1"/>
    <col min="12035" max="12035" width="15.36328125" style="1" customWidth="1"/>
    <col min="12036" max="12036" width="7.26953125" style="1" bestFit="1" customWidth="1"/>
    <col min="12037" max="12037" width="6.26953125" style="1" bestFit="1" customWidth="1"/>
    <col min="12038" max="12038" width="4.7265625" style="1" bestFit="1" customWidth="1"/>
    <col min="12039" max="12039" width="6.26953125" style="1" bestFit="1" customWidth="1"/>
    <col min="12040" max="12040" width="4.7265625" style="1" bestFit="1" customWidth="1"/>
    <col min="12041" max="12041" width="6.26953125" style="1" bestFit="1" customWidth="1"/>
    <col min="12042" max="12042" width="4.7265625" style="1" bestFit="1" customWidth="1"/>
    <col min="12043" max="12043" width="6.08984375" style="1" customWidth="1"/>
    <col min="12044" max="12044" width="6.26953125" style="1" bestFit="1" customWidth="1"/>
    <col min="12045" max="12045" width="4.7265625" style="1" bestFit="1" customWidth="1"/>
    <col min="12046" max="12046" width="6.26953125" style="1" bestFit="1" customWidth="1"/>
    <col min="12047" max="12047" width="4.453125" style="1" customWidth="1"/>
    <col min="12048" max="12048" width="6.26953125" style="1" bestFit="1" customWidth="1"/>
    <col min="12049" max="12049" width="4.7265625" style="1" bestFit="1" customWidth="1"/>
    <col min="12050" max="12050" width="6.26953125" style="1" bestFit="1" customWidth="1"/>
    <col min="12051" max="12051" width="4.7265625" style="1" bestFit="1" customWidth="1"/>
    <col min="12052" max="12052" width="4.6328125" style="1" customWidth="1"/>
    <col min="12053" max="12053" width="9" style="1"/>
    <col min="12054" max="12054" width="4.6328125" style="1" customWidth="1"/>
    <col min="12055" max="12055" width="9" style="1"/>
    <col min="12056" max="12056" width="4.6328125" style="1" customWidth="1"/>
    <col min="12057" max="12057" width="9" style="1"/>
    <col min="12058" max="12058" width="4.6328125" style="1" customWidth="1"/>
    <col min="12059" max="12059" width="9" style="1"/>
    <col min="12060" max="12060" width="4.6328125" style="1" customWidth="1"/>
    <col min="12061" max="12288" width="9" style="1"/>
    <col min="12289" max="12289" width="5.6328125" style="1" customWidth="1"/>
    <col min="12290" max="12290" width="3" style="1" customWidth="1"/>
    <col min="12291" max="12291" width="15.36328125" style="1" customWidth="1"/>
    <col min="12292" max="12292" width="7.26953125" style="1" bestFit="1" customWidth="1"/>
    <col min="12293" max="12293" width="6.26953125" style="1" bestFit="1" customWidth="1"/>
    <col min="12294" max="12294" width="4.7265625" style="1" bestFit="1" customWidth="1"/>
    <col min="12295" max="12295" width="6.26953125" style="1" bestFit="1" customWidth="1"/>
    <col min="12296" max="12296" width="4.7265625" style="1" bestFit="1" customWidth="1"/>
    <col min="12297" max="12297" width="6.26953125" style="1" bestFit="1" customWidth="1"/>
    <col min="12298" max="12298" width="4.7265625" style="1" bestFit="1" customWidth="1"/>
    <col min="12299" max="12299" width="6.08984375" style="1" customWidth="1"/>
    <col min="12300" max="12300" width="6.26953125" style="1" bestFit="1" customWidth="1"/>
    <col min="12301" max="12301" width="4.7265625" style="1" bestFit="1" customWidth="1"/>
    <col min="12302" max="12302" width="6.26953125" style="1" bestFit="1" customWidth="1"/>
    <col min="12303" max="12303" width="4.453125" style="1" customWidth="1"/>
    <col min="12304" max="12304" width="6.26953125" style="1" bestFit="1" customWidth="1"/>
    <col min="12305" max="12305" width="4.7265625" style="1" bestFit="1" customWidth="1"/>
    <col min="12306" max="12306" width="6.26953125" style="1" bestFit="1" customWidth="1"/>
    <col min="12307" max="12307" width="4.7265625" style="1" bestFit="1" customWidth="1"/>
    <col min="12308" max="12308" width="4.6328125" style="1" customWidth="1"/>
    <col min="12309" max="12309" width="9" style="1"/>
    <col min="12310" max="12310" width="4.6328125" style="1" customWidth="1"/>
    <col min="12311" max="12311" width="9" style="1"/>
    <col min="12312" max="12312" width="4.6328125" style="1" customWidth="1"/>
    <col min="12313" max="12313" width="9" style="1"/>
    <col min="12314" max="12314" width="4.6328125" style="1" customWidth="1"/>
    <col min="12315" max="12315" width="9" style="1"/>
    <col min="12316" max="12316" width="4.6328125" style="1" customWidth="1"/>
    <col min="12317" max="12544" width="9" style="1"/>
    <col min="12545" max="12545" width="5.6328125" style="1" customWidth="1"/>
    <col min="12546" max="12546" width="3" style="1" customWidth="1"/>
    <col min="12547" max="12547" width="15.36328125" style="1" customWidth="1"/>
    <col min="12548" max="12548" width="7.26953125" style="1" bestFit="1" customWidth="1"/>
    <col min="12549" max="12549" width="6.26953125" style="1" bestFit="1" customWidth="1"/>
    <col min="12550" max="12550" width="4.7265625" style="1" bestFit="1" customWidth="1"/>
    <col min="12551" max="12551" width="6.26953125" style="1" bestFit="1" customWidth="1"/>
    <col min="12552" max="12552" width="4.7265625" style="1" bestFit="1" customWidth="1"/>
    <col min="12553" max="12553" width="6.26953125" style="1" bestFit="1" customWidth="1"/>
    <col min="12554" max="12554" width="4.7265625" style="1" bestFit="1" customWidth="1"/>
    <col min="12555" max="12555" width="6.08984375" style="1" customWidth="1"/>
    <col min="12556" max="12556" width="6.26953125" style="1" bestFit="1" customWidth="1"/>
    <col min="12557" max="12557" width="4.7265625" style="1" bestFit="1" customWidth="1"/>
    <col min="12558" max="12558" width="6.26953125" style="1" bestFit="1" customWidth="1"/>
    <col min="12559" max="12559" width="4.453125" style="1" customWidth="1"/>
    <col min="12560" max="12560" width="6.26953125" style="1" bestFit="1" customWidth="1"/>
    <col min="12561" max="12561" width="4.7265625" style="1" bestFit="1" customWidth="1"/>
    <col min="12562" max="12562" width="6.26953125" style="1" bestFit="1" customWidth="1"/>
    <col min="12563" max="12563" width="4.7265625" style="1" bestFit="1" customWidth="1"/>
    <col min="12564" max="12564" width="4.6328125" style="1" customWidth="1"/>
    <col min="12565" max="12565" width="9" style="1"/>
    <col min="12566" max="12566" width="4.6328125" style="1" customWidth="1"/>
    <col min="12567" max="12567" width="9" style="1"/>
    <col min="12568" max="12568" width="4.6328125" style="1" customWidth="1"/>
    <col min="12569" max="12569" width="9" style="1"/>
    <col min="12570" max="12570" width="4.6328125" style="1" customWidth="1"/>
    <col min="12571" max="12571" width="9" style="1"/>
    <col min="12572" max="12572" width="4.6328125" style="1" customWidth="1"/>
    <col min="12573" max="12800" width="9" style="1"/>
    <col min="12801" max="12801" width="5.6328125" style="1" customWidth="1"/>
    <col min="12802" max="12802" width="3" style="1" customWidth="1"/>
    <col min="12803" max="12803" width="15.36328125" style="1" customWidth="1"/>
    <col min="12804" max="12804" width="7.26953125" style="1" bestFit="1" customWidth="1"/>
    <col min="12805" max="12805" width="6.26953125" style="1" bestFit="1" customWidth="1"/>
    <col min="12806" max="12806" width="4.7265625" style="1" bestFit="1" customWidth="1"/>
    <col min="12807" max="12807" width="6.26953125" style="1" bestFit="1" customWidth="1"/>
    <col min="12808" max="12808" width="4.7265625" style="1" bestFit="1" customWidth="1"/>
    <col min="12809" max="12809" width="6.26953125" style="1" bestFit="1" customWidth="1"/>
    <col min="12810" max="12810" width="4.7265625" style="1" bestFit="1" customWidth="1"/>
    <col min="12811" max="12811" width="6.08984375" style="1" customWidth="1"/>
    <col min="12812" max="12812" width="6.26953125" style="1" bestFit="1" customWidth="1"/>
    <col min="12813" max="12813" width="4.7265625" style="1" bestFit="1" customWidth="1"/>
    <col min="12814" max="12814" width="6.26953125" style="1" bestFit="1" customWidth="1"/>
    <col min="12815" max="12815" width="4.453125" style="1" customWidth="1"/>
    <col min="12816" max="12816" width="6.26953125" style="1" bestFit="1" customWidth="1"/>
    <col min="12817" max="12817" width="4.7265625" style="1" bestFit="1" customWidth="1"/>
    <col min="12818" max="12818" width="6.26953125" style="1" bestFit="1" customWidth="1"/>
    <col min="12819" max="12819" width="4.7265625" style="1" bestFit="1" customWidth="1"/>
    <col min="12820" max="12820" width="4.6328125" style="1" customWidth="1"/>
    <col min="12821" max="12821" width="9" style="1"/>
    <col min="12822" max="12822" width="4.6328125" style="1" customWidth="1"/>
    <col min="12823" max="12823" width="9" style="1"/>
    <col min="12824" max="12824" width="4.6328125" style="1" customWidth="1"/>
    <col min="12825" max="12825" width="9" style="1"/>
    <col min="12826" max="12826" width="4.6328125" style="1" customWidth="1"/>
    <col min="12827" max="12827" width="9" style="1"/>
    <col min="12828" max="12828" width="4.6328125" style="1" customWidth="1"/>
    <col min="12829" max="13056" width="9" style="1"/>
    <col min="13057" max="13057" width="5.6328125" style="1" customWidth="1"/>
    <col min="13058" max="13058" width="3" style="1" customWidth="1"/>
    <col min="13059" max="13059" width="15.36328125" style="1" customWidth="1"/>
    <col min="13060" max="13060" width="7.26953125" style="1" bestFit="1" customWidth="1"/>
    <col min="13061" max="13061" width="6.26953125" style="1" bestFit="1" customWidth="1"/>
    <col min="13062" max="13062" width="4.7265625" style="1" bestFit="1" customWidth="1"/>
    <col min="13063" max="13063" width="6.26953125" style="1" bestFit="1" customWidth="1"/>
    <col min="13064" max="13064" width="4.7265625" style="1" bestFit="1" customWidth="1"/>
    <col min="13065" max="13065" width="6.26953125" style="1" bestFit="1" customWidth="1"/>
    <col min="13066" max="13066" width="4.7265625" style="1" bestFit="1" customWidth="1"/>
    <col min="13067" max="13067" width="6.08984375" style="1" customWidth="1"/>
    <col min="13068" max="13068" width="6.26953125" style="1" bestFit="1" customWidth="1"/>
    <col min="13069" max="13069" width="4.7265625" style="1" bestFit="1" customWidth="1"/>
    <col min="13070" max="13070" width="6.26953125" style="1" bestFit="1" customWidth="1"/>
    <col min="13071" max="13071" width="4.453125" style="1" customWidth="1"/>
    <col min="13072" max="13072" width="6.26953125" style="1" bestFit="1" customWidth="1"/>
    <col min="13073" max="13073" width="4.7265625" style="1" bestFit="1" customWidth="1"/>
    <col min="13074" max="13074" width="6.26953125" style="1" bestFit="1" customWidth="1"/>
    <col min="13075" max="13075" width="4.7265625" style="1" bestFit="1" customWidth="1"/>
    <col min="13076" max="13076" width="4.6328125" style="1" customWidth="1"/>
    <col min="13077" max="13077" width="9" style="1"/>
    <col min="13078" max="13078" width="4.6328125" style="1" customWidth="1"/>
    <col min="13079" max="13079" width="9" style="1"/>
    <col min="13080" max="13080" width="4.6328125" style="1" customWidth="1"/>
    <col min="13081" max="13081" width="9" style="1"/>
    <col min="13082" max="13082" width="4.6328125" style="1" customWidth="1"/>
    <col min="13083" max="13083" width="9" style="1"/>
    <col min="13084" max="13084" width="4.6328125" style="1" customWidth="1"/>
    <col min="13085" max="13312" width="9" style="1"/>
    <col min="13313" max="13313" width="5.6328125" style="1" customWidth="1"/>
    <col min="13314" max="13314" width="3" style="1" customWidth="1"/>
    <col min="13315" max="13315" width="15.36328125" style="1" customWidth="1"/>
    <col min="13316" max="13316" width="7.26953125" style="1" bestFit="1" customWidth="1"/>
    <col min="13317" max="13317" width="6.26953125" style="1" bestFit="1" customWidth="1"/>
    <col min="13318" max="13318" width="4.7265625" style="1" bestFit="1" customWidth="1"/>
    <col min="13319" max="13319" width="6.26953125" style="1" bestFit="1" customWidth="1"/>
    <col min="13320" max="13320" width="4.7265625" style="1" bestFit="1" customWidth="1"/>
    <col min="13321" max="13321" width="6.26953125" style="1" bestFit="1" customWidth="1"/>
    <col min="13322" max="13322" width="4.7265625" style="1" bestFit="1" customWidth="1"/>
    <col min="13323" max="13323" width="6.08984375" style="1" customWidth="1"/>
    <col min="13324" max="13324" width="6.26953125" style="1" bestFit="1" customWidth="1"/>
    <col min="13325" max="13325" width="4.7265625" style="1" bestFit="1" customWidth="1"/>
    <col min="13326" max="13326" width="6.26953125" style="1" bestFit="1" customWidth="1"/>
    <col min="13327" max="13327" width="4.453125" style="1" customWidth="1"/>
    <col min="13328" max="13328" width="6.26953125" style="1" bestFit="1" customWidth="1"/>
    <col min="13329" max="13329" width="4.7265625" style="1" bestFit="1" customWidth="1"/>
    <col min="13330" max="13330" width="6.26953125" style="1" bestFit="1" customWidth="1"/>
    <col min="13331" max="13331" width="4.7265625" style="1" bestFit="1" customWidth="1"/>
    <col min="13332" max="13332" width="4.6328125" style="1" customWidth="1"/>
    <col min="13333" max="13333" width="9" style="1"/>
    <col min="13334" max="13334" width="4.6328125" style="1" customWidth="1"/>
    <col min="13335" max="13335" width="9" style="1"/>
    <col min="13336" max="13336" width="4.6328125" style="1" customWidth="1"/>
    <col min="13337" max="13337" width="9" style="1"/>
    <col min="13338" max="13338" width="4.6328125" style="1" customWidth="1"/>
    <col min="13339" max="13339" width="9" style="1"/>
    <col min="13340" max="13340" width="4.6328125" style="1" customWidth="1"/>
    <col min="13341" max="13568" width="9" style="1"/>
    <col min="13569" max="13569" width="5.6328125" style="1" customWidth="1"/>
    <col min="13570" max="13570" width="3" style="1" customWidth="1"/>
    <col min="13571" max="13571" width="15.36328125" style="1" customWidth="1"/>
    <col min="13572" max="13572" width="7.26953125" style="1" bestFit="1" customWidth="1"/>
    <col min="13573" max="13573" width="6.26953125" style="1" bestFit="1" customWidth="1"/>
    <col min="13574" max="13574" width="4.7265625" style="1" bestFit="1" customWidth="1"/>
    <col min="13575" max="13575" width="6.26953125" style="1" bestFit="1" customWidth="1"/>
    <col min="13576" max="13576" width="4.7265625" style="1" bestFit="1" customWidth="1"/>
    <col min="13577" max="13577" width="6.26953125" style="1" bestFit="1" customWidth="1"/>
    <col min="13578" max="13578" width="4.7265625" style="1" bestFit="1" customWidth="1"/>
    <col min="13579" max="13579" width="6.08984375" style="1" customWidth="1"/>
    <col min="13580" max="13580" width="6.26953125" style="1" bestFit="1" customWidth="1"/>
    <col min="13581" max="13581" width="4.7265625" style="1" bestFit="1" customWidth="1"/>
    <col min="13582" max="13582" width="6.26953125" style="1" bestFit="1" customWidth="1"/>
    <col min="13583" max="13583" width="4.453125" style="1" customWidth="1"/>
    <col min="13584" max="13584" width="6.26953125" style="1" bestFit="1" customWidth="1"/>
    <col min="13585" max="13585" width="4.7265625" style="1" bestFit="1" customWidth="1"/>
    <col min="13586" max="13586" width="6.26953125" style="1" bestFit="1" customWidth="1"/>
    <col min="13587" max="13587" width="4.7265625" style="1" bestFit="1" customWidth="1"/>
    <col min="13588" max="13588" width="4.6328125" style="1" customWidth="1"/>
    <col min="13589" max="13589" width="9" style="1"/>
    <col min="13590" max="13590" width="4.6328125" style="1" customWidth="1"/>
    <col min="13591" max="13591" width="9" style="1"/>
    <col min="13592" max="13592" width="4.6328125" style="1" customWidth="1"/>
    <col min="13593" max="13593" width="9" style="1"/>
    <col min="13594" max="13594" width="4.6328125" style="1" customWidth="1"/>
    <col min="13595" max="13595" width="9" style="1"/>
    <col min="13596" max="13596" width="4.6328125" style="1" customWidth="1"/>
    <col min="13597" max="13824" width="9" style="1"/>
    <col min="13825" max="13825" width="5.6328125" style="1" customWidth="1"/>
    <col min="13826" max="13826" width="3" style="1" customWidth="1"/>
    <col min="13827" max="13827" width="15.36328125" style="1" customWidth="1"/>
    <col min="13828" max="13828" width="7.26953125" style="1" bestFit="1" customWidth="1"/>
    <col min="13829" max="13829" width="6.26953125" style="1" bestFit="1" customWidth="1"/>
    <col min="13830" max="13830" width="4.7265625" style="1" bestFit="1" customWidth="1"/>
    <col min="13831" max="13831" width="6.26953125" style="1" bestFit="1" customWidth="1"/>
    <col min="13832" max="13832" width="4.7265625" style="1" bestFit="1" customWidth="1"/>
    <col min="13833" max="13833" width="6.26953125" style="1" bestFit="1" customWidth="1"/>
    <col min="13834" max="13834" width="4.7265625" style="1" bestFit="1" customWidth="1"/>
    <col min="13835" max="13835" width="6.08984375" style="1" customWidth="1"/>
    <col min="13836" max="13836" width="6.26953125" style="1" bestFit="1" customWidth="1"/>
    <col min="13837" max="13837" width="4.7265625" style="1" bestFit="1" customWidth="1"/>
    <col min="13838" max="13838" width="6.26953125" style="1" bestFit="1" customWidth="1"/>
    <col min="13839" max="13839" width="4.453125" style="1" customWidth="1"/>
    <col min="13840" max="13840" width="6.26953125" style="1" bestFit="1" customWidth="1"/>
    <col min="13841" max="13841" width="4.7265625" style="1" bestFit="1" customWidth="1"/>
    <col min="13842" max="13842" width="6.26953125" style="1" bestFit="1" customWidth="1"/>
    <col min="13843" max="13843" width="4.7265625" style="1" bestFit="1" customWidth="1"/>
    <col min="13844" max="13844" width="4.6328125" style="1" customWidth="1"/>
    <col min="13845" max="13845" width="9" style="1"/>
    <col min="13846" max="13846" width="4.6328125" style="1" customWidth="1"/>
    <col min="13847" max="13847" width="9" style="1"/>
    <col min="13848" max="13848" width="4.6328125" style="1" customWidth="1"/>
    <col min="13849" max="13849" width="9" style="1"/>
    <col min="13850" max="13850" width="4.6328125" style="1" customWidth="1"/>
    <col min="13851" max="13851" width="9" style="1"/>
    <col min="13852" max="13852" width="4.6328125" style="1" customWidth="1"/>
    <col min="13853" max="14080" width="9" style="1"/>
    <col min="14081" max="14081" width="5.6328125" style="1" customWidth="1"/>
    <col min="14082" max="14082" width="3" style="1" customWidth="1"/>
    <col min="14083" max="14083" width="15.36328125" style="1" customWidth="1"/>
    <col min="14084" max="14084" width="7.26953125" style="1" bestFit="1" customWidth="1"/>
    <col min="14085" max="14085" width="6.26953125" style="1" bestFit="1" customWidth="1"/>
    <col min="14086" max="14086" width="4.7265625" style="1" bestFit="1" customWidth="1"/>
    <col min="14087" max="14087" width="6.26953125" style="1" bestFit="1" customWidth="1"/>
    <col min="14088" max="14088" width="4.7265625" style="1" bestFit="1" customWidth="1"/>
    <col min="14089" max="14089" width="6.26953125" style="1" bestFit="1" customWidth="1"/>
    <col min="14090" max="14090" width="4.7265625" style="1" bestFit="1" customWidth="1"/>
    <col min="14091" max="14091" width="6.08984375" style="1" customWidth="1"/>
    <col min="14092" max="14092" width="6.26953125" style="1" bestFit="1" customWidth="1"/>
    <col min="14093" max="14093" width="4.7265625" style="1" bestFit="1" customWidth="1"/>
    <col min="14094" max="14094" width="6.26953125" style="1" bestFit="1" customWidth="1"/>
    <col min="14095" max="14095" width="4.453125" style="1" customWidth="1"/>
    <col min="14096" max="14096" width="6.26953125" style="1" bestFit="1" customWidth="1"/>
    <col min="14097" max="14097" width="4.7265625" style="1" bestFit="1" customWidth="1"/>
    <col min="14098" max="14098" width="6.26953125" style="1" bestFit="1" customWidth="1"/>
    <col min="14099" max="14099" width="4.7265625" style="1" bestFit="1" customWidth="1"/>
    <col min="14100" max="14100" width="4.6328125" style="1" customWidth="1"/>
    <col min="14101" max="14101" width="9" style="1"/>
    <col min="14102" max="14102" width="4.6328125" style="1" customWidth="1"/>
    <col min="14103" max="14103" width="9" style="1"/>
    <col min="14104" max="14104" width="4.6328125" style="1" customWidth="1"/>
    <col min="14105" max="14105" width="9" style="1"/>
    <col min="14106" max="14106" width="4.6328125" style="1" customWidth="1"/>
    <col min="14107" max="14107" width="9" style="1"/>
    <col min="14108" max="14108" width="4.6328125" style="1" customWidth="1"/>
    <col min="14109" max="14336" width="9" style="1"/>
    <col min="14337" max="14337" width="5.6328125" style="1" customWidth="1"/>
    <col min="14338" max="14338" width="3" style="1" customWidth="1"/>
    <col min="14339" max="14339" width="15.36328125" style="1" customWidth="1"/>
    <col min="14340" max="14340" width="7.26953125" style="1" bestFit="1" customWidth="1"/>
    <col min="14341" max="14341" width="6.26953125" style="1" bestFit="1" customWidth="1"/>
    <col min="14342" max="14342" width="4.7265625" style="1" bestFit="1" customWidth="1"/>
    <col min="14343" max="14343" width="6.26953125" style="1" bestFit="1" customWidth="1"/>
    <col min="14344" max="14344" width="4.7265625" style="1" bestFit="1" customWidth="1"/>
    <col min="14345" max="14345" width="6.26953125" style="1" bestFit="1" customWidth="1"/>
    <col min="14346" max="14346" width="4.7265625" style="1" bestFit="1" customWidth="1"/>
    <col min="14347" max="14347" width="6.08984375" style="1" customWidth="1"/>
    <col min="14348" max="14348" width="6.26953125" style="1" bestFit="1" customWidth="1"/>
    <col min="14349" max="14349" width="4.7265625" style="1" bestFit="1" customWidth="1"/>
    <col min="14350" max="14350" width="6.26953125" style="1" bestFit="1" customWidth="1"/>
    <col min="14351" max="14351" width="4.453125" style="1" customWidth="1"/>
    <col min="14352" max="14352" width="6.26953125" style="1" bestFit="1" customWidth="1"/>
    <col min="14353" max="14353" width="4.7265625" style="1" bestFit="1" customWidth="1"/>
    <col min="14354" max="14354" width="6.26953125" style="1" bestFit="1" customWidth="1"/>
    <col min="14355" max="14355" width="4.7265625" style="1" bestFit="1" customWidth="1"/>
    <col min="14356" max="14356" width="4.6328125" style="1" customWidth="1"/>
    <col min="14357" max="14357" width="9" style="1"/>
    <col min="14358" max="14358" width="4.6328125" style="1" customWidth="1"/>
    <col min="14359" max="14359" width="9" style="1"/>
    <col min="14360" max="14360" width="4.6328125" style="1" customWidth="1"/>
    <col min="14361" max="14361" width="9" style="1"/>
    <col min="14362" max="14362" width="4.6328125" style="1" customWidth="1"/>
    <col min="14363" max="14363" width="9" style="1"/>
    <col min="14364" max="14364" width="4.6328125" style="1" customWidth="1"/>
    <col min="14365" max="14592" width="9" style="1"/>
    <col min="14593" max="14593" width="5.6328125" style="1" customWidth="1"/>
    <col min="14594" max="14594" width="3" style="1" customWidth="1"/>
    <col min="14595" max="14595" width="15.36328125" style="1" customWidth="1"/>
    <col min="14596" max="14596" width="7.26953125" style="1" bestFit="1" customWidth="1"/>
    <col min="14597" max="14597" width="6.26953125" style="1" bestFit="1" customWidth="1"/>
    <col min="14598" max="14598" width="4.7265625" style="1" bestFit="1" customWidth="1"/>
    <col min="14599" max="14599" width="6.26953125" style="1" bestFit="1" customWidth="1"/>
    <col min="14600" max="14600" width="4.7265625" style="1" bestFit="1" customWidth="1"/>
    <col min="14601" max="14601" width="6.26953125" style="1" bestFit="1" customWidth="1"/>
    <col min="14602" max="14602" width="4.7265625" style="1" bestFit="1" customWidth="1"/>
    <col min="14603" max="14603" width="6.08984375" style="1" customWidth="1"/>
    <col min="14604" max="14604" width="6.26953125" style="1" bestFit="1" customWidth="1"/>
    <col min="14605" max="14605" width="4.7265625" style="1" bestFit="1" customWidth="1"/>
    <col min="14606" max="14606" width="6.26953125" style="1" bestFit="1" customWidth="1"/>
    <col min="14607" max="14607" width="4.453125" style="1" customWidth="1"/>
    <col min="14608" max="14608" width="6.26953125" style="1" bestFit="1" customWidth="1"/>
    <col min="14609" max="14609" width="4.7265625" style="1" bestFit="1" customWidth="1"/>
    <col min="14610" max="14610" width="6.26953125" style="1" bestFit="1" customWidth="1"/>
    <col min="14611" max="14611" width="4.7265625" style="1" bestFit="1" customWidth="1"/>
    <col min="14612" max="14612" width="4.6328125" style="1" customWidth="1"/>
    <col min="14613" max="14613" width="9" style="1"/>
    <col min="14614" max="14614" width="4.6328125" style="1" customWidth="1"/>
    <col min="14615" max="14615" width="9" style="1"/>
    <col min="14616" max="14616" width="4.6328125" style="1" customWidth="1"/>
    <col min="14617" max="14617" width="9" style="1"/>
    <col min="14618" max="14618" width="4.6328125" style="1" customWidth="1"/>
    <col min="14619" max="14619" width="9" style="1"/>
    <col min="14620" max="14620" width="4.6328125" style="1" customWidth="1"/>
    <col min="14621" max="14848" width="9" style="1"/>
    <col min="14849" max="14849" width="5.6328125" style="1" customWidth="1"/>
    <col min="14850" max="14850" width="3" style="1" customWidth="1"/>
    <col min="14851" max="14851" width="15.36328125" style="1" customWidth="1"/>
    <col min="14852" max="14852" width="7.26953125" style="1" bestFit="1" customWidth="1"/>
    <col min="14853" max="14853" width="6.26953125" style="1" bestFit="1" customWidth="1"/>
    <col min="14854" max="14854" width="4.7265625" style="1" bestFit="1" customWidth="1"/>
    <col min="14855" max="14855" width="6.26953125" style="1" bestFit="1" customWidth="1"/>
    <col min="14856" max="14856" width="4.7265625" style="1" bestFit="1" customWidth="1"/>
    <col min="14857" max="14857" width="6.26953125" style="1" bestFit="1" customWidth="1"/>
    <col min="14858" max="14858" width="4.7265625" style="1" bestFit="1" customWidth="1"/>
    <col min="14859" max="14859" width="6.08984375" style="1" customWidth="1"/>
    <col min="14860" max="14860" width="6.26953125" style="1" bestFit="1" customWidth="1"/>
    <col min="14861" max="14861" width="4.7265625" style="1" bestFit="1" customWidth="1"/>
    <col min="14862" max="14862" width="6.26953125" style="1" bestFit="1" customWidth="1"/>
    <col min="14863" max="14863" width="4.453125" style="1" customWidth="1"/>
    <col min="14864" max="14864" width="6.26953125" style="1" bestFit="1" customWidth="1"/>
    <col min="14865" max="14865" width="4.7265625" style="1" bestFit="1" customWidth="1"/>
    <col min="14866" max="14866" width="6.26953125" style="1" bestFit="1" customWidth="1"/>
    <col min="14867" max="14867" width="4.7265625" style="1" bestFit="1" customWidth="1"/>
    <col min="14868" max="14868" width="4.6328125" style="1" customWidth="1"/>
    <col min="14869" max="14869" width="9" style="1"/>
    <col min="14870" max="14870" width="4.6328125" style="1" customWidth="1"/>
    <col min="14871" max="14871" width="9" style="1"/>
    <col min="14872" max="14872" width="4.6328125" style="1" customWidth="1"/>
    <col min="14873" max="14873" width="9" style="1"/>
    <col min="14874" max="14874" width="4.6328125" style="1" customWidth="1"/>
    <col min="14875" max="14875" width="9" style="1"/>
    <col min="14876" max="14876" width="4.6328125" style="1" customWidth="1"/>
    <col min="14877" max="15104" width="9" style="1"/>
    <col min="15105" max="15105" width="5.6328125" style="1" customWidth="1"/>
    <col min="15106" max="15106" width="3" style="1" customWidth="1"/>
    <col min="15107" max="15107" width="15.36328125" style="1" customWidth="1"/>
    <col min="15108" max="15108" width="7.26953125" style="1" bestFit="1" customWidth="1"/>
    <col min="15109" max="15109" width="6.26953125" style="1" bestFit="1" customWidth="1"/>
    <col min="15110" max="15110" width="4.7265625" style="1" bestFit="1" customWidth="1"/>
    <col min="15111" max="15111" width="6.26953125" style="1" bestFit="1" customWidth="1"/>
    <col min="15112" max="15112" width="4.7265625" style="1" bestFit="1" customWidth="1"/>
    <col min="15113" max="15113" width="6.26953125" style="1" bestFit="1" customWidth="1"/>
    <col min="15114" max="15114" width="4.7265625" style="1" bestFit="1" customWidth="1"/>
    <col min="15115" max="15115" width="6.08984375" style="1" customWidth="1"/>
    <col min="15116" max="15116" width="6.26953125" style="1" bestFit="1" customWidth="1"/>
    <col min="15117" max="15117" width="4.7265625" style="1" bestFit="1" customWidth="1"/>
    <col min="15118" max="15118" width="6.26953125" style="1" bestFit="1" customWidth="1"/>
    <col min="15119" max="15119" width="4.453125" style="1" customWidth="1"/>
    <col min="15120" max="15120" width="6.26953125" style="1" bestFit="1" customWidth="1"/>
    <col min="15121" max="15121" width="4.7265625" style="1" bestFit="1" customWidth="1"/>
    <col min="15122" max="15122" width="6.26953125" style="1" bestFit="1" customWidth="1"/>
    <col min="15123" max="15123" width="4.7265625" style="1" bestFit="1" customWidth="1"/>
    <col min="15124" max="15124" width="4.6328125" style="1" customWidth="1"/>
    <col min="15125" max="15125" width="9" style="1"/>
    <col min="15126" max="15126" width="4.6328125" style="1" customWidth="1"/>
    <col min="15127" max="15127" width="9" style="1"/>
    <col min="15128" max="15128" width="4.6328125" style="1" customWidth="1"/>
    <col min="15129" max="15129" width="9" style="1"/>
    <col min="15130" max="15130" width="4.6328125" style="1" customWidth="1"/>
    <col min="15131" max="15131" width="9" style="1"/>
    <col min="15132" max="15132" width="4.6328125" style="1" customWidth="1"/>
    <col min="15133" max="15360" width="9" style="1"/>
    <col min="15361" max="15361" width="5.6328125" style="1" customWidth="1"/>
    <col min="15362" max="15362" width="3" style="1" customWidth="1"/>
    <col min="15363" max="15363" width="15.36328125" style="1" customWidth="1"/>
    <col min="15364" max="15364" width="7.26953125" style="1" bestFit="1" customWidth="1"/>
    <col min="15365" max="15365" width="6.26953125" style="1" bestFit="1" customWidth="1"/>
    <col min="15366" max="15366" width="4.7265625" style="1" bestFit="1" customWidth="1"/>
    <col min="15367" max="15367" width="6.26953125" style="1" bestFit="1" customWidth="1"/>
    <col min="15368" max="15368" width="4.7265625" style="1" bestFit="1" customWidth="1"/>
    <col min="15369" max="15369" width="6.26953125" style="1" bestFit="1" customWidth="1"/>
    <col min="15370" max="15370" width="4.7265625" style="1" bestFit="1" customWidth="1"/>
    <col min="15371" max="15371" width="6.08984375" style="1" customWidth="1"/>
    <col min="15372" max="15372" width="6.26953125" style="1" bestFit="1" customWidth="1"/>
    <col min="15373" max="15373" width="4.7265625" style="1" bestFit="1" customWidth="1"/>
    <col min="15374" max="15374" width="6.26953125" style="1" bestFit="1" customWidth="1"/>
    <col min="15375" max="15375" width="4.453125" style="1" customWidth="1"/>
    <col min="15376" max="15376" width="6.26953125" style="1" bestFit="1" customWidth="1"/>
    <col min="15377" max="15377" width="4.7265625" style="1" bestFit="1" customWidth="1"/>
    <col min="15378" max="15378" width="6.26953125" style="1" bestFit="1" customWidth="1"/>
    <col min="15379" max="15379" width="4.7265625" style="1" bestFit="1" customWidth="1"/>
    <col min="15380" max="15380" width="4.6328125" style="1" customWidth="1"/>
    <col min="15381" max="15381" width="9" style="1"/>
    <col min="15382" max="15382" width="4.6328125" style="1" customWidth="1"/>
    <col min="15383" max="15383" width="9" style="1"/>
    <col min="15384" max="15384" width="4.6328125" style="1" customWidth="1"/>
    <col min="15385" max="15385" width="9" style="1"/>
    <col min="15386" max="15386" width="4.6328125" style="1" customWidth="1"/>
    <col min="15387" max="15387" width="9" style="1"/>
    <col min="15388" max="15388" width="4.6328125" style="1" customWidth="1"/>
    <col min="15389" max="15616" width="9" style="1"/>
    <col min="15617" max="15617" width="5.6328125" style="1" customWidth="1"/>
    <col min="15618" max="15618" width="3" style="1" customWidth="1"/>
    <col min="15619" max="15619" width="15.36328125" style="1" customWidth="1"/>
    <col min="15620" max="15620" width="7.26953125" style="1" bestFit="1" customWidth="1"/>
    <col min="15621" max="15621" width="6.26953125" style="1" bestFit="1" customWidth="1"/>
    <col min="15622" max="15622" width="4.7265625" style="1" bestFit="1" customWidth="1"/>
    <col min="15623" max="15623" width="6.26953125" style="1" bestFit="1" customWidth="1"/>
    <col min="15624" max="15624" width="4.7265625" style="1" bestFit="1" customWidth="1"/>
    <col min="15625" max="15625" width="6.26953125" style="1" bestFit="1" customWidth="1"/>
    <col min="15626" max="15626" width="4.7265625" style="1" bestFit="1" customWidth="1"/>
    <col min="15627" max="15627" width="6.08984375" style="1" customWidth="1"/>
    <col min="15628" max="15628" width="6.26953125" style="1" bestFit="1" customWidth="1"/>
    <col min="15629" max="15629" width="4.7265625" style="1" bestFit="1" customWidth="1"/>
    <col min="15630" max="15630" width="6.26953125" style="1" bestFit="1" customWidth="1"/>
    <col min="15631" max="15631" width="4.453125" style="1" customWidth="1"/>
    <col min="15632" max="15632" width="6.26953125" style="1" bestFit="1" customWidth="1"/>
    <col min="15633" max="15633" width="4.7265625" style="1" bestFit="1" customWidth="1"/>
    <col min="15634" max="15634" width="6.26953125" style="1" bestFit="1" customWidth="1"/>
    <col min="15635" max="15635" width="4.7265625" style="1" bestFit="1" customWidth="1"/>
    <col min="15636" max="15636" width="4.6328125" style="1" customWidth="1"/>
    <col min="15637" max="15637" width="9" style="1"/>
    <col min="15638" max="15638" width="4.6328125" style="1" customWidth="1"/>
    <col min="15639" max="15639" width="9" style="1"/>
    <col min="15640" max="15640" width="4.6328125" style="1" customWidth="1"/>
    <col min="15641" max="15641" width="9" style="1"/>
    <col min="15642" max="15642" width="4.6328125" style="1" customWidth="1"/>
    <col min="15643" max="15643" width="9" style="1"/>
    <col min="15644" max="15644" width="4.6328125" style="1" customWidth="1"/>
    <col min="15645" max="15872" width="9" style="1"/>
    <col min="15873" max="15873" width="5.6328125" style="1" customWidth="1"/>
    <col min="15874" max="15874" width="3" style="1" customWidth="1"/>
    <col min="15875" max="15875" width="15.36328125" style="1" customWidth="1"/>
    <col min="15876" max="15876" width="7.26953125" style="1" bestFit="1" customWidth="1"/>
    <col min="15877" max="15877" width="6.26953125" style="1" bestFit="1" customWidth="1"/>
    <col min="15878" max="15878" width="4.7265625" style="1" bestFit="1" customWidth="1"/>
    <col min="15879" max="15879" width="6.26953125" style="1" bestFit="1" customWidth="1"/>
    <col min="15880" max="15880" width="4.7265625" style="1" bestFit="1" customWidth="1"/>
    <col min="15881" max="15881" width="6.26953125" style="1" bestFit="1" customWidth="1"/>
    <col min="15882" max="15882" width="4.7265625" style="1" bestFit="1" customWidth="1"/>
    <col min="15883" max="15883" width="6.08984375" style="1" customWidth="1"/>
    <col min="15884" max="15884" width="6.26953125" style="1" bestFit="1" customWidth="1"/>
    <col min="15885" max="15885" width="4.7265625" style="1" bestFit="1" customWidth="1"/>
    <col min="15886" max="15886" width="6.26953125" style="1" bestFit="1" customWidth="1"/>
    <col min="15887" max="15887" width="4.453125" style="1" customWidth="1"/>
    <col min="15888" max="15888" width="6.26953125" style="1" bestFit="1" customWidth="1"/>
    <col min="15889" max="15889" width="4.7265625" style="1" bestFit="1" customWidth="1"/>
    <col min="15890" max="15890" width="6.26953125" style="1" bestFit="1" customWidth="1"/>
    <col min="15891" max="15891" width="4.7265625" style="1" bestFit="1" customWidth="1"/>
    <col min="15892" max="15892" width="4.6328125" style="1" customWidth="1"/>
    <col min="15893" max="15893" width="9" style="1"/>
    <col min="15894" max="15894" width="4.6328125" style="1" customWidth="1"/>
    <col min="15895" max="15895" width="9" style="1"/>
    <col min="15896" max="15896" width="4.6328125" style="1" customWidth="1"/>
    <col min="15897" max="15897" width="9" style="1"/>
    <col min="15898" max="15898" width="4.6328125" style="1" customWidth="1"/>
    <col min="15899" max="15899" width="9" style="1"/>
    <col min="15900" max="15900" width="4.6328125" style="1" customWidth="1"/>
    <col min="15901" max="16128" width="9" style="1"/>
    <col min="16129" max="16129" width="5.6328125" style="1" customWidth="1"/>
    <col min="16130" max="16130" width="3" style="1" customWidth="1"/>
    <col min="16131" max="16131" width="15.36328125" style="1" customWidth="1"/>
    <col min="16132" max="16132" width="7.26953125" style="1" bestFit="1" customWidth="1"/>
    <col min="16133" max="16133" width="6.26953125" style="1" bestFit="1" customWidth="1"/>
    <col min="16134" max="16134" width="4.7265625" style="1" bestFit="1" customWidth="1"/>
    <col min="16135" max="16135" width="6.26953125" style="1" bestFit="1" customWidth="1"/>
    <col min="16136" max="16136" width="4.7265625" style="1" bestFit="1" customWidth="1"/>
    <col min="16137" max="16137" width="6.26953125" style="1" bestFit="1" customWidth="1"/>
    <col min="16138" max="16138" width="4.7265625" style="1" bestFit="1" customWidth="1"/>
    <col min="16139" max="16139" width="6.08984375" style="1" customWidth="1"/>
    <col min="16140" max="16140" width="6.26953125" style="1" bestFit="1" customWidth="1"/>
    <col min="16141" max="16141" width="4.7265625" style="1" bestFit="1" customWidth="1"/>
    <col min="16142" max="16142" width="6.26953125" style="1" bestFit="1" customWidth="1"/>
    <col min="16143" max="16143" width="4.453125" style="1" customWidth="1"/>
    <col min="16144" max="16144" width="6.26953125" style="1" bestFit="1" customWidth="1"/>
    <col min="16145" max="16145" width="4.7265625" style="1" bestFit="1" customWidth="1"/>
    <col min="16146" max="16146" width="6.26953125" style="1" bestFit="1" customWidth="1"/>
    <col min="16147" max="16147" width="4.7265625" style="1" bestFit="1" customWidth="1"/>
    <col min="16148" max="16148" width="4.6328125" style="1" customWidth="1"/>
    <col min="16149" max="16149" width="9" style="1"/>
    <col min="16150" max="16150" width="4.6328125" style="1" customWidth="1"/>
    <col min="16151" max="16151" width="9" style="1"/>
    <col min="16152" max="16152" width="4.6328125" style="1" customWidth="1"/>
    <col min="16153" max="16153" width="9" style="1"/>
    <col min="16154" max="16154" width="4.6328125" style="1" customWidth="1"/>
    <col min="16155" max="16155" width="9" style="1"/>
    <col min="16156" max="16156" width="4.6328125" style="1" customWidth="1"/>
    <col min="16157" max="16384" width="9" style="1"/>
  </cols>
  <sheetData>
    <row r="1" spans="1:29" ht="16.5">
      <c r="A1" s="21" t="s">
        <v>84</v>
      </c>
    </row>
    <row r="2" spans="1:29" ht="14.15" customHeight="1"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s="14" customFormat="1" ht="16.5" customHeight="1">
      <c r="A3" s="51" t="s">
        <v>99</v>
      </c>
      <c r="B3" s="51" t="s">
        <v>83</v>
      </c>
      <c r="C3" s="51" t="s">
        <v>82</v>
      </c>
      <c r="D3" s="51" t="s">
        <v>81</v>
      </c>
      <c r="E3" s="51"/>
      <c r="F3" s="51"/>
      <c r="G3" s="51"/>
      <c r="H3" s="51"/>
      <c r="I3" s="51"/>
      <c r="J3" s="51"/>
      <c r="K3" s="59" t="s">
        <v>80</v>
      </c>
      <c r="L3" s="59"/>
      <c r="M3" s="59"/>
      <c r="N3" s="59"/>
      <c r="O3" s="59"/>
      <c r="P3" s="59" t="s">
        <v>80</v>
      </c>
      <c r="Q3" s="59"/>
      <c r="R3" s="59"/>
      <c r="S3" s="59"/>
      <c r="T3" s="56" t="s">
        <v>79</v>
      </c>
      <c r="U3" s="56"/>
      <c r="V3" s="56"/>
      <c r="W3" s="56"/>
      <c r="X3" s="56"/>
      <c r="Y3" s="56"/>
      <c r="Z3" s="56"/>
      <c r="AA3" s="56"/>
      <c r="AB3" s="56"/>
      <c r="AC3" s="56"/>
    </row>
    <row r="4" spans="1:29" s="14" customFormat="1" ht="16.5" customHeight="1">
      <c r="A4" s="51"/>
      <c r="B4" s="51"/>
      <c r="C4" s="51"/>
      <c r="D4" s="48" t="s">
        <v>78</v>
      </c>
      <c r="E4" s="57" t="s">
        <v>77</v>
      </c>
      <c r="F4" s="58"/>
      <c r="G4" s="57" t="s">
        <v>76</v>
      </c>
      <c r="H4" s="63"/>
      <c r="I4" s="19"/>
      <c r="J4" s="18"/>
      <c r="K4" s="48" t="s">
        <v>75</v>
      </c>
      <c r="L4" s="51" t="s">
        <v>74</v>
      </c>
      <c r="M4" s="51"/>
      <c r="N4" s="51" t="s">
        <v>73</v>
      </c>
      <c r="O4" s="51"/>
      <c r="P4" s="57" t="s">
        <v>72</v>
      </c>
      <c r="Q4" s="63"/>
      <c r="R4" s="22"/>
      <c r="S4" s="17"/>
      <c r="T4" s="57" t="s">
        <v>71</v>
      </c>
      <c r="U4" s="58"/>
      <c r="V4" s="56" t="s">
        <v>70</v>
      </c>
      <c r="W4" s="56"/>
      <c r="X4" s="56" t="s">
        <v>69</v>
      </c>
      <c r="Y4" s="56"/>
      <c r="Z4" s="56"/>
      <c r="AA4" s="56"/>
      <c r="AB4" s="56"/>
      <c r="AC4" s="56"/>
    </row>
    <row r="5" spans="1:29" s="14" customFormat="1" ht="16.5" customHeight="1">
      <c r="A5" s="51"/>
      <c r="B5" s="51"/>
      <c r="C5" s="51"/>
      <c r="D5" s="49"/>
      <c r="E5" s="61"/>
      <c r="F5" s="62"/>
      <c r="G5" s="61"/>
      <c r="H5" s="64"/>
      <c r="I5" s="53" t="s">
        <v>68</v>
      </c>
      <c r="J5" s="54"/>
      <c r="K5" s="49"/>
      <c r="L5" s="51"/>
      <c r="M5" s="51"/>
      <c r="N5" s="51"/>
      <c r="O5" s="51"/>
      <c r="P5" s="61"/>
      <c r="Q5" s="62"/>
      <c r="R5" s="53" t="s">
        <v>68</v>
      </c>
      <c r="S5" s="55"/>
      <c r="T5" s="66" t="s">
        <v>94</v>
      </c>
      <c r="U5" s="73" t="s">
        <v>67</v>
      </c>
      <c r="V5" s="66" t="s">
        <v>94</v>
      </c>
      <c r="W5" s="66" t="s">
        <v>95</v>
      </c>
      <c r="X5" s="69" t="s">
        <v>66</v>
      </c>
      <c r="Y5" s="70"/>
      <c r="Z5" s="56" t="s">
        <v>65</v>
      </c>
      <c r="AA5" s="56"/>
      <c r="AB5" s="56"/>
      <c r="AC5" s="56"/>
    </row>
    <row r="6" spans="1:29" s="14" customFormat="1" ht="16.5" customHeight="1">
      <c r="A6" s="51"/>
      <c r="B6" s="51"/>
      <c r="C6" s="51"/>
      <c r="D6" s="49"/>
      <c r="E6" s="51" t="s">
        <v>64</v>
      </c>
      <c r="F6" s="52" t="s">
        <v>62</v>
      </c>
      <c r="G6" s="65" t="s">
        <v>64</v>
      </c>
      <c r="H6" s="52" t="s">
        <v>62</v>
      </c>
      <c r="I6" s="51" t="s">
        <v>64</v>
      </c>
      <c r="J6" s="52" t="s">
        <v>62</v>
      </c>
      <c r="K6" s="49"/>
      <c r="L6" s="51" t="s">
        <v>63</v>
      </c>
      <c r="M6" s="52" t="s">
        <v>62</v>
      </c>
      <c r="N6" s="51" t="s">
        <v>63</v>
      </c>
      <c r="O6" s="52" t="s">
        <v>62</v>
      </c>
      <c r="P6" s="51" t="s">
        <v>63</v>
      </c>
      <c r="Q6" s="52" t="s">
        <v>62</v>
      </c>
      <c r="R6" s="51" t="s">
        <v>63</v>
      </c>
      <c r="S6" s="52" t="s">
        <v>62</v>
      </c>
      <c r="T6" s="67"/>
      <c r="U6" s="73"/>
      <c r="V6" s="67"/>
      <c r="W6" s="67"/>
      <c r="X6" s="71"/>
      <c r="Y6" s="72"/>
      <c r="Z6" s="56" t="s">
        <v>61</v>
      </c>
      <c r="AA6" s="56"/>
      <c r="AB6" s="56" t="s">
        <v>60</v>
      </c>
      <c r="AC6" s="56"/>
    </row>
    <row r="7" spans="1:29" s="14" customFormat="1" ht="50.25" customHeight="1">
      <c r="A7" s="51"/>
      <c r="B7" s="51"/>
      <c r="C7" s="51"/>
      <c r="D7" s="50"/>
      <c r="E7" s="51"/>
      <c r="F7" s="52"/>
      <c r="G7" s="65"/>
      <c r="H7" s="52"/>
      <c r="I7" s="51"/>
      <c r="J7" s="52"/>
      <c r="K7" s="50"/>
      <c r="L7" s="51"/>
      <c r="M7" s="52"/>
      <c r="N7" s="51"/>
      <c r="O7" s="52"/>
      <c r="P7" s="51"/>
      <c r="Q7" s="52"/>
      <c r="R7" s="51"/>
      <c r="S7" s="52"/>
      <c r="T7" s="68"/>
      <c r="U7" s="73"/>
      <c r="V7" s="68"/>
      <c r="W7" s="68"/>
      <c r="X7" s="16" t="s">
        <v>59</v>
      </c>
      <c r="Y7" s="16" t="s">
        <v>96</v>
      </c>
      <c r="Z7" s="15" t="s">
        <v>58</v>
      </c>
      <c r="AA7" s="15" t="s">
        <v>98</v>
      </c>
      <c r="AB7" s="15" t="s">
        <v>58</v>
      </c>
      <c r="AC7" s="15" t="s">
        <v>97</v>
      </c>
    </row>
    <row r="8" spans="1:29" s="6" customFormat="1" ht="14.15" customHeight="1">
      <c r="A8" s="60" t="s">
        <v>57</v>
      </c>
      <c r="B8" s="9">
        <v>6</v>
      </c>
      <c r="C8" s="34" t="s">
        <v>56</v>
      </c>
      <c r="D8" s="34">
        <f>E8+G8</f>
        <v>16838</v>
      </c>
      <c r="E8" s="34">
        <v>0</v>
      </c>
      <c r="F8" s="35">
        <f t="shared" ref="F8:F15" si="0">E8/$D8*100</f>
        <v>0</v>
      </c>
      <c r="G8" s="34">
        <v>16838</v>
      </c>
      <c r="H8" s="36">
        <f t="shared" ref="H8:H15" si="1">G8/$D8*100</f>
        <v>100</v>
      </c>
      <c r="I8" s="34">
        <v>16838</v>
      </c>
      <c r="J8" s="36">
        <f t="shared" ref="J8:J15" si="2">I8/$D8*100</f>
        <v>100</v>
      </c>
      <c r="K8" s="34">
        <f>N8+P8</f>
        <v>21109</v>
      </c>
      <c r="L8" s="34">
        <v>4020</v>
      </c>
      <c r="M8" s="36">
        <f t="shared" ref="M8:M15" si="3">L8/$K8*100</f>
        <v>19.044009664124307</v>
      </c>
      <c r="N8" s="34">
        <v>4020</v>
      </c>
      <c r="O8" s="36">
        <f t="shared" ref="O8:O15" si="4">N8/$K8*100</f>
        <v>19.044009664124307</v>
      </c>
      <c r="P8" s="34">
        <v>17089</v>
      </c>
      <c r="Q8" s="36">
        <f t="shared" ref="Q8:Q15" si="5">P8/$K8*100</f>
        <v>80.955990335875697</v>
      </c>
      <c r="R8" s="34">
        <v>17089</v>
      </c>
      <c r="S8" s="36">
        <f t="shared" ref="S8:S15" si="6">R8/$K8*100</f>
        <v>80.955990335875697</v>
      </c>
      <c r="T8" s="37">
        <v>2</v>
      </c>
      <c r="U8" s="36">
        <v>4</v>
      </c>
      <c r="V8" s="37">
        <v>9</v>
      </c>
      <c r="W8" s="34">
        <v>518</v>
      </c>
      <c r="X8" s="34">
        <v>0</v>
      </c>
      <c r="Y8" s="34">
        <v>0</v>
      </c>
      <c r="Z8" s="34">
        <v>0</v>
      </c>
      <c r="AA8" s="9">
        <v>0</v>
      </c>
      <c r="AB8" s="9">
        <v>0</v>
      </c>
      <c r="AC8" s="9">
        <v>0</v>
      </c>
    </row>
    <row r="9" spans="1:29" s="6" customFormat="1" ht="14.15" customHeight="1">
      <c r="A9" s="60"/>
      <c r="B9" s="8">
        <v>42</v>
      </c>
      <c r="C9" s="38" t="s">
        <v>55</v>
      </c>
      <c r="D9" s="38">
        <f t="shared" ref="D9:D14" si="7">E9+G9</f>
        <v>6105</v>
      </c>
      <c r="E9" s="38">
        <v>0</v>
      </c>
      <c r="F9" s="35">
        <f t="shared" si="0"/>
        <v>0</v>
      </c>
      <c r="G9" s="38">
        <v>6105</v>
      </c>
      <c r="H9" s="35">
        <f t="shared" si="1"/>
        <v>100</v>
      </c>
      <c r="I9" s="38">
        <v>0</v>
      </c>
      <c r="J9" s="35">
        <f t="shared" si="2"/>
        <v>0</v>
      </c>
      <c r="K9" s="38">
        <f t="shared" ref="K9:K14" si="8">N9+P9</f>
        <v>4158</v>
      </c>
      <c r="L9" s="38">
        <v>4158</v>
      </c>
      <c r="M9" s="35">
        <f t="shared" si="3"/>
        <v>100</v>
      </c>
      <c r="N9" s="38">
        <v>4158</v>
      </c>
      <c r="O9" s="35">
        <f t="shared" si="4"/>
        <v>100</v>
      </c>
      <c r="P9" s="38">
        <v>0</v>
      </c>
      <c r="Q9" s="35">
        <f t="shared" si="5"/>
        <v>0</v>
      </c>
      <c r="R9" s="38">
        <v>0</v>
      </c>
      <c r="S9" s="35">
        <f t="shared" si="6"/>
        <v>0</v>
      </c>
      <c r="T9" s="38">
        <v>0</v>
      </c>
      <c r="U9" s="35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8">
        <v>0</v>
      </c>
      <c r="AB9" s="8">
        <v>0</v>
      </c>
      <c r="AC9" s="8">
        <v>0</v>
      </c>
    </row>
    <row r="10" spans="1:29" s="6" customFormat="1" ht="14.15" customHeight="1">
      <c r="A10" s="60"/>
      <c r="B10" s="8">
        <v>13</v>
      </c>
      <c r="C10" s="38" t="s">
        <v>54</v>
      </c>
      <c r="D10" s="38">
        <f t="shared" si="7"/>
        <v>23750</v>
      </c>
      <c r="E10" s="38">
        <v>480</v>
      </c>
      <c r="F10" s="35">
        <f t="shared" si="0"/>
        <v>2.0210526315789474</v>
      </c>
      <c r="G10" s="38">
        <v>23270</v>
      </c>
      <c r="H10" s="35">
        <f t="shared" si="1"/>
        <v>97.978947368421061</v>
      </c>
      <c r="I10" s="38">
        <v>200</v>
      </c>
      <c r="J10" s="35">
        <f t="shared" si="2"/>
        <v>0.84210526315789469</v>
      </c>
      <c r="K10" s="38">
        <f t="shared" si="8"/>
        <v>10908</v>
      </c>
      <c r="L10" s="38">
        <v>276</v>
      </c>
      <c r="M10" s="35">
        <f t="shared" si="3"/>
        <v>2.5302530253025304</v>
      </c>
      <c r="N10" s="38">
        <v>276</v>
      </c>
      <c r="O10" s="35">
        <f t="shared" si="4"/>
        <v>2.5302530253025304</v>
      </c>
      <c r="P10" s="38">
        <v>10632</v>
      </c>
      <c r="Q10" s="35">
        <f t="shared" si="5"/>
        <v>97.469746974697472</v>
      </c>
      <c r="R10" s="38">
        <v>100</v>
      </c>
      <c r="S10" s="35">
        <f t="shared" si="6"/>
        <v>0.9167583425009167</v>
      </c>
      <c r="T10" s="39">
        <v>1</v>
      </c>
      <c r="U10" s="35">
        <v>2</v>
      </c>
      <c r="V10" s="39">
        <v>9</v>
      </c>
      <c r="W10" s="39">
        <v>470</v>
      </c>
      <c r="X10" s="38">
        <v>0</v>
      </c>
      <c r="Y10" s="38">
        <v>0</v>
      </c>
      <c r="Z10" s="38">
        <v>0</v>
      </c>
      <c r="AA10" s="8">
        <v>0</v>
      </c>
      <c r="AB10" s="8">
        <v>0</v>
      </c>
      <c r="AC10" s="8">
        <v>0</v>
      </c>
    </row>
    <row r="11" spans="1:29" s="6" customFormat="1" ht="14.15" customHeight="1">
      <c r="A11" s="60"/>
      <c r="B11" s="8">
        <v>90</v>
      </c>
      <c r="C11" s="38" t="s">
        <v>101</v>
      </c>
      <c r="D11" s="38">
        <f t="shared" si="7"/>
        <v>2320</v>
      </c>
      <c r="E11" s="38">
        <v>1710</v>
      </c>
      <c r="F11" s="35">
        <f t="shared" si="0"/>
        <v>73.706896551724128</v>
      </c>
      <c r="G11" s="38">
        <v>610</v>
      </c>
      <c r="H11" s="35">
        <f t="shared" si="1"/>
        <v>26.293103448275861</v>
      </c>
      <c r="I11" s="38">
        <v>610</v>
      </c>
      <c r="J11" s="35">
        <f t="shared" si="2"/>
        <v>26.293103448275861</v>
      </c>
      <c r="K11" s="38">
        <f t="shared" si="8"/>
        <v>3097</v>
      </c>
      <c r="L11" s="38">
        <v>3097</v>
      </c>
      <c r="M11" s="35">
        <f t="shared" si="3"/>
        <v>100</v>
      </c>
      <c r="N11" s="38">
        <v>3097</v>
      </c>
      <c r="O11" s="35">
        <f t="shared" si="4"/>
        <v>100</v>
      </c>
      <c r="P11" s="38">
        <v>0</v>
      </c>
      <c r="Q11" s="35">
        <f t="shared" si="5"/>
        <v>0</v>
      </c>
      <c r="R11" s="38">
        <v>0</v>
      </c>
      <c r="S11" s="35">
        <f t="shared" si="6"/>
        <v>0</v>
      </c>
      <c r="T11" s="39">
        <v>1</v>
      </c>
      <c r="U11" s="35">
        <v>5.3</v>
      </c>
      <c r="V11" s="39">
        <v>3</v>
      </c>
      <c r="W11" s="39">
        <v>200</v>
      </c>
      <c r="X11" s="38">
        <v>0</v>
      </c>
      <c r="Y11" s="38">
        <v>0</v>
      </c>
      <c r="Z11" s="38">
        <v>0</v>
      </c>
      <c r="AA11" s="8">
        <v>0</v>
      </c>
      <c r="AB11" s="8">
        <v>0</v>
      </c>
      <c r="AC11" s="8">
        <v>0</v>
      </c>
    </row>
    <row r="12" spans="1:29" s="6" customFormat="1" ht="14.15" customHeight="1">
      <c r="A12" s="60"/>
      <c r="B12" s="8">
        <v>50</v>
      </c>
      <c r="C12" s="38" t="s">
        <v>53</v>
      </c>
      <c r="D12" s="38">
        <f t="shared" si="7"/>
        <v>5785</v>
      </c>
      <c r="E12" s="38">
        <v>0</v>
      </c>
      <c r="F12" s="35">
        <f t="shared" si="0"/>
        <v>0</v>
      </c>
      <c r="G12" s="38">
        <v>5785</v>
      </c>
      <c r="H12" s="35">
        <f t="shared" si="1"/>
        <v>100</v>
      </c>
      <c r="I12" s="38">
        <v>5785</v>
      </c>
      <c r="J12" s="35">
        <f t="shared" si="2"/>
        <v>100</v>
      </c>
      <c r="K12" s="38">
        <f t="shared" si="8"/>
        <v>3782</v>
      </c>
      <c r="L12" s="38">
        <v>0</v>
      </c>
      <c r="M12" s="35">
        <f t="shared" si="3"/>
        <v>0</v>
      </c>
      <c r="N12" s="38">
        <v>0</v>
      </c>
      <c r="O12" s="35">
        <f t="shared" si="4"/>
        <v>0</v>
      </c>
      <c r="P12" s="38">
        <v>3782</v>
      </c>
      <c r="Q12" s="35">
        <f t="shared" si="5"/>
        <v>100</v>
      </c>
      <c r="R12" s="38">
        <v>0</v>
      </c>
      <c r="S12" s="35">
        <f t="shared" si="6"/>
        <v>0</v>
      </c>
      <c r="T12" s="38">
        <v>3</v>
      </c>
      <c r="U12" s="35">
        <v>15.7</v>
      </c>
      <c r="V12" s="38">
        <v>1</v>
      </c>
      <c r="W12" s="38">
        <v>18</v>
      </c>
      <c r="X12" s="38">
        <v>0</v>
      </c>
      <c r="Y12" s="38">
        <v>0</v>
      </c>
      <c r="Z12" s="38">
        <v>0</v>
      </c>
      <c r="AA12" s="8">
        <v>0</v>
      </c>
      <c r="AB12" s="8">
        <v>0</v>
      </c>
      <c r="AC12" s="8">
        <v>0</v>
      </c>
    </row>
    <row r="13" spans="1:29" s="6" customFormat="1" ht="14.15" customHeight="1">
      <c r="A13" s="60"/>
      <c r="B13" s="8">
        <v>37</v>
      </c>
      <c r="C13" s="38" t="s">
        <v>52</v>
      </c>
      <c r="D13" s="38">
        <f t="shared" si="7"/>
        <v>41949</v>
      </c>
      <c r="E13" s="38">
        <v>16865</v>
      </c>
      <c r="F13" s="35">
        <f t="shared" si="0"/>
        <v>40.203580538272668</v>
      </c>
      <c r="G13" s="38">
        <v>25084</v>
      </c>
      <c r="H13" s="35">
        <f t="shared" si="1"/>
        <v>59.796419461727332</v>
      </c>
      <c r="I13" s="38">
        <v>9573</v>
      </c>
      <c r="J13" s="35">
        <f t="shared" si="2"/>
        <v>22.820567832367875</v>
      </c>
      <c r="K13" s="38">
        <f t="shared" si="8"/>
        <v>39003</v>
      </c>
      <c r="L13" s="38">
        <v>16700</v>
      </c>
      <c r="M13" s="35">
        <f t="shared" si="3"/>
        <v>42.817219188267572</v>
      </c>
      <c r="N13" s="38">
        <v>18643</v>
      </c>
      <c r="O13" s="35">
        <f t="shared" si="4"/>
        <v>47.798887265082172</v>
      </c>
      <c r="P13" s="38">
        <v>20360</v>
      </c>
      <c r="Q13" s="35">
        <f t="shared" si="5"/>
        <v>52.201112734917828</v>
      </c>
      <c r="R13" s="38">
        <v>8165</v>
      </c>
      <c r="S13" s="35">
        <f t="shared" si="6"/>
        <v>20.934287106120042</v>
      </c>
      <c r="T13" s="39">
        <v>1</v>
      </c>
      <c r="U13" s="40">
        <v>2.6</v>
      </c>
      <c r="V13" s="38">
        <v>8</v>
      </c>
      <c r="W13" s="38">
        <v>943</v>
      </c>
      <c r="X13" s="38">
        <v>1</v>
      </c>
      <c r="Y13" s="38">
        <v>60</v>
      </c>
      <c r="Z13" s="38">
        <v>1</v>
      </c>
      <c r="AA13" s="8">
        <v>100</v>
      </c>
      <c r="AB13" s="8">
        <v>0</v>
      </c>
      <c r="AC13" s="8">
        <v>0</v>
      </c>
    </row>
    <row r="14" spans="1:29" s="6" customFormat="1" ht="14.15" customHeight="1" thickBot="1">
      <c r="A14" s="60"/>
      <c r="B14" s="7">
        <v>86</v>
      </c>
      <c r="C14" s="41" t="s">
        <v>51</v>
      </c>
      <c r="D14" s="41">
        <f t="shared" si="7"/>
        <v>3579</v>
      </c>
      <c r="E14" s="41">
        <v>0</v>
      </c>
      <c r="F14" s="42">
        <f t="shared" si="0"/>
        <v>0</v>
      </c>
      <c r="G14" s="41">
        <v>3579</v>
      </c>
      <c r="H14" s="42">
        <f t="shared" si="1"/>
        <v>100</v>
      </c>
      <c r="I14" s="41">
        <v>3579</v>
      </c>
      <c r="J14" s="42">
        <f t="shared" si="2"/>
        <v>100</v>
      </c>
      <c r="K14" s="41">
        <f t="shared" si="8"/>
        <v>1588</v>
      </c>
      <c r="L14" s="41">
        <v>0</v>
      </c>
      <c r="M14" s="42">
        <f t="shared" si="3"/>
        <v>0</v>
      </c>
      <c r="N14" s="41">
        <v>0</v>
      </c>
      <c r="O14" s="42">
        <f t="shared" si="4"/>
        <v>0</v>
      </c>
      <c r="P14" s="41">
        <v>1588</v>
      </c>
      <c r="Q14" s="42">
        <f t="shared" si="5"/>
        <v>100</v>
      </c>
      <c r="R14" s="41">
        <v>1588</v>
      </c>
      <c r="S14" s="42">
        <f t="shared" si="6"/>
        <v>100</v>
      </c>
      <c r="T14" s="41">
        <v>0</v>
      </c>
      <c r="U14" s="42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7">
        <v>0</v>
      </c>
      <c r="AB14" s="7">
        <v>0</v>
      </c>
      <c r="AC14" s="7">
        <v>0</v>
      </c>
    </row>
    <row r="15" spans="1:29" ht="14.15" customHeight="1" thickTop="1">
      <c r="A15" s="60"/>
      <c r="B15" s="5"/>
      <c r="C15" s="23" t="s">
        <v>0</v>
      </c>
      <c r="D15" s="23">
        <f>SUM(D8:D14)</f>
        <v>100326</v>
      </c>
      <c r="E15" s="23">
        <f>SUM(E8:E14)</f>
        <v>19055</v>
      </c>
      <c r="F15" s="24">
        <f t="shared" si="0"/>
        <v>18.993082550884118</v>
      </c>
      <c r="G15" s="23">
        <f>SUM(G8:G14)</f>
        <v>81271</v>
      </c>
      <c r="H15" s="24">
        <f t="shared" si="1"/>
        <v>81.006917449115875</v>
      </c>
      <c r="I15" s="23">
        <f>SUM(I8:I14)</f>
        <v>36585</v>
      </c>
      <c r="J15" s="24">
        <f t="shared" si="2"/>
        <v>36.466120447341666</v>
      </c>
      <c r="K15" s="25">
        <f>SUM(K8:K14)</f>
        <v>83645</v>
      </c>
      <c r="L15" s="23">
        <f>SUM(L8:L14)</f>
        <v>28251</v>
      </c>
      <c r="M15" s="24">
        <f t="shared" si="3"/>
        <v>33.774881941538645</v>
      </c>
      <c r="N15" s="23">
        <f>SUM(N8:N14)</f>
        <v>30194</v>
      </c>
      <c r="O15" s="24">
        <f t="shared" si="4"/>
        <v>36.09779424950684</v>
      </c>
      <c r="P15" s="25">
        <f>SUM(P8:P14)</f>
        <v>53451</v>
      </c>
      <c r="Q15" s="24">
        <f t="shared" si="5"/>
        <v>63.90220575049316</v>
      </c>
      <c r="R15" s="23">
        <f>SUM(R8:R14)</f>
        <v>26942</v>
      </c>
      <c r="S15" s="24">
        <f t="shared" si="6"/>
        <v>32.209934843684621</v>
      </c>
      <c r="T15" s="23">
        <f>SUM(T8:T14)</f>
        <v>8</v>
      </c>
      <c r="U15" s="23">
        <f t="shared" ref="U15:AC15" si="9">SUM(U8:U14)</f>
        <v>29.6</v>
      </c>
      <c r="V15" s="23">
        <f t="shared" si="9"/>
        <v>30</v>
      </c>
      <c r="W15" s="23">
        <f t="shared" si="9"/>
        <v>2149</v>
      </c>
      <c r="X15" s="23">
        <f t="shared" si="9"/>
        <v>1</v>
      </c>
      <c r="Y15" s="23">
        <f t="shared" si="9"/>
        <v>60</v>
      </c>
      <c r="Z15" s="23">
        <f t="shared" si="9"/>
        <v>1</v>
      </c>
      <c r="AA15" s="23">
        <f t="shared" si="9"/>
        <v>100</v>
      </c>
      <c r="AB15" s="23">
        <f t="shared" si="9"/>
        <v>0</v>
      </c>
      <c r="AC15" s="23">
        <f t="shared" si="9"/>
        <v>0</v>
      </c>
    </row>
    <row r="16" spans="1:29" ht="14.15" customHeight="1">
      <c r="A16" s="60"/>
      <c r="B16" s="10"/>
      <c r="C16" s="26"/>
      <c r="D16" s="26"/>
      <c r="E16" s="26"/>
      <c r="F16" s="27"/>
      <c r="G16" s="26"/>
      <c r="H16" s="27"/>
      <c r="I16" s="26"/>
      <c r="J16" s="27"/>
      <c r="K16" s="28"/>
      <c r="L16" s="26"/>
      <c r="M16" s="27"/>
      <c r="N16" s="26"/>
      <c r="O16" s="27"/>
      <c r="P16" s="28"/>
      <c r="Q16" s="27"/>
      <c r="R16" s="26"/>
      <c r="S16" s="27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6" customFormat="1" ht="14.15" customHeight="1">
      <c r="A17" s="60" t="s">
        <v>92</v>
      </c>
      <c r="B17" s="9">
        <v>3</v>
      </c>
      <c r="C17" s="34" t="s">
        <v>50</v>
      </c>
      <c r="D17" s="34">
        <f t="shared" ref="D17:D19" si="10">E17+G17</f>
        <v>91151</v>
      </c>
      <c r="E17" s="34">
        <v>8200</v>
      </c>
      <c r="F17" s="36">
        <f>E17/$D17*100</f>
        <v>8.9960614804006536</v>
      </c>
      <c r="G17" s="34">
        <v>82951</v>
      </c>
      <c r="H17" s="36">
        <f>G17/$D17*100</f>
        <v>91.003938519599345</v>
      </c>
      <c r="I17" s="34">
        <v>17451</v>
      </c>
      <c r="J17" s="36">
        <f>I17/$D17*100</f>
        <v>19.145154743228272</v>
      </c>
      <c r="K17" s="34">
        <f>N17+P17</f>
        <v>40734</v>
      </c>
      <c r="L17" s="34">
        <v>14600</v>
      </c>
      <c r="M17" s="36">
        <f>L17/$K17*100</f>
        <v>35.842293906810035</v>
      </c>
      <c r="N17" s="34">
        <v>15100</v>
      </c>
      <c r="O17" s="36">
        <f>N17/$K17*100</f>
        <v>37.069769725536403</v>
      </c>
      <c r="P17" s="34">
        <v>25634</v>
      </c>
      <c r="Q17" s="36">
        <f>P17/$K17*100</f>
        <v>62.930230274463597</v>
      </c>
      <c r="R17" s="34">
        <v>23634</v>
      </c>
      <c r="S17" s="36">
        <f>R17/$K17*100</f>
        <v>58.020326999558115</v>
      </c>
      <c r="T17" s="37">
        <v>6</v>
      </c>
      <c r="U17" s="43">
        <v>4.7</v>
      </c>
      <c r="V17" s="34">
        <v>2</v>
      </c>
      <c r="W17" s="34">
        <v>16</v>
      </c>
      <c r="X17" s="34">
        <v>0</v>
      </c>
      <c r="Y17" s="34">
        <v>0</v>
      </c>
      <c r="Z17" s="34">
        <v>0</v>
      </c>
      <c r="AA17" s="9">
        <v>0</v>
      </c>
      <c r="AB17" s="9">
        <v>0</v>
      </c>
      <c r="AC17" s="9">
        <v>0</v>
      </c>
    </row>
    <row r="18" spans="1:29" s="6" customFormat="1" ht="14.15" customHeight="1">
      <c r="A18" s="60"/>
      <c r="B18" s="8">
        <v>53</v>
      </c>
      <c r="C18" s="38" t="s">
        <v>85</v>
      </c>
      <c r="D18" s="38">
        <f t="shared" si="10"/>
        <v>13400</v>
      </c>
      <c r="E18" s="38">
        <v>1059</v>
      </c>
      <c r="F18" s="35">
        <f>E18/$D18*100</f>
        <v>7.9029850746268657</v>
      </c>
      <c r="G18" s="38">
        <v>12341</v>
      </c>
      <c r="H18" s="35">
        <f>G18/$D18*100</f>
        <v>92.097014925373131</v>
      </c>
      <c r="I18" s="38">
        <v>12341</v>
      </c>
      <c r="J18" s="35">
        <f>I18/$D18*100</f>
        <v>92.097014925373131</v>
      </c>
      <c r="K18" s="38">
        <f>N18+P18</f>
        <v>19786</v>
      </c>
      <c r="L18" s="38">
        <v>117</v>
      </c>
      <c r="M18" s="35">
        <f>L18/$K18*100</f>
        <v>0.59132720105124836</v>
      </c>
      <c r="N18" s="38">
        <v>117</v>
      </c>
      <c r="O18" s="35">
        <f>N18/$K18*100</f>
        <v>0.59132720105124836</v>
      </c>
      <c r="P18" s="38">
        <v>19669</v>
      </c>
      <c r="Q18" s="35">
        <f>P18/$K18*100</f>
        <v>99.408672798948743</v>
      </c>
      <c r="R18" s="38">
        <v>19669</v>
      </c>
      <c r="S18" s="35">
        <f>R18/$K18*100</f>
        <v>99.408672798948743</v>
      </c>
      <c r="T18" s="38">
        <v>1</v>
      </c>
      <c r="U18" s="35">
        <v>4.4000000000000004</v>
      </c>
      <c r="V18" s="38">
        <v>1</v>
      </c>
      <c r="W18" s="38">
        <v>20</v>
      </c>
      <c r="X18" s="38">
        <v>0</v>
      </c>
      <c r="Y18" s="38">
        <v>0</v>
      </c>
      <c r="Z18" s="38">
        <v>0</v>
      </c>
      <c r="AA18" s="8">
        <v>0</v>
      </c>
      <c r="AB18" s="8">
        <v>0</v>
      </c>
      <c r="AC18" s="8">
        <v>0</v>
      </c>
    </row>
    <row r="19" spans="1:29" s="6" customFormat="1" ht="14.15" customHeight="1" thickBot="1">
      <c r="A19" s="60"/>
      <c r="B19" s="7">
        <v>92</v>
      </c>
      <c r="C19" s="41" t="s">
        <v>86</v>
      </c>
      <c r="D19" s="41">
        <f t="shared" si="10"/>
        <v>6330</v>
      </c>
      <c r="E19" s="41">
        <v>0</v>
      </c>
      <c r="F19" s="42">
        <f>E19/$D19*100</f>
        <v>0</v>
      </c>
      <c r="G19" s="41">
        <v>6330</v>
      </c>
      <c r="H19" s="42">
        <f>G19/$D19*100</f>
        <v>100</v>
      </c>
      <c r="I19" s="41">
        <v>6330</v>
      </c>
      <c r="J19" s="42">
        <f>I19/$D19*100</f>
        <v>100</v>
      </c>
      <c r="K19" s="41">
        <f>N19+P19</f>
        <v>3793</v>
      </c>
      <c r="L19" s="41">
        <v>0</v>
      </c>
      <c r="M19" s="42">
        <f>L19/$K19*100</f>
        <v>0</v>
      </c>
      <c r="N19" s="41">
        <v>0</v>
      </c>
      <c r="O19" s="42">
        <f>N19/$K19*100</f>
        <v>0</v>
      </c>
      <c r="P19" s="41">
        <v>3793</v>
      </c>
      <c r="Q19" s="42">
        <f>P19/$K19*100</f>
        <v>100</v>
      </c>
      <c r="R19" s="41">
        <v>3793</v>
      </c>
      <c r="S19" s="42">
        <f>R19/$K19*100</f>
        <v>100</v>
      </c>
      <c r="T19" s="41">
        <v>4</v>
      </c>
      <c r="U19" s="42">
        <v>6</v>
      </c>
      <c r="V19" s="41">
        <v>7</v>
      </c>
      <c r="W19" s="41">
        <v>517</v>
      </c>
      <c r="X19" s="41">
        <v>0</v>
      </c>
      <c r="Y19" s="41">
        <v>0</v>
      </c>
      <c r="Z19" s="41">
        <v>0</v>
      </c>
      <c r="AA19" s="7">
        <v>0</v>
      </c>
      <c r="AB19" s="7">
        <v>0</v>
      </c>
      <c r="AC19" s="7">
        <v>0</v>
      </c>
    </row>
    <row r="20" spans="1:29" ht="14.15" customHeight="1" thickTop="1">
      <c r="A20" s="60"/>
      <c r="B20" s="5"/>
      <c r="C20" s="23" t="s">
        <v>0</v>
      </c>
      <c r="D20" s="23">
        <f>SUM(D17:D19)</f>
        <v>110881</v>
      </c>
      <c r="E20" s="23">
        <f>SUM(E17:E19)</f>
        <v>9259</v>
      </c>
      <c r="F20" s="24">
        <f>E20/$D20*100</f>
        <v>8.3503936652807962</v>
      </c>
      <c r="G20" s="23">
        <f>SUM(G17:G19)</f>
        <v>101622</v>
      </c>
      <c r="H20" s="24">
        <f>G20/$D20*100</f>
        <v>91.649606334719209</v>
      </c>
      <c r="I20" s="23">
        <f>SUM(I17:I19)</f>
        <v>36122</v>
      </c>
      <c r="J20" s="24">
        <f>I20/$D20*100</f>
        <v>32.577267521036063</v>
      </c>
      <c r="K20" s="25">
        <f>SUM(K17:K19)</f>
        <v>64313</v>
      </c>
      <c r="L20" s="23">
        <f>SUM(L17:L19)</f>
        <v>14717</v>
      </c>
      <c r="M20" s="24">
        <f>L20/$K20*100</f>
        <v>22.883398379798798</v>
      </c>
      <c r="N20" s="23">
        <f>SUM(N17:N19)</f>
        <v>15217</v>
      </c>
      <c r="O20" s="24">
        <f>N20/$K20*100</f>
        <v>23.660846174179404</v>
      </c>
      <c r="P20" s="25">
        <f>SUM(P17:P19)</f>
        <v>49096</v>
      </c>
      <c r="Q20" s="24">
        <f>P20/$K20*100</f>
        <v>76.339153825820588</v>
      </c>
      <c r="R20" s="23">
        <f>SUM(R17:R19)</f>
        <v>47096</v>
      </c>
      <c r="S20" s="24">
        <f>R20/$K20*100</f>
        <v>73.229362648298164</v>
      </c>
      <c r="T20" s="23">
        <f t="shared" ref="T20:AC20" si="11">SUM(T17:T19)</f>
        <v>11</v>
      </c>
      <c r="U20" s="23">
        <f t="shared" si="11"/>
        <v>15.100000000000001</v>
      </c>
      <c r="V20" s="23">
        <f t="shared" si="11"/>
        <v>10</v>
      </c>
      <c r="W20" s="23">
        <f t="shared" si="11"/>
        <v>553</v>
      </c>
      <c r="X20" s="23">
        <f t="shared" si="11"/>
        <v>0</v>
      </c>
      <c r="Y20" s="23">
        <f t="shared" si="11"/>
        <v>0</v>
      </c>
      <c r="Z20" s="23">
        <f t="shared" si="11"/>
        <v>0</v>
      </c>
      <c r="AA20" s="23">
        <f t="shared" si="11"/>
        <v>0</v>
      </c>
      <c r="AB20" s="23">
        <f t="shared" si="11"/>
        <v>0</v>
      </c>
      <c r="AC20" s="23">
        <f t="shared" si="11"/>
        <v>0</v>
      </c>
    </row>
    <row r="21" spans="1:29" ht="14.15" customHeight="1">
      <c r="A21" s="60"/>
      <c r="B21" s="10"/>
      <c r="C21" s="26"/>
      <c r="D21" s="26"/>
      <c r="E21" s="26"/>
      <c r="F21" s="27"/>
      <c r="G21" s="26"/>
      <c r="H21" s="27"/>
      <c r="I21" s="26"/>
      <c r="J21" s="27"/>
      <c r="K21" s="28"/>
      <c r="L21" s="26"/>
      <c r="M21" s="27"/>
      <c r="N21" s="26"/>
      <c r="O21" s="27"/>
      <c r="P21" s="28"/>
      <c r="Q21" s="27"/>
      <c r="R21" s="26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s="6" customFormat="1" ht="14.15" customHeight="1">
      <c r="A22" s="60" t="s">
        <v>49</v>
      </c>
      <c r="B22" s="9">
        <v>14</v>
      </c>
      <c r="C22" s="34" t="s">
        <v>48</v>
      </c>
      <c r="D22" s="34">
        <f t="shared" ref="D22:D32" si="12">E22+G22</f>
        <v>32200</v>
      </c>
      <c r="E22" s="34">
        <v>8800</v>
      </c>
      <c r="F22" s="36">
        <f t="shared" ref="F22:F33" si="13">E22/$D22*100</f>
        <v>27.329192546583851</v>
      </c>
      <c r="G22" s="34">
        <v>23400</v>
      </c>
      <c r="H22" s="36">
        <f t="shared" ref="H22:H33" si="14">G22/$D22*100</f>
        <v>72.67080745341616</v>
      </c>
      <c r="I22" s="34">
        <v>7300</v>
      </c>
      <c r="J22" s="36">
        <f t="shared" ref="J22:J33" si="15">I22/$D22*100</f>
        <v>22.670807453416149</v>
      </c>
      <c r="K22" s="34">
        <f t="shared" ref="K22:K32" si="16">N22+P22</f>
        <v>12070</v>
      </c>
      <c r="L22" s="34">
        <v>3604</v>
      </c>
      <c r="M22" s="36">
        <f t="shared" ref="M22:M33" si="17">L22/$K22*100</f>
        <v>29.859154929577464</v>
      </c>
      <c r="N22" s="34">
        <v>3604</v>
      </c>
      <c r="O22" s="36">
        <f t="shared" ref="O22:O33" si="18">N22/$K22*100</f>
        <v>29.859154929577464</v>
      </c>
      <c r="P22" s="34">
        <v>8466</v>
      </c>
      <c r="Q22" s="36">
        <f t="shared" ref="Q22:Q33" si="19">P22/$K22*100</f>
        <v>70.140845070422529</v>
      </c>
      <c r="R22" s="34">
        <v>5290</v>
      </c>
      <c r="S22" s="36">
        <f t="shared" ref="S22:S33" si="20">R22/$K22*100</f>
        <v>43.827671913835957</v>
      </c>
      <c r="T22" s="37">
        <v>3</v>
      </c>
      <c r="U22" s="36">
        <v>4</v>
      </c>
      <c r="V22" s="37">
        <v>0</v>
      </c>
      <c r="W22" s="34">
        <v>0</v>
      </c>
      <c r="X22" s="34">
        <v>0</v>
      </c>
      <c r="Y22" s="34">
        <v>0</v>
      </c>
      <c r="Z22" s="34">
        <v>0</v>
      </c>
      <c r="AA22" s="9">
        <v>0</v>
      </c>
      <c r="AB22" s="9">
        <v>0</v>
      </c>
      <c r="AC22" s="9">
        <v>0</v>
      </c>
    </row>
    <row r="23" spans="1:29" s="6" customFormat="1" ht="14.15" customHeight="1">
      <c r="A23" s="60"/>
      <c r="B23" s="8">
        <v>5</v>
      </c>
      <c r="C23" s="38" t="s">
        <v>47</v>
      </c>
      <c r="D23" s="38">
        <f t="shared" si="12"/>
        <v>42400</v>
      </c>
      <c r="E23" s="38">
        <v>0</v>
      </c>
      <c r="F23" s="35">
        <f t="shared" si="13"/>
        <v>0</v>
      </c>
      <c r="G23" s="38">
        <v>42400</v>
      </c>
      <c r="H23" s="35">
        <f t="shared" si="14"/>
        <v>100</v>
      </c>
      <c r="I23" s="38">
        <v>42400</v>
      </c>
      <c r="J23" s="35">
        <f t="shared" si="15"/>
        <v>100</v>
      </c>
      <c r="K23" s="38">
        <f t="shared" si="16"/>
        <v>17638</v>
      </c>
      <c r="L23" s="38">
        <v>4226</v>
      </c>
      <c r="M23" s="35">
        <f t="shared" si="17"/>
        <v>23.959632611407187</v>
      </c>
      <c r="N23" s="38">
        <v>4226</v>
      </c>
      <c r="O23" s="35">
        <f t="shared" si="18"/>
        <v>23.959632611407187</v>
      </c>
      <c r="P23" s="38">
        <v>13412</v>
      </c>
      <c r="Q23" s="35">
        <f t="shared" si="19"/>
        <v>76.040367388592813</v>
      </c>
      <c r="R23" s="38">
        <v>13412</v>
      </c>
      <c r="S23" s="35">
        <f t="shared" si="20"/>
        <v>76.040367388592813</v>
      </c>
      <c r="T23" s="39">
        <v>6</v>
      </c>
      <c r="U23" s="40">
        <v>9</v>
      </c>
      <c r="V23" s="39">
        <v>1</v>
      </c>
      <c r="W23" s="39">
        <v>210</v>
      </c>
      <c r="X23" s="38">
        <v>0</v>
      </c>
      <c r="Y23" s="38">
        <v>0</v>
      </c>
      <c r="Z23" s="38">
        <v>0</v>
      </c>
      <c r="AA23" s="8">
        <v>0</v>
      </c>
      <c r="AB23" s="8">
        <v>0</v>
      </c>
      <c r="AC23" s="8">
        <v>0</v>
      </c>
    </row>
    <row r="24" spans="1:29" s="6" customFormat="1" ht="14.15" customHeight="1">
      <c r="A24" s="60"/>
      <c r="B24" s="8">
        <v>45</v>
      </c>
      <c r="C24" s="38" t="s">
        <v>46</v>
      </c>
      <c r="D24" s="38">
        <f t="shared" si="12"/>
        <v>37500</v>
      </c>
      <c r="E24" s="38">
        <v>2199</v>
      </c>
      <c r="F24" s="35">
        <f t="shared" si="13"/>
        <v>5.8639999999999999</v>
      </c>
      <c r="G24" s="38">
        <v>35301</v>
      </c>
      <c r="H24" s="35">
        <f t="shared" si="14"/>
        <v>94.135999999999996</v>
      </c>
      <c r="I24" s="38">
        <v>2483</v>
      </c>
      <c r="J24" s="35">
        <f t="shared" si="15"/>
        <v>6.6213333333333333</v>
      </c>
      <c r="K24" s="38">
        <f t="shared" si="16"/>
        <v>21106</v>
      </c>
      <c r="L24" s="38">
        <v>1500</v>
      </c>
      <c r="M24" s="35">
        <f t="shared" si="17"/>
        <v>7.1069837960769444</v>
      </c>
      <c r="N24" s="38">
        <v>1500</v>
      </c>
      <c r="O24" s="35">
        <f t="shared" si="18"/>
        <v>7.1069837960769444</v>
      </c>
      <c r="P24" s="38">
        <v>19606</v>
      </c>
      <c r="Q24" s="35">
        <f t="shared" si="19"/>
        <v>92.893016203923054</v>
      </c>
      <c r="R24" s="38">
        <v>1149</v>
      </c>
      <c r="S24" s="35">
        <f t="shared" si="20"/>
        <v>5.4439495877949398</v>
      </c>
      <c r="T24" s="38">
        <v>5</v>
      </c>
      <c r="U24" s="35">
        <v>0.1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8">
        <v>0</v>
      </c>
      <c r="AB24" s="8">
        <v>0</v>
      </c>
      <c r="AC24" s="8">
        <v>0</v>
      </c>
    </row>
    <row r="25" spans="1:29" s="6" customFormat="1" ht="14.15" customHeight="1">
      <c r="A25" s="60"/>
      <c r="B25" s="8">
        <v>17</v>
      </c>
      <c r="C25" s="38" t="s">
        <v>45</v>
      </c>
      <c r="D25" s="38">
        <f t="shared" si="12"/>
        <v>20420</v>
      </c>
      <c r="E25" s="38">
        <v>10000</v>
      </c>
      <c r="F25" s="35">
        <f t="shared" si="13"/>
        <v>48.971596474045057</v>
      </c>
      <c r="G25" s="38">
        <v>10420</v>
      </c>
      <c r="H25" s="35">
        <f t="shared" si="14"/>
        <v>51.028403525954943</v>
      </c>
      <c r="I25" s="38">
        <v>10420</v>
      </c>
      <c r="J25" s="35">
        <f t="shared" si="15"/>
        <v>51.028403525954943</v>
      </c>
      <c r="K25" s="38">
        <f t="shared" si="16"/>
        <v>6250</v>
      </c>
      <c r="L25" s="38">
        <v>0</v>
      </c>
      <c r="M25" s="35">
        <f t="shared" si="17"/>
        <v>0</v>
      </c>
      <c r="N25" s="38">
        <v>0</v>
      </c>
      <c r="O25" s="35">
        <f t="shared" si="18"/>
        <v>0</v>
      </c>
      <c r="P25" s="38">
        <v>6250</v>
      </c>
      <c r="Q25" s="35">
        <f t="shared" si="19"/>
        <v>100</v>
      </c>
      <c r="R25" s="38">
        <v>2320</v>
      </c>
      <c r="S25" s="35">
        <f t="shared" si="20"/>
        <v>37.119999999999997</v>
      </c>
      <c r="T25" s="38">
        <v>1</v>
      </c>
      <c r="U25" s="35">
        <v>7.5</v>
      </c>
      <c r="V25" s="38">
        <v>1</v>
      </c>
      <c r="W25" s="38">
        <v>90</v>
      </c>
      <c r="X25" s="38">
        <v>0</v>
      </c>
      <c r="Y25" s="38">
        <v>0</v>
      </c>
      <c r="Z25" s="38">
        <v>0</v>
      </c>
      <c r="AA25" s="8">
        <v>0</v>
      </c>
      <c r="AB25" s="8">
        <v>0</v>
      </c>
      <c r="AC25" s="8">
        <v>0</v>
      </c>
    </row>
    <row r="26" spans="1:29" s="6" customFormat="1" ht="14.15" customHeight="1">
      <c r="A26" s="60"/>
      <c r="B26" s="8">
        <v>58</v>
      </c>
      <c r="C26" s="38" t="s">
        <v>44</v>
      </c>
      <c r="D26" s="38">
        <f t="shared" si="12"/>
        <v>20600</v>
      </c>
      <c r="E26" s="38">
        <v>9580</v>
      </c>
      <c r="F26" s="35">
        <f t="shared" si="13"/>
        <v>46.504854368932044</v>
      </c>
      <c r="G26" s="38">
        <v>11020</v>
      </c>
      <c r="H26" s="35">
        <f t="shared" si="14"/>
        <v>53.495145631067963</v>
      </c>
      <c r="I26" s="38">
        <v>3180</v>
      </c>
      <c r="J26" s="35">
        <f t="shared" si="15"/>
        <v>15.436893203883495</v>
      </c>
      <c r="K26" s="38">
        <f t="shared" si="16"/>
        <v>24521</v>
      </c>
      <c r="L26" s="38">
        <v>10620</v>
      </c>
      <c r="M26" s="35">
        <f t="shared" si="17"/>
        <v>43.309816076016475</v>
      </c>
      <c r="N26" s="38">
        <v>10620</v>
      </c>
      <c r="O26" s="35">
        <f t="shared" si="18"/>
        <v>43.309816076016475</v>
      </c>
      <c r="P26" s="38">
        <v>13901</v>
      </c>
      <c r="Q26" s="35">
        <f t="shared" si="19"/>
        <v>56.690183923983525</v>
      </c>
      <c r="R26" s="38">
        <v>10536</v>
      </c>
      <c r="S26" s="35">
        <f t="shared" si="20"/>
        <v>42.967252559031031</v>
      </c>
      <c r="T26" s="38">
        <v>0</v>
      </c>
      <c r="U26" s="35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8">
        <v>0</v>
      </c>
      <c r="AB26" s="8">
        <v>0</v>
      </c>
      <c r="AC26" s="8">
        <v>0</v>
      </c>
    </row>
    <row r="27" spans="1:29" s="6" customFormat="1" ht="14.15" customHeight="1">
      <c r="A27" s="60"/>
      <c r="B27" s="8">
        <v>56</v>
      </c>
      <c r="C27" s="38" t="s">
        <v>43</v>
      </c>
      <c r="D27" s="38">
        <f t="shared" si="12"/>
        <v>4700</v>
      </c>
      <c r="E27" s="38">
        <v>975</v>
      </c>
      <c r="F27" s="35">
        <f t="shared" si="13"/>
        <v>20.74468085106383</v>
      </c>
      <c r="G27" s="38">
        <v>3725</v>
      </c>
      <c r="H27" s="35">
        <f t="shared" si="14"/>
        <v>79.255319148936167</v>
      </c>
      <c r="I27" s="38">
        <v>3725</v>
      </c>
      <c r="J27" s="35">
        <f t="shared" si="15"/>
        <v>79.255319148936167</v>
      </c>
      <c r="K27" s="38">
        <f t="shared" si="16"/>
        <v>4550</v>
      </c>
      <c r="L27" s="38">
        <v>1432</v>
      </c>
      <c r="M27" s="35">
        <f t="shared" si="17"/>
        <v>31.472527472527474</v>
      </c>
      <c r="N27" s="38">
        <v>1432</v>
      </c>
      <c r="O27" s="35">
        <f t="shared" si="18"/>
        <v>31.472527472527474</v>
      </c>
      <c r="P27" s="38">
        <v>3118</v>
      </c>
      <c r="Q27" s="35">
        <f t="shared" si="19"/>
        <v>68.527472527472526</v>
      </c>
      <c r="R27" s="38">
        <v>3118</v>
      </c>
      <c r="S27" s="35">
        <f t="shared" si="20"/>
        <v>68.527472527472526</v>
      </c>
      <c r="T27" s="38">
        <v>2</v>
      </c>
      <c r="U27" s="35">
        <v>6</v>
      </c>
      <c r="V27" s="38">
        <v>1</v>
      </c>
      <c r="W27" s="38">
        <v>70</v>
      </c>
      <c r="X27" s="38">
        <v>0</v>
      </c>
      <c r="Y27" s="38">
        <v>0</v>
      </c>
      <c r="Z27" s="38">
        <v>0</v>
      </c>
      <c r="AA27" s="8">
        <v>0</v>
      </c>
      <c r="AB27" s="8">
        <v>0</v>
      </c>
      <c r="AC27" s="8">
        <v>0</v>
      </c>
    </row>
    <row r="28" spans="1:29" s="6" customFormat="1" ht="14.15" customHeight="1">
      <c r="A28" s="60"/>
      <c r="B28" s="8">
        <v>71</v>
      </c>
      <c r="C28" s="38" t="s">
        <v>42</v>
      </c>
      <c r="D28" s="38">
        <f t="shared" si="12"/>
        <v>3200</v>
      </c>
      <c r="E28" s="38">
        <v>0</v>
      </c>
      <c r="F28" s="35">
        <f t="shared" si="13"/>
        <v>0</v>
      </c>
      <c r="G28" s="38">
        <v>3200</v>
      </c>
      <c r="H28" s="35">
        <f t="shared" si="14"/>
        <v>100</v>
      </c>
      <c r="I28" s="38">
        <v>3200</v>
      </c>
      <c r="J28" s="35">
        <f t="shared" si="15"/>
        <v>100</v>
      </c>
      <c r="K28" s="38">
        <f t="shared" si="16"/>
        <v>2866</v>
      </c>
      <c r="L28" s="38">
        <v>0</v>
      </c>
      <c r="M28" s="35">
        <f t="shared" si="17"/>
        <v>0</v>
      </c>
      <c r="N28" s="38">
        <v>0</v>
      </c>
      <c r="O28" s="35">
        <f t="shared" si="18"/>
        <v>0</v>
      </c>
      <c r="P28" s="38">
        <v>2866</v>
      </c>
      <c r="Q28" s="35">
        <f t="shared" si="19"/>
        <v>100</v>
      </c>
      <c r="R28" s="38">
        <v>2866</v>
      </c>
      <c r="S28" s="35">
        <f t="shared" si="20"/>
        <v>100</v>
      </c>
      <c r="T28" s="39">
        <v>0</v>
      </c>
      <c r="U28" s="40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8">
        <v>0</v>
      </c>
      <c r="AB28" s="8">
        <v>0</v>
      </c>
      <c r="AC28" s="8">
        <v>0</v>
      </c>
    </row>
    <row r="29" spans="1:29" s="6" customFormat="1" ht="14.15" customHeight="1">
      <c r="A29" s="60"/>
      <c r="B29" s="8">
        <v>78</v>
      </c>
      <c r="C29" s="38" t="s">
        <v>41</v>
      </c>
      <c r="D29" s="38">
        <f t="shared" si="12"/>
        <v>4450</v>
      </c>
      <c r="E29" s="38">
        <v>0</v>
      </c>
      <c r="F29" s="35">
        <f t="shared" si="13"/>
        <v>0</v>
      </c>
      <c r="G29" s="38">
        <v>4450</v>
      </c>
      <c r="H29" s="35">
        <f t="shared" si="14"/>
        <v>100</v>
      </c>
      <c r="I29" s="38">
        <v>4450</v>
      </c>
      <c r="J29" s="35">
        <f t="shared" si="15"/>
        <v>100</v>
      </c>
      <c r="K29" s="38">
        <f t="shared" si="16"/>
        <v>2919</v>
      </c>
      <c r="L29" s="38">
        <v>0</v>
      </c>
      <c r="M29" s="35">
        <f t="shared" si="17"/>
        <v>0</v>
      </c>
      <c r="N29" s="38">
        <v>0</v>
      </c>
      <c r="O29" s="35">
        <f t="shared" si="18"/>
        <v>0</v>
      </c>
      <c r="P29" s="38">
        <v>2919</v>
      </c>
      <c r="Q29" s="35">
        <f t="shared" si="19"/>
        <v>100</v>
      </c>
      <c r="R29" s="38">
        <v>2919</v>
      </c>
      <c r="S29" s="35">
        <f t="shared" si="20"/>
        <v>100</v>
      </c>
      <c r="T29" s="38">
        <v>0</v>
      </c>
      <c r="U29" s="35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8">
        <v>0</v>
      </c>
      <c r="AB29" s="8">
        <v>0</v>
      </c>
      <c r="AC29" s="8">
        <v>0</v>
      </c>
    </row>
    <row r="30" spans="1:29" s="6" customFormat="1" ht="13.5" customHeight="1">
      <c r="A30" s="60"/>
      <c r="B30" s="8">
        <v>79</v>
      </c>
      <c r="C30" s="38" t="s">
        <v>40</v>
      </c>
      <c r="D30" s="38">
        <f t="shared" si="12"/>
        <v>2194</v>
      </c>
      <c r="E30" s="38">
        <v>0</v>
      </c>
      <c r="F30" s="35">
        <f t="shared" si="13"/>
        <v>0</v>
      </c>
      <c r="G30" s="38">
        <v>2194</v>
      </c>
      <c r="H30" s="35">
        <f t="shared" si="14"/>
        <v>100</v>
      </c>
      <c r="I30" s="38">
        <v>2194</v>
      </c>
      <c r="J30" s="35">
        <f t="shared" si="15"/>
        <v>100</v>
      </c>
      <c r="K30" s="38">
        <f t="shared" si="16"/>
        <v>1190</v>
      </c>
      <c r="L30" s="38">
        <v>0</v>
      </c>
      <c r="M30" s="35">
        <f t="shared" si="17"/>
        <v>0</v>
      </c>
      <c r="N30" s="38">
        <v>0</v>
      </c>
      <c r="O30" s="35">
        <f t="shared" si="18"/>
        <v>0</v>
      </c>
      <c r="P30" s="38">
        <v>1190</v>
      </c>
      <c r="Q30" s="35">
        <f t="shared" si="19"/>
        <v>100</v>
      </c>
      <c r="R30" s="38">
        <v>1190</v>
      </c>
      <c r="S30" s="35">
        <f t="shared" si="20"/>
        <v>100</v>
      </c>
      <c r="T30" s="38">
        <v>0</v>
      </c>
      <c r="U30" s="35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8">
        <v>0</v>
      </c>
      <c r="AB30" s="8">
        <v>0</v>
      </c>
      <c r="AC30" s="8">
        <v>0</v>
      </c>
    </row>
    <row r="31" spans="1:29" s="6" customFormat="1" ht="14.15" customHeight="1">
      <c r="A31" s="60"/>
      <c r="B31" s="8">
        <v>80</v>
      </c>
      <c r="C31" s="38" t="s">
        <v>39</v>
      </c>
      <c r="D31" s="38">
        <f t="shared" si="12"/>
        <v>3400</v>
      </c>
      <c r="E31" s="38">
        <v>0</v>
      </c>
      <c r="F31" s="35">
        <f t="shared" si="13"/>
        <v>0</v>
      </c>
      <c r="G31" s="38">
        <v>3400</v>
      </c>
      <c r="H31" s="35">
        <f t="shared" si="14"/>
        <v>100</v>
      </c>
      <c r="I31" s="38">
        <v>3400</v>
      </c>
      <c r="J31" s="35">
        <f t="shared" si="15"/>
        <v>100</v>
      </c>
      <c r="K31" s="38">
        <f t="shared" si="16"/>
        <v>2370</v>
      </c>
      <c r="L31" s="38">
        <v>0</v>
      </c>
      <c r="M31" s="35">
        <f t="shared" si="17"/>
        <v>0</v>
      </c>
      <c r="N31" s="38">
        <v>0</v>
      </c>
      <c r="O31" s="35">
        <f t="shared" si="18"/>
        <v>0</v>
      </c>
      <c r="P31" s="38">
        <v>2370</v>
      </c>
      <c r="Q31" s="35">
        <f t="shared" si="19"/>
        <v>100</v>
      </c>
      <c r="R31" s="38">
        <v>2370</v>
      </c>
      <c r="S31" s="35">
        <f t="shared" si="20"/>
        <v>100</v>
      </c>
      <c r="T31" s="38">
        <v>7</v>
      </c>
      <c r="U31" s="35">
        <v>24</v>
      </c>
      <c r="V31" s="38">
        <v>1</v>
      </c>
      <c r="W31" s="38">
        <v>20</v>
      </c>
      <c r="X31" s="38">
        <v>0</v>
      </c>
      <c r="Y31" s="38">
        <v>0</v>
      </c>
      <c r="Z31" s="38">
        <v>0</v>
      </c>
      <c r="AA31" s="8">
        <v>0</v>
      </c>
      <c r="AB31" s="8">
        <v>0</v>
      </c>
      <c r="AC31" s="8">
        <v>0</v>
      </c>
    </row>
    <row r="32" spans="1:29" s="6" customFormat="1" ht="14.15" customHeight="1" thickBot="1">
      <c r="A32" s="60"/>
      <c r="B32" s="7">
        <v>85</v>
      </c>
      <c r="C32" s="41" t="s">
        <v>38</v>
      </c>
      <c r="D32" s="41">
        <f t="shared" si="12"/>
        <v>2045</v>
      </c>
      <c r="E32" s="41">
        <v>0</v>
      </c>
      <c r="F32" s="42">
        <f t="shared" si="13"/>
        <v>0</v>
      </c>
      <c r="G32" s="41">
        <v>2045</v>
      </c>
      <c r="H32" s="42">
        <f t="shared" si="14"/>
        <v>100</v>
      </c>
      <c r="I32" s="41">
        <v>2045</v>
      </c>
      <c r="J32" s="42">
        <f t="shared" si="15"/>
        <v>100</v>
      </c>
      <c r="K32" s="41">
        <f t="shared" si="16"/>
        <v>3944</v>
      </c>
      <c r="L32" s="41">
        <v>0</v>
      </c>
      <c r="M32" s="42">
        <f t="shared" si="17"/>
        <v>0</v>
      </c>
      <c r="N32" s="41">
        <v>0</v>
      </c>
      <c r="O32" s="42">
        <f t="shared" si="18"/>
        <v>0</v>
      </c>
      <c r="P32" s="41">
        <v>3944</v>
      </c>
      <c r="Q32" s="42">
        <f t="shared" si="19"/>
        <v>100</v>
      </c>
      <c r="R32" s="41">
        <v>3944</v>
      </c>
      <c r="S32" s="42">
        <f t="shared" si="20"/>
        <v>100</v>
      </c>
      <c r="T32" s="41">
        <v>0</v>
      </c>
      <c r="U32" s="42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7">
        <v>0</v>
      </c>
      <c r="AB32" s="7">
        <v>0</v>
      </c>
      <c r="AC32" s="7">
        <v>0</v>
      </c>
    </row>
    <row r="33" spans="1:29" ht="14.15" customHeight="1" thickTop="1">
      <c r="A33" s="60"/>
      <c r="B33" s="5"/>
      <c r="C33" s="23" t="s">
        <v>0</v>
      </c>
      <c r="D33" s="23">
        <f>SUM(D22:D32)</f>
        <v>173109</v>
      </c>
      <c r="E33" s="23">
        <f>SUM(E22:E32)</f>
        <v>31554</v>
      </c>
      <c r="F33" s="24">
        <f t="shared" si="13"/>
        <v>18.227821777030655</v>
      </c>
      <c r="G33" s="23">
        <f>SUM(G22:G32)</f>
        <v>141555</v>
      </c>
      <c r="H33" s="24">
        <f t="shared" si="14"/>
        <v>81.772178222969345</v>
      </c>
      <c r="I33" s="23">
        <f>SUM(I22:I32)</f>
        <v>84797</v>
      </c>
      <c r="J33" s="24">
        <f t="shared" si="15"/>
        <v>48.984743716386788</v>
      </c>
      <c r="K33" s="25">
        <f>SUM(K22:K32)</f>
        <v>99424</v>
      </c>
      <c r="L33" s="23">
        <f>SUM(L22:L32)</f>
        <v>21382</v>
      </c>
      <c r="M33" s="24">
        <f t="shared" si="17"/>
        <v>21.50587383327969</v>
      </c>
      <c r="N33" s="23">
        <f>SUM(N22:N32)</f>
        <v>21382</v>
      </c>
      <c r="O33" s="24">
        <f t="shared" si="18"/>
        <v>21.50587383327969</v>
      </c>
      <c r="P33" s="25">
        <f>SUM(P22:P32)</f>
        <v>78042</v>
      </c>
      <c r="Q33" s="24">
        <f t="shared" si="19"/>
        <v>78.494126166720307</v>
      </c>
      <c r="R33" s="23">
        <f>SUM(R22:R32)</f>
        <v>49114</v>
      </c>
      <c r="S33" s="24">
        <f t="shared" si="20"/>
        <v>49.39853556485356</v>
      </c>
      <c r="T33" s="23">
        <f t="shared" ref="T33:AC33" si="21">SUM(T22:T32)</f>
        <v>24</v>
      </c>
      <c r="U33" s="23">
        <f t="shared" si="21"/>
        <v>50.6</v>
      </c>
      <c r="V33" s="23">
        <f t="shared" si="21"/>
        <v>4</v>
      </c>
      <c r="W33" s="23">
        <f t="shared" si="21"/>
        <v>390</v>
      </c>
      <c r="X33" s="23">
        <f t="shared" si="21"/>
        <v>0</v>
      </c>
      <c r="Y33" s="23">
        <f t="shared" si="21"/>
        <v>0</v>
      </c>
      <c r="Z33" s="23">
        <f t="shared" si="21"/>
        <v>0</v>
      </c>
      <c r="AA33" s="23">
        <f t="shared" si="21"/>
        <v>0</v>
      </c>
      <c r="AB33" s="23">
        <f t="shared" si="21"/>
        <v>0</v>
      </c>
      <c r="AC33" s="23">
        <f t="shared" si="21"/>
        <v>0</v>
      </c>
    </row>
    <row r="34" spans="1:29" ht="14.15" customHeight="1">
      <c r="A34" s="60"/>
      <c r="B34" s="10"/>
      <c r="C34" s="26"/>
      <c r="D34" s="26"/>
      <c r="E34" s="26"/>
      <c r="F34" s="27"/>
      <c r="G34" s="26"/>
      <c r="H34" s="27"/>
      <c r="I34" s="26"/>
      <c r="J34" s="27"/>
      <c r="K34" s="28"/>
      <c r="L34" s="26"/>
      <c r="M34" s="27"/>
      <c r="N34" s="26"/>
      <c r="O34" s="27"/>
      <c r="P34" s="28"/>
      <c r="Q34" s="27"/>
      <c r="R34" s="26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s="6" customFormat="1" ht="14.15" customHeight="1">
      <c r="A35" s="60" t="s">
        <v>37</v>
      </c>
      <c r="B35" s="9">
        <v>35</v>
      </c>
      <c r="C35" s="34" t="s">
        <v>36</v>
      </c>
      <c r="D35" s="34">
        <f t="shared" ref="D35:D42" si="22">E35+G35</f>
        <v>12586</v>
      </c>
      <c r="E35" s="34">
        <v>0</v>
      </c>
      <c r="F35" s="36">
        <f t="shared" ref="F35:F43" si="23">E35/$D35*100</f>
        <v>0</v>
      </c>
      <c r="G35" s="34">
        <v>12586</v>
      </c>
      <c r="H35" s="36">
        <f t="shared" ref="H35:H43" si="24">G35/$D35*100</f>
        <v>100</v>
      </c>
      <c r="I35" s="34">
        <v>0</v>
      </c>
      <c r="J35" s="36">
        <f t="shared" ref="J35:J43" si="25">I35/$D35*100</f>
        <v>0</v>
      </c>
      <c r="K35" s="34">
        <f t="shared" ref="K35:K42" si="26">N35+P35</f>
        <v>30317</v>
      </c>
      <c r="L35" s="34">
        <v>2331</v>
      </c>
      <c r="M35" s="36">
        <f t="shared" ref="M35:M43" si="27">L35/$K35*100</f>
        <v>7.6887554837220042</v>
      </c>
      <c r="N35" s="34">
        <v>3169</v>
      </c>
      <c r="O35" s="36">
        <f t="shared" ref="O35:O43" si="28">N35/$K35*100</f>
        <v>10.452881221756769</v>
      </c>
      <c r="P35" s="34">
        <v>27148</v>
      </c>
      <c r="Q35" s="36">
        <f t="shared" ref="Q35:Q43" si="29">P35/$K35*100</f>
        <v>89.547118778243231</v>
      </c>
      <c r="R35" s="34">
        <v>26743</v>
      </c>
      <c r="S35" s="36">
        <f t="shared" ref="S35:S43" si="30">R35/$K35*100</f>
        <v>88.211234620839789</v>
      </c>
      <c r="T35" s="37">
        <v>6</v>
      </c>
      <c r="U35" s="43">
        <v>9.1999999999999993</v>
      </c>
      <c r="V35" s="34">
        <v>2</v>
      </c>
      <c r="W35" s="34">
        <v>77</v>
      </c>
      <c r="X35" s="34">
        <v>0</v>
      </c>
      <c r="Y35" s="34">
        <v>0</v>
      </c>
      <c r="Z35" s="34">
        <v>0</v>
      </c>
      <c r="AA35" s="9">
        <v>0</v>
      </c>
      <c r="AB35" s="9">
        <v>0</v>
      </c>
      <c r="AC35" s="9">
        <v>0</v>
      </c>
    </row>
    <row r="36" spans="1:29" s="6" customFormat="1" ht="14.15" customHeight="1">
      <c r="A36" s="60"/>
      <c r="B36" s="8">
        <v>29</v>
      </c>
      <c r="C36" s="38" t="s">
        <v>35</v>
      </c>
      <c r="D36" s="38">
        <f t="shared" si="22"/>
        <v>10840</v>
      </c>
      <c r="E36" s="38">
        <v>8421</v>
      </c>
      <c r="F36" s="35">
        <f t="shared" si="23"/>
        <v>77.684501845018445</v>
      </c>
      <c r="G36" s="38">
        <v>2419</v>
      </c>
      <c r="H36" s="35">
        <f t="shared" si="24"/>
        <v>22.315498154981551</v>
      </c>
      <c r="I36" s="38">
        <v>0</v>
      </c>
      <c r="J36" s="35">
        <f t="shared" si="25"/>
        <v>0</v>
      </c>
      <c r="K36" s="38">
        <f t="shared" si="26"/>
        <v>10507</v>
      </c>
      <c r="L36" s="38">
        <v>7196</v>
      </c>
      <c r="M36" s="35">
        <f t="shared" si="27"/>
        <v>68.48767488341106</v>
      </c>
      <c r="N36" s="38">
        <v>7752</v>
      </c>
      <c r="O36" s="35">
        <f t="shared" si="28"/>
        <v>73.779385171790238</v>
      </c>
      <c r="P36" s="38">
        <v>2755</v>
      </c>
      <c r="Q36" s="35">
        <f t="shared" si="29"/>
        <v>26.220614828209765</v>
      </c>
      <c r="R36" s="38">
        <v>0</v>
      </c>
      <c r="S36" s="35">
        <f t="shared" si="30"/>
        <v>0</v>
      </c>
      <c r="T36" s="38">
        <v>5</v>
      </c>
      <c r="U36" s="35">
        <v>6.5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8">
        <v>0</v>
      </c>
      <c r="AB36" s="8">
        <v>0</v>
      </c>
      <c r="AC36" s="8">
        <v>0</v>
      </c>
    </row>
    <row r="37" spans="1:29" s="6" customFormat="1" ht="14.15" customHeight="1">
      <c r="A37" s="60"/>
      <c r="B37" s="8">
        <v>25</v>
      </c>
      <c r="C37" s="38" t="s">
        <v>34</v>
      </c>
      <c r="D37" s="38">
        <f t="shared" si="22"/>
        <v>9500</v>
      </c>
      <c r="E37" s="38">
        <v>590</v>
      </c>
      <c r="F37" s="35">
        <f t="shared" si="23"/>
        <v>6.2105263157894743</v>
      </c>
      <c r="G37" s="38">
        <v>8910</v>
      </c>
      <c r="H37" s="35">
        <f t="shared" si="24"/>
        <v>93.78947368421052</v>
      </c>
      <c r="I37" s="38">
        <v>8910</v>
      </c>
      <c r="J37" s="35">
        <f t="shared" si="25"/>
        <v>93.78947368421052</v>
      </c>
      <c r="K37" s="38">
        <f t="shared" si="26"/>
        <v>5445</v>
      </c>
      <c r="L37" s="38">
        <v>1622</v>
      </c>
      <c r="M37" s="35">
        <f t="shared" si="27"/>
        <v>29.788797061524335</v>
      </c>
      <c r="N37" s="38">
        <v>1622</v>
      </c>
      <c r="O37" s="35">
        <f t="shared" si="28"/>
        <v>29.788797061524335</v>
      </c>
      <c r="P37" s="38">
        <v>3823</v>
      </c>
      <c r="Q37" s="35">
        <f t="shared" si="29"/>
        <v>70.211202938475665</v>
      </c>
      <c r="R37" s="38">
        <v>3451</v>
      </c>
      <c r="S37" s="35">
        <f t="shared" si="30"/>
        <v>63.379247015610652</v>
      </c>
      <c r="T37" s="38">
        <v>1</v>
      </c>
      <c r="U37" s="35">
        <v>24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8">
        <v>0</v>
      </c>
      <c r="AB37" s="8">
        <v>0</v>
      </c>
      <c r="AC37" s="8">
        <v>0</v>
      </c>
    </row>
    <row r="38" spans="1:29" s="6" customFormat="1" ht="14.15" customHeight="1">
      <c r="A38" s="60"/>
      <c r="B38" s="8">
        <v>59</v>
      </c>
      <c r="C38" s="38" t="s">
        <v>33</v>
      </c>
      <c r="D38" s="38">
        <f t="shared" si="22"/>
        <v>3360</v>
      </c>
      <c r="E38" s="38">
        <v>0</v>
      </c>
      <c r="F38" s="35">
        <f t="shared" si="23"/>
        <v>0</v>
      </c>
      <c r="G38" s="38">
        <v>3360</v>
      </c>
      <c r="H38" s="35">
        <f t="shared" si="24"/>
        <v>100</v>
      </c>
      <c r="I38" s="38">
        <v>0</v>
      </c>
      <c r="J38" s="35">
        <f t="shared" si="25"/>
        <v>0</v>
      </c>
      <c r="K38" s="38">
        <f t="shared" si="26"/>
        <v>7480</v>
      </c>
      <c r="L38" s="38">
        <v>2000</v>
      </c>
      <c r="M38" s="35">
        <f t="shared" si="27"/>
        <v>26.737967914438503</v>
      </c>
      <c r="N38" s="38">
        <v>2000</v>
      </c>
      <c r="O38" s="35">
        <f t="shared" si="28"/>
        <v>26.737967914438503</v>
      </c>
      <c r="P38" s="38">
        <v>5480</v>
      </c>
      <c r="Q38" s="35">
        <f t="shared" si="29"/>
        <v>73.262032085561501</v>
      </c>
      <c r="R38" s="38">
        <v>0</v>
      </c>
      <c r="S38" s="35">
        <f t="shared" si="30"/>
        <v>0</v>
      </c>
      <c r="T38" s="38">
        <v>14</v>
      </c>
      <c r="U38" s="35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8">
        <v>0</v>
      </c>
      <c r="AB38" s="8">
        <v>0</v>
      </c>
      <c r="AC38" s="8">
        <v>0</v>
      </c>
    </row>
    <row r="39" spans="1:29" s="6" customFormat="1" ht="14.15" customHeight="1">
      <c r="A39" s="60"/>
      <c r="B39" s="8">
        <v>66</v>
      </c>
      <c r="C39" s="38" t="s">
        <v>32</v>
      </c>
      <c r="D39" s="38">
        <f t="shared" si="22"/>
        <v>5961</v>
      </c>
      <c r="E39" s="38">
        <v>0</v>
      </c>
      <c r="F39" s="35">
        <f t="shared" si="23"/>
        <v>0</v>
      </c>
      <c r="G39" s="38">
        <v>5961</v>
      </c>
      <c r="H39" s="35">
        <f t="shared" si="24"/>
        <v>100</v>
      </c>
      <c r="I39" s="38">
        <v>0</v>
      </c>
      <c r="J39" s="35">
        <f t="shared" si="25"/>
        <v>0</v>
      </c>
      <c r="K39" s="38">
        <f t="shared" si="26"/>
        <v>5465</v>
      </c>
      <c r="L39" s="38">
        <v>4200</v>
      </c>
      <c r="M39" s="35">
        <f t="shared" si="27"/>
        <v>76.85269899359561</v>
      </c>
      <c r="N39" s="38">
        <v>4200</v>
      </c>
      <c r="O39" s="35">
        <f t="shared" si="28"/>
        <v>76.85269899359561</v>
      </c>
      <c r="P39" s="38">
        <v>1265</v>
      </c>
      <c r="Q39" s="35">
        <f t="shared" si="29"/>
        <v>23.14730100640439</v>
      </c>
      <c r="R39" s="38">
        <v>1265</v>
      </c>
      <c r="S39" s="35">
        <f t="shared" si="30"/>
        <v>23.14730100640439</v>
      </c>
      <c r="T39" s="38">
        <v>6</v>
      </c>
      <c r="U39" s="35">
        <v>5.5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8">
        <v>0</v>
      </c>
      <c r="AB39" s="8">
        <v>0</v>
      </c>
      <c r="AC39" s="8">
        <v>0</v>
      </c>
    </row>
    <row r="40" spans="1:29" s="6" customFormat="1" ht="14.15" customHeight="1">
      <c r="A40" s="60"/>
      <c r="B40" s="8">
        <v>64</v>
      </c>
      <c r="C40" s="38" t="s">
        <v>31</v>
      </c>
      <c r="D40" s="38">
        <f t="shared" si="22"/>
        <v>1500</v>
      </c>
      <c r="E40" s="38">
        <v>1500</v>
      </c>
      <c r="F40" s="35">
        <f t="shared" si="23"/>
        <v>100</v>
      </c>
      <c r="G40" s="38">
        <v>0</v>
      </c>
      <c r="H40" s="35">
        <f t="shared" si="24"/>
        <v>0</v>
      </c>
      <c r="I40" s="38">
        <v>0</v>
      </c>
      <c r="J40" s="35">
        <f t="shared" si="25"/>
        <v>0</v>
      </c>
      <c r="K40" s="38">
        <f t="shared" si="26"/>
        <v>3073</v>
      </c>
      <c r="L40" s="38">
        <v>3073</v>
      </c>
      <c r="M40" s="35">
        <f t="shared" si="27"/>
        <v>100</v>
      </c>
      <c r="N40" s="38">
        <v>3073</v>
      </c>
      <c r="O40" s="35">
        <f t="shared" si="28"/>
        <v>100</v>
      </c>
      <c r="P40" s="38">
        <v>0</v>
      </c>
      <c r="Q40" s="35">
        <f t="shared" si="29"/>
        <v>0</v>
      </c>
      <c r="R40" s="38">
        <v>0</v>
      </c>
      <c r="S40" s="35">
        <f t="shared" si="30"/>
        <v>0</v>
      </c>
      <c r="T40" s="38">
        <v>3</v>
      </c>
      <c r="U40" s="35">
        <v>13.5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8">
        <v>0</v>
      </c>
      <c r="AB40" s="8">
        <v>4</v>
      </c>
      <c r="AC40" s="8">
        <v>160</v>
      </c>
    </row>
    <row r="41" spans="1:29" s="6" customFormat="1" ht="14.15" customHeight="1">
      <c r="A41" s="60"/>
      <c r="B41" s="8">
        <v>88</v>
      </c>
      <c r="C41" s="38" t="s">
        <v>30</v>
      </c>
      <c r="D41" s="38">
        <f t="shared" si="22"/>
        <v>2000</v>
      </c>
      <c r="E41" s="38">
        <v>0</v>
      </c>
      <c r="F41" s="35">
        <f t="shared" si="23"/>
        <v>0</v>
      </c>
      <c r="G41" s="38">
        <v>2000</v>
      </c>
      <c r="H41" s="35">
        <f t="shared" si="24"/>
        <v>100</v>
      </c>
      <c r="I41" s="38">
        <v>2000</v>
      </c>
      <c r="J41" s="35">
        <f t="shared" si="25"/>
        <v>100</v>
      </c>
      <c r="K41" s="38">
        <f t="shared" si="26"/>
        <v>1833</v>
      </c>
      <c r="L41" s="38">
        <v>0</v>
      </c>
      <c r="M41" s="35">
        <f t="shared" si="27"/>
        <v>0</v>
      </c>
      <c r="N41" s="38">
        <v>1833</v>
      </c>
      <c r="O41" s="35">
        <f t="shared" si="28"/>
        <v>100</v>
      </c>
      <c r="P41" s="38">
        <v>0</v>
      </c>
      <c r="Q41" s="35">
        <f t="shared" si="29"/>
        <v>0</v>
      </c>
      <c r="R41" s="38">
        <v>0</v>
      </c>
      <c r="S41" s="35">
        <f t="shared" si="30"/>
        <v>0</v>
      </c>
      <c r="T41" s="38">
        <v>9</v>
      </c>
      <c r="U41" s="35">
        <v>18.399999999999999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8">
        <v>0</v>
      </c>
      <c r="AB41" s="8">
        <v>0</v>
      </c>
      <c r="AC41" s="8">
        <v>0</v>
      </c>
    </row>
    <row r="42" spans="1:29" s="6" customFormat="1" ht="14.15" customHeight="1" thickBot="1">
      <c r="A42" s="60"/>
      <c r="B42" s="7">
        <v>52</v>
      </c>
      <c r="C42" s="41" t="s">
        <v>29</v>
      </c>
      <c r="D42" s="41">
        <f t="shared" si="22"/>
        <v>4000</v>
      </c>
      <c r="E42" s="41">
        <v>0</v>
      </c>
      <c r="F42" s="42">
        <f t="shared" si="23"/>
        <v>0</v>
      </c>
      <c r="G42" s="41">
        <v>4000</v>
      </c>
      <c r="H42" s="42">
        <f t="shared" si="24"/>
        <v>100</v>
      </c>
      <c r="I42" s="41">
        <v>4000</v>
      </c>
      <c r="J42" s="42">
        <f t="shared" si="25"/>
        <v>100</v>
      </c>
      <c r="K42" s="41">
        <f t="shared" si="26"/>
        <v>3000</v>
      </c>
      <c r="L42" s="41">
        <v>0</v>
      </c>
      <c r="M42" s="42">
        <f t="shared" si="27"/>
        <v>0</v>
      </c>
      <c r="N42" s="41">
        <v>0</v>
      </c>
      <c r="O42" s="42">
        <f t="shared" si="28"/>
        <v>0</v>
      </c>
      <c r="P42" s="41">
        <v>3000</v>
      </c>
      <c r="Q42" s="42">
        <f t="shared" si="29"/>
        <v>100</v>
      </c>
      <c r="R42" s="41">
        <v>3000</v>
      </c>
      <c r="S42" s="42">
        <f t="shared" si="30"/>
        <v>100</v>
      </c>
      <c r="T42" s="41">
        <v>1</v>
      </c>
      <c r="U42" s="42">
        <v>3.4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7">
        <v>0</v>
      </c>
      <c r="AB42" s="7">
        <v>0</v>
      </c>
      <c r="AC42" s="7">
        <v>0</v>
      </c>
    </row>
    <row r="43" spans="1:29" ht="14.15" customHeight="1" thickTop="1">
      <c r="A43" s="60"/>
      <c r="B43" s="5"/>
      <c r="C43" s="23" t="s">
        <v>0</v>
      </c>
      <c r="D43" s="23">
        <f>SUM(D35:D42)</f>
        <v>49747</v>
      </c>
      <c r="E43" s="23">
        <f>SUM(E35:E42)</f>
        <v>10511</v>
      </c>
      <c r="F43" s="24">
        <f t="shared" si="23"/>
        <v>21.128912296218868</v>
      </c>
      <c r="G43" s="23">
        <f>SUM(G35:G42)</f>
        <v>39236</v>
      </c>
      <c r="H43" s="24">
        <f t="shared" si="24"/>
        <v>78.871087703781129</v>
      </c>
      <c r="I43" s="23">
        <f>SUM(I35:I42)</f>
        <v>14910</v>
      </c>
      <c r="J43" s="24">
        <f t="shared" si="25"/>
        <v>29.971656582306473</v>
      </c>
      <c r="K43" s="25">
        <f>SUM(K35:K42)</f>
        <v>67120</v>
      </c>
      <c r="L43" s="23">
        <f>SUM(L35:L42)</f>
        <v>20422</v>
      </c>
      <c r="M43" s="24">
        <f t="shared" si="27"/>
        <v>30.426102502979742</v>
      </c>
      <c r="N43" s="23">
        <f>SUM(N35:N42)</f>
        <v>23649</v>
      </c>
      <c r="O43" s="24">
        <f t="shared" si="28"/>
        <v>35.233909415971389</v>
      </c>
      <c r="P43" s="25">
        <f>SUM(P35:P42)</f>
        <v>43471</v>
      </c>
      <c r="Q43" s="24">
        <f t="shared" si="29"/>
        <v>64.766090584028603</v>
      </c>
      <c r="R43" s="23">
        <f>SUM(R35:R42)</f>
        <v>34459</v>
      </c>
      <c r="S43" s="24">
        <f t="shared" si="30"/>
        <v>51.339392133492254</v>
      </c>
      <c r="T43" s="23">
        <f>SUM(T35:T42)</f>
        <v>45</v>
      </c>
      <c r="U43" s="23">
        <f t="shared" ref="U43:AC43" si="31">SUM(U35:U42)</f>
        <v>80.5</v>
      </c>
      <c r="V43" s="23">
        <f t="shared" si="31"/>
        <v>2</v>
      </c>
      <c r="W43" s="23">
        <f t="shared" si="31"/>
        <v>77</v>
      </c>
      <c r="X43" s="23">
        <f t="shared" si="31"/>
        <v>0</v>
      </c>
      <c r="Y43" s="23">
        <f t="shared" si="31"/>
        <v>0</v>
      </c>
      <c r="Z43" s="23">
        <f t="shared" si="31"/>
        <v>0</v>
      </c>
      <c r="AA43" s="23">
        <f t="shared" si="31"/>
        <v>0</v>
      </c>
      <c r="AB43" s="23">
        <f t="shared" si="31"/>
        <v>4</v>
      </c>
      <c r="AC43" s="23">
        <f t="shared" si="31"/>
        <v>160</v>
      </c>
    </row>
    <row r="44" spans="1:29" ht="14.15" customHeight="1">
      <c r="A44" s="60"/>
      <c r="B44" s="10"/>
      <c r="C44" s="26"/>
      <c r="D44" s="26"/>
      <c r="E44" s="26"/>
      <c r="F44" s="27"/>
      <c r="G44" s="26"/>
      <c r="H44" s="27"/>
      <c r="I44" s="26"/>
      <c r="J44" s="27"/>
      <c r="K44" s="28"/>
      <c r="L44" s="26"/>
      <c r="M44" s="27"/>
      <c r="N44" s="26"/>
      <c r="O44" s="27"/>
      <c r="P44" s="28"/>
      <c r="Q44" s="27"/>
      <c r="R44" s="26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s="6" customFormat="1" ht="14.15" customHeight="1">
      <c r="A45" s="60" t="s">
        <v>93</v>
      </c>
      <c r="B45" s="9">
        <v>70</v>
      </c>
      <c r="C45" s="34" t="s">
        <v>28</v>
      </c>
      <c r="D45" s="34">
        <f t="shared" ref="D45:D50" si="32">E45+G45</f>
        <v>44409</v>
      </c>
      <c r="E45" s="34">
        <v>500</v>
      </c>
      <c r="F45" s="36">
        <f>E45/$D45*100</f>
        <v>1.1258979035781036</v>
      </c>
      <c r="G45" s="34">
        <v>43909</v>
      </c>
      <c r="H45" s="36">
        <f>G45/$D45*100</f>
        <v>98.874102096421908</v>
      </c>
      <c r="I45" s="34">
        <v>0</v>
      </c>
      <c r="J45" s="36">
        <f>I45/$D45*100</f>
        <v>0</v>
      </c>
      <c r="K45" s="34">
        <f t="shared" ref="K45:K50" si="33">N45+P45</f>
        <v>37244</v>
      </c>
      <c r="L45" s="34">
        <v>16715</v>
      </c>
      <c r="M45" s="36">
        <f>L45/$K45*100</f>
        <v>44.879712168402961</v>
      </c>
      <c r="N45" s="34">
        <v>26583</v>
      </c>
      <c r="O45" s="36">
        <f>N45/$K45*100</f>
        <v>71.375255074642894</v>
      </c>
      <c r="P45" s="34">
        <v>10661</v>
      </c>
      <c r="Q45" s="36">
        <f>P45/$K45*100</f>
        <v>28.624744925357103</v>
      </c>
      <c r="R45" s="34">
        <v>1888</v>
      </c>
      <c r="S45" s="36">
        <f>R45/$K45*100</f>
        <v>5.0692729030179358</v>
      </c>
      <c r="T45" s="37">
        <v>61</v>
      </c>
      <c r="U45" s="43">
        <v>8.4</v>
      </c>
      <c r="V45" s="34">
        <v>5</v>
      </c>
      <c r="W45" s="34">
        <v>168</v>
      </c>
      <c r="X45" s="9">
        <v>0</v>
      </c>
      <c r="Y45" s="9">
        <v>0</v>
      </c>
      <c r="Z45" s="9">
        <v>1</v>
      </c>
      <c r="AA45" s="9">
        <v>100</v>
      </c>
      <c r="AB45" s="9">
        <v>0</v>
      </c>
      <c r="AC45" s="9">
        <v>0</v>
      </c>
    </row>
    <row r="46" spans="1:29" s="6" customFormat="1" ht="14.15" customHeight="1">
      <c r="A46" s="60"/>
      <c r="B46" s="8">
        <v>83</v>
      </c>
      <c r="C46" s="38" t="s">
        <v>27</v>
      </c>
      <c r="D46" s="38">
        <f t="shared" si="32"/>
        <v>4800</v>
      </c>
      <c r="E46" s="38">
        <v>0</v>
      </c>
      <c r="F46" s="35">
        <f>E46/$D46*100</f>
        <v>0</v>
      </c>
      <c r="G46" s="38">
        <v>4800</v>
      </c>
      <c r="H46" s="35">
        <f>G46/$D46*100</f>
        <v>100</v>
      </c>
      <c r="I46" s="38">
        <v>4800</v>
      </c>
      <c r="J46" s="35">
        <f>I46/$D46*100</f>
        <v>100</v>
      </c>
      <c r="K46" s="38">
        <f t="shared" si="33"/>
        <v>2805</v>
      </c>
      <c r="L46" s="38">
        <v>0</v>
      </c>
      <c r="M46" s="35">
        <f>L46/$K46*100</f>
        <v>0</v>
      </c>
      <c r="N46" s="38">
        <v>0</v>
      </c>
      <c r="O46" s="35">
        <f>N46/$K46*100</f>
        <v>0</v>
      </c>
      <c r="P46" s="38">
        <v>2805</v>
      </c>
      <c r="Q46" s="35">
        <f>P46/$K46*100</f>
        <v>100</v>
      </c>
      <c r="R46" s="38">
        <v>2805</v>
      </c>
      <c r="S46" s="35">
        <f>R46/$K46*100</f>
        <v>100</v>
      </c>
      <c r="T46" s="38">
        <v>0</v>
      </c>
      <c r="U46" s="35">
        <v>0</v>
      </c>
      <c r="V46" s="38">
        <v>0</v>
      </c>
      <c r="W46" s="3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</row>
    <row r="47" spans="1:29" s="6" customFormat="1" ht="14.15" customHeight="1">
      <c r="A47" s="60"/>
      <c r="B47" s="11">
        <v>76</v>
      </c>
      <c r="C47" s="44" t="s">
        <v>26</v>
      </c>
      <c r="D47" s="44">
        <f t="shared" si="32"/>
        <v>4500</v>
      </c>
      <c r="E47" s="44">
        <v>0</v>
      </c>
      <c r="F47" s="35">
        <f t="shared" ref="F47:F49" si="34">E47/$D47*100</f>
        <v>0</v>
      </c>
      <c r="G47" s="44">
        <v>4500</v>
      </c>
      <c r="H47" s="35">
        <f t="shared" ref="H47:H50" si="35">G47/$D47*100</f>
        <v>100</v>
      </c>
      <c r="I47" s="44">
        <v>4500</v>
      </c>
      <c r="J47" s="35">
        <f t="shared" ref="J47:J49" si="36">I47/$D47*100</f>
        <v>100</v>
      </c>
      <c r="K47" s="44">
        <f t="shared" si="33"/>
        <v>1578</v>
      </c>
      <c r="L47" s="44">
        <v>0</v>
      </c>
      <c r="M47" s="35">
        <f t="shared" ref="M47:M49" si="37">L47/$K47*100</f>
        <v>0</v>
      </c>
      <c r="N47" s="44">
        <v>0</v>
      </c>
      <c r="O47" s="35">
        <f t="shared" ref="O47:O49" si="38">N47/$K47*100</f>
        <v>0</v>
      </c>
      <c r="P47" s="44">
        <v>1578</v>
      </c>
      <c r="Q47" s="35">
        <f t="shared" ref="Q47:Q49" si="39">P47/$K47*100</f>
        <v>100</v>
      </c>
      <c r="R47" s="44">
        <v>1578</v>
      </c>
      <c r="S47" s="35">
        <f t="shared" ref="S47:S49" si="40">R47/$K47*100</f>
        <v>100</v>
      </c>
      <c r="T47" s="44">
        <v>0</v>
      </c>
      <c r="U47" s="45">
        <v>0</v>
      </c>
      <c r="V47" s="44">
        <v>3</v>
      </c>
      <c r="W47" s="44">
        <v>20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</row>
    <row r="48" spans="1:29" s="6" customFormat="1" ht="14.15" customHeight="1">
      <c r="A48" s="60"/>
      <c r="B48" s="11">
        <v>93</v>
      </c>
      <c r="C48" s="44" t="s">
        <v>87</v>
      </c>
      <c r="D48" s="44">
        <f t="shared" si="32"/>
        <v>4738</v>
      </c>
      <c r="E48" s="44">
        <v>0</v>
      </c>
      <c r="F48" s="35">
        <f t="shared" si="34"/>
        <v>0</v>
      </c>
      <c r="G48" s="44">
        <v>4738</v>
      </c>
      <c r="H48" s="35">
        <f t="shared" si="35"/>
        <v>100</v>
      </c>
      <c r="I48" s="44">
        <v>4738</v>
      </c>
      <c r="J48" s="35">
        <f t="shared" si="36"/>
        <v>100</v>
      </c>
      <c r="K48" s="44">
        <f t="shared" si="33"/>
        <v>4326</v>
      </c>
      <c r="L48" s="44">
        <v>0</v>
      </c>
      <c r="M48" s="35">
        <f t="shared" si="37"/>
        <v>0</v>
      </c>
      <c r="N48" s="44">
        <v>0</v>
      </c>
      <c r="O48" s="35">
        <f t="shared" si="38"/>
        <v>0</v>
      </c>
      <c r="P48" s="44">
        <v>4326</v>
      </c>
      <c r="Q48" s="35">
        <f t="shared" si="39"/>
        <v>100</v>
      </c>
      <c r="R48" s="44">
        <v>4326</v>
      </c>
      <c r="S48" s="35">
        <f t="shared" si="40"/>
        <v>100</v>
      </c>
      <c r="T48" s="44">
        <v>2</v>
      </c>
      <c r="U48" s="45">
        <v>43</v>
      </c>
      <c r="V48" s="44">
        <v>0</v>
      </c>
      <c r="W48" s="44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</row>
    <row r="49" spans="1:29" s="6" customFormat="1" ht="14.15" customHeight="1">
      <c r="A49" s="60"/>
      <c r="B49" s="11">
        <v>94</v>
      </c>
      <c r="C49" s="44" t="s">
        <v>88</v>
      </c>
      <c r="D49" s="44">
        <f t="shared" si="32"/>
        <v>2653</v>
      </c>
      <c r="E49" s="44">
        <v>0</v>
      </c>
      <c r="F49" s="35">
        <f t="shared" si="34"/>
        <v>0</v>
      </c>
      <c r="G49" s="44">
        <v>2653</v>
      </c>
      <c r="H49" s="35">
        <f t="shared" si="35"/>
        <v>100</v>
      </c>
      <c r="I49" s="44">
        <v>2653</v>
      </c>
      <c r="J49" s="35">
        <f t="shared" si="36"/>
        <v>100</v>
      </c>
      <c r="K49" s="44">
        <f t="shared" si="33"/>
        <v>2625</v>
      </c>
      <c r="L49" s="44">
        <v>0</v>
      </c>
      <c r="M49" s="35">
        <f t="shared" si="37"/>
        <v>0</v>
      </c>
      <c r="N49" s="44">
        <v>0</v>
      </c>
      <c r="O49" s="35">
        <f t="shared" si="38"/>
        <v>0</v>
      </c>
      <c r="P49" s="44">
        <v>2625</v>
      </c>
      <c r="Q49" s="35">
        <f t="shared" si="39"/>
        <v>100</v>
      </c>
      <c r="R49" s="44">
        <v>2625</v>
      </c>
      <c r="S49" s="35">
        <f t="shared" si="40"/>
        <v>100</v>
      </c>
      <c r="T49" s="44">
        <v>4</v>
      </c>
      <c r="U49" s="45">
        <v>10</v>
      </c>
      <c r="V49" s="44">
        <v>4</v>
      </c>
      <c r="W49" s="44">
        <v>20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s="6" customFormat="1" ht="14.15" customHeight="1" thickBot="1">
      <c r="A50" s="60"/>
      <c r="B50" s="7">
        <v>91</v>
      </c>
      <c r="C50" s="41" t="s">
        <v>89</v>
      </c>
      <c r="D50" s="41">
        <f t="shared" si="32"/>
        <v>2910</v>
      </c>
      <c r="E50" s="41">
        <v>0</v>
      </c>
      <c r="F50" s="42">
        <f>E50/$D50*100</f>
        <v>0</v>
      </c>
      <c r="G50" s="41">
        <v>2910</v>
      </c>
      <c r="H50" s="35">
        <f t="shared" si="35"/>
        <v>100</v>
      </c>
      <c r="I50" s="41">
        <v>2910</v>
      </c>
      <c r="J50" s="42">
        <f>I50/$D50*100</f>
        <v>100</v>
      </c>
      <c r="K50" s="41">
        <f t="shared" si="33"/>
        <v>2451</v>
      </c>
      <c r="L50" s="41">
        <v>0</v>
      </c>
      <c r="M50" s="42">
        <f>L50/$K50*100</f>
        <v>0</v>
      </c>
      <c r="N50" s="41">
        <v>0</v>
      </c>
      <c r="O50" s="42">
        <f>N50/$K50*100</f>
        <v>0</v>
      </c>
      <c r="P50" s="41">
        <v>2451</v>
      </c>
      <c r="Q50" s="42">
        <f>P50/$K50*100</f>
        <v>100</v>
      </c>
      <c r="R50" s="41">
        <v>2451</v>
      </c>
      <c r="S50" s="42">
        <f>R50/$K50*100</f>
        <v>100</v>
      </c>
      <c r="T50" s="41">
        <v>0</v>
      </c>
      <c r="U50" s="42">
        <v>0</v>
      </c>
      <c r="V50" s="41">
        <v>8</v>
      </c>
      <c r="W50" s="41">
        <v>0</v>
      </c>
      <c r="X50" s="7">
        <v>0</v>
      </c>
      <c r="Y50" s="7">
        <v>0</v>
      </c>
      <c r="Z50" s="7">
        <v>0</v>
      </c>
      <c r="AA50" s="7">
        <v>0</v>
      </c>
      <c r="AB50" s="7">
        <v>2</v>
      </c>
      <c r="AC50" s="7">
        <v>300</v>
      </c>
    </row>
    <row r="51" spans="1:29" ht="14.15" customHeight="1" thickTop="1">
      <c r="A51" s="60"/>
      <c r="B51" s="5"/>
      <c r="C51" s="23" t="s">
        <v>0</v>
      </c>
      <c r="D51" s="23">
        <f>SUM(D45:D50)</f>
        <v>64010</v>
      </c>
      <c r="E51" s="23">
        <f>SUM(E45:E50)</f>
        <v>500</v>
      </c>
      <c r="F51" s="24">
        <f>E51/$D51*100</f>
        <v>0.78112794875800662</v>
      </c>
      <c r="G51" s="23">
        <f>SUM(G45:G50)</f>
        <v>63510</v>
      </c>
      <c r="H51" s="24">
        <f>G51/$D51*100</f>
        <v>99.218872051241988</v>
      </c>
      <c r="I51" s="23">
        <f>SUM(I45:I50)</f>
        <v>19601</v>
      </c>
      <c r="J51" s="24">
        <f>I51/$D51*100</f>
        <v>30.621777847211373</v>
      </c>
      <c r="K51" s="25">
        <f>SUM(K45:K50)</f>
        <v>51029</v>
      </c>
      <c r="L51" s="23">
        <f>SUM(L45:L50)</f>
        <v>16715</v>
      </c>
      <c r="M51" s="24">
        <f>L51/$K51*100</f>
        <v>32.755883909149695</v>
      </c>
      <c r="N51" s="23">
        <f>SUM(N45:N50)</f>
        <v>26583</v>
      </c>
      <c r="O51" s="24">
        <f>N51/$K51*100</f>
        <v>52.093907385996197</v>
      </c>
      <c r="P51" s="25">
        <f>SUM(P45:P50)</f>
        <v>24446</v>
      </c>
      <c r="Q51" s="24">
        <f>P51/$K51*100</f>
        <v>47.906092614003803</v>
      </c>
      <c r="R51" s="23">
        <f>SUM(R45:R50)</f>
        <v>15673</v>
      </c>
      <c r="S51" s="24">
        <f>R51/$K51*100</f>
        <v>30.713907777930196</v>
      </c>
      <c r="T51" s="23">
        <f>SUM(T45:T50)</f>
        <v>67</v>
      </c>
      <c r="U51" s="23">
        <f t="shared" ref="U51:AC51" si="41">SUM(U45:U50)</f>
        <v>61.4</v>
      </c>
      <c r="V51" s="23">
        <f t="shared" si="41"/>
        <v>20</v>
      </c>
      <c r="W51" s="23">
        <f t="shared" si="41"/>
        <v>208</v>
      </c>
      <c r="X51" s="23">
        <f t="shared" si="41"/>
        <v>0</v>
      </c>
      <c r="Y51" s="23">
        <f t="shared" si="41"/>
        <v>0</v>
      </c>
      <c r="Z51" s="23">
        <f t="shared" si="41"/>
        <v>1</v>
      </c>
      <c r="AA51" s="23">
        <f t="shared" si="41"/>
        <v>100</v>
      </c>
      <c r="AB51" s="23">
        <f t="shared" si="41"/>
        <v>2</v>
      </c>
      <c r="AC51" s="23">
        <f t="shared" si="41"/>
        <v>300</v>
      </c>
    </row>
    <row r="52" spans="1:29" ht="14.15" customHeight="1">
      <c r="A52" s="60"/>
      <c r="B52" s="10"/>
      <c r="C52" s="26"/>
      <c r="D52" s="26"/>
      <c r="E52" s="26"/>
      <c r="F52" s="27"/>
      <c r="G52" s="26"/>
      <c r="H52" s="27"/>
      <c r="I52" s="26"/>
      <c r="J52" s="27"/>
      <c r="K52" s="28"/>
      <c r="L52" s="26"/>
      <c r="M52" s="27"/>
      <c r="N52" s="26"/>
      <c r="O52" s="27"/>
      <c r="P52" s="28"/>
      <c r="Q52" s="27"/>
      <c r="R52" s="26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s="6" customFormat="1" ht="14.15" customHeight="1" thickBot="1">
      <c r="A53" s="60" t="s">
        <v>25</v>
      </c>
      <c r="B53" s="13">
        <v>20</v>
      </c>
      <c r="C53" s="46" t="s">
        <v>24</v>
      </c>
      <c r="D53" s="46">
        <f>E53+G53</f>
        <v>4085</v>
      </c>
      <c r="E53" s="46">
        <v>0</v>
      </c>
      <c r="F53" s="47">
        <f>E53/$D53*100</f>
        <v>0</v>
      </c>
      <c r="G53" s="46">
        <v>4085</v>
      </c>
      <c r="H53" s="47">
        <f>G53/$D53*100</f>
        <v>100</v>
      </c>
      <c r="I53" s="46">
        <v>0</v>
      </c>
      <c r="J53" s="47">
        <f>I53/$D53*100</f>
        <v>0</v>
      </c>
      <c r="K53" s="46">
        <f t="shared" ref="K53" si="42">N53+P53</f>
        <v>2575</v>
      </c>
      <c r="L53" s="46">
        <v>0</v>
      </c>
      <c r="M53" s="47">
        <f>L53/$K53*100</f>
        <v>0</v>
      </c>
      <c r="N53" s="46">
        <v>0</v>
      </c>
      <c r="O53" s="47">
        <f>N53/$K53*100</f>
        <v>0</v>
      </c>
      <c r="P53" s="46">
        <v>2575</v>
      </c>
      <c r="Q53" s="47">
        <f>P53/$K53*100</f>
        <v>100</v>
      </c>
      <c r="R53" s="46">
        <v>0</v>
      </c>
      <c r="S53" s="47">
        <f>R53/$K53*100</f>
        <v>0</v>
      </c>
      <c r="T53" s="46">
        <v>0</v>
      </c>
      <c r="U53" s="47">
        <v>0</v>
      </c>
      <c r="V53" s="46">
        <v>0</v>
      </c>
      <c r="W53" s="46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</row>
    <row r="54" spans="1:29" ht="14.15" customHeight="1" thickTop="1">
      <c r="A54" s="60"/>
      <c r="B54" s="5"/>
      <c r="C54" s="23" t="s">
        <v>0</v>
      </c>
      <c r="D54" s="23">
        <f>SUM(D53)</f>
        <v>4085</v>
      </c>
      <c r="E54" s="23">
        <f>SUM(E53)</f>
        <v>0</v>
      </c>
      <c r="F54" s="24">
        <f>E54/$D54*100</f>
        <v>0</v>
      </c>
      <c r="G54" s="23">
        <f>SUM(G53)</f>
        <v>4085</v>
      </c>
      <c r="H54" s="24">
        <f>G54/$D54*100</f>
        <v>100</v>
      </c>
      <c r="I54" s="23">
        <f>SUM(I53)</f>
        <v>0</v>
      </c>
      <c r="J54" s="24">
        <f>I54/$D54*100</f>
        <v>0</v>
      </c>
      <c r="K54" s="25">
        <f>SUM(K53)</f>
        <v>2575</v>
      </c>
      <c r="L54" s="23">
        <f>SUM(L53)</f>
        <v>0</v>
      </c>
      <c r="M54" s="24">
        <f>L54/$K54*100</f>
        <v>0</v>
      </c>
      <c r="N54" s="23">
        <f>SUM(N53)</f>
        <v>0</v>
      </c>
      <c r="O54" s="24">
        <f>N54/$K54*100</f>
        <v>0</v>
      </c>
      <c r="P54" s="25">
        <f>SUM(P53)</f>
        <v>2575</v>
      </c>
      <c r="Q54" s="24">
        <f>P54/$K54*100</f>
        <v>100</v>
      </c>
      <c r="R54" s="23">
        <f>SUM(R53)</f>
        <v>0</v>
      </c>
      <c r="S54" s="24">
        <f>R54/$K54*100</f>
        <v>0</v>
      </c>
      <c r="T54" s="23">
        <f>SUM(T53)</f>
        <v>0</v>
      </c>
      <c r="U54" s="23">
        <f t="shared" ref="U54:AC54" si="43">SUM(U53)</f>
        <v>0</v>
      </c>
      <c r="V54" s="23">
        <f t="shared" si="43"/>
        <v>0</v>
      </c>
      <c r="W54" s="23">
        <f t="shared" si="43"/>
        <v>0</v>
      </c>
      <c r="X54" s="23">
        <f t="shared" si="43"/>
        <v>0</v>
      </c>
      <c r="Y54" s="23">
        <f t="shared" si="43"/>
        <v>0</v>
      </c>
      <c r="Z54" s="23">
        <f t="shared" si="43"/>
        <v>0</v>
      </c>
      <c r="AA54" s="23">
        <f t="shared" si="43"/>
        <v>0</v>
      </c>
      <c r="AB54" s="23">
        <f t="shared" si="43"/>
        <v>0</v>
      </c>
      <c r="AC54" s="23">
        <f t="shared" si="43"/>
        <v>0</v>
      </c>
    </row>
    <row r="55" spans="1:29" ht="14.15" customHeight="1">
      <c r="A55" s="60"/>
      <c r="B55" s="10"/>
      <c r="C55" s="26"/>
      <c r="D55" s="26"/>
      <c r="E55" s="26"/>
      <c r="F55" s="27"/>
      <c r="G55" s="26"/>
      <c r="H55" s="27"/>
      <c r="I55" s="26"/>
      <c r="J55" s="27"/>
      <c r="K55" s="28"/>
      <c r="L55" s="26"/>
      <c r="M55" s="27"/>
      <c r="N55" s="26"/>
      <c r="O55" s="27"/>
      <c r="P55" s="28"/>
      <c r="Q55" s="27"/>
      <c r="R55" s="26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s="6" customFormat="1" ht="14.15" customHeight="1">
      <c r="A56" s="60" t="s">
        <v>23</v>
      </c>
      <c r="B56" s="9">
        <v>4</v>
      </c>
      <c r="C56" s="34" t="s">
        <v>102</v>
      </c>
      <c r="D56" s="34">
        <f t="shared" ref="D56:D62" si="44">E56+G56</f>
        <v>19057</v>
      </c>
      <c r="E56" s="34">
        <v>0</v>
      </c>
      <c r="F56" s="36">
        <f t="shared" ref="F56:F63" si="45">E56/$D56*100</f>
        <v>0</v>
      </c>
      <c r="G56" s="34">
        <v>19057</v>
      </c>
      <c r="H56" s="36">
        <f t="shared" ref="H56:H63" si="46">G56/$D56*100</f>
        <v>100</v>
      </c>
      <c r="I56" s="34">
        <v>19057</v>
      </c>
      <c r="J56" s="36">
        <f t="shared" ref="J56:J63" si="47">I56/$D56*100</f>
        <v>100</v>
      </c>
      <c r="K56" s="34">
        <f t="shared" ref="K56" si="48">N56+P56</f>
        <v>67737</v>
      </c>
      <c r="L56" s="34">
        <v>24000</v>
      </c>
      <c r="M56" s="36">
        <f t="shared" ref="M56:M63" si="49">L56/$K56*100</f>
        <v>35.431152841135564</v>
      </c>
      <c r="N56" s="34">
        <v>24484</v>
      </c>
      <c r="O56" s="36">
        <f t="shared" ref="O56:O63" si="50">N56/$K56*100</f>
        <v>36.145681090098471</v>
      </c>
      <c r="P56" s="34">
        <v>43253</v>
      </c>
      <c r="Q56" s="36">
        <f t="shared" ref="Q56:Q63" si="51">P56/$K56*100</f>
        <v>63.854318909901529</v>
      </c>
      <c r="R56" s="34">
        <v>43253</v>
      </c>
      <c r="S56" s="36">
        <f t="shared" ref="S56:S63" si="52">R56/$K56*100</f>
        <v>63.854318909901529</v>
      </c>
      <c r="T56" s="37">
        <v>12</v>
      </c>
      <c r="U56" s="43">
        <v>8.6999999999999993</v>
      </c>
      <c r="V56" s="37">
        <v>6</v>
      </c>
      <c r="W56" s="34">
        <v>3143</v>
      </c>
      <c r="X56" s="9">
        <v>0</v>
      </c>
      <c r="Y56" s="9">
        <v>0</v>
      </c>
      <c r="Z56" s="9">
        <v>1</v>
      </c>
      <c r="AA56" s="9">
        <v>200</v>
      </c>
      <c r="AB56" s="9">
        <v>0</v>
      </c>
      <c r="AC56" s="9">
        <v>0</v>
      </c>
    </row>
    <row r="57" spans="1:29" s="6" customFormat="1" ht="14.15" customHeight="1">
      <c r="A57" s="60"/>
      <c r="B57" s="8">
        <v>19</v>
      </c>
      <c r="C57" s="38" t="s">
        <v>103</v>
      </c>
      <c r="D57" s="38">
        <f t="shared" si="44"/>
        <v>8911</v>
      </c>
      <c r="E57" s="38">
        <v>4887</v>
      </c>
      <c r="F57" s="35">
        <f t="shared" si="45"/>
        <v>54.842329704859161</v>
      </c>
      <c r="G57" s="38">
        <v>4024</v>
      </c>
      <c r="H57" s="35">
        <f t="shared" si="46"/>
        <v>45.157670295140839</v>
      </c>
      <c r="I57" s="38">
        <v>4024</v>
      </c>
      <c r="J57" s="35">
        <f t="shared" si="47"/>
        <v>45.157670295140839</v>
      </c>
      <c r="K57" s="38">
        <f t="shared" ref="K57:K62" si="53">N57+P57</f>
        <v>6153</v>
      </c>
      <c r="L57" s="38">
        <v>5000</v>
      </c>
      <c r="M57" s="35">
        <f t="shared" si="49"/>
        <v>81.26117341134406</v>
      </c>
      <c r="N57" s="38">
        <v>5000</v>
      </c>
      <c r="O57" s="35">
        <f t="shared" si="50"/>
        <v>81.26117341134406</v>
      </c>
      <c r="P57" s="38">
        <v>1153</v>
      </c>
      <c r="Q57" s="35">
        <f t="shared" si="51"/>
        <v>18.73882658865594</v>
      </c>
      <c r="R57" s="38">
        <v>1153</v>
      </c>
      <c r="S57" s="35">
        <f t="shared" si="52"/>
        <v>18.73882658865594</v>
      </c>
      <c r="T57" s="38">
        <v>1</v>
      </c>
      <c r="U57" s="35">
        <v>26</v>
      </c>
      <c r="V57" s="38">
        <v>0</v>
      </c>
      <c r="W57" s="3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</row>
    <row r="58" spans="1:29" s="6" customFormat="1" ht="14.15" customHeight="1">
      <c r="A58" s="60"/>
      <c r="B58" s="8">
        <v>41</v>
      </c>
      <c r="C58" s="38" t="s">
        <v>104</v>
      </c>
      <c r="D58" s="38">
        <f t="shared" si="44"/>
        <v>7844</v>
      </c>
      <c r="E58" s="38">
        <v>3000</v>
      </c>
      <c r="F58" s="35">
        <f>E58/$D58*100</f>
        <v>38.245792962774097</v>
      </c>
      <c r="G58" s="38">
        <v>4844</v>
      </c>
      <c r="H58" s="35">
        <f>G58/$D58*100</f>
        <v>61.754207037225903</v>
      </c>
      <c r="I58" s="38">
        <v>4844</v>
      </c>
      <c r="J58" s="35">
        <f>I58/$D58*100</f>
        <v>61.754207037225903</v>
      </c>
      <c r="K58" s="38">
        <f>N58+P58</f>
        <v>7969</v>
      </c>
      <c r="L58" s="38">
        <v>5100</v>
      </c>
      <c r="M58" s="35">
        <f>L58/$K58*100</f>
        <v>63.99799221985193</v>
      </c>
      <c r="N58" s="38">
        <v>5100</v>
      </c>
      <c r="O58" s="35">
        <f>N58/$K58*100</f>
        <v>63.99799221985193</v>
      </c>
      <c r="P58" s="38">
        <v>2869</v>
      </c>
      <c r="Q58" s="35">
        <f>P58/$K58*100</f>
        <v>36.002007780148077</v>
      </c>
      <c r="R58" s="38">
        <v>2869</v>
      </c>
      <c r="S58" s="35">
        <f>R58/$K58*100</f>
        <v>36.002007780148077</v>
      </c>
      <c r="T58" s="38">
        <v>5</v>
      </c>
      <c r="U58" s="35">
        <v>43.7</v>
      </c>
      <c r="V58" s="38">
        <v>7</v>
      </c>
      <c r="W58" s="38">
        <v>178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</row>
    <row r="59" spans="1:29" s="6" customFormat="1" ht="14.15" customHeight="1">
      <c r="A59" s="60"/>
      <c r="B59" s="8">
        <v>47</v>
      </c>
      <c r="C59" s="38" t="s">
        <v>105</v>
      </c>
      <c r="D59" s="38">
        <f t="shared" si="44"/>
        <v>2360</v>
      </c>
      <c r="E59" s="38">
        <v>2100</v>
      </c>
      <c r="F59" s="35">
        <f>E59/$D59*100</f>
        <v>88.983050847457619</v>
      </c>
      <c r="G59" s="38">
        <v>260</v>
      </c>
      <c r="H59" s="35">
        <f>G59/$D59*100</f>
        <v>11.016949152542372</v>
      </c>
      <c r="I59" s="38">
        <v>260</v>
      </c>
      <c r="J59" s="35">
        <f>I59/$D59*100</f>
        <v>11.016949152542372</v>
      </c>
      <c r="K59" s="38">
        <f>N59+P59</f>
        <v>3426</v>
      </c>
      <c r="L59" s="38">
        <v>1000</v>
      </c>
      <c r="M59" s="35">
        <f>L59/$K59*100</f>
        <v>29.188558085230586</v>
      </c>
      <c r="N59" s="38">
        <v>1000</v>
      </c>
      <c r="O59" s="35">
        <f>N59/$K59*100</f>
        <v>29.188558085230586</v>
      </c>
      <c r="P59" s="38">
        <v>2426</v>
      </c>
      <c r="Q59" s="35">
        <f>P59/$K59*100</f>
        <v>70.811441914769418</v>
      </c>
      <c r="R59" s="38">
        <v>2426</v>
      </c>
      <c r="S59" s="35">
        <f>R59/$K59*100</f>
        <v>70.811441914769418</v>
      </c>
      <c r="T59" s="38">
        <v>1</v>
      </c>
      <c r="U59" s="35">
        <v>15</v>
      </c>
      <c r="V59" s="38">
        <v>0</v>
      </c>
      <c r="W59" s="3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</row>
    <row r="60" spans="1:29" s="6" customFormat="1" ht="14.15" customHeight="1">
      <c r="A60" s="60"/>
      <c r="B60" s="8">
        <v>46</v>
      </c>
      <c r="C60" s="38" t="s">
        <v>90</v>
      </c>
      <c r="D60" s="38">
        <f t="shared" si="44"/>
        <v>20840</v>
      </c>
      <c r="E60" s="38">
        <v>20840</v>
      </c>
      <c r="F60" s="35">
        <f t="shared" si="45"/>
        <v>100</v>
      </c>
      <c r="G60" s="38">
        <v>0</v>
      </c>
      <c r="H60" s="35">
        <f t="shared" si="46"/>
        <v>0</v>
      </c>
      <c r="I60" s="38">
        <v>0</v>
      </c>
      <c r="J60" s="35">
        <f t="shared" si="47"/>
        <v>0</v>
      </c>
      <c r="K60" s="38">
        <f t="shared" si="53"/>
        <v>30844</v>
      </c>
      <c r="L60" s="38">
        <v>24244</v>
      </c>
      <c r="M60" s="35">
        <f t="shared" si="49"/>
        <v>78.601997146932959</v>
      </c>
      <c r="N60" s="38">
        <v>24244</v>
      </c>
      <c r="O60" s="35">
        <f t="shared" si="50"/>
        <v>78.601997146932959</v>
      </c>
      <c r="P60" s="38">
        <v>6600</v>
      </c>
      <c r="Q60" s="35">
        <f t="shared" si="51"/>
        <v>21.398002853067048</v>
      </c>
      <c r="R60" s="38">
        <v>0</v>
      </c>
      <c r="S60" s="35">
        <f t="shared" si="52"/>
        <v>0</v>
      </c>
      <c r="T60" s="38">
        <v>6</v>
      </c>
      <c r="U60" s="35">
        <v>8.6</v>
      </c>
      <c r="V60" s="38">
        <v>4</v>
      </c>
      <c r="W60" s="38">
        <v>59</v>
      </c>
      <c r="X60" s="8">
        <v>0</v>
      </c>
      <c r="Y60" s="8">
        <v>0</v>
      </c>
      <c r="Z60" s="8">
        <v>0</v>
      </c>
      <c r="AA60" s="8">
        <v>0</v>
      </c>
      <c r="AB60" s="8">
        <v>613</v>
      </c>
      <c r="AC60" s="8">
        <v>100</v>
      </c>
    </row>
    <row r="61" spans="1:29" s="6" customFormat="1" ht="14.15" customHeight="1">
      <c r="A61" s="60"/>
      <c r="B61" s="11">
        <v>89</v>
      </c>
      <c r="C61" s="38" t="s">
        <v>91</v>
      </c>
      <c r="D61" s="44">
        <f t="shared" si="44"/>
        <v>43500</v>
      </c>
      <c r="E61" s="44">
        <v>32085</v>
      </c>
      <c r="F61" s="45">
        <f t="shared" si="45"/>
        <v>73.758620689655174</v>
      </c>
      <c r="G61" s="44">
        <v>11415</v>
      </c>
      <c r="H61" s="45">
        <f t="shared" si="46"/>
        <v>26.241379310344826</v>
      </c>
      <c r="I61" s="44">
        <v>11415</v>
      </c>
      <c r="J61" s="45">
        <f t="shared" si="47"/>
        <v>26.241379310344826</v>
      </c>
      <c r="K61" s="44">
        <f t="shared" si="53"/>
        <v>42414</v>
      </c>
      <c r="L61" s="44">
        <v>26901</v>
      </c>
      <c r="M61" s="45">
        <f t="shared" si="49"/>
        <v>63.424812561889944</v>
      </c>
      <c r="N61" s="44">
        <v>32937</v>
      </c>
      <c r="O61" s="45">
        <f t="shared" si="50"/>
        <v>77.655962653840717</v>
      </c>
      <c r="P61" s="44">
        <v>9477</v>
      </c>
      <c r="Q61" s="45">
        <f t="shared" si="51"/>
        <v>22.344037346159286</v>
      </c>
      <c r="R61" s="44">
        <v>7432</v>
      </c>
      <c r="S61" s="45">
        <f t="shared" si="52"/>
        <v>17.522516150327721</v>
      </c>
      <c r="T61" s="44">
        <v>15</v>
      </c>
      <c r="U61" s="45">
        <v>20</v>
      </c>
      <c r="V61" s="44">
        <v>31</v>
      </c>
      <c r="W61" s="44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s="6" customFormat="1" ht="14.15" customHeight="1" thickBot="1">
      <c r="A62" s="60"/>
      <c r="B62" s="7">
        <v>32</v>
      </c>
      <c r="C62" s="41" t="s">
        <v>22</v>
      </c>
      <c r="D62" s="41">
        <f t="shared" si="44"/>
        <v>2200</v>
      </c>
      <c r="E62" s="41">
        <v>0</v>
      </c>
      <c r="F62" s="42">
        <f t="shared" si="45"/>
        <v>0</v>
      </c>
      <c r="G62" s="41">
        <v>2200</v>
      </c>
      <c r="H62" s="42">
        <f t="shared" si="46"/>
        <v>100</v>
      </c>
      <c r="I62" s="41">
        <v>2200</v>
      </c>
      <c r="J62" s="42">
        <f t="shared" si="47"/>
        <v>100</v>
      </c>
      <c r="K62" s="41">
        <f t="shared" si="53"/>
        <v>3316</v>
      </c>
      <c r="L62" s="41">
        <v>0</v>
      </c>
      <c r="M62" s="42">
        <f t="shared" si="49"/>
        <v>0</v>
      </c>
      <c r="N62" s="41">
        <v>0</v>
      </c>
      <c r="O62" s="42">
        <f t="shared" si="50"/>
        <v>0</v>
      </c>
      <c r="P62" s="41">
        <v>3316</v>
      </c>
      <c r="Q62" s="42">
        <f t="shared" si="51"/>
        <v>100</v>
      </c>
      <c r="R62" s="41">
        <v>3316</v>
      </c>
      <c r="S62" s="42">
        <f t="shared" si="52"/>
        <v>100</v>
      </c>
      <c r="T62" s="41">
        <v>0</v>
      </c>
      <c r="U62" s="42">
        <v>0</v>
      </c>
      <c r="V62" s="41">
        <v>0</v>
      </c>
      <c r="W62" s="41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</row>
    <row r="63" spans="1:29" ht="14.15" customHeight="1" thickTop="1">
      <c r="A63" s="60"/>
      <c r="B63" s="5"/>
      <c r="C63" s="23" t="s">
        <v>0</v>
      </c>
      <c r="D63" s="23">
        <f>SUM(D56:D62)</f>
        <v>104712</v>
      </c>
      <c r="E63" s="23">
        <f>SUM(E56:E62)</f>
        <v>62912</v>
      </c>
      <c r="F63" s="24">
        <f t="shared" si="45"/>
        <v>60.080984032393616</v>
      </c>
      <c r="G63" s="23">
        <f>SUM(G56:G62)</f>
        <v>41800</v>
      </c>
      <c r="H63" s="24">
        <f t="shared" si="46"/>
        <v>39.919015967606384</v>
      </c>
      <c r="I63" s="23">
        <f>SUM(I56:I62)</f>
        <v>41800</v>
      </c>
      <c r="J63" s="24">
        <f t="shared" si="47"/>
        <v>39.919015967606384</v>
      </c>
      <c r="K63" s="25">
        <f>SUM(K56:K62)</f>
        <v>161859</v>
      </c>
      <c r="L63" s="23">
        <f>SUM(L56:L62)</f>
        <v>86245</v>
      </c>
      <c r="M63" s="24">
        <f t="shared" si="49"/>
        <v>53.284031162925757</v>
      </c>
      <c r="N63" s="23">
        <f>SUM(N56:N62)</f>
        <v>92765</v>
      </c>
      <c r="O63" s="24">
        <f t="shared" si="50"/>
        <v>57.312228544597453</v>
      </c>
      <c r="P63" s="25">
        <f>SUM(P56:P62)</f>
        <v>69094</v>
      </c>
      <c r="Q63" s="24">
        <f t="shared" si="51"/>
        <v>42.68777145540254</v>
      </c>
      <c r="R63" s="23">
        <f>SUM(R56:R62)</f>
        <v>60449</v>
      </c>
      <c r="S63" s="24">
        <f t="shared" si="52"/>
        <v>37.346702994581705</v>
      </c>
      <c r="T63" s="23">
        <f t="shared" ref="T63:AC63" si="54">SUM(T56:T62)</f>
        <v>40</v>
      </c>
      <c r="U63" s="23">
        <f t="shared" si="54"/>
        <v>122</v>
      </c>
      <c r="V63" s="23">
        <f t="shared" si="54"/>
        <v>48</v>
      </c>
      <c r="W63" s="23">
        <f t="shared" si="54"/>
        <v>3380</v>
      </c>
      <c r="X63" s="23">
        <f t="shared" si="54"/>
        <v>0</v>
      </c>
      <c r="Y63" s="23">
        <f t="shared" si="54"/>
        <v>0</v>
      </c>
      <c r="Z63" s="23">
        <f t="shared" si="54"/>
        <v>1</v>
      </c>
      <c r="AA63" s="23">
        <f t="shared" si="54"/>
        <v>200</v>
      </c>
      <c r="AB63" s="23">
        <f t="shared" si="54"/>
        <v>613</v>
      </c>
      <c r="AC63" s="23">
        <f t="shared" si="54"/>
        <v>100</v>
      </c>
    </row>
    <row r="64" spans="1:29" ht="14.15" customHeight="1">
      <c r="A64" s="60"/>
      <c r="B64" s="10"/>
      <c r="C64" s="26"/>
      <c r="D64" s="26"/>
      <c r="E64" s="26"/>
      <c r="F64" s="27"/>
      <c r="G64" s="26"/>
      <c r="H64" s="27"/>
      <c r="I64" s="26"/>
      <c r="J64" s="27"/>
      <c r="K64" s="28"/>
      <c r="L64" s="26"/>
      <c r="M64" s="27"/>
      <c r="N64" s="26"/>
      <c r="O64" s="27"/>
      <c r="P64" s="28"/>
      <c r="Q64" s="27"/>
      <c r="R64" s="26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s="6" customFormat="1" ht="14.15" customHeight="1">
      <c r="A65" s="74" t="s">
        <v>100</v>
      </c>
      <c r="B65" s="9">
        <v>9</v>
      </c>
      <c r="C65" s="34" t="s">
        <v>21</v>
      </c>
      <c r="D65" s="34">
        <f t="shared" ref="D65:D68" si="55">E65+G65</f>
        <v>18000</v>
      </c>
      <c r="E65" s="34">
        <v>504</v>
      </c>
      <c r="F65" s="36">
        <f>E65/$D65*100</f>
        <v>2.8000000000000003</v>
      </c>
      <c r="G65" s="34">
        <v>17496</v>
      </c>
      <c r="H65" s="36">
        <f>G65/$D65*100</f>
        <v>97.2</v>
      </c>
      <c r="I65" s="34">
        <v>17496</v>
      </c>
      <c r="J65" s="36">
        <f>I65/$D65*100</f>
        <v>97.2</v>
      </c>
      <c r="K65" s="34">
        <f t="shared" ref="K65:K68" si="56">N65+P65</f>
        <v>9370</v>
      </c>
      <c r="L65" s="34">
        <v>2496</v>
      </c>
      <c r="M65" s="36">
        <f>L65/$K65*100</f>
        <v>26.638207043756669</v>
      </c>
      <c r="N65" s="34">
        <v>9370</v>
      </c>
      <c r="O65" s="36">
        <f>N65/$K65*100</f>
        <v>100</v>
      </c>
      <c r="P65" s="34">
        <v>0</v>
      </c>
      <c r="Q65" s="36">
        <f>P65/$K65*100</f>
        <v>0</v>
      </c>
      <c r="R65" s="34">
        <v>0</v>
      </c>
      <c r="S65" s="36">
        <f>R65/$K65*100</f>
        <v>0</v>
      </c>
      <c r="T65" s="34">
        <v>0</v>
      </c>
      <c r="U65" s="36">
        <v>0</v>
      </c>
      <c r="V65" s="37">
        <v>2</v>
      </c>
      <c r="W65" s="34">
        <v>132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s="6" customFormat="1" ht="14.15" customHeight="1">
      <c r="A66" s="74"/>
      <c r="B66" s="8">
        <v>22</v>
      </c>
      <c r="C66" s="38" t="s">
        <v>20</v>
      </c>
      <c r="D66" s="38">
        <f t="shared" si="55"/>
        <v>6000</v>
      </c>
      <c r="E66" s="38">
        <v>0</v>
      </c>
      <c r="F66" s="35">
        <f>E66/$D66*100</f>
        <v>0</v>
      </c>
      <c r="G66" s="38">
        <v>6000</v>
      </c>
      <c r="H66" s="35">
        <f>G66/$D66*100</f>
        <v>100</v>
      </c>
      <c r="I66" s="38">
        <v>600</v>
      </c>
      <c r="J66" s="35">
        <f>I66/$D66*100</f>
        <v>10</v>
      </c>
      <c r="K66" s="38">
        <f t="shared" si="56"/>
        <v>4128</v>
      </c>
      <c r="L66" s="38">
        <v>0</v>
      </c>
      <c r="M66" s="35">
        <f>L66/$K66*100</f>
        <v>0</v>
      </c>
      <c r="N66" s="38">
        <v>4128</v>
      </c>
      <c r="O66" s="35">
        <f>N66/$K66*100</f>
        <v>100</v>
      </c>
      <c r="P66" s="38">
        <v>0</v>
      </c>
      <c r="Q66" s="35">
        <f>P66/$K66*100</f>
        <v>0</v>
      </c>
      <c r="R66" s="38">
        <v>0</v>
      </c>
      <c r="S66" s="35">
        <f>R66/$K66*100</f>
        <v>0</v>
      </c>
      <c r="T66" s="38">
        <v>0</v>
      </c>
      <c r="U66" s="35">
        <v>0</v>
      </c>
      <c r="V66" s="38">
        <v>3</v>
      </c>
      <c r="W66" s="38">
        <v>5400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</row>
    <row r="67" spans="1:29" s="6" customFormat="1" ht="14.15" customHeight="1">
      <c r="A67" s="74"/>
      <c r="B67" s="8">
        <v>74</v>
      </c>
      <c r="C67" s="38" t="s">
        <v>19</v>
      </c>
      <c r="D67" s="38">
        <f t="shared" si="55"/>
        <v>4500</v>
      </c>
      <c r="E67" s="38">
        <v>0</v>
      </c>
      <c r="F67" s="35">
        <f>E67/$D67*100</f>
        <v>0</v>
      </c>
      <c r="G67" s="38">
        <v>4500</v>
      </c>
      <c r="H67" s="35">
        <f>G67/$D67*100</f>
        <v>100</v>
      </c>
      <c r="I67" s="38">
        <v>4500</v>
      </c>
      <c r="J67" s="35">
        <f>I67/$D67*100</f>
        <v>100</v>
      </c>
      <c r="K67" s="38">
        <f t="shared" si="56"/>
        <v>3050</v>
      </c>
      <c r="L67" s="38">
        <v>0</v>
      </c>
      <c r="M67" s="35">
        <f>L67/$K67*100</f>
        <v>0</v>
      </c>
      <c r="N67" s="38">
        <v>0</v>
      </c>
      <c r="O67" s="35">
        <f>N67/$K67*100</f>
        <v>0</v>
      </c>
      <c r="P67" s="38">
        <v>3050</v>
      </c>
      <c r="Q67" s="35">
        <f>P67/$K67*100</f>
        <v>100</v>
      </c>
      <c r="R67" s="38">
        <v>0</v>
      </c>
      <c r="S67" s="35">
        <f>R67/$K67*100</f>
        <v>0</v>
      </c>
      <c r="T67" s="38">
        <v>3</v>
      </c>
      <c r="U67" s="35">
        <v>12</v>
      </c>
      <c r="V67" s="38">
        <v>5</v>
      </c>
      <c r="W67" s="38">
        <v>440</v>
      </c>
      <c r="X67" s="8">
        <v>0</v>
      </c>
      <c r="Y67" s="8">
        <v>0</v>
      </c>
      <c r="Z67" s="8">
        <v>0</v>
      </c>
      <c r="AA67" s="8">
        <v>0</v>
      </c>
      <c r="AB67" s="8">
        <v>36</v>
      </c>
      <c r="AC67" s="8">
        <v>1260</v>
      </c>
    </row>
    <row r="68" spans="1:29" s="6" customFormat="1" ht="14.15" customHeight="1" thickBot="1">
      <c r="A68" s="74"/>
      <c r="B68" s="7">
        <v>63</v>
      </c>
      <c r="C68" s="41" t="s">
        <v>18</v>
      </c>
      <c r="D68" s="41">
        <f t="shared" si="55"/>
        <v>21500</v>
      </c>
      <c r="E68" s="41">
        <v>0</v>
      </c>
      <c r="F68" s="42">
        <f>E68/$D68*100</f>
        <v>0</v>
      </c>
      <c r="G68" s="41">
        <v>21500</v>
      </c>
      <c r="H68" s="42">
        <f>G68/$D68*100</f>
        <v>100</v>
      </c>
      <c r="I68" s="41">
        <v>21500</v>
      </c>
      <c r="J68" s="42">
        <f>I68/$D68*100</f>
        <v>100</v>
      </c>
      <c r="K68" s="41">
        <f t="shared" si="56"/>
        <v>13067</v>
      </c>
      <c r="L68" s="41">
        <v>0</v>
      </c>
      <c r="M68" s="42">
        <f>L68/$K68*100</f>
        <v>0</v>
      </c>
      <c r="N68" s="41">
        <v>0</v>
      </c>
      <c r="O68" s="42">
        <f>N68/$K68*100</f>
        <v>0</v>
      </c>
      <c r="P68" s="41">
        <v>13067</v>
      </c>
      <c r="Q68" s="42">
        <f>P68/$K68*100</f>
        <v>100</v>
      </c>
      <c r="R68" s="41">
        <v>13067</v>
      </c>
      <c r="S68" s="42">
        <f>R68/$K68*100</f>
        <v>100</v>
      </c>
      <c r="T68" s="41">
        <v>0</v>
      </c>
      <c r="U68" s="42">
        <v>0</v>
      </c>
      <c r="V68" s="41">
        <v>5</v>
      </c>
      <c r="W68" s="41">
        <v>308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</row>
    <row r="69" spans="1:29" ht="14.15" customHeight="1" thickTop="1">
      <c r="A69" s="74"/>
      <c r="B69" s="5"/>
      <c r="C69" s="23" t="s">
        <v>0</v>
      </c>
      <c r="D69" s="23">
        <f>SUM(D65:D68)</f>
        <v>50000</v>
      </c>
      <c r="E69" s="23">
        <f>SUM(E65:E68)</f>
        <v>504</v>
      </c>
      <c r="F69" s="24">
        <f>E69/$D69*100</f>
        <v>1.008</v>
      </c>
      <c r="G69" s="23">
        <f>SUM(G65:G68)</f>
        <v>49496</v>
      </c>
      <c r="H69" s="24">
        <f>G69/$D69*100</f>
        <v>98.992000000000004</v>
      </c>
      <c r="I69" s="23">
        <f>SUM(I65:I68)</f>
        <v>44096</v>
      </c>
      <c r="J69" s="24">
        <f>I69/$D69*100</f>
        <v>88.192000000000007</v>
      </c>
      <c r="K69" s="25">
        <f>SUM(K65:K68)</f>
        <v>29615</v>
      </c>
      <c r="L69" s="23">
        <f>SUM(L65:L68)</f>
        <v>2496</v>
      </c>
      <c r="M69" s="24">
        <f>L69/$K69*100</f>
        <v>8.4281614046935669</v>
      </c>
      <c r="N69" s="23">
        <f>SUM(N65:N68)</f>
        <v>13498</v>
      </c>
      <c r="O69" s="24">
        <f>N69/$K69*100</f>
        <v>45.578254263042375</v>
      </c>
      <c r="P69" s="25">
        <f>SUM(P65:P68)</f>
        <v>16117</v>
      </c>
      <c r="Q69" s="24">
        <f>P69/$K69*100</f>
        <v>54.421745736957625</v>
      </c>
      <c r="R69" s="23">
        <f>SUM(R65:R68)</f>
        <v>13067</v>
      </c>
      <c r="S69" s="24">
        <f>R69/$K69*100</f>
        <v>44.12291068715178</v>
      </c>
      <c r="T69" s="23">
        <f>SUM(T65:T68)</f>
        <v>3</v>
      </c>
      <c r="U69" s="23">
        <f t="shared" ref="U69:AC69" si="57">SUM(U65:U68)</f>
        <v>12</v>
      </c>
      <c r="V69" s="23">
        <f t="shared" si="57"/>
        <v>15</v>
      </c>
      <c r="W69" s="23">
        <f t="shared" si="57"/>
        <v>6280</v>
      </c>
      <c r="X69" s="23">
        <f t="shared" si="57"/>
        <v>0</v>
      </c>
      <c r="Y69" s="23">
        <f t="shared" si="57"/>
        <v>0</v>
      </c>
      <c r="Z69" s="23">
        <f t="shared" si="57"/>
        <v>0</v>
      </c>
      <c r="AA69" s="23">
        <f t="shared" si="57"/>
        <v>0</v>
      </c>
      <c r="AB69" s="23">
        <f t="shared" si="57"/>
        <v>36</v>
      </c>
      <c r="AC69" s="23">
        <f t="shared" si="57"/>
        <v>1260</v>
      </c>
    </row>
    <row r="70" spans="1:29" ht="14.15" customHeight="1">
      <c r="A70" s="74"/>
      <c r="B70" s="10"/>
      <c r="C70" s="26"/>
      <c r="D70" s="26"/>
      <c r="E70" s="26"/>
      <c r="F70" s="27"/>
      <c r="G70" s="26"/>
      <c r="H70" s="27"/>
      <c r="I70" s="26"/>
      <c r="J70" s="27"/>
      <c r="K70" s="28"/>
      <c r="L70" s="26"/>
      <c r="M70" s="27"/>
      <c r="N70" s="26"/>
      <c r="O70" s="27"/>
      <c r="P70" s="28"/>
      <c r="Q70" s="27"/>
      <c r="R70" s="26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s="6" customFormat="1" ht="14.15" customHeight="1">
      <c r="A71" s="60" t="s">
        <v>17</v>
      </c>
      <c r="B71" s="9">
        <v>57</v>
      </c>
      <c r="C71" s="34" t="s">
        <v>16</v>
      </c>
      <c r="D71" s="34">
        <f t="shared" ref="D71:D79" si="58">E71+G71</f>
        <v>100000</v>
      </c>
      <c r="E71" s="34">
        <v>52000</v>
      </c>
      <c r="F71" s="36">
        <f t="shared" ref="F71:F80" si="59">E71/$D71*100</f>
        <v>52</v>
      </c>
      <c r="G71" s="34">
        <v>48000</v>
      </c>
      <c r="H71" s="36">
        <f t="shared" ref="H71:H80" si="60">G71/$D71*100</f>
        <v>48</v>
      </c>
      <c r="I71" s="34">
        <v>0</v>
      </c>
      <c r="J71" s="36">
        <f t="shared" ref="J71:J80" si="61">I71/$D71*100</f>
        <v>0</v>
      </c>
      <c r="K71" s="34">
        <f t="shared" ref="K71:K79" si="62">N71+P71</f>
        <v>52647</v>
      </c>
      <c r="L71" s="34">
        <v>42437</v>
      </c>
      <c r="M71" s="36">
        <f t="shared" ref="M71:M80" si="63">L71/$K71*100</f>
        <v>80.606682242103062</v>
      </c>
      <c r="N71" s="34">
        <v>43492</v>
      </c>
      <c r="O71" s="36">
        <f t="shared" ref="O71:O80" si="64">N71/$K71*100</f>
        <v>82.610595095636967</v>
      </c>
      <c r="P71" s="34">
        <v>9155</v>
      </c>
      <c r="Q71" s="36">
        <f t="shared" ref="Q71:Q80" si="65">P71/$K71*100</f>
        <v>17.389404904363019</v>
      </c>
      <c r="R71" s="34">
        <v>6413</v>
      </c>
      <c r="S71" s="36">
        <f t="shared" ref="S71:S80" si="66">R71/$K71*100</f>
        <v>12.181130928637909</v>
      </c>
      <c r="T71" s="34">
        <v>17</v>
      </c>
      <c r="U71" s="36">
        <v>17.899999999999999</v>
      </c>
      <c r="V71" s="34">
        <v>1</v>
      </c>
      <c r="W71" s="34">
        <v>24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</row>
    <row r="72" spans="1:29" s="6" customFormat="1" ht="14.15" customHeight="1">
      <c r="A72" s="60"/>
      <c r="B72" s="8">
        <v>1</v>
      </c>
      <c r="C72" s="38" t="s">
        <v>15</v>
      </c>
      <c r="D72" s="38">
        <f t="shared" si="58"/>
        <v>165039</v>
      </c>
      <c r="E72" s="38">
        <v>68223</v>
      </c>
      <c r="F72" s="35">
        <f t="shared" si="59"/>
        <v>41.337502044971188</v>
      </c>
      <c r="G72" s="38">
        <v>96816</v>
      </c>
      <c r="H72" s="35">
        <f t="shared" si="60"/>
        <v>58.662497955028812</v>
      </c>
      <c r="I72" s="38">
        <v>92499</v>
      </c>
      <c r="J72" s="35">
        <f t="shared" si="61"/>
        <v>56.046752585752458</v>
      </c>
      <c r="K72" s="38">
        <f t="shared" si="62"/>
        <v>120630</v>
      </c>
      <c r="L72" s="38">
        <v>40435</v>
      </c>
      <c r="M72" s="35">
        <f t="shared" si="63"/>
        <v>33.519854099311949</v>
      </c>
      <c r="N72" s="38">
        <v>41904</v>
      </c>
      <c r="O72" s="35">
        <f t="shared" si="64"/>
        <v>34.737627455856753</v>
      </c>
      <c r="P72" s="38">
        <v>78726</v>
      </c>
      <c r="Q72" s="35">
        <f t="shared" si="65"/>
        <v>65.262372544143247</v>
      </c>
      <c r="R72" s="38">
        <v>78726</v>
      </c>
      <c r="S72" s="35">
        <f t="shared" si="66"/>
        <v>65.262372544143247</v>
      </c>
      <c r="T72" s="38">
        <v>24</v>
      </c>
      <c r="U72" s="35">
        <v>9</v>
      </c>
      <c r="V72" s="38">
        <v>0</v>
      </c>
      <c r="W72" s="38">
        <v>0</v>
      </c>
      <c r="X72" s="8">
        <v>1</v>
      </c>
      <c r="Y72" s="8">
        <v>500</v>
      </c>
      <c r="Z72" s="8">
        <v>2</v>
      </c>
      <c r="AA72" s="8">
        <v>510</v>
      </c>
      <c r="AB72" s="8">
        <v>0</v>
      </c>
      <c r="AC72" s="8">
        <v>0</v>
      </c>
    </row>
    <row r="73" spans="1:29" s="6" customFormat="1" ht="14.15" customHeight="1">
      <c r="A73" s="60"/>
      <c r="B73" s="8">
        <v>10</v>
      </c>
      <c r="C73" s="38" t="s">
        <v>14</v>
      </c>
      <c r="D73" s="38">
        <f t="shared" si="58"/>
        <v>21800</v>
      </c>
      <c r="E73" s="38">
        <v>800</v>
      </c>
      <c r="F73" s="35">
        <f t="shared" si="59"/>
        <v>3.669724770642202</v>
      </c>
      <c r="G73" s="38">
        <v>21000</v>
      </c>
      <c r="H73" s="35">
        <f t="shared" si="60"/>
        <v>96.330275229357795</v>
      </c>
      <c r="I73" s="38">
        <v>0</v>
      </c>
      <c r="J73" s="35">
        <f t="shared" si="61"/>
        <v>0</v>
      </c>
      <c r="K73" s="38">
        <f t="shared" si="62"/>
        <v>21800</v>
      </c>
      <c r="L73" s="38">
        <v>0</v>
      </c>
      <c r="M73" s="35">
        <f t="shared" si="63"/>
        <v>0</v>
      </c>
      <c r="N73" s="38">
        <v>0</v>
      </c>
      <c r="O73" s="35">
        <f t="shared" si="64"/>
        <v>0</v>
      </c>
      <c r="P73" s="38">
        <v>21800</v>
      </c>
      <c r="Q73" s="35">
        <f t="shared" si="65"/>
        <v>100</v>
      </c>
      <c r="R73" s="38">
        <v>0</v>
      </c>
      <c r="S73" s="35">
        <f t="shared" si="66"/>
        <v>0</v>
      </c>
      <c r="T73" s="39">
        <v>3</v>
      </c>
      <c r="U73" s="35">
        <v>5.4</v>
      </c>
      <c r="V73" s="39">
        <v>14</v>
      </c>
      <c r="W73" s="39">
        <v>530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 s="6" customFormat="1" ht="14.15" customHeight="1">
      <c r="A74" s="60"/>
      <c r="B74" s="8">
        <v>26</v>
      </c>
      <c r="C74" s="38" t="s">
        <v>13</v>
      </c>
      <c r="D74" s="38">
        <f t="shared" si="58"/>
        <v>5328</v>
      </c>
      <c r="E74" s="38">
        <v>0</v>
      </c>
      <c r="F74" s="35">
        <f t="shared" si="59"/>
        <v>0</v>
      </c>
      <c r="G74" s="38">
        <v>5328</v>
      </c>
      <c r="H74" s="35">
        <f t="shared" si="60"/>
        <v>100</v>
      </c>
      <c r="I74" s="38">
        <v>5328</v>
      </c>
      <c r="J74" s="35">
        <f t="shared" si="61"/>
        <v>100</v>
      </c>
      <c r="K74" s="38">
        <f t="shared" si="62"/>
        <v>1047</v>
      </c>
      <c r="L74" s="38">
        <v>0</v>
      </c>
      <c r="M74" s="35">
        <f t="shared" si="63"/>
        <v>0</v>
      </c>
      <c r="N74" s="38">
        <v>0</v>
      </c>
      <c r="O74" s="35">
        <f t="shared" si="64"/>
        <v>0</v>
      </c>
      <c r="P74" s="38">
        <v>1047</v>
      </c>
      <c r="Q74" s="35">
        <f t="shared" si="65"/>
        <v>100</v>
      </c>
      <c r="R74" s="38">
        <v>1047</v>
      </c>
      <c r="S74" s="35">
        <f t="shared" si="66"/>
        <v>100</v>
      </c>
      <c r="T74" s="38">
        <v>0</v>
      </c>
      <c r="U74" s="35">
        <v>0</v>
      </c>
      <c r="V74" s="38">
        <v>0</v>
      </c>
      <c r="W74" s="3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</row>
    <row r="75" spans="1:29" s="6" customFormat="1" ht="14.15" customHeight="1">
      <c r="A75" s="60"/>
      <c r="B75" s="8">
        <v>15</v>
      </c>
      <c r="C75" s="38" t="s">
        <v>12</v>
      </c>
      <c r="D75" s="38">
        <f t="shared" si="58"/>
        <v>8400</v>
      </c>
      <c r="E75" s="38">
        <v>0</v>
      </c>
      <c r="F75" s="35">
        <f t="shared" si="59"/>
        <v>0</v>
      </c>
      <c r="G75" s="38">
        <v>8400</v>
      </c>
      <c r="H75" s="35">
        <f t="shared" si="60"/>
        <v>100</v>
      </c>
      <c r="I75" s="38">
        <v>8400</v>
      </c>
      <c r="J75" s="35">
        <f t="shared" si="61"/>
        <v>100</v>
      </c>
      <c r="K75" s="38">
        <f t="shared" si="62"/>
        <v>16800</v>
      </c>
      <c r="L75" s="38">
        <v>0</v>
      </c>
      <c r="M75" s="35">
        <f t="shared" si="63"/>
        <v>0</v>
      </c>
      <c r="N75" s="38">
        <v>0</v>
      </c>
      <c r="O75" s="35">
        <f t="shared" si="64"/>
        <v>0</v>
      </c>
      <c r="P75" s="38">
        <v>16800</v>
      </c>
      <c r="Q75" s="35">
        <f t="shared" si="65"/>
        <v>100</v>
      </c>
      <c r="R75" s="38">
        <v>0</v>
      </c>
      <c r="S75" s="35">
        <f t="shared" si="66"/>
        <v>0</v>
      </c>
      <c r="T75" s="39">
        <v>0</v>
      </c>
      <c r="U75" s="35">
        <v>0</v>
      </c>
      <c r="V75" s="39">
        <v>0</v>
      </c>
      <c r="W75" s="39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</row>
    <row r="76" spans="1:29" s="6" customFormat="1" ht="14.15" customHeight="1">
      <c r="A76" s="60"/>
      <c r="B76" s="8">
        <v>87</v>
      </c>
      <c r="C76" s="38" t="s">
        <v>11</v>
      </c>
      <c r="D76" s="38">
        <f t="shared" si="58"/>
        <v>3839</v>
      </c>
      <c r="E76" s="38">
        <v>0</v>
      </c>
      <c r="F76" s="35">
        <f t="shared" si="59"/>
        <v>0</v>
      </c>
      <c r="G76" s="38">
        <v>3839</v>
      </c>
      <c r="H76" s="35">
        <f t="shared" si="60"/>
        <v>100</v>
      </c>
      <c r="I76" s="38">
        <v>3839</v>
      </c>
      <c r="J76" s="35">
        <f t="shared" si="61"/>
        <v>100</v>
      </c>
      <c r="K76" s="38">
        <f t="shared" si="62"/>
        <v>3443</v>
      </c>
      <c r="L76" s="38">
        <v>0</v>
      </c>
      <c r="M76" s="35">
        <f t="shared" si="63"/>
        <v>0</v>
      </c>
      <c r="N76" s="38">
        <v>0</v>
      </c>
      <c r="O76" s="35">
        <f t="shared" si="64"/>
        <v>0</v>
      </c>
      <c r="P76" s="38">
        <v>3443</v>
      </c>
      <c r="Q76" s="35">
        <f t="shared" si="65"/>
        <v>100</v>
      </c>
      <c r="R76" s="38">
        <v>3143</v>
      </c>
      <c r="S76" s="35">
        <f t="shared" si="66"/>
        <v>91.286668602962521</v>
      </c>
      <c r="T76" s="38">
        <v>0</v>
      </c>
      <c r="U76" s="35">
        <v>0</v>
      </c>
      <c r="V76" s="38">
        <v>6</v>
      </c>
      <c r="W76" s="38">
        <v>186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 s="6" customFormat="1" ht="14.15" customHeight="1">
      <c r="A77" s="60"/>
      <c r="B77" s="8">
        <v>81</v>
      </c>
      <c r="C77" s="38" t="s">
        <v>10</v>
      </c>
      <c r="D77" s="38">
        <f t="shared" si="58"/>
        <v>6750</v>
      </c>
      <c r="E77" s="38">
        <v>0</v>
      </c>
      <c r="F77" s="35">
        <f t="shared" si="59"/>
        <v>0</v>
      </c>
      <c r="G77" s="38">
        <v>6750</v>
      </c>
      <c r="H77" s="35">
        <f t="shared" si="60"/>
        <v>100</v>
      </c>
      <c r="I77" s="38">
        <v>6750</v>
      </c>
      <c r="J77" s="35">
        <f t="shared" si="61"/>
        <v>100</v>
      </c>
      <c r="K77" s="38">
        <f t="shared" si="62"/>
        <v>3729</v>
      </c>
      <c r="L77" s="38">
        <v>0</v>
      </c>
      <c r="M77" s="35">
        <f t="shared" si="63"/>
        <v>0</v>
      </c>
      <c r="N77" s="38">
        <v>0</v>
      </c>
      <c r="O77" s="35">
        <f t="shared" si="64"/>
        <v>0</v>
      </c>
      <c r="P77" s="38">
        <v>3729</v>
      </c>
      <c r="Q77" s="35">
        <f t="shared" si="65"/>
        <v>100</v>
      </c>
      <c r="R77" s="38">
        <v>3729</v>
      </c>
      <c r="S77" s="35">
        <f t="shared" si="66"/>
        <v>100</v>
      </c>
      <c r="T77" s="38">
        <v>0</v>
      </c>
      <c r="U77" s="35">
        <v>0</v>
      </c>
      <c r="V77" s="38">
        <v>0</v>
      </c>
      <c r="W77" s="3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</row>
    <row r="78" spans="1:29" s="6" customFormat="1" ht="14.15" customHeight="1">
      <c r="A78" s="60"/>
      <c r="B78" s="8">
        <v>54</v>
      </c>
      <c r="C78" s="38" t="s">
        <v>9</v>
      </c>
      <c r="D78" s="38">
        <f t="shared" si="58"/>
        <v>3610</v>
      </c>
      <c r="E78" s="38">
        <v>3610</v>
      </c>
      <c r="F78" s="35">
        <f t="shared" si="59"/>
        <v>100</v>
      </c>
      <c r="G78" s="38">
        <v>0</v>
      </c>
      <c r="H78" s="35">
        <f t="shared" si="60"/>
        <v>0</v>
      </c>
      <c r="I78" s="38">
        <v>0</v>
      </c>
      <c r="J78" s="35">
        <f t="shared" si="61"/>
        <v>0</v>
      </c>
      <c r="K78" s="38">
        <f t="shared" si="62"/>
        <v>3964</v>
      </c>
      <c r="L78" s="38">
        <v>0</v>
      </c>
      <c r="M78" s="35">
        <f t="shared" si="63"/>
        <v>0</v>
      </c>
      <c r="N78" s="38">
        <v>0</v>
      </c>
      <c r="O78" s="35">
        <f t="shared" si="64"/>
        <v>0</v>
      </c>
      <c r="P78" s="38">
        <v>3964</v>
      </c>
      <c r="Q78" s="35">
        <f t="shared" si="65"/>
        <v>100</v>
      </c>
      <c r="R78" s="38">
        <v>3964</v>
      </c>
      <c r="S78" s="35">
        <f t="shared" si="66"/>
        <v>100</v>
      </c>
      <c r="T78" s="38">
        <v>0</v>
      </c>
      <c r="U78" s="35">
        <v>0</v>
      </c>
      <c r="V78" s="38">
        <v>5</v>
      </c>
      <c r="W78" s="38">
        <v>82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</row>
    <row r="79" spans="1:29" s="6" customFormat="1" ht="14.15" customHeight="1" thickBot="1">
      <c r="A79" s="60"/>
      <c r="B79" s="7">
        <v>75</v>
      </c>
      <c r="C79" s="41" t="s">
        <v>8</v>
      </c>
      <c r="D79" s="41">
        <f t="shared" si="58"/>
        <v>2850</v>
      </c>
      <c r="E79" s="41">
        <v>0</v>
      </c>
      <c r="F79" s="42">
        <f t="shared" si="59"/>
        <v>0</v>
      </c>
      <c r="G79" s="41">
        <v>2850</v>
      </c>
      <c r="H79" s="42">
        <f t="shared" si="60"/>
        <v>100</v>
      </c>
      <c r="I79" s="41">
        <v>2850</v>
      </c>
      <c r="J79" s="42">
        <f t="shared" si="61"/>
        <v>100</v>
      </c>
      <c r="K79" s="41">
        <f t="shared" si="62"/>
        <v>2000</v>
      </c>
      <c r="L79" s="41">
        <v>0</v>
      </c>
      <c r="M79" s="42">
        <f t="shared" si="63"/>
        <v>0</v>
      </c>
      <c r="N79" s="41">
        <v>0</v>
      </c>
      <c r="O79" s="42">
        <f t="shared" si="64"/>
        <v>0</v>
      </c>
      <c r="P79" s="41">
        <v>2000</v>
      </c>
      <c r="Q79" s="42">
        <f t="shared" si="65"/>
        <v>100</v>
      </c>
      <c r="R79" s="41">
        <v>2000</v>
      </c>
      <c r="S79" s="42">
        <f t="shared" si="66"/>
        <v>100</v>
      </c>
      <c r="T79" s="41">
        <v>0</v>
      </c>
      <c r="U79" s="42">
        <v>0</v>
      </c>
      <c r="V79" s="41">
        <v>0</v>
      </c>
      <c r="W79" s="41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</row>
    <row r="80" spans="1:29" ht="14.15" customHeight="1" thickTop="1">
      <c r="A80" s="60"/>
      <c r="B80" s="5"/>
      <c r="C80" s="23" t="s">
        <v>0</v>
      </c>
      <c r="D80" s="23">
        <f>SUM(D71:D79)</f>
        <v>317616</v>
      </c>
      <c r="E80" s="23">
        <f>SUM(E71:E79)</f>
        <v>124633</v>
      </c>
      <c r="F80" s="24">
        <f t="shared" si="59"/>
        <v>39.24015162964082</v>
      </c>
      <c r="G80" s="23">
        <f>SUM(G71:G79)</f>
        <v>192983</v>
      </c>
      <c r="H80" s="24">
        <f t="shared" si="60"/>
        <v>60.759848370359173</v>
      </c>
      <c r="I80" s="23">
        <f>SUM(I71:I79)</f>
        <v>119666</v>
      </c>
      <c r="J80" s="24">
        <f t="shared" si="61"/>
        <v>37.67631353584202</v>
      </c>
      <c r="K80" s="25">
        <f>SUM(K71:K79)</f>
        <v>226060</v>
      </c>
      <c r="L80" s="23">
        <f>SUM(L71:L79)</f>
        <v>82872</v>
      </c>
      <c r="M80" s="24">
        <f t="shared" si="63"/>
        <v>36.65929399274529</v>
      </c>
      <c r="N80" s="23">
        <f>SUM(N71:N79)</f>
        <v>85396</v>
      </c>
      <c r="O80" s="24">
        <f t="shared" si="64"/>
        <v>37.775811731398747</v>
      </c>
      <c r="P80" s="25">
        <f>SUM(P71:P79)</f>
        <v>140664</v>
      </c>
      <c r="Q80" s="24">
        <f t="shared" si="65"/>
        <v>62.224188268601253</v>
      </c>
      <c r="R80" s="23">
        <f>SUM(R71:R79)</f>
        <v>99022</v>
      </c>
      <c r="S80" s="24">
        <f t="shared" si="66"/>
        <v>43.80341502256038</v>
      </c>
      <c r="T80" s="23">
        <f>SUM(T71:T79)</f>
        <v>44</v>
      </c>
      <c r="U80" s="23">
        <f t="shared" ref="U80:AC80" si="67">SUM(U71:U79)</f>
        <v>32.299999999999997</v>
      </c>
      <c r="V80" s="23">
        <f t="shared" si="67"/>
        <v>26</v>
      </c>
      <c r="W80" s="23">
        <f t="shared" si="67"/>
        <v>822</v>
      </c>
      <c r="X80" s="23">
        <f t="shared" si="67"/>
        <v>1</v>
      </c>
      <c r="Y80" s="23">
        <f t="shared" si="67"/>
        <v>500</v>
      </c>
      <c r="Z80" s="23">
        <f t="shared" si="67"/>
        <v>2</v>
      </c>
      <c r="AA80" s="23">
        <f t="shared" si="67"/>
        <v>510</v>
      </c>
      <c r="AB80" s="23">
        <f t="shared" si="67"/>
        <v>0</v>
      </c>
      <c r="AC80" s="23">
        <f t="shared" si="67"/>
        <v>0</v>
      </c>
    </row>
    <row r="81" spans="1:29" ht="14.15" customHeight="1">
      <c r="A81" s="60"/>
      <c r="B81" s="10"/>
      <c r="C81" s="26"/>
      <c r="D81" s="26"/>
      <c r="E81" s="26"/>
      <c r="F81" s="27"/>
      <c r="G81" s="26"/>
      <c r="H81" s="27"/>
      <c r="I81" s="26"/>
      <c r="J81" s="27"/>
      <c r="K81" s="28"/>
      <c r="L81" s="26"/>
      <c r="M81" s="27"/>
      <c r="N81" s="26"/>
      <c r="O81" s="27"/>
      <c r="P81" s="28"/>
      <c r="Q81" s="27"/>
      <c r="R81" s="26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s="6" customFormat="1" ht="14.15" customHeight="1">
      <c r="A82" s="60" t="s">
        <v>7</v>
      </c>
      <c r="B82" s="9">
        <v>2</v>
      </c>
      <c r="C82" s="34" t="s">
        <v>6</v>
      </c>
      <c r="D82" s="34">
        <f t="shared" ref="D82:D86" si="68">E82+G82</f>
        <v>41257</v>
      </c>
      <c r="E82" s="34">
        <v>6157</v>
      </c>
      <c r="F82" s="36">
        <f t="shared" ref="F82:F87" si="69">E82/$D82*100</f>
        <v>14.923528128560001</v>
      </c>
      <c r="G82" s="34">
        <v>35100</v>
      </c>
      <c r="H82" s="36">
        <f t="shared" ref="H82:H87" si="70">G82/$D82*100</f>
        <v>85.076471871439992</v>
      </c>
      <c r="I82" s="34">
        <v>0</v>
      </c>
      <c r="J82" s="36">
        <f t="shared" ref="J82:J87" si="71">I82/$D82*100</f>
        <v>0</v>
      </c>
      <c r="K82" s="34">
        <f t="shared" ref="K82:K86" si="72">N82+P82</f>
        <v>15874</v>
      </c>
      <c r="L82" s="34">
        <v>8285</v>
      </c>
      <c r="M82" s="36">
        <f t="shared" ref="M82:M87" si="73">L82/$K82*100</f>
        <v>52.192264079627058</v>
      </c>
      <c r="N82" s="34">
        <v>8421</v>
      </c>
      <c r="O82" s="36">
        <f t="shared" ref="O82:O87" si="74">N82/$K82*100</f>
        <v>53.049010961320398</v>
      </c>
      <c r="P82" s="34">
        <v>7453</v>
      </c>
      <c r="Q82" s="36">
        <f t="shared" ref="Q82:Q87" si="75">P82/$K82*100</f>
        <v>46.950989038679602</v>
      </c>
      <c r="R82" s="34">
        <v>6235</v>
      </c>
      <c r="S82" s="36">
        <f t="shared" ref="S82:S87" si="76">R82/$K82*100</f>
        <v>39.278064759984879</v>
      </c>
      <c r="T82" s="34">
        <v>4</v>
      </c>
      <c r="U82" s="36">
        <v>4.3</v>
      </c>
      <c r="V82" s="34">
        <v>3</v>
      </c>
      <c r="W82" s="34">
        <v>182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</row>
    <row r="83" spans="1:29" s="6" customFormat="1" ht="14.15" customHeight="1">
      <c r="A83" s="60"/>
      <c r="B83" s="8">
        <v>27</v>
      </c>
      <c r="C83" s="38" t="s">
        <v>5</v>
      </c>
      <c r="D83" s="38">
        <f t="shared" si="68"/>
        <v>10850</v>
      </c>
      <c r="E83" s="38">
        <v>0</v>
      </c>
      <c r="F83" s="35">
        <f t="shared" si="69"/>
        <v>0</v>
      </c>
      <c r="G83" s="38">
        <v>10850</v>
      </c>
      <c r="H83" s="35">
        <f t="shared" si="70"/>
        <v>100</v>
      </c>
      <c r="I83" s="38">
        <v>10850</v>
      </c>
      <c r="J83" s="35">
        <f t="shared" si="71"/>
        <v>100</v>
      </c>
      <c r="K83" s="38">
        <f t="shared" si="72"/>
        <v>12112</v>
      </c>
      <c r="L83" s="38">
        <v>0</v>
      </c>
      <c r="M83" s="35">
        <f t="shared" si="73"/>
        <v>0</v>
      </c>
      <c r="N83" s="38">
        <v>0</v>
      </c>
      <c r="O83" s="35">
        <f t="shared" si="74"/>
        <v>0</v>
      </c>
      <c r="P83" s="38">
        <v>12112</v>
      </c>
      <c r="Q83" s="35">
        <f t="shared" si="75"/>
        <v>100</v>
      </c>
      <c r="R83" s="38">
        <v>5476</v>
      </c>
      <c r="S83" s="35">
        <f t="shared" si="76"/>
        <v>45.211360634081906</v>
      </c>
      <c r="T83" s="38">
        <v>11</v>
      </c>
      <c r="U83" s="35">
        <v>14.6</v>
      </c>
      <c r="V83" s="38">
        <v>0</v>
      </c>
      <c r="W83" s="3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</row>
    <row r="84" spans="1:29" s="6" customFormat="1" ht="14.15" customHeight="1">
      <c r="A84" s="60"/>
      <c r="B84" s="8">
        <v>21</v>
      </c>
      <c r="C84" s="38" t="s">
        <v>4</v>
      </c>
      <c r="D84" s="38">
        <f t="shared" si="68"/>
        <v>10376</v>
      </c>
      <c r="E84" s="38">
        <v>1500</v>
      </c>
      <c r="F84" s="35">
        <f t="shared" si="69"/>
        <v>14.45643793369314</v>
      </c>
      <c r="G84" s="38">
        <v>8876</v>
      </c>
      <c r="H84" s="35">
        <f t="shared" si="70"/>
        <v>85.543562066306862</v>
      </c>
      <c r="I84" s="38">
        <v>0</v>
      </c>
      <c r="J84" s="35">
        <f t="shared" si="71"/>
        <v>0</v>
      </c>
      <c r="K84" s="38">
        <f t="shared" si="72"/>
        <v>6438</v>
      </c>
      <c r="L84" s="38">
        <v>0</v>
      </c>
      <c r="M84" s="35">
        <f t="shared" si="73"/>
        <v>0</v>
      </c>
      <c r="N84" s="38">
        <v>0</v>
      </c>
      <c r="O84" s="35">
        <f t="shared" si="74"/>
        <v>0</v>
      </c>
      <c r="P84" s="38">
        <v>6438</v>
      </c>
      <c r="Q84" s="35">
        <f t="shared" si="75"/>
        <v>100</v>
      </c>
      <c r="R84" s="38">
        <v>6438</v>
      </c>
      <c r="S84" s="35">
        <f t="shared" si="76"/>
        <v>100</v>
      </c>
      <c r="T84" s="38">
        <v>0</v>
      </c>
      <c r="U84" s="35">
        <v>0</v>
      </c>
      <c r="V84" s="38">
        <v>1</v>
      </c>
      <c r="W84" s="38">
        <v>26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</row>
    <row r="85" spans="1:29" s="6" customFormat="1" ht="14.15" customHeight="1">
      <c r="A85" s="60"/>
      <c r="B85" s="8">
        <v>40</v>
      </c>
      <c r="C85" s="38" t="s">
        <v>3</v>
      </c>
      <c r="D85" s="38">
        <f t="shared" si="68"/>
        <v>2800</v>
      </c>
      <c r="E85" s="38">
        <v>500</v>
      </c>
      <c r="F85" s="35">
        <f t="shared" si="69"/>
        <v>17.857142857142858</v>
      </c>
      <c r="G85" s="38">
        <v>2300</v>
      </c>
      <c r="H85" s="35">
        <f t="shared" si="70"/>
        <v>82.142857142857139</v>
      </c>
      <c r="I85" s="38">
        <v>0</v>
      </c>
      <c r="J85" s="35">
        <f t="shared" si="71"/>
        <v>0</v>
      </c>
      <c r="K85" s="38">
        <f t="shared" si="72"/>
        <v>2242</v>
      </c>
      <c r="L85" s="38">
        <v>500</v>
      </c>
      <c r="M85" s="35">
        <f t="shared" si="73"/>
        <v>22.301516503122212</v>
      </c>
      <c r="N85" s="38">
        <v>500</v>
      </c>
      <c r="O85" s="35">
        <f t="shared" si="74"/>
        <v>22.301516503122212</v>
      </c>
      <c r="P85" s="38">
        <v>1742</v>
      </c>
      <c r="Q85" s="35">
        <f t="shared" si="75"/>
        <v>77.698483496877785</v>
      </c>
      <c r="R85" s="38">
        <v>0</v>
      </c>
      <c r="S85" s="35">
        <f t="shared" si="76"/>
        <v>0</v>
      </c>
      <c r="T85" s="38">
        <v>0</v>
      </c>
      <c r="U85" s="35">
        <v>0</v>
      </c>
      <c r="V85" s="38">
        <v>0</v>
      </c>
      <c r="W85" s="38">
        <v>0</v>
      </c>
      <c r="X85" s="8">
        <v>0</v>
      </c>
      <c r="Y85" s="8">
        <v>0</v>
      </c>
      <c r="Z85" s="8">
        <v>0</v>
      </c>
      <c r="AA85" s="8">
        <v>0</v>
      </c>
      <c r="AB85" s="8">
        <v>2</v>
      </c>
      <c r="AC85" s="8">
        <v>80</v>
      </c>
    </row>
    <row r="86" spans="1:29" s="6" customFormat="1" ht="14.15" customHeight="1" thickBot="1">
      <c r="A86" s="60"/>
      <c r="B86" s="7">
        <v>23</v>
      </c>
      <c r="C86" s="41" t="s">
        <v>2</v>
      </c>
      <c r="D86" s="41">
        <f t="shared" si="68"/>
        <v>11000</v>
      </c>
      <c r="E86" s="41">
        <v>0</v>
      </c>
      <c r="F86" s="42">
        <f t="shared" si="69"/>
        <v>0</v>
      </c>
      <c r="G86" s="41">
        <v>11000</v>
      </c>
      <c r="H86" s="42">
        <f t="shared" si="70"/>
        <v>100</v>
      </c>
      <c r="I86" s="41">
        <v>0</v>
      </c>
      <c r="J86" s="42">
        <f t="shared" si="71"/>
        <v>0</v>
      </c>
      <c r="K86" s="41">
        <f t="shared" si="72"/>
        <v>5497</v>
      </c>
      <c r="L86" s="41">
        <v>0</v>
      </c>
      <c r="M86" s="42">
        <f t="shared" si="73"/>
        <v>0</v>
      </c>
      <c r="N86" s="41">
        <v>0</v>
      </c>
      <c r="O86" s="42">
        <f t="shared" si="74"/>
        <v>0</v>
      </c>
      <c r="P86" s="41">
        <v>5497</v>
      </c>
      <c r="Q86" s="42">
        <f t="shared" si="75"/>
        <v>100</v>
      </c>
      <c r="R86" s="41">
        <v>5497</v>
      </c>
      <c r="S86" s="42">
        <f t="shared" si="76"/>
        <v>100</v>
      </c>
      <c r="T86" s="41">
        <v>0</v>
      </c>
      <c r="U86" s="42">
        <v>0</v>
      </c>
      <c r="V86" s="41">
        <v>3</v>
      </c>
      <c r="W86" s="41">
        <v>156</v>
      </c>
      <c r="X86" s="7">
        <v>0</v>
      </c>
      <c r="Y86" s="7">
        <v>0</v>
      </c>
      <c r="Z86" s="7">
        <v>0</v>
      </c>
      <c r="AA86" s="7">
        <v>0</v>
      </c>
      <c r="AB86" s="7">
        <v>14</v>
      </c>
      <c r="AC86" s="7">
        <v>0</v>
      </c>
    </row>
    <row r="87" spans="1:29" ht="14.15" customHeight="1" thickTop="1">
      <c r="A87" s="60"/>
      <c r="B87" s="5"/>
      <c r="C87" s="23" t="s">
        <v>0</v>
      </c>
      <c r="D87" s="23">
        <f>SUM(D82:D86)</f>
        <v>76283</v>
      </c>
      <c r="E87" s="23">
        <f>SUM(E82:E86)</f>
        <v>8157</v>
      </c>
      <c r="F87" s="24">
        <f t="shared" si="69"/>
        <v>10.693077094503362</v>
      </c>
      <c r="G87" s="23">
        <f>SUM(G82:G86)</f>
        <v>68126</v>
      </c>
      <c r="H87" s="24">
        <f t="shared" si="70"/>
        <v>89.306922905496634</v>
      </c>
      <c r="I87" s="23">
        <f>SUM(I82:I86)</f>
        <v>10850</v>
      </c>
      <c r="J87" s="24">
        <f t="shared" si="71"/>
        <v>14.223352516288031</v>
      </c>
      <c r="K87" s="25">
        <f>SUM(K82:K86)</f>
        <v>42163</v>
      </c>
      <c r="L87" s="23">
        <f>SUM(L82:L86)</f>
        <v>8785</v>
      </c>
      <c r="M87" s="24">
        <f t="shared" si="73"/>
        <v>20.835803903896782</v>
      </c>
      <c r="N87" s="23">
        <f>SUM(N82:N86)</f>
        <v>8921</v>
      </c>
      <c r="O87" s="24">
        <f t="shared" si="74"/>
        <v>21.15836159666058</v>
      </c>
      <c r="P87" s="25">
        <f>SUM(P82:P86)</f>
        <v>33242</v>
      </c>
      <c r="Q87" s="24">
        <f t="shared" si="75"/>
        <v>78.841638403339417</v>
      </c>
      <c r="R87" s="23">
        <f>SUM(R82:R86)</f>
        <v>23646</v>
      </c>
      <c r="S87" s="24">
        <f t="shared" si="76"/>
        <v>56.082347081564407</v>
      </c>
      <c r="T87" s="23">
        <f>SUM(T82:T86)</f>
        <v>15</v>
      </c>
      <c r="U87" s="23">
        <f t="shared" ref="U87:AC87" si="77">SUM(U82:U86)</f>
        <v>18.899999999999999</v>
      </c>
      <c r="V87" s="23">
        <f t="shared" si="77"/>
        <v>7</v>
      </c>
      <c r="W87" s="23">
        <f t="shared" si="77"/>
        <v>364</v>
      </c>
      <c r="X87" s="23">
        <f t="shared" si="77"/>
        <v>0</v>
      </c>
      <c r="Y87" s="23">
        <f t="shared" si="77"/>
        <v>0</v>
      </c>
      <c r="Z87" s="23">
        <f t="shared" si="77"/>
        <v>0</v>
      </c>
      <c r="AA87" s="23">
        <f t="shared" si="77"/>
        <v>0</v>
      </c>
      <c r="AB87" s="23">
        <f t="shared" si="77"/>
        <v>16</v>
      </c>
      <c r="AC87" s="23">
        <f t="shared" si="77"/>
        <v>80</v>
      </c>
    </row>
    <row r="88" spans="1:29" ht="14.15" customHeight="1">
      <c r="A88" s="60"/>
      <c r="B88" s="10"/>
      <c r="C88" s="26"/>
      <c r="D88" s="26"/>
      <c r="E88" s="26"/>
      <c r="F88" s="27"/>
      <c r="G88" s="26"/>
      <c r="H88" s="27"/>
      <c r="I88" s="26"/>
      <c r="J88" s="27"/>
      <c r="K88" s="28"/>
      <c r="L88" s="26"/>
      <c r="M88" s="27"/>
      <c r="N88" s="26"/>
      <c r="O88" s="27"/>
      <c r="P88" s="28"/>
      <c r="Q88" s="27"/>
      <c r="R88" s="26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4.15" customHeight="1">
      <c r="A89" s="4" t="s">
        <v>1</v>
      </c>
      <c r="B89" s="3"/>
      <c r="C89" s="29" t="s">
        <v>0</v>
      </c>
      <c r="D89" s="29">
        <f>D15+D20+D33+D43+D51+D54+D63+D69+D80+D87</f>
        <v>1050769</v>
      </c>
      <c r="E89" s="29">
        <f>E15+E20+E33+E43+E51+E54+E63+E69+E80+E87</f>
        <v>267085</v>
      </c>
      <c r="F89" s="30">
        <f>E89/$D89*100</f>
        <v>25.418050970289379</v>
      </c>
      <c r="G89" s="29">
        <f>G15+G20+G33+G43+G51+G54+G63+G69+G80+G87</f>
        <v>783684</v>
      </c>
      <c r="H89" s="30">
        <f>G89/$D89*100</f>
        <v>74.581949029710628</v>
      </c>
      <c r="I89" s="29">
        <f>I15+I20+I33+I43+I51+I54+I63+I69+I80+I87</f>
        <v>408427</v>
      </c>
      <c r="J89" s="30">
        <f>I89/$D89*100</f>
        <v>38.869342357835073</v>
      </c>
      <c r="K89" s="31">
        <f>K15+K20+K33+K43+K51+K54+K63+K69+K80+K87</f>
        <v>827803</v>
      </c>
      <c r="L89" s="29">
        <f>L15+L20+L33+L43+L51+L54+L63+L69+L80+L87</f>
        <v>281885</v>
      </c>
      <c r="M89" s="30">
        <f>L89/$K89*100</f>
        <v>34.052183913322374</v>
      </c>
      <c r="N89" s="29">
        <f>N15+N20+N33+N43+N51+N54+N63+N69+N80+N87</f>
        <v>317605</v>
      </c>
      <c r="O89" s="30">
        <f>N89/$K89*100</f>
        <v>38.3672202202698</v>
      </c>
      <c r="P89" s="31">
        <f>P15+P20+P33+P43+P51+P54+P63+P69+P80+P87</f>
        <v>510198</v>
      </c>
      <c r="Q89" s="30">
        <f>P89/$K89*100</f>
        <v>61.632779779730207</v>
      </c>
      <c r="R89" s="29">
        <f>R15+R20+R33+R43+R51+R54+R63+R69+R80+R87</f>
        <v>369468</v>
      </c>
      <c r="S89" s="30">
        <f>R89/$K89*100</f>
        <v>44.632358181837951</v>
      </c>
      <c r="T89" s="32">
        <f t="shared" ref="T89:AC89" si="78">+T15+T20+T33+T43+T51+T54+T63+T69+T80+T87</f>
        <v>257</v>
      </c>
      <c r="U89" s="33">
        <f t="shared" si="78"/>
        <v>422.40000000000003</v>
      </c>
      <c r="V89" s="32">
        <f t="shared" si="78"/>
        <v>162</v>
      </c>
      <c r="W89" s="32">
        <f t="shared" si="78"/>
        <v>14223</v>
      </c>
      <c r="X89" s="32">
        <f t="shared" si="78"/>
        <v>2</v>
      </c>
      <c r="Y89" s="32">
        <f t="shared" si="78"/>
        <v>560</v>
      </c>
      <c r="Z89" s="32">
        <f t="shared" si="78"/>
        <v>5</v>
      </c>
      <c r="AA89" s="32">
        <f t="shared" si="78"/>
        <v>910</v>
      </c>
      <c r="AB89" s="32">
        <f t="shared" si="78"/>
        <v>671</v>
      </c>
      <c r="AC89" s="32">
        <f t="shared" si="78"/>
        <v>1900</v>
      </c>
    </row>
    <row r="90" spans="1:29" ht="14.15" customHeight="1"/>
    <row r="91" spans="1:29" ht="14.15" customHeight="1"/>
    <row r="92" spans="1:29" ht="14.15" customHeight="1"/>
    <row r="93" spans="1:29" ht="14.15" customHeight="1"/>
    <row r="94" spans="1:29" ht="14.15" customHeight="1"/>
    <row r="95" spans="1:29" ht="14.15" customHeight="1"/>
    <row r="96" spans="1:29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  <row r="171" ht="14.15" customHeight="1"/>
    <row r="172" ht="14.15" customHeight="1"/>
    <row r="173" ht="14.15" customHeight="1"/>
    <row r="174" ht="14.15" customHeight="1"/>
    <row r="175" ht="14.15" customHeight="1"/>
    <row r="176" ht="14.15" customHeight="1"/>
    <row r="177" ht="14.15" customHeight="1"/>
    <row r="178" ht="14.15" customHeight="1"/>
    <row r="179" ht="14.15" customHeight="1"/>
    <row r="180" ht="14.15" customHeight="1"/>
    <row r="181" ht="14.15" customHeight="1"/>
    <row r="182" ht="14.15" customHeight="1"/>
    <row r="183" ht="14.15" customHeight="1"/>
    <row r="184" ht="14.15" customHeight="1"/>
    <row r="185" ht="14.15" customHeight="1"/>
    <row r="186" ht="14.15" customHeight="1"/>
    <row r="187" ht="14.15" customHeight="1"/>
    <row r="188" ht="14.15" customHeight="1"/>
    <row r="189" ht="14.15" customHeight="1"/>
    <row r="190" ht="14.15" customHeight="1"/>
    <row r="191" ht="14.15" customHeight="1"/>
    <row r="192" ht="14.15" customHeight="1"/>
    <row r="193" ht="14.15" customHeight="1"/>
    <row r="194" ht="14.15" customHeight="1"/>
    <row r="195" ht="14.15" customHeight="1"/>
    <row r="196" ht="14.15" customHeight="1"/>
    <row r="197" ht="14.15" customHeight="1"/>
    <row r="198" ht="14.15" customHeight="1"/>
    <row r="199" ht="14.15" customHeight="1"/>
    <row r="200" ht="14.15" customHeight="1"/>
    <row r="201" ht="14.15" customHeight="1"/>
    <row r="202" ht="14.15" customHeight="1"/>
    <row r="203" ht="14.15" customHeight="1"/>
    <row r="204" ht="14.15" customHeight="1"/>
    <row r="205" ht="14.15" customHeight="1"/>
    <row r="206" ht="14.15" customHeight="1"/>
    <row r="207" ht="14.15" customHeight="1"/>
    <row r="208" ht="14.15" customHeight="1"/>
  </sheetData>
  <sortState ref="B17:AC19">
    <sortCondition ref="B17:B19"/>
  </sortState>
  <mergeCells count="51">
    <mergeCell ref="A65:A70"/>
    <mergeCell ref="A71:A81"/>
    <mergeCell ref="A82:A88"/>
    <mergeCell ref="A17:A21"/>
    <mergeCell ref="A22:A34"/>
    <mergeCell ref="A35:A44"/>
    <mergeCell ref="A45:A52"/>
    <mergeCell ref="A53:A55"/>
    <mergeCell ref="A56:A64"/>
    <mergeCell ref="Z6:AA6"/>
    <mergeCell ref="N4:O5"/>
    <mergeCell ref="P4:Q5"/>
    <mergeCell ref="O6:O7"/>
    <mergeCell ref="P6:P7"/>
    <mergeCell ref="Z5:AC5"/>
    <mergeCell ref="AB6:AC6"/>
    <mergeCell ref="W5:W7"/>
    <mergeCell ref="X5:Y6"/>
    <mergeCell ref="U5:U7"/>
    <mergeCell ref="V5:V7"/>
    <mergeCell ref="Q6:Q7"/>
    <mergeCell ref="T5:T7"/>
    <mergeCell ref="A8:A16"/>
    <mergeCell ref="J6:J7"/>
    <mergeCell ref="L6:L7"/>
    <mergeCell ref="M6:M7"/>
    <mergeCell ref="N6:N7"/>
    <mergeCell ref="I6:I7"/>
    <mergeCell ref="A3:A7"/>
    <mergeCell ref="B3:B7"/>
    <mergeCell ref="C3:C7"/>
    <mergeCell ref="D3:J3"/>
    <mergeCell ref="K3:O3"/>
    <mergeCell ref="D4:D7"/>
    <mergeCell ref="E4:F5"/>
    <mergeCell ref="G4:H5"/>
    <mergeCell ref="G6:G7"/>
    <mergeCell ref="H6:H7"/>
    <mergeCell ref="T3:AC3"/>
    <mergeCell ref="T4:U4"/>
    <mergeCell ref="V4:W4"/>
    <mergeCell ref="P3:S3"/>
    <mergeCell ref="X4:AC4"/>
    <mergeCell ref="K4:K7"/>
    <mergeCell ref="L4:M5"/>
    <mergeCell ref="R6:R7"/>
    <mergeCell ref="S6:S7"/>
    <mergeCell ref="E6:E7"/>
    <mergeCell ref="F6:F7"/>
    <mergeCell ref="I5:J5"/>
    <mergeCell ref="R5:S5"/>
  </mergeCells>
  <phoneticPr fontId="3"/>
  <pageMargins left="0.98425196850393704" right="0.19685039370078741" top="0.59055118110236227" bottom="0.78740157480314965" header="0.51181102362204722" footer="0.51181102362204722"/>
  <pageSetup paperSize="9" scale="95" fitToWidth="0" fitToHeight="2" pageOrder="overThenDown" orientation="portrait" r:id="rId1"/>
  <headerFooter alignWithMargins="0"/>
  <rowBreaks count="1" manualBreakCount="1">
    <brk id="55" max="28" man="1"/>
  </rowBreaks>
  <colBreaks count="1" manualBreakCount="1">
    <brk id="15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N1320012</dc:creator>
  <cp:lastModifiedBy>Administrator</cp:lastModifiedBy>
  <cp:lastPrinted>2019-04-13T06:38:47Z</cp:lastPrinted>
  <dcterms:created xsi:type="dcterms:W3CDTF">2018-05-10T09:41:50Z</dcterms:created>
  <dcterms:modified xsi:type="dcterms:W3CDTF">2020-06-25T02:21:28Z</dcterms:modified>
</cp:coreProperties>
</file>