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060500財政課$\00 共通\00 共通全般\★照会回答\★R5照会回答\県照会\10.16〆令和３年度財政状況資料集の作成について（決算統計・地方公会計関係）\03_提出\"/>
    </mc:Choice>
  </mc:AlternateContent>
  <bookViews>
    <workbookView xWindow="-120" yWindow="-120" windowWidth="20736" windowHeight="11160" tabRatio="817"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F63" i="12"/>
  <c r="AU88" i="12"/>
  <c r="AP88" i="12"/>
  <c r="AF88" i="12"/>
  <c r="CW102" i="12"/>
  <c r="DB102" i="12"/>
  <c r="DG102" i="12"/>
  <c r="DL102" i="12"/>
  <c r="DQ102" i="12"/>
  <c r="CR102"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BE36" i="10"/>
  <c r="BE35" i="10"/>
  <c r="C35" i="10"/>
  <c r="C36" i="10" s="1"/>
  <c r="C34" i="10"/>
  <c r="C37" i="10" l="1"/>
  <c r="BE34" i="10" s="1"/>
  <c r="U34" i="10"/>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comments1.xml><?xml version="1.0" encoding="utf-8"?>
<comments xmlns="http://schemas.openxmlformats.org/spreadsheetml/2006/main">
  <authors>
    <author>tc={EB1584AC-04BF-4077-B44D-195D55201538}</author>
  </authors>
  <commentList>
    <comment ref="DB16" authorId="0"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流動負債804,837千円と固定負債5,302,593千円の合計6,107,430千円？</t>
        </r>
      </text>
    </comment>
  </commentList>
</comments>
</file>

<file path=xl/sharedStrings.xml><?xml version="1.0" encoding="utf-8"?>
<sst xmlns="http://schemas.openxmlformats.org/spreadsheetml/2006/main" count="1152" uniqueCount="637">
  <si>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</si>
  <si>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</si>
  <si>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</si>
  <si>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</si>
  <si>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</si>
  <si>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</si>
  <si>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</si>
  <si>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</si>
  <si>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</si>
  <si>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</si>
  <si>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</si>
  <si>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</si>
  <si>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</si>
  <si>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</si>
  <si>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</si>
  <si>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</si>
  <si>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</si>
  <si>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</si>
  <si>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</si>
  <si>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</si>
  <si>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</si>
  <si>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</si>
  <si>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</si>
  <si>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</si>
  <si>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</si>
  <si>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</si>
  <si>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</si>
  <si>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</si>
  <si>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</si>
  <si>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</si>
  <si>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</si>
  <si>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</si>
  <si>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</si>
  <si>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</si>
  <si>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</si>
  <si>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</si>
  <si>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</si>
  <si>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</si>
  <si>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</si>
  <si>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</si>
  <si>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</si>
  <si>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</si>
  <si>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</si>
  <si>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</si>
  <si>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</si>
  <si>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</si>
  <si>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</si>
  <si>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</si>
  <si>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</si>
  <si>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</si>
  <si>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</si>
  <si>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</si>
  <si>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</si>
  <si>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</si>
  <si>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</si>
  <si>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</si>
  <si>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</si>
  <si>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</si>
  <si>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</si>
  <si>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</si>
  <si>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</si>
  <si>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</si>
  <si>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</si>
  <si>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</si>
  <si>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</si>
  <si>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</si>
  <si>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</si>
  <si>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</si>
  <si>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</si>
  <si>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</si>
  <si>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</si>
  <si>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</si>
  <si>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</si>
  <si>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</si>
  <si>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</si>
  <si>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</si>
  <si>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</si>
  <si>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</si>
  <si>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</si>
  <si>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</si>
  <si>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</si>
  <si>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</si>
  <si>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</si>
  <si>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</si>
  <si>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</si>
  <si>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</si>
  <si>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</si>
  <si>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</si>
  <si>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</si>
  <si>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</si>
  <si>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</si>
  <si>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</si>
  <si>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</si>
  <si>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</si>
  <si>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</si>
  <si>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</si>
  <si>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</si>
  <si>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</si>
  <si>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</si>
  <si>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</si>
  <si>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</si>
  <si>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</si>
  <si>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</si>
  <si>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</si>
  <si>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</si>
  <si>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</si>
  <si>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</si>
  <si>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</si>
  <si>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</si>
  <si>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</si>
  <si>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</si>
  <si>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</si>
  <si>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</si>
  <si>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</si>
  <si>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</si>
  <si>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</si>
  <si>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</si>
  <si>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</si>
  <si>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</si>
  <si>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</si>
  <si>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</si>
  <si>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</si>
  <si>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</si>
  <si>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</si>
  <si>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</si>
  <si>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</si>
  <si>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</si>
  <si>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</si>
  <si>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</si>
  <si>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</si>
  <si>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</si>
  <si>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</si>
  <si>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</si>
  <si>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</si>
  <si>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</si>
  <si>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</si>
  <si>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</si>
  <si>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</si>
  <si>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</si>
  <si>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</si>
  <si>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</si>
  <si>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</si>
  <si>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</si>
  <si>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</si>
  <si>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</si>
  <si>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</si>
  <si>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</si>
  <si>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</si>
  <si>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</si>
  <si>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</si>
  <si>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</si>
  <si>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</si>
  <si>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</si>
  <si>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</si>
  <si>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</si>
  <si>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</si>
  <si>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</si>
  <si>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</si>
  <si>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</si>
  <si>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</si>
  <si>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</si>
  <si>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</si>
  <si>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</si>
  <si>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</si>
  <si>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</si>
  <si>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</si>
  <si>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</si>
  <si>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</si>
  <si>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</si>
  <si>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</si>
  <si>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</si>
  <si>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</si>
  <si>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</si>
  <si>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</si>
  <si>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</si>
  <si>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</si>
  <si>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</si>
  <si>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</si>
  <si>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</si>
  <si>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</si>
  <si>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</si>
  <si>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</si>
  <si>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</si>
  <si>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</si>
  <si>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</si>
  <si>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</si>
  <si>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</si>
  <si>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</si>
  <si>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</si>
  <si>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</si>
  <si>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</si>
  <si>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</si>
  <si>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</si>
  <si>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</si>
  <si>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</si>
  <si>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</si>
  <si>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</si>
  <si>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</si>
  <si>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</si>
  <si>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</si>
  <si>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</si>
  <si>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</si>
  <si>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</si>
  <si>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</si>
  <si>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</si>
  <si>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</si>
  <si>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</si>
  <si>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</si>
  <si>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</si>
  <si>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</si>
  <si>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</si>
  <si>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</si>
  <si>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</si>
  <si>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</si>
  <si>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</si>
  <si>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</si>
  <si>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</si>
  <si>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</si>
  <si>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</si>
  <si>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</si>
  <si>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</si>
  <si>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</si>
  <si>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</si>
  <si>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</si>
  <si>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</si>
  <si>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</si>
  <si>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</si>
  <si>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</si>
  <si>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</si>
  <si>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</si>
  <si>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</si>
  <si>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</si>
  <si>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</si>
  <si>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</si>
  <si>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</si>
  <si>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</si>
  <si>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</si>
  <si>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</si>
  <si>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</si>
  <si>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</si>
  <si>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</si>
  <si>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</si>
  <si>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</si>
  <si>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</si>
  <si>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</si>
  <si>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</si>
  <si>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</si>
  <si>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</si>
  <si>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</si>
  <si>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</si>
  <si>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</si>
  <si>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</si>
  <si>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</si>
  <si>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</si>
  <si>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</si>
  <si>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</si>
  <si>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</si>
  <si>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</si>
  <si>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</si>
  <si>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</si>
  <si>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</si>
  <si>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</si>
  <si>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</si>
  <si>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</si>
  <si>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</si>
  <si>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</si>
  <si>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</si>
  <si>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</si>
  <si>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</si>
  <si>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</si>
  <si>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</si>
  <si>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</si>
  <si>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</si>
  <si>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</si>
  <si>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</si>
  <si>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</si>
  <si>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</si>
  <si>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</si>
  <si>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</si>
  <si>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</si>
  <si>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</si>
  <si>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</si>
  <si>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</si>
  <si>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</si>
  <si>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</si>
  <si>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</si>
  <si>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</si>
  <si>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</si>
  <si>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</si>
  <si>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</si>
  <si>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</si>
  <si>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</si>
  <si>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</si>
  <si>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</si>
  <si>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</si>
  <si>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</si>
  <si>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</si>
  <si>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</si>
  <si>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</si>
  <si>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</si>
  <si>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</si>
  <si>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</si>
  <si>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</si>
  <si>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</si>
  <si>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</si>
  <si>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</si>
  <si>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</si>
  <si>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</si>
  <si>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</si>
  <si>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</si>
  <si>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</si>
  <si>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</si>
  <si>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</si>
  <si>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</si>
  <si>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</si>
  <si>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</si>
  <si>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</si>
  <si>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</si>
  <si>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</si>
  <si>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</si>
  <si>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</si>
  <si>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</si>
  <si>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</si>
  <si>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</si>
  <si>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</si>
  <si>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</si>
  <si>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</si>
  <si>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</si>
  <si>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</si>
  <si>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</si>
  <si>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</si>
  <si>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</si>
  <si>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</si>
  <si>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</si>
  <si>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</si>
  <si>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</si>
  <si>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</si>
  <si>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</si>
  <si>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</si>
  <si>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</si>
  <si>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</si>
  <si>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</si>
  <si>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</si>
  <si>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</si>
  <si>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</si>
  <si>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</si>
  <si>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</si>
  <si>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</si>
  <si>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</si>
  <si>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</si>
  <si>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</si>
  <si>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</si>
  <si>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</si>
  <si>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</si>
  <si>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</si>
  <si>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</si>
  <si>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</si>
  <si>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</si>
  <si>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</si>
  <si>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</si>
  <si>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</si>
  <si>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</si>
  <si>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</si>
  <si>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</si>
  <si>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</si>
  <si>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</si>
  <si>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</si>
  <si>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</si>
  <si>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</si>
  <si>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</si>
  <si>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</si>
  <si>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</si>
  <si>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</si>
  <si>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</si>
  <si>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</si>
  <si>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</si>
  <si>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</si>
  <si>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</si>
  <si>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</si>
  <si>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</si>
  <si>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</si>
  <si>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</si>
  <si>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</si>
  <si>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</si>
  <si>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</si>
  <si>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</si>
  <si>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</si>
  <si>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</si>
  <si>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</si>
  <si>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</si>
  <si>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</si>
  <si>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授産施設特別会計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</si>
  <si>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</si>
  <si>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</si>
  <si>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</si>
  <si>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</si>
  <si>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</si>
  <si>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</si>
  <si>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</si>
  <si>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</si>
  <si>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</si>
  <si>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</si>
  <si>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</si>
  <si>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</si>
  <si>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</si>
  <si>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</si>
  <si>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</si>
  <si>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</si>
  <si>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</si>
  <si>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</si>
  <si>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</si>
  <si>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</si>
  <si>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</si>
  <si>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戸隠観光施設事業会計</t>
    <phoneticPr fontId="5"/>
  </si>
  <si>
    <t>法適用企業</t>
    <phoneticPr fontId="5"/>
  </si>
  <si>
    <t>産業団地事業会計</t>
    <phoneticPr fontId="5"/>
  </si>
  <si>
    <t>鬼無里大岡観光施設事業特別会計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</si>
  <si>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</si>
  <si>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</si>
  <si>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</si>
  <si>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</si>
  <si>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</si>
  <si>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</si>
  <si>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</si>
  <si>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</si>
  <si>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</si>
  <si>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</si>
  <si>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</si>
  <si>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</si>
  <si>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</si>
  <si>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</si>
  <si>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</si>
  <si>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</si>
  <si>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</si>
  <si>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</si>
  <si>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</si>
  <si>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</si>
  <si>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</si>
  <si>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</si>
  <si>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</si>
  <si>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</si>
  <si>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</si>
  <si>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</si>
  <si>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</si>
  <si>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</si>
  <si>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</si>
  <si>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</si>
  <si>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</si>
  <si>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</si>
  <si>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</si>
  <si>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</si>
  <si>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</si>
  <si>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</si>
  <si>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</si>
  <si>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</si>
  <si>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</si>
  <si>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</si>
  <si>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</si>
  <si>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</si>
  <si>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</si>
  <si>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</si>
  <si>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</si>
  <si>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</si>
  <si>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</si>
  <si>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</si>
  <si>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</si>
  <si>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</si>
  <si>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</si>
  <si>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</si>
  <si>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</si>
  <si>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</si>
  <si>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</si>
  <si>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</si>
  <si>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</si>
  <si>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</si>
  <si>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</si>
  <si>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</si>
  <si>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</si>
  <si>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</si>
  <si>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</si>
  <si>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</si>
  <si>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</si>
  <si>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</si>
  <si>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</si>
  <si>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戸隠観光施設事業会計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</si>
  <si>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</si>
  <si>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</si>
  <si>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</si>
  <si>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</si>
  <si>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</si>
  <si>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</si>
  <si>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</si>
  <si>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</si>
  <si>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</si>
  <si>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</si>
  <si>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</si>
  <si>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</si>
  <si>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</si>
  <si>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</si>
  <si>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</si>
  <si>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</si>
  <si>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</si>
  <si>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</si>
  <si>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</si>
  <si>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</si>
  <si>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</si>
  <si>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</si>
  <si>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</si>
  <si>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</si>
  <si>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</si>
  <si>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</si>
  <si>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</si>
  <si>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</si>
  <si>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</si>
  <si>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</si>
  <si>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</si>
  <si>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</si>
  <si>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</si>
  <si>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</si>
  <si>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</si>
  <si>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</si>
  <si>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</si>
  <si>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</si>
  <si>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</si>
  <si>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</si>
  <si>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</si>
  <si>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</si>
  <si>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</si>
  <si>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</si>
  <si>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</si>
  <si>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</si>
  <si>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</si>
  <si>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</si>
  <si>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</si>
  <si>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</si>
  <si>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</si>
  <si>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</si>
  <si>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</si>
  <si>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</si>
  <si>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</si>
  <si>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</si>
  <si>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</si>
  <si>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</si>
  <si>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</si>
  <si>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</si>
  <si>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</si>
  <si>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</si>
  <si>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</si>
  <si>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</si>
  <si>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</si>
  <si>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</si>
  <si>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</si>
  <si>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</si>
  <si>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</si>
  <si>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</si>
  <si>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</si>
  <si>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</si>
  <si>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</si>
  <si>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</si>
  <si>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</si>
  <si>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</si>
  <si>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</si>
  <si>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</si>
  <si>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</si>
  <si>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</si>
  <si>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</si>
  <si>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</si>
  <si>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</si>
  <si>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</si>
  <si>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</si>
  <si>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2.18</t>
  </si>
  <si>
    <t>▲ 0.62</t>
  </si>
  <si>
    <t>▲ 5.54</t>
  </si>
  <si>
    <t>▲ 0.43</t>
  </si>
  <si>
    <t>水道事業会計</t>
  </si>
  <si>
    <t>下水道事業会計</t>
  </si>
  <si>
    <t>一般会計</t>
  </si>
  <si>
    <t>産業団地事業会計</t>
  </si>
  <si>
    <t>国民健康保険特別会計</t>
  </si>
  <si>
    <t>介護保険特別会計</t>
  </si>
  <si>
    <t>戸隠観光施設事業会計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</si>
  <si>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</si>
  <si>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</si>
  <si>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</si>
  <si>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</si>
  <si>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</si>
  <si>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</si>
  <si>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</si>
  <si>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</si>
  <si>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</si>
  <si>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</si>
  <si>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</si>
  <si>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</si>
  <si>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</si>
  <si>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</si>
  <si>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</si>
  <si>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長野市スポーツ協会</t>
  </si>
  <si>
    <t>長野市文化芸術振興財団</t>
  </si>
  <si>
    <t>ながの緑育協会</t>
  </si>
  <si>
    <t>長野市民病院</t>
  </si>
  <si>
    <t>長野電鉄</t>
  </si>
  <si>
    <t>電算</t>
  </si>
  <si>
    <t>まちづくり長野</t>
  </si>
  <si>
    <t>〇</t>
  </si>
  <si>
    <t>職員退職手当基金</t>
    <rPh sb="0" eb="2">
      <t>ショクイン</t>
    </rPh>
    <rPh sb="2" eb="4">
      <t>タイショク</t>
    </rPh>
    <rPh sb="4" eb="6">
      <t>テアテ</t>
    </rPh>
    <rPh sb="6" eb="8">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</si>
  <si>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</si>
  <si>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</si>
  <si>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</si>
  <si>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ふれあい長寿社会福祉基金</t>
    <rPh sb="4" eb="6">
      <t>チョウジュ</t>
    </rPh>
    <rPh sb="6" eb="8">
      <t>シャカイ</t>
    </rPh>
    <rPh sb="8" eb="10">
      <t>フクシ</t>
    </rPh>
    <rPh sb="10" eb="12">
      <t>キキン</t>
    </rPh>
    <phoneticPr fontId="5"/>
  </si>
  <si>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</si>
  <si>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</si>
  <si>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</si>
  <si>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</si>
  <si>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</si>
  <si>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</si>
  <si>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</si>
  <si>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</si>
  <si>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</si>
  <si>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</si>
  <si>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</si>
  <si>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</si>
  <si>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</si>
  <si>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長野県市町村自治振興組合</t>
  </si>
  <si>
    <t>経常損益は0.1</t>
    <rPh sb="0" eb="2">
      <t>ケイジョウ</t>
    </rPh>
    <rPh sb="2" eb="4">
      <t>ソンエキ</t>
    </rPh>
    <phoneticPr fontId="2"/>
  </si>
  <si>
    <t>▲10</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</si>
  <si>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</si>
  <si>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</si>
  <si>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</si>
  <si>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有形固定資産減価償却率、将来負担比率ともに類似団体平均と比較して高い状況にある。有形固定資産減価償却率については、増加率も平均より高くなっている。
　本市は類似団体に比べ有形固定資産の保有量が２割程度（金額換算で989億円程度）多いため、有形固定資産減価償却率への影響が出にくいといった特徴があり、市有施設等の更新を進めているが減価償却がそれを上回っているため、毎年上昇している。</t>
    <rPh sb="62" eb="64">
      <t>ヘイキン</t>
    </rPh>
    <rPh sb="66" eb="67">
      <t>タカ</t>
    </rPh>
    <rPh sb="112" eb="114">
      <t>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</si>
  <si>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</si>
  <si>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</si>
  <si>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</si>
  <si>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</si>
  <si>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</si>
  <si>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</si>
  <si>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</si>
  <si>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将来負担比率は類似団体と比較して高いものの、実質公債費比率は低くなっている。
平成26年度以降、長野Ｕスタジアム、第一庁舎・芸術館建設、学校耐震化事業などのプロジェクト事業の市債発行により、将来負担比率が上昇傾向にあったが、交付税措置される市債の増により将来負担額から控除される見込額が増加したこと及び市債の新規発行額の減により、比率は減少に転じた。
実質公債費比率は、長野オリンピック関係の市債償還が終わる平成29年度までは低下傾向だったが、前述のプロジェクト事業に伴う市債の元金償還が本格化したことから、平成30年度から比率が上昇傾向にある。今後も引き続き上昇することが見込まれるため、交付税措置のない市債発行を抑制していくよう努める。</t>
    <rPh sb="149" eb="150">
      <t>オヨ</t>
    </rPh>
    <rPh sb="151" eb="153">
      <t>シサイ</t>
    </rPh>
    <rPh sb="154" eb="156">
      <t>シンキ</t>
    </rPh>
    <rPh sb="156" eb="158">
      <t>ハッコウ</t>
    </rPh>
    <rPh sb="158" eb="159">
      <t>ガク</t>
    </rPh>
    <rPh sb="160" eb="161">
      <t>ゲン</t>
    </rPh>
    <rPh sb="165" eb="167">
      <t>ヒリツ</t>
    </rPh>
    <rPh sb="168" eb="170">
      <t>ゲンショウ</t>
    </rPh>
    <rPh sb="171" eb="172">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</si>
</sst>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1"/>
      <color theme="1"/>
      <name val="ＭＳ Ｐゴシック"/>
      <family val="3"/>
      <charset val="128"/>
    </font>
    <font>
      <sz val="11"/>
      <color indexed="8"/>
      <name val="BIZ UDゴシック"/>
      <family val="3"/>
      <charset val="128"/>
    </font>
    <font>
      <sz val="14"/>
      <color theme="1"/>
      <name val="ＭＳ Ｐゴシック"/>
      <family val="3"/>
      <charset val="128"/>
    </font>
    <font>
      <sz val="11"/>
      <name val="BIZ UD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40" xfId="16" applyFont="1" applyBorder="1" applyAlignment="1" applyProtection="1">
      <alignment horizontal="left" vertical="center" wrapText="1"/>
      <protection locked="0"/>
    </xf>
    <xf numFmtId="0" fontId="42"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7154-439A-97AD-49D086B4C0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53975</c:v>
                </c:pt>
                <c:pt idx="1">
                  <c:v>43231</c:v>
                </c:pt>
                <c:pt idx="2">
                  <c:v>57795</c:v>
                </c:pt>
                <c:pt idx="3">
                  <c:v>48549</c:v>
                </c:pt>
                <c:pt idx="4">
                  <c:v>38534</c:v>
                </c:pt>
              </c:numCache>
            </c:numRef>
          </c:val>
          <c:smooth val="0"/>
          <c:extLst>
            <c:ext xmlns:c16="http://schemas.microsoft.com/office/drawing/2014/chart" uri="{C3380CC4-5D6E-409C-BE32-E72D297353CC}">
              <c16:uniqueId val="{00000001-7154-439A-97AD-49D086B4C0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2.0299999999999998</c:v>
                </c:pt>
                <c:pt idx="1">
                  <c:v>2.5099999999999998</c:v>
                </c:pt>
                <c:pt idx="2">
                  <c:v>0.24</c:v>
                </c:pt>
                <c:pt idx="3">
                  <c:v>4.99</c:v>
                </c:pt>
                <c:pt idx="4">
                  <c:v>4.3600000000000003</c:v>
                </c:pt>
              </c:numCache>
            </c:numRef>
          </c:val>
          <c:extLst>
            <c:ext xmlns:c16="http://schemas.microsoft.com/office/drawing/2014/chart" uri="{C3380CC4-5D6E-409C-BE32-E72D297353CC}">
              <c16:uniqueId val="{00000000-1C3D-4FEE-9B87-46D85BFFD8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17.47</c:v>
                </c:pt>
                <c:pt idx="1">
                  <c:v>17.170000000000002</c:v>
                </c:pt>
                <c:pt idx="2">
                  <c:v>15.3</c:v>
                </c:pt>
                <c:pt idx="3">
                  <c:v>15.21</c:v>
                </c:pt>
                <c:pt idx="4">
                  <c:v>17.07</c:v>
                </c:pt>
              </c:numCache>
            </c:numRef>
          </c:val>
          <c:extLst>
            <c:ext xmlns:c16="http://schemas.microsoft.com/office/drawing/2014/chart" uri="{C3380CC4-5D6E-409C-BE32-E72D297353CC}">
              <c16:uniqueId val="{00000001-1C3D-4FEE-9B87-46D85BFFD8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-2.1800000000000002</c:v>
                </c:pt>
                <c:pt idx="1">
                  <c:v>-0.62</c:v>
                </c:pt>
                <c:pt idx="2">
                  <c:v>-5.54</c:v>
                </c:pt>
                <c:pt idx="3">
                  <c:v>4.78</c:v>
                </c:pt>
                <c:pt idx="4">
                  <c:v>-0.43</c:v>
                </c:pt>
              </c:numCache>
            </c:numRef>
          </c:val>
          <c:smooth val="0"/>
          <c:extLst>
            <c:ext xmlns:c16="http://schemas.microsoft.com/office/drawing/2014/chart" uri="{C3380CC4-5D6E-409C-BE32-E72D297353CC}">
              <c16:uniqueId val="{00000002-1C3D-4FEE-9B87-46D85BFFD8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53D9-4E42-9665-69A300E2FF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D9-4E42-9665-69A300E2FF7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0.02</c:v>
                </c:pt>
                <c:pt idx="4">
                  <c:v>#N/A</c:v>
                </c:pt>
                <c:pt idx="5">
                  <c:v>0.05</c:v>
                </c:pt>
                <c:pt idx="6">
                  <c:v>#N/A</c:v>
                </c:pt>
                <c:pt idx="7">
                  <c:v>0</c:v>
                </c:pt>
                <c:pt idx="8">
                  <c:v>#N/A</c:v>
                </c:pt>
                <c:pt idx="9">
                  <c:v>0.01</c:v>
                </c:pt>
              </c:numCache>
            </c:numRef>
          </c:val>
          <c:extLst>
            <c:ext xmlns:c16="http://schemas.microsoft.com/office/drawing/2014/chart" uri="{C3380CC4-5D6E-409C-BE32-E72D297353CC}">
              <c16:uniqueId val="{00000002-53D9-4E42-9665-69A300E2FF75}"/>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0.08</c:v>
                </c:pt>
                <c:pt idx="8">
                  <c:v>#N/A</c:v>
                </c:pt>
                <c:pt idx="9">
                  <c:v>0.09</c:v>
                </c:pt>
              </c:numCache>
            </c:numRef>
          </c:val>
          <c:extLst>
            <c:ext xmlns:c16="http://schemas.microsoft.com/office/drawing/2014/chart" uri="{C3380CC4-5D6E-409C-BE32-E72D297353CC}">
              <c16:uniqueId val="{00000003-53D9-4E42-9665-69A300E2FF7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0.59</c:v>
                </c:pt>
                <c:pt idx="2">
                  <c:v>#N/A</c:v>
                </c:pt>
                <c:pt idx="3">
                  <c:v>0.94</c:v>
                </c:pt>
                <c:pt idx="4">
                  <c:v>#N/A</c:v>
                </c:pt>
                <c:pt idx="5">
                  <c:v>0.79</c:v>
                </c:pt>
                <c:pt idx="6">
                  <c:v>#N/A</c:v>
                </c:pt>
                <c:pt idx="7">
                  <c:v>0.69</c:v>
                </c:pt>
                <c:pt idx="8">
                  <c:v>#N/A</c:v>
                </c:pt>
                <c:pt idx="9">
                  <c:v>0.95</c:v>
                </c:pt>
              </c:numCache>
            </c:numRef>
          </c:val>
          <c:extLst>
            <c:ext xmlns:c16="http://schemas.microsoft.com/office/drawing/2014/chart" uri="{C3380CC4-5D6E-409C-BE32-E72D297353CC}">
              <c16:uniqueId val="{00000004-53D9-4E42-9665-69A300E2FF7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0.74</c:v>
                </c:pt>
                <c:pt idx="4">
                  <c:v>#N/A</c:v>
                </c:pt>
                <c:pt idx="5">
                  <c:v>0.36</c:v>
                </c:pt>
                <c:pt idx="6">
                  <c:v>#N/A</c:v>
                </c:pt>
                <c:pt idx="7">
                  <c:v>1.28</c:v>
                </c:pt>
                <c:pt idx="8">
                  <c:v>#N/A</c:v>
                </c:pt>
                <c:pt idx="9">
                  <c:v>1.25</c:v>
                </c:pt>
              </c:numCache>
            </c:numRef>
          </c:val>
          <c:extLst>
            <c:ext xmlns:c16="http://schemas.microsoft.com/office/drawing/2014/chart" uri="{C3380CC4-5D6E-409C-BE32-E72D297353CC}">
              <c16:uniqueId val="{00000005-53D9-4E42-9665-69A300E2FF75}"/>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1.71</c:v>
                </c:pt>
                <c:pt idx="4">
                  <c:v>#N/A</c:v>
                </c:pt>
                <c:pt idx="5">
                  <c:v>1.82</c:v>
                </c:pt>
                <c:pt idx="6">
                  <c:v>#N/A</c:v>
                </c:pt>
                <c:pt idx="7">
                  <c:v>1.65</c:v>
                </c:pt>
                <c:pt idx="8">
                  <c:v>#N/A</c:v>
                </c:pt>
                <c:pt idx="9">
                  <c:v>1.65</c:v>
                </c:pt>
              </c:numCache>
            </c:numRef>
          </c:val>
          <c:extLst>
            <c:ext xmlns:c16="http://schemas.microsoft.com/office/drawing/2014/chart" uri="{C3380CC4-5D6E-409C-BE32-E72D297353CC}">
              <c16:uniqueId val="{00000006-53D9-4E42-9665-69A300E2FF7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c:v>
                </c:pt>
                <c:pt idx="2">
                  <c:v>#N/A</c:v>
                </c:pt>
                <c:pt idx="3">
                  <c:v>2.5099999999999998</c:v>
                </c:pt>
                <c:pt idx="4">
                  <c:v>#N/A</c:v>
                </c:pt>
                <c:pt idx="5">
                  <c:v>0.23</c:v>
                </c:pt>
                <c:pt idx="6">
                  <c:v>#N/A</c:v>
                </c:pt>
                <c:pt idx="7">
                  <c:v>4.99</c:v>
                </c:pt>
                <c:pt idx="8">
                  <c:v>#N/A</c:v>
                </c:pt>
                <c:pt idx="9">
                  <c:v>4.3600000000000003</c:v>
                </c:pt>
              </c:numCache>
            </c:numRef>
          </c:val>
          <c:extLst>
            <c:ext xmlns:c16="http://schemas.microsoft.com/office/drawing/2014/chart" uri="{C3380CC4-5D6E-409C-BE32-E72D297353CC}">
              <c16:uniqueId val="{00000007-53D9-4E42-9665-69A300E2FF7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6.91</c:v>
                </c:pt>
                <c:pt idx="2">
                  <c:v>#N/A</c:v>
                </c:pt>
                <c:pt idx="3">
                  <c:v>6.52</c:v>
                </c:pt>
                <c:pt idx="4">
                  <c:v>#N/A</c:v>
                </c:pt>
                <c:pt idx="5">
                  <c:v>6.07</c:v>
                </c:pt>
                <c:pt idx="6">
                  <c:v>#N/A</c:v>
                </c:pt>
                <c:pt idx="7">
                  <c:v>5.88</c:v>
                </c:pt>
                <c:pt idx="8">
                  <c:v>#N/A</c:v>
                </c:pt>
                <c:pt idx="9">
                  <c:v>6.26</c:v>
                </c:pt>
              </c:numCache>
            </c:numRef>
          </c:val>
          <c:extLst>
            <c:ext xmlns:c16="http://schemas.microsoft.com/office/drawing/2014/chart" uri="{C3380CC4-5D6E-409C-BE32-E72D297353CC}">
              <c16:uniqueId val="{00000008-53D9-4E42-9665-69A300E2FF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13.54</c:v>
                </c:pt>
                <c:pt idx="2">
                  <c:v>#N/A</c:v>
                </c:pt>
                <c:pt idx="3">
                  <c:v>14.3</c:v>
                </c:pt>
                <c:pt idx="4">
                  <c:v>#N/A</c:v>
                </c:pt>
                <c:pt idx="5">
                  <c:v>15.53</c:v>
                </c:pt>
                <c:pt idx="6">
                  <c:v>#N/A</c:v>
                </c:pt>
                <c:pt idx="7">
                  <c:v>15.71</c:v>
                </c:pt>
                <c:pt idx="8">
                  <c:v>#N/A</c:v>
                </c:pt>
                <c:pt idx="9">
                  <c:v>15.93</c:v>
                </c:pt>
              </c:numCache>
            </c:numRef>
          </c:val>
          <c:extLst>
            <c:ext xmlns:c16="http://schemas.microsoft.com/office/drawing/2014/chart" uri="{C3380CC4-5D6E-409C-BE32-E72D297353CC}">
              <c16:uniqueId val="{00000009-53D9-4E42-9665-69A300E2FF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19072</c:v>
                </c:pt>
                <c:pt idx="5">
                  <c:v>19064</c:v>
                </c:pt>
                <c:pt idx="8">
                  <c:v>18838</c:v>
                </c:pt>
                <c:pt idx="11">
                  <c:v>18153</c:v>
                </c:pt>
                <c:pt idx="14">
                  <c:v>18284</c:v>
                </c:pt>
              </c:numCache>
            </c:numRef>
          </c:val>
          <c:extLst>
            <c:ext xmlns:c16="http://schemas.microsoft.com/office/drawing/2014/chart" uri="{C3380CC4-5D6E-409C-BE32-E72D297353CC}">
              <c16:uniqueId val="{00000000-3FE4-4C84-9125-D65704AC27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E4-4C84-9125-D65704AC27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162</c:v>
                </c:pt>
                <c:pt idx="3">
                  <c:v>157</c:v>
                </c:pt>
                <c:pt idx="6">
                  <c:v>132</c:v>
                </c:pt>
                <c:pt idx="9">
                  <c:v>128</c:v>
                </c:pt>
                <c:pt idx="12">
                  <c:v>61</c:v>
                </c:pt>
              </c:numCache>
            </c:numRef>
          </c:val>
          <c:extLst>
            <c:ext xmlns:c16="http://schemas.microsoft.com/office/drawing/2014/chart" uri="{C3380CC4-5D6E-409C-BE32-E72D297353CC}">
              <c16:uniqueId val="{00000002-3FE4-4C84-9125-D65704AC27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c:v>
                </c:pt>
                <c:pt idx="3">
                  <c:v>96</c:v>
                </c:pt>
                <c:pt idx="6">
                  <c:v>460</c:v>
                </c:pt>
                <c:pt idx="9">
                  <c:v>860</c:v>
                </c:pt>
                <c:pt idx="12">
                  <c:v>931</c:v>
                </c:pt>
              </c:numCache>
            </c:numRef>
          </c:val>
          <c:extLst>
            <c:ext xmlns:c16="http://schemas.microsoft.com/office/drawing/2014/chart" uri="{C3380CC4-5D6E-409C-BE32-E72D297353CC}">
              <c16:uniqueId val="{00000003-3FE4-4C84-9125-D65704AC27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5005</c:v>
                </c:pt>
                <c:pt idx="3">
                  <c:v>4934</c:v>
                </c:pt>
                <c:pt idx="6">
                  <c:v>4880</c:v>
                </c:pt>
                <c:pt idx="9">
                  <c:v>4780</c:v>
                </c:pt>
                <c:pt idx="12">
                  <c:v>4751</c:v>
                </c:pt>
              </c:numCache>
            </c:numRef>
          </c:val>
          <c:extLst>
            <c:ext xmlns:c16="http://schemas.microsoft.com/office/drawing/2014/chart" uri="{C3380CC4-5D6E-409C-BE32-E72D297353CC}">
              <c16:uniqueId val="{00000004-3FE4-4C84-9125-D65704AC27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E4-4C84-9125-D65704AC27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E4-4C84-9125-D65704AC27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15629</c:v>
                </c:pt>
                <c:pt idx="3">
                  <c:v>15713</c:v>
                </c:pt>
                <c:pt idx="6">
                  <c:v>15965</c:v>
                </c:pt>
                <c:pt idx="9">
                  <c:v>15990</c:v>
                </c:pt>
                <c:pt idx="12">
                  <c:v>16180</c:v>
                </c:pt>
              </c:numCache>
            </c:numRef>
          </c:val>
          <c:extLst>
            <c:ext xmlns:c16="http://schemas.microsoft.com/office/drawing/2014/chart" uri="{C3380CC4-5D6E-409C-BE32-E72D297353CC}">
              <c16:uniqueId val="{00000007-3FE4-4C84-9125-D65704AC27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1775</c:v>
                </c:pt>
                <c:pt idx="2">
                  <c:v>#N/A</c:v>
                </c:pt>
                <c:pt idx="3">
                  <c:v>#N/A</c:v>
                </c:pt>
                <c:pt idx="4">
                  <c:v>1836</c:v>
                </c:pt>
                <c:pt idx="5">
                  <c:v>#N/A</c:v>
                </c:pt>
                <c:pt idx="6">
                  <c:v>#N/A</c:v>
                </c:pt>
                <c:pt idx="7">
                  <c:v>2599</c:v>
                </c:pt>
                <c:pt idx="8">
                  <c:v>#N/A</c:v>
                </c:pt>
                <c:pt idx="9">
                  <c:v>#N/A</c:v>
                </c:pt>
                <c:pt idx="10">
                  <c:v>3605</c:v>
                </c:pt>
                <c:pt idx="11">
                  <c:v>#N/A</c:v>
                </c:pt>
                <c:pt idx="12">
                  <c:v>#N/A</c:v>
                </c:pt>
                <c:pt idx="13">
                  <c:v>3639</c:v>
                </c:pt>
                <c:pt idx="14">
                  <c:v>#N/A</c:v>
                </c:pt>
              </c:numCache>
            </c:numRef>
          </c:val>
          <c:smooth val="0"/>
          <c:extLst>
            <c:ext xmlns:c16="http://schemas.microsoft.com/office/drawing/2014/chart" uri="{C3380CC4-5D6E-409C-BE32-E72D297353CC}">
              <c16:uniqueId val="{00000008-3FE4-4C84-9125-D65704AC27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163743</c:v>
                </c:pt>
                <c:pt idx="5">
                  <c:v>162553</c:v>
                </c:pt>
                <c:pt idx="8">
                  <c:v>158386</c:v>
                </c:pt>
                <c:pt idx="11">
                  <c:v>161867</c:v>
                </c:pt>
                <c:pt idx="14">
                  <c:v>157590</c:v>
                </c:pt>
              </c:numCache>
            </c:numRef>
          </c:val>
          <c:extLst>
            <c:ext xmlns:c16="http://schemas.microsoft.com/office/drawing/2014/chart" uri="{C3380CC4-5D6E-409C-BE32-E72D297353CC}">
              <c16:uniqueId val="{00000000-0BFE-4482-BABD-4AAF5DCDCF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27798</c:v>
                </c:pt>
                <c:pt idx="5">
                  <c:v>28837</c:v>
                </c:pt>
                <c:pt idx="8">
                  <c:v>28039</c:v>
                </c:pt>
                <c:pt idx="11">
                  <c:v>26342</c:v>
                </c:pt>
                <c:pt idx="14">
                  <c:v>25211</c:v>
                </c:pt>
              </c:numCache>
            </c:numRef>
          </c:val>
          <c:extLst>
            <c:ext xmlns:c16="http://schemas.microsoft.com/office/drawing/2014/chart" uri="{C3380CC4-5D6E-409C-BE32-E72D297353CC}">
              <c16:uniqueId val="{00000001-0BFE-4482-BABD-4AAF5DCDCF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26172</c:v>
                </c:pt>
                <c:pt idx="5">
                  <c:v>26492</c:v>
                </c:pt>
                <c:pt idx="8">
                  <c:v>25329</c:v>
                </c:pt>
                <c:pt idx="11">
                  <c:v>27732</c:v>
                </c:pt>
                <c:pt idx="14">
                  <c:v>34148</c:v>
                </c:pt>
              </c:numCache>
            </c:numRef>
          </c:val>
          <c:extLst>
            <c:ext xmlns:c16="http://schemas.microsoft.com/office/drawing/2014/chart" uri="{C3380CC4-5D6E-409C-BE32-E72D297353CC}">
              <c16:uniqueId val="{00000002-0BFE-4482-BABD-4AAF5DCDCF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FE-4482-BABD-4AAF5DCDCF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FE-4482-BABD-4AAF5DCDCF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907</c:v>
                </c:pt>
                <c:pt idx="3">
                  <c:v>1467</c:v>
                </c:pt>
                <c:pt idx="6">
                  <c:v>1144</c:v>
                </c:pt>
                <c:pt idx="9">
                  <c:v>1059</c:v>
                </c:pt>
                <c:pt idx="12">
                  <c:v>1169</c:v>
                </c:pt>
              </c:numCache>
            </c:numRef>
          </c:val>
          <c:extLst>
            <c:ext xmlns:c16="http://schemas.microsoft.com/office/drawing/2014/chart" uri="{C3380CC4-5D6E-409C-BE32-E72D297353CC}">
              <c16:uniqueId val="{00000005-0BFE-4482-BABD-4AAF5DCDCF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22796</c:v>
                </c:pt>
                <c:pt idx="3">
                  <c:v>22262</c:v>
                </c:pt>
                <c:pt idx="6">
                  <c:v>22084</c:v>
                </c:pt>
                <c:pt idx="9">
                  <c:v>22507</c:v>
                </c:pt>
                <c:pt idx="12">
                  <c:v>22629</c:v>
                </c:pt>
              </c:numCache>
            </c:numRef>
          </c:val>
          <c:extLst>
            <c:ext xmlns:c16="http://schemas.microsoft.com/office/drawing/2014/chart" uri="{C3380CC4-5D6E-409C-BE32-E72D297353CC}">
              <c16:uniqueId val="{00000006-0BFE-4482-BABD-4AAF5DCDCF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4895</c:v>
                </c:pt>
                <c:pt idx="3">
                  <c:v>10935</c:v>
                </c:pt>
                <c:pt idx="6">
                  <c:v>11755</c:v>
                </c:pt>
                <c:pt idx="9">
                  <c:v>12894</c:v>
                </c:pt>
                <c:pt idx="12">
                  <c:v>14107</c:v>
                </c:pt>
              </c:numCache>
            </c:numRef>
          </c:val>
          <c:extLst>
            <c:ext xmlns:c16="http://schemas.microsoft.com/office/drawing/2014/chart" uri="{C3380CC4-5D6E-409C-BE32-E72D297353CC}">
              <c16:uniqueId val="{00000007-0BFE-4482-BABD-4AAF5DCDCF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55512</c:v>
                </c:pt>
                <c:pt idx="3">
                  <c:v>52015</c:v>
                </c:pt>
                <c:pt idx="6">
                  <c:v>48548</c:v>
                </c:pt>
                <c:pt idx="9">
                  <c:v>46362</c:v>
                </c:pt>
                <c:pt idx="12">
                  <c:v>44642</c:v>
                </c:pt>
              </c:numCache>
            </c:numRef>
          </c:val>
          <c:extLst>
            <c:ext xmlns:c16="http://schemas.microsoft.com/office/drawing/2014/chart" uri="{C3380CC4-5D6E-409C-BE32-E72D297353CC}">
              <c16:uniqueId val="{00000008-0BFE-4482-BABD-4AAF5DCDCF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4632</c:v>
                </c:pt>
                <c:pt idx="3">
                  <c:v>4411</c:v>
                </c:pt>
                <c:pt idx="6">
                  <c:v>4617</c:v>
                </c:pt>
                <c:pt idx="9">
                  <c:v>4323</c:v>
                </c:pt>
                <c:pt idx="12">
                  <c:v>3956</c:v>
                </c:pt>
              </c:numCache>
            </c:numRef>
          </c:val>
          <c:extLst>
            <c:ext xmlns:c16="http://schemas.microsoft.com/office/drawing/2014/chart" uri="{C3380CC4-5D6E-409C-BE32-E72D297353CC}">
              <c16:uniqueId val="{00000009-0BFE-4482-BABD-4AAF5DCDCF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162233</c:v>
                </c:pt>
                <c:pt idx="3">
                  <c:v>158797</c:v>
                </c:pt>
                <c:pt idx="6">
                  <c:v>160273</c:v>
                </c:pt>
                <c:pt idx="9">
                  <c:v>160516</c:v>
                </c:pt>
                <c:pt idx="12">
                  <c:v>156024</c:v>
                </c:pt>
              </c:numCache>
            </c:numRef>
          </c:val>
          <c:extLst>
            <c:ext xmlns:c16="http://schemas.microsoft.com/office/drawing/2014/chart" uri="{C3380CC4-5D6E-409C-BE32-E72D297353CC}">
              <c16:uniqueId val="{0000000A-0BFE-4482-BABD-4AAF5DCDCF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33262</c:v>
                </c:pt>
                <c:pt idx="2">
                  <c:v>#N/A</c:v>
                </c:pt>
                <c:pt idx="3">
                  <c:v>#N/A</c:v>
                </c:pt>
                <c:pt idx="4">
                  <c:v>32006</c:v>
                </c:pt>
                <c:pt idx="5">
                  <c:v>#N/A</c:v>
                </c:pt>
                <c:pt idx="6">
                  <c:v>#N/A</c:v>
                </c:pt>
                <c:pt idx="7">
                  <c:v>36666</c:v>
                </c:pt>
                <c:pt idx="8">
                  <c:v>#N/A</c:v>
                </c:pt>
                <c:pt idx="9">
                  <c:v>#N/A</c:v>
                </c:pt>
                <c:pt idx="10">
                  <c:v>31719</c:v>
                </c:pt>
                <c:pt idx="11">
                  <c:v>#N/A</c:v>
                </c:pt>
                <c:pt idx="12">
                  <c:v>#N/A</c:v>
                </c:pt>
                <c:pt idx="13">
                  <c:v>25578</c:v>
                </c:pt>
                <c:pt idx="14">
                  <c:v>#N/A</c:v>
                </c:pt>
              </c:numCache>
            </c:numRef>
          </c:val>
          <c:smooth val="0"/>
          <c:extLst>
            <c:ext xmlns:c16="http://schemas.microsoft.com/office/drawing/2014/chart" uri="{C3380CC4-5D6E-409C-BE32-E72D297353CC}">
              <c16:uniqueId val="{0000000B-0BFE-4482-BABD-4AAF5DCDCF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13408</c:v>
                </c:pt>
                <c:pt idx="1">
                  <c:v>13535</c:v>
                </c:pt>
                <c:pt idx="2">
                  <c:v>15772</c:v>
                </c:pt>
              </c:numCache>
            </c:numRef>
          </c:val>
          <c:extLst>
            <c:ext xmlns:c16="http://schemas.microsoft.com/office/drawing/2014/chart" uri="{C3380CC4-5D6E-409C-BE32-E72D297353CC}">
              <c16:uniqueId val="{00000000-6C53-4A7E-8E50-4DC2551D72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4073</c:v>
                </c:pt>
                <c:pt idx="1">
                  <c:v>4076</c:v>
                </c:pt>
                <c:pt idx="2">
                  <c:v>7503</c:v>
                </c:pt>
              </c:numCache>
            </c:numRef>
          </c:val>
          <c:extLst>
            <c:ext xmlns:c16="http://schemas.microsoft.com/office/drawing/2014/chart" uri="{C3380CC4-5D6E-409C-BE32-E72D297353CC}">
              <c16:uniqueId val="{00000001-6C53-4A7E-8E50-4DC2551D72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13781</c:v>
                </c:pt>
                <c:pt idx="1">
                  <c:v>13886</c:v>
                </c:pt>
                <c:pt idx="2">
                  <c:v>15046</c:v>
                </c:pt>
              </c:numCache>
            </c:numRef>
          </c:val>
          <c:extLst>
            <c:ext xmlns:c16="http://schemas.microsoft.com/office/drawing/2014/chart" uri="{C3380CC4-5D6E-409C-BE32-E72D297353CC}">
              <c16:uniqueId val="{00000002-6C53-4A7E-8E50-4DC2551D72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{8FEE4F17-C1AC-4D4A-8FA3-3123CAE0AB30}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DC-4915-B74B-FE53681DDD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{7EA11E3A-4D20-40E0-9C07-7E88DEC58B84}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DC-4915-B74B-FE53681DDD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{0CAE6705-2971-49AD-9C99-07FC6D5FF11C}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DC-4915-B74B-FE53681DDD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{848F3847-EA92-4F68-A518-433139DE0AA4}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DC-4915-B74B-FE53681DDD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{F07BE0C3-4F67-4BED-B1FD-3A867877E8D5}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DC-4915-B74B-FE53681DDDF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{42B622CA-5E78-44DA-A7FF-302B113AF888}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DC-4915-B74B-FE53681DDDF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{557B7258-C9E1-471F-ACEB-FCDA118B6960}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DC-4915-B74B-FE53681DDDF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{50023FE8-979A-43BC-ABE3-9EC474C1F182}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DC-4915-B74B-FE53681DDDF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{4DD581FA-E97E-4F46-ABBA-870560CBD09A}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DC-4915-B74B-FE53681DDD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62.9</c:v>
                </c:pt>
                <c:pt idx="16">
                  <c:v>64</c:v>
                </c:pt>
                <c:pt idx="24">
                  <c:v>65</c:v>
                </c:pt>
                <c:pt idx="32">
                  <c:v>66.400000000000006</c:v>
                </c:pt>
              </c:numCache>
            </c:numRef>
          </c:xVal>
          <c:yVal>
            <c:numRef>
              <c:f>公会計指標分析・財政指標組合せ分析表!$BP$51:$DC$51</c:f>
              <c:numCache>
                <c:formatCode>#,##0.0;"▲ "#,##0.0</c:formatCode>
                <c:ptCount val="40"/>
                <c:pt idx="0">
                  <c:v>46.2</c:v>
                </c:pt>
                <c:pt idx="8">
                  <c:v>44</c:v>
                </c:pt>
                <c:pt idx="16">
                  <c:v>50.7</c:v>
                </c:pt>
                <c:pt idx="24">
                  <c:v>42.8</c:v>
                </c:pt>
                <c:pt idx="32">
                  <c:v>33</c:v>
                </c:pt>
              </c:numCache>
            </c:numRef>
          </c:yVal>
          <c:smooth val="0"/>
          <c:extLst>
            <c:ext xmlns:c16="http://schemas.microsoft.com/office/drawing/2014/chart" uri="{C3380CC4-5D6E-409C-BE32-E72D297353CC}">
              <c16:uniqueId val="{00000009-C9DC-4915-B74B-FE53681DDD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{CDF33D12-4736-477C-A5B1-7DD91531AA70}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DC-4915-B74B-FE53681DDD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{E8E33051-95FA-40CF-A744-D3D171DD5262}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DC-4915-B74B-FE53681DDD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{85F607E2-80E5-4F3A-86B1-3AF825C01443}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DC-4915-B74B-FE53681DDD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{88ED5576-0063-4A3F-B408-34776C83DF1A}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DC-4915-B74B-FE53681DDD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{E18F21BA-EAE9-48EA-86E1-2AB03FCB311E}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DC-4915-B74B-FE53681DDDF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{C5165246-A8B9-46A1-B470-1ABAF0C10897}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DC-4915-B74B-FE53681DDDF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{4BD7A303-0A72-436D-9752-38DAC10A742D}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DC-4915-B74B-FE53681DDDF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{9E10229F-5079-4010-92D0-49C53F1470E3}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DC-4915-B74B-FE53681DDDF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{D63A8DE8-A2A0-4F9F-A8E7-F0692B04B618}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DC-4915-B74B-FE53681DDD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9DC-4915-B74B-FE53681DDDFD}"/>
            </c:ext>
          </c:extLst>
        </c:ser>
        <c:dLbls>
          <c:showLegendKey val="0"/>
          <c:showVal val="1"/>
          <c:showCatName val="0"/>
          <c:showSerName val="0"/>
          <c:showPercent val="0"/>
          <c:showBubbleSize val="0"/>
        </c:dLbls>
        <c:axId val="46179840"/>
        <c:axId val="46181760"/>
      </c:scatterChart>
      <c:valAx>
        <c:axId val="46179840"/>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460057526718E-2"/>
                  <c:y val="-6.0637081677120612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{8BC77BC0-7799-44FB-A484-7EC811904818}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D7-4F61-A82F-39C2CB4A08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{C0278BAF-2248-4E81-AFFB-06DDE437FF90}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7-4F61-A82F-39C2CB4A08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{ACCF6585-B1A6-4D8B-AC4B-914A40B6E231}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7-4F61-A82F-39C2CB4A08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{226676EC-ADAE-49F8-BFCC-FB14025F667E}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7-4F61-A82F-39C2CB4A08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{C92DF581-1148-4180-8BF6-274AE84EA64E}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7-4F61-A82F-39C2CB4A08AA}"/>
                </c:ext>
              </c:extLst>
            </c:dLbl>
            <c:dLbl>
              <c:idx val="8"/>
              <c:layout>
                <c:manualLayout>
                  <c:x val="-3.8097523180694683E-2"/>
                  <c:y val="-6.41962124984674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{32721560-7040-4F64-99F6-0A93A5EDD692}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D7-4F61-A82F-39C2CB4A08A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{E170469F-19B7-4774-BC39-31BF305DD885}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D7-4F61-A82F-39C2CB4A08A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{D4B540F3-7241-4C1E-B2F7-B1AAF964ED9E}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D7-4F61-A82F-39C2CB4A08A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{6B190783-F957-46E0-A3F6-B9386D95FE27}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D7-4F61-A82F-39C2CB4A08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2.1</c:v>
                </c:pt>
                <c:pt idx="16">
                  <c:v>2.8</c:v>
                </c:pt>
                <c:pt idx="24">
                  <c:v>3.6</c:v>
                </c:pt>
                <c:pt idx="32">
                  <c:v>4.3</c:v>
                </c:pt>
              </c:numCache>
            </c:numRef>
          </c:xVal>
          <c:yVal>
            <c:numRef>
              <c:f>公会計指標分析・財政指標組合せ分析表!$BP$73:$DC$73</c:f>
              <c:numCache>
                <c:formatCode>#,##0.0;"▲ "#,##0.0</c:formatCode>
                <c:ptCount val="40"/>
                <c:pt idx="0">
                  <c:v>46.2</c:v>
                </c:pt>
                <c:pt idx="8">
                  <c:v>44</c:v>
                </c:pt>
                <c:pt idx="16">
                  <c:v>50.7</c:v>
                </c:pt>
                <c:pt idx="24">
                  <c:v>42.8</c:v>
                </c:pt>
                <c:pt idx="32">
                  <c:v>33</c:v>
                </c:pt>
              </c:numCache>
            </c:numRef>
          </c:yVal>
          <c:smooth val="0"/>
          <c:extLst>
            <c:ext xmlns:c16="http://schemas.microsoft.com/office/drawing/2014/chart" uri="{C3380CC4-5D6E-409C-BE32-E72D297353CC}">
              <c16:uniqueId val="{00000009-94D7-4F61-A82F-39C2CB4A08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{5CDA36DD-5962-4BBE-8C52-B70B04D36C56}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D7-4F61-A82F-39C2CB4A08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{67A544F1-4657-4001-9362-1E9FAB34D506}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7-4F61-A82F-39C2CB4A08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{3BF4B0D5-4225-44A2-8AB1-C51E8C8CC18F}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7-4F61-A82F-39C2CB4A08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{5504B284-572C-45CE-9157-F409763DFC57}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7-4F61-A82F-39C2CB4A08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{D6B12107-70DE-4E90-8550-F4993E55595C}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7-4F61-A82F-39C2CB4A08A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{867021B0-F4FA-4997-8EAE-F486DDAC2FEB}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D7-4F61-A82F-39C2CB4A08A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{292C17CA-44AE-4865-B7BD-38BD5D9C1612}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D7-4F61-A82F-39C2CB4A08A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{1EAFB8B7-4C9E-459A-A30B-8233028C45B6}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D7-4F61-A82F-39C2CB4A08A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{F7C6E78F-BFBC-4F64-B6F2-7E3D808E680C}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D7-4F61-A82F-39C2CB4A08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4D7-4F61-A82F-39C2CB4A08AA}"/>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787686A-EED4-4377-B344-EF2E6EE6222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D4355F-5EAD-4A49-BFCC-26A14FE3AEA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年度以降の第一庁舎・芸術館建設等の建設事業の進捗に伴い、建設事業債の発行が増加し、平成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年度以降、その元金償還が本格化したことから、上昇に転じた。</a:t>
          </a:r>
        </a:p>
        <a:p>
          <a:r>
            <a:rPr kumimoji="1" lang="ja-JP" altLang="en-US" sz="1400">
              <a:latin typeface="ＭＳ ゴシック" pitchFamily="49" charset="-128"/>
              <a:ea typeface="ＭＳ ゴシック" pitchFamily="49" charset="-128"/>
            </a:rPr>
            <a:t>　また、令和元年度以降、長野広域連合が実施するごみ処理施設建設に係る負担金も増加している。</a:t>
          </a:r>
        </a:p>
        <a:p>
          <a:r>
            <a:rPr kumimoji="1" lang="ja-JP" altLang="en-US" sz="1400">
              <a:latin typeface="ＭＳ ゴシック" pitchFamily="49" charset="-128"/>
              <a:ea typeface="ＭＳ ゴシック" pitchFamily="49" charset="-128"/>
            </a:rPr>
            <a:t>　今後さらに、東日本台風災害に係る復旧・復興事業や公共施設の長寿命化対策等により上昇が見込まれる。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地方債の現在高は、平成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の第一庁舎・芸術館建設等の建設事業の進捗により増加に転じていたが、交付税措置率の低い起債の新規発行を大幅に取りやめたことなどにより令和３年度は減少に転じている。一方、長野広域連合で実施しているごみ処理施設建設に伴う負担金の増加や、公共施設の長寿命化対策の進捗により、令和６年度には再度増加に転ずる見込みである。また、今後の社会保障関係経費や公債費等の経常的経費の増加により、財政調整基金等が減少する見込みであることから、将来負担比率の分子全体としては今後、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基金残高は、ピーク時の平成４年度には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億円まで減少した。その後、一時的には基金への積立が可能となったものの、市税の伸び悩みや地方交付税の減少によって、基金の取り崩しに依存した状態が続いていたが、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第一庁舎・芸術館建設等の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プロジェクト事業の本格化に備え、新たに基金を造成するなど準備を進めてきた。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年度以降、財政調整基金の取崩額が積立額を上回る状況が続き目減り状況が続いたが、令和３年度は、前年度決算剰余金の処分として財政調整基金に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億円を積み増し、さらに、減債基金において臨時財政対策債償還基金費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億円を積み増した。また、市税収入の大幅増収により前年度に引き続き財政調整基金の取崩しは行わなかった。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これらにより、財政調整基金、減債基金共に増加し、基金全体では、施設長寿命化に備えるため公共施設等総合管理基金の積み増し等により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係経費などに対応するため、歳出の見直しなど財政健全化への取り組みにより、財政調整基金の取り崩し額の圧縮を図り、ほかの特定目的基金についても、基金目的に沿った計画的な運用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　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退職手当支給に備えるための積み立て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施設長寿命化改修に備えるための積み立て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　過疎地域の各種自立促進事業に充当するための積み立て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今後増加が見込まれる退職手当に備え適切に積み立てる。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今後増加が見込まれる市有施設の長寿命化改修に備え適切に積み立て、必要な経費に対し充当する。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　一般財源の不足が見込まれることから、基金の目的に沿って適切に各事業に充当していく。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億円と見込んだ基金の取り崩しは、減収と見込んだ市税収入が大幅増収となったことから取り崩しは行わなかった。これらから、令和２年度末（残高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億円）と比較すると約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係経費などに対応するため、歳出の見直しなど財政健全化への取り組みにより、財政調整基金の取り崩し額の圧縮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東日本台風災害復旧事業における起債償還に備えるための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億円及び後年における臨時財政対策債の償還に備えるための臨時財政対策債償還基金費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市債の償還及び市債の適正な管理に必要な財源を確保するため、適切に管理運用していく。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50">
              <a:latin typeface="BIZ UDゴシック" panose="020B0400000000000000" pitchFamily="49" charset="-128"/>
              <a:ea typeface="BIZ UDゴシック" panose="020B0400000000000000" pitchFamily="49" charset="-128"/>
            </a:rPr>
            <a:t>　有形固定資産減価償却率を算出する際の分子となる減価償却累計額は、単年度（令和</a:t>
          </a:r>
          <a:r>
            <a:rPr kumimoji="1" lang="en-US" altLang="ja-JP" sz="1050">
              <a:latin typeface="BIZ UDゴシック" panose="020B0400000000000000" pitchFamily="49" charset="-128"/>
              <a:ea typeface="BIZ UDゴシック" panose="020B0400000000000000" pitchFamily="49" charset="-128"/>
            </a:rPr>
            <a:t>3</a:t>
          </a:r>
          <a:r>
            <a:rPr kumimoji="1" lang="ja-JP" altLang="en-US" sz="1050">
              <a:latin typeface="BIZ UDゴシック" panose="020B0400000000000000" pitchFamily="49" charset="-128"/>
              <a:ea typeface="BIZ UDゴシック" panose="020B0400000000000000" pitchFamily="49" charset="-128"/>
            </a:rPr>
            <a:t>年度ベース）で約</a:t>
          </a:r>
          <a:r>
            <a:rPr kumimoji="1" lang="en-US" altLang="ja-JP" sz="1050">
              <a:latin typeface="BIZ UDゴシック" panose="020B0400000000000000" pitchFamily="49" charset="-128"/>
              <a:ea typeface="BIZ UDゴシック" panose="020B0400000000000000" pitchFamily="49" charset="-128"/>
            </a:rPr>
            <a:t>176</a:t>
          </a:r>
          <a:r>
            <a:rPr kumimoji="1" lang="ja-JP" altLang="en-US" sz="1050">
              <a:latin typeface="BIZ UDゴシック" panose="020B0400000000000000" pitchFamily="49" charset="-128"/>
              <a:ea typeface="BIZ UDゴシック" panose="020B0400000000000000" pitchFamily="49" charset="-128"/>
            </a:rPr>
            <a:t>億円程度増加している。この</a:t>
          </a:r>
          <a:r>
            <a:rPr kumimoji="1" lang="en-US" altLang="ja-JP" sz="1050">
              <a:latin typeface="BIZ UDゴシック" panose="020B0400000000000000" pitchFamily="49" charset="-128"/>
              <a:ea typeface="BIZ UDゴシック" panose="020B0400000000000000" pitchFamily="49" charset="-128"/>
            </a:rPr>
            <a:t>176</a:t>
          </a:r>
          <a:r>
            <a:rPr kumimoji="1" lang="ja-JP" altLang="en-US" sz="1050">
              <a:latin typeface="BIZ UDゴシック" panose="020B0400000000000000" pitchFamily="49" charset="-128"/>
              <a:ea typeface="BIZ UDゴシック" panose="020B0400000000000000" pitchFamily="49" charset="-128"/>
            </a:rPr>
            <a:t>億円は算出上の分母となる償却資産の取得価格の</a:t>
          </a:r>
          <a:r>
            <a:rPr kumimoji="1" lang="en-US" altLang="ja-JP" sz="1050">
              <a:latin typeface="BIZ UDゴシック" panose="020B0400000000000000" pitchFamily="49" charset="-128"/>
              <a:ea typeface="BIZ UDゴシック" panose="020B0400000000000000" pitchFamily="49" charset="-128"/>
            </a:rPr>
            <a:t>1.9</a:t>
          </a:r>
          <a:r>
            <a:rPr kumimoji="1" lang="ja-JP" altLang="en-US" sz="1050">
              <a:latin typeface="BIZ UDゴシック" panose="020B0400000000000000" pitchFamily="49" charset="-128"/>
              <a:ea typeface="BIZ UDゴシック" panose="020B0400000000000000" pitchFamily="49" charset="-128"/>
            </a:rPr>
            <a:t>％程度であるため、分母に変動が無かった場合の単純な前年度比較では、</a:t>
          </a:r>
          <a:r>
            <a:rPr kumimoji="1" lang="en-US" altLang="ja-JP" sz="1050">
              <a:latin typeface="BIZ UDゴシック" panose="020B0400000000000000" pitchFamily="49" charset="-128"/>
              <a:ea typeface="BIZ UDゴシック" panose="020B0400000000000000" pitchFamily="49" charset="-128"/>
            </a:rPr>
            <a:t>1.9</a:t>
          </a:r>
          <a:r>
            <a:rPr kumimoji="1" lang="ja-JP" altLang="en-US" sz="1050">
              <a:latin typeface="BIZ UDゴシック" panose="020B0400000000000000" pitchFamily="49" charset="-128"/>
              <a:ea typeface="BIZ UDゴシック" panose="020B0400000000000000" pitchFamily="49" charset="-128"/>
            </a:rPr>
            <a:t>ポイント程度増加することになる。　　</a:t>
          </a:r>
          <a:endParaRPr kumimoji="1" lang="en-US" altLang="ja-JP" sz="1050">
            <a:latin typeface="BIZ UDゴシック" panose="020B0400000000000000" pitchFamily="49" charset="-128"/>
            <a:ea typeface="BIZ UDゴシック" panose="020B0400000000000000" pitchFamily="49" charset="-128"/>
          </a:endParaRPr>
        </a:p>
        <a:p>
          <a:r>
            <a:rPr kumimoji="1" lang="ja-JP" altLang="en-US" sz="1050">
              <a:latin typeface="BIZ UDゴシック" panose="020B0400000000000000" pitchFamily="49" charset="-128"/>
              <a:ea typeface="BIZ UDゴシック" panose="020B0400000000000000" pitchFamily="49" charset="-128"/>
            </a:rPr>
            <a:t>　その中で、</a:t>
          </a:r>
          <a:r>
            <a:rPr kumimoji="1" lang="en-US" altLang="ja-JP" sz="1050">
              <a:latin typeface="BIZ UDゴシック" panose="020B0400000000000000" pitchFamily="49" charset="-128"/>
              <a:ea typeface="BIZ UDゴシック" panose="020B0400000000000000" pitchFamily="49" charset="-128"/>
            </a:rPr>
            <a:t>1.4</a:t>
          </a:r>
          <a:r>
            <a:rPr kumimoji="1" lang="ja-JP" altLang="en-US" sz="1050">
              <a:latin typeface="BIZ UDゴシック" panose="020B0400000000000000" pitchFamily="49" charset="-128"/>
              <a:ea typeface="BIZ UDゴシック" panose="020B0400000000000000" pitchFamily="49" charset="-128"/>
            </a:rPr>
            <a:t>ポイントの増加にとどまったのは、災害公営住宅美濃和田団地整備事業など大規模工事の竣工や老朽化した児童センターの除却が完了し、市有施設やインフラの更新が進んだことによるものである。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258945" y="5857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537585" y="596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86702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196465" y="59050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52590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1" name="楕円 80"/>
        <xdr:cNvSpPr/>
      </xdr:nvSpPr>
      <xdr:spPr>
        <a:xfrm>
          <a:off x="4157345" y="6091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2" name="有形固定資産減価償却率該当値テキスト"/>
        <xdr:cNvSpPr txBox="1"/>
      </xdr:nvSpPr>
      <xdr:spPr>
        <a:xfrm>
          <a:off x="4258945" y="607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3" name="楕円 82"/>
        <xdr:cNvSpPr/>
      </xdr:nvSpPr>
      <xdr:spPr>
        <a:xfrm>
          <a:off x="3537585" y="6041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4868</xdr:rowOff>
    </xdr:to>
    <xdr:cxnSp macro="">
      <xdr:nvCxnSpPr>
        <xdr:cNvPr id="84" name="直線コネクタ 83"/>
        <xdr:cNvCxnSpPr/>
      </xdr:nvCxnSpPr>
      <xdr:spPr>
        <a:xfrm>
          <a:off x="3588385" y="6092402"/>
          <a:ext cx="61976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5" name="楕円 84"/>
        <xdr:cNvSpPr/>
      </xdr:nvSpPr>
      <xdr:spPr>
        <a:xfrm>
          <a:off x="2867025" y="60056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125942</xdr:rowOff>
    </xdr:to>
    <xdr:cxnSp macro="">
      <xdr:nvCxnSpPr>
        <xdr:cNvPr id="86" name="直線コネクタ 85"/>
        <xdr:cNvCxnSpPr/>
      </xdr:nvCxnSpPr>
      <xdr:spPr>
        <a:xfrm>
          <a:off x="2917825" y="6056418"/>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xdr:cNvSpPr/>
      </xdr:nvSpPr>
      <xdr:spPr>
        <a:xfrm>
          <a:off x="2196465" y="5969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50377</xdr:rowOff>
    </xdr:from>
    <xdr:to>
      <xdr:col>15</xdr:col>
      <xdr:colOff>136525</xdr:colOff>
      <xdr:row>31</xdr:row>
      <xdr:rowOff>89958</xdr:rowOff>
    </xdr:to>
    <xdr:cxnSp macro="">
      <xdr:nvCxnSpPr>
        <xdr:cNvPr id="88" name="直線コネクタ 87"/>
        <xdr:cNvCxnSpPr/>
      </xdr:nvCxnSpPr>
      <xdr:spPr>
        <a:xfrm>
          <a:off x="2247265" y="6016837"/>
          <a:ext cx="6705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xdr:cNvSpPr/>
      </xdr:nvSpPr>
      <xdr:spPr>
        <a:xfrm>
          <a:off x="1525905" y="5941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50377</xdr:rowOff>
    </xdr:to>
    <xdr:cxnSp macro="">
      <xdr:nvCxnSpPr>
        <xdr:cNvPr id="90" name="直線コネクタ 89"/>
        <xdr:cNvCxnSpPr/>
      </xdr:nvCxnSpPr>
      <xdr:spPr>
        <a:xfrm>
          <a:off x="1576705" y="5988050"/>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39598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273812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067569" y="56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39700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95" name="n_1mainValue有形固定資産減価償却率"/>
        <xdr:cNvSpPr txBox="1"/>
      </xdr:nvSpPr>
      <xdr:spPr>
        <a:xfrm>
          <a:off x="3395989" y="613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6" name="n_2mainValue有形固定資産減価償却率"/>
        <xdr:cNvSpPr txBox="1"/>
      </xdr:nvSpPr>
      <xdr:spPr>
        <a:xfrm>
          <a:off x="2738129" y="609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xdr:cNvSpPr txBox="1"/>
      </xdr:nvSpPr>
      <xdr:spPr>
        <a:xfrm>
          <a:off x="2067569" y="60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98" name="n_4mainValue有形固定資産減価償却率"/>
        <xdr:cNvSpPr txBox="1"/>
      </xdr:nvSpPr>
      <xdr:spPr>
        <a:xfrm>
          <a:off x="1397009"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平成</a:t>
          </a:r>
          <a:r>
            <a:rPr kumimoji="1" lang="en-US" altLang="ja-JP" sz="1050">
              <a:solidFill>
                <a:sysClr val="windowText" lastClr="000000"/>
              </a:solidFill>
              <a:latin typeface="BIZ UDゴシック" panose="020B0400000000000000" pitchFamily="49" charset="-128"/>
              <a:ea typeface="BIZ UDゴシック" panose="020B0400000000000000" pitchFamily="49" charset="-128"/>
            </a:rPr>
            <a:t>26</a:t>
          </a:r>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年度以降のプロジェクト事業（庁舎建設など）に伴う地方債現在高の増加が影響し、類似団体と比較し債務償還比率が高い傾向が続いたが、交付税措置される市債の増により将来負担額から控除される見込額が増加したこと及び市債の新規発行額の減により、債務償還比率は令和２年度以降改善した。</a:t>
          </a:r>
        </a:p>
        <a:p>
          <a:r>
            <a:rPr kumimoji="1" lang="ja-JP" altLang="en-US" sz="1050">
              <a:solidFill>
                <a:sysClr val="windowText" lastClr="000000"/>
              </a:solidFill>
              <a:latin typeface="BIZ UDゴシック" panose="020B0400000000000000" pitchFamily="49" charset="-128"/>
              <a:ea typeface="BIZ UDゴシック" panose="020B0400000000000000" pitchFamily="49" charset="-128"/>
            </a:rPr>
            <a:t>類似団体と比較し高い状況にあるため、引き続き、交付税措置のない市債発行を抑制していくよう努める。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3080365" y="5729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2359005" y="6104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1688445" y="6113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0347325" y="6100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110318</xdr:rowOff>
    </xdr:from>
    <xdr:to>
      <xdr:col>76</xdr:col>
      <xdr:colOff>73025</xdr:colOff>
      <xdr:row>31</xdr:row>
      <xdr:rowOff>40468</xdr:rowOff>
    </xdr:to>
    <xdr:sp macro="" textlink="">
      <xdr:nvSpPr>
        <xdr:cNvPr id="145" name="楕円 144"/>
        <xdr:cNvSpPr/>
      </xdr:nvSpPr>
      <xdr:spPr>
        <a:xfrm>
          <a:off x="13001625" y="5909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88745</xdr:rowOff>
    </xdr:from>
    <xdr:ext cx="469744" cy="259045"/>
    <xdr:sp macro="" textlink="">
      <xdr:nvSpPr>
        <xdr:cNvPr id="146" name="債務償還比率該当値テキスト"/>
        <xdr:cNvSpPr txBox="1"/>
      </xdr:nvSpPr>
      <xdr:spPr>
        <a:xfrm>
          <a:off x="13080365" y="588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132715</xdr:rowOff>
    </xdr:from>
    <xdr:to>
      <xdr:col>72</xdr:col>
      <xdr:colOff>123825</xdr:colOff>
      <xdr:row>32</xdr:row>
      <xdr:rowOff>62865</xdr:rowOff>
    </xdr:to>
    <xdr:sp macro="" textlink="">
      <xdr:nvSpPr>
        <xdr:cNvPr id="147" name="楕円 146"/>
        <xdr:cNvSpPr/>
      </xdr:nvSpPr>
      <xdr:spPr>
        <a:xfrm>
          <a:off x="12359005" y="6099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161118</xdr:rowOff>
    </xdr:from>
    <xdr:to>
      <xdr:col>76</xdr:col>
      <xdr:colOff>22225</xdr:colOff>
      <xdr:row>32</xdr:row>
      <xdr:rowOff>12065</xdr:rowOff>
    </xdr:to>
    <xdr:cxnSp macro="">
      <xdr:nvCxnSpPr>
        <xdr:cNvPr id="148" name="直線コネクタ 147"/>
        <xdr:cNvCxnSpPr/>
      </xdr:nvCxnSpPr>
      <xdr:spPr>
        <a:xfrm flipV="1">
          <a:off x="12409805" y="5959938"/>
          <a:ext cx="619760" cy="1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22797</xdr:rowOff>
    </xdr:from>
    <xdr:to>
      <xdr:col>68</xdr:col>
      <xdr:colOff>123825</xdr:colOff>
      <xdr:row>32</xdr:row>
      <xdr:rowOff>124397</xdr:rowOff>
    </xdr:to>
    <xdr:sp macro="" textlink="">
      <xdr:nvSpPr>
        <xdr:cNvPr id="149" name="楕円 148"/>
        <xdr:cNvSpPr/>
      </xdr:nvSpPr>
      <xdr:spPr>
        <a:xfrm>
          <a:off x="11688445"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12065</xdr:rowOff>
    </xdr:from>
    <xdr:to>
      <xdr:col>72</xdr:col>
      <xdr:colOff>73025</xdr:colOff>
      <xdr:row>32</xdr:row>
      <xdr:rowOff>73597</xdr:rowOff>
    </xdr:to>
    <xdr:cxnSp macro="">
      <xdr:nvCxnSpPr>
        <xdr:cNvPr id="150" name="直線コネクタ 149"/>
        <xdr:cNvCxnSpPr/>
      </xdr:nvCxnSpPr>
      <xdr:spPr>
        <a:xfrm flipV="1">
          <a:off x="11739245" y="6146165"/>
          <a:ext cx="67056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152763</xdr:rowOff>
    </xdr:from>
    <xdr:to>
      <xdr:col>64</xdr:col>
      <xdr:colOff>123825</xdr:colOff>
      <xdr:row>32</xdr:row>
      <xdr:rowOff>82913</xdr:rowOff>
    </xdr:to>
    <xdr:sp macro="" textlink="">
      <xdr:nvSpPr>
        <xdr:cNvPr id="151" name="楕円 150"/>
        <xdr:cNvSpPr/>
      </xdr:nvSpPr>
      <xdr:spPr>
        <a:xfrm>
          <a:off x="11017885" y="6119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32113</xdr:rowOff>
    </xdr:from>
    <xdr:to>
      <xdr:col>68</xdr:col>
      <xdr:colOff>73025</xdr:colOff>
      <xdr:row>32</xdr:row>
      <xdr:rowOff>73597</xdr:rowOff>
    </xdr:to>
    <xdr:cxnSp macro="">
      <xdr:nvCxnSpPr>
        <xdr:cNvPr id="152" name="直線コネクタ 151"/>
        <xdr:cNvCxnSpPr/>
      </xdr:nvCxnSpPr>
      <xdr:spPr>
        <a:xfrm>
          <a:off x="11068685" y="6166213"/>
          <a:ext cx="670560" cy="4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55182</xdr:rowOff>
    </xdr:from>
    <xdr:to>
      <xdr:col>60</xdr:col>
      <xdr:colOff>123825</xdr:colOff>
      <xdr:row>32</xdr:row>
      <xdr:rowOff>156782</xdr:rowOff>
    </xdr:to>
    <xdr:sp macro="" textlink="">
      <xdr:nvSpPr>
        <xdr:cNvPr id="153" name="楕円 152"/>
        <xdr:cNvSpPr/>
      </xdr:nvSpPr>
      <xdr:spPr>
        <a:xfrm>
          <a:off x="10347325" y="61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32113</xdr:rowOff>
    </xdr:from>
    <xdr:to>
      <xdr:col>64</xdr:col>
      <xdr:colOff>73025</xdr:colOff>
      <xdr:row>32</xdr:row>
      <xdr:rowOff>105982</xdr:rowOff>
    </xdr:to>
    <xdr:cxnSp macro="">
      <xdr:nvCxnSpPr>
        <xdr:cNvPr id="154" name="直線コネクタ 153"/>
        <xdr:cNvCxnSpPr/>
      </xdr:nvCxnSpPr>
      <xdr:spPr>
        <a:xfrm flipV="1">
          <a:off x="10398125" y="6166213"/>
          <a:ext cx="670560" cy="7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2185092" y="61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1527232" y="58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0856672" y="586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0186112" y="587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79392</xdr:rowOff>
    </xdr:from>
    <xdr:ext cx="469744" cy="259045"/>
    <xdr:sp macro="" textlink="">
      <xdr:nvSpPr>
        <xdr:cNvPr id="159" name="n_1mainValue債務償還比率"/>
        <xdr:cNvSpPr txBox="1"/>
      </xdr:nvSpPr>
      <xdr:spPr>
        <a:xfrm>
          <a:off x="12185092" y="587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115524</xdr:rowOff>
    </xdr:from>
    <xdr:ext cx="469744" cy="259045"/>
    <xdr:sp macro="" textlink="">
      <xdr:nvSpPr>
        <xdr:cNvPr id="160" name="n_2mainValue債務償還比率"/>
        <xdr:cNvSpPr txBox="1"/>
      </xdr:nvSpPr>
      <xdr:spPr>
        <a:xfrm>
          <a:off x="11527232" y="62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74040</xdr:rowOff>
    </xdr:from>
    <xdr:ext cx="469744" cy="259045"/>
    <xdr:sp macro="" textlink="">
      <xdr:nvSpPr>
        <xdr:cNvPr id="161" name="n_3mainValue債務償還比率"/>
        <xdr:cNvSpPr txBox="1"/>
      </xdr:nvSpPr>
      <xdr:spPr>
        <a:xfrm>
          <a:off x="10856672" y="62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147909</xdr:rowOff>
    </xdr:from>
    <xdr:ext cx="469744" cy="259045"/>
    <xdr:sp macro="" textlink="">
      <xdr:nvSpPr>
        <xdr:cNvPr id="162" name="n_4mainValue債務償還比率"/>
        <xdr:cNvSpPr txBox="1"/>
      </xdr:nvSpPr>
      <xdr:spPr>
        <a:xfrm>
          <a:off x="10186112" y="62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124960" y="6051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399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652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71" name="楕円 70"/>
        <xdr:cNvSpPr/>
      </xdr:nvSpPr>
      <xdr:spPr>
        <a:xfrm>
          <a:off x="4036060" y="6321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97553</xdr:rowOff>
    </xdr:from>
    <xdr:ext cx="405111" cy="259045"/>
    <xdr:sp macro="" textlink="">
      <xdr:nvSpPr>
        <xdr:cNvPr id="72" name="【道路】&#10;有形固定資産減価償却率該当値テキスト"/>
        <xdr:cNvSpPr txBox="1"/>
      </xdr:nvSpPr>
      <xdr:spPr>
        <a:xfrm>
          <a:off x="4124960" y="6300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89408</xdr:rowOff>
    </xdr:from>
    <xdr:to>
      <xdr:col>20</xdr:col>
      <xdr:colOff>38100</xdr:colOff>
      <xdr:row>38</xdr:row>
      <xdr:rowOff>19558</xdr:rowOff>
    </xdr:to>
    <xdr:sp macro="" textlink="">
      <xdr:nvSpPr>
        <xdr:cNvPr id="73" name="楕円 72"/>
        <xdr:cNvSpPr/>
      </xdr:nvSpPr>
      <xdr:spPr>
        <a:xfrm>
          <a:off x="3312160" y="6292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140208</xdr:rowOff>
    </xdr:from>
    <xdr:to>
      <xdr:col>24</xdr:col>
      <xdr:colOff>63500</xdr:colOff>
      <xdr:row>37</xdr:row>
      <xdr:rowOff>169926</xdr:rowOff>
    </xdr:to>
    <xdr:cxnSp macro="">
      <xdr:nvCxnSpPr>
        <xdr:cNvPr id="74" name="直線コネクタ 73"/>
        <xdr:cNvCxnSpPr/>
      </xdr:nvCxnSpPr>
      <xdr:spPr>
        <a:xfrm>
          <a:off x="3355340" y="634288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61976</xdr:rowOff>
    </xdr:from>
    <xdr:to>
      <xdr:col>15</xdr:col>
      <xdr:colOff>101600</xdr:colOff>
      <xdr:row>37</xdr:row>
      <xdr:rowOff>163576</xdr:rowOff>
    </xdr:to>
    <xdr:sp macro="" textlink="">
      <xdr:nvSpPr>
        <xdr:cNvPr id="75" name="楕円 74"/>
        <xdr:cNvSpPr/>
      </xdr:nvSpPr>
      <xdr:spPr>
        <a:xfrm>
          <a:off x="2514600" y="62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112776</xdr:rowOff>
    </xdr:from>
    <xdr:to>
      <xdr:col>19</xdr:col>
      <xdr:colOff>177800</xdr:colOff>
      <xdr:row>37</xdr:row>
      <xdr:rowOff>140208</xdr:rowOff>
    </xdr:to>
    <xdr:cxnSp macro="">
      <xdr:nvCxnSpPr>
        <xdr:cNvPr id="76" name="直線コネクタ 75"/>
        <xdr:cNvCxnSpPr/>
      </xdr:nvCxnSpPr>
      <xdr:spPr>
        <a:xfrm>
          <a:off x="2565400" y="631545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34544</xdr:rowOff>
    </xdr:from>
    <xdr:to>
      <xdr:col>10</xdr:col>
      <xdr:colOff>165100</xdr:colOff>
      <xdr:row>37</xdr:row>
      <xdr:rowOff>136144</xdr:rowOff>
    </xdr:to>
    <xdr:sp macro="" textlink="">
      <xdr:nvSpPr>
        <xdr:cNvPr id="77" name="楕円 76"/>
        <xdr:cNvSpPr/>
      </xdr:nvSpPr>
      <xdr:spPr>
        <a:xfrm>
          <a:off x="173990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85344</xdr:rowOff>
    </xdr:from>
    <xdr:to>
      <xdr:col>15</xdr:col>
      <xdr:colOff>50800</xdr:colOff>
      <xdr:row>37</xdr:row>
      <xdr:rowOff>112776</xdr:rowOff>
    </xdr:to>
    <xdr:cxnSp macro="">
      <xdr:nvCxnSpPr>
        <xdr:cNvPr id="78" name="直線コネクタ 77"/>
        <xdr:cNvCxnSpPr/>
      </xdr:nvCxnSpPr>
      <xdr:spPr>
        <a:xfrm>
          <a:off x="1790700" y="6288024"/>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61976</xdr:rowOff>
    </xdr:from>
    <xdr:to>
      <xdr:col>6</xdr:col>
      <xdr:colOff>38100</xdr:colOff>
      <xdr:row>37</xdr:row>
      <xdr:rowOff>163576</xdr:rowOff>
    </xdr:to>
    <xdr:sp macro="" textlink="">
      <xdr:nvSpPr>
        <xdr:cNvPr id="79" name="楕円 78"/>
        <xdr:cNvSpPr/>
      </xdr:nvSpPr>
      <xdr:spPr>
        <a:xfrm>
          <a:off x="965200" y="6264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85344</xdr:rowOff>
    </xdr:from>
    <xdr:to>
      <xdr:col>10</xdr:col>
      <xdr:colOff>114300</xdr:colOff>
      <xdr:row>37</xdr:row>
      <xdr:rowOff>112776</xdr:rowOff>
    </xdr:to>
    <xdr:cxnSp macro="">
      <xdr:nvCxnSpPr>
        <xdr:cNvPr id="80" name="直線コネクタ 79"/>
        <xdr:cNvCxnSpPr/>
      </xdr:nvCxnSpPr>
      <xdr:spPr>
        <a:xfrm flipV="1">
          <a:off x="1008380" y="6288024"/>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17056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385704" y="591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61100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83630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10685</xdr:rowOff>
    </xdr:from>
    <xdr:ext cx="405111" cy="259045"/>
    <xdr:sp macro="" textlink="">
      <xdr:nvSpPr>
        <xdr:cNvPr id="85" name="n_1mainValue【道路】&#10;有形固定資産減価償却率"/>
        <xdr:cNvSpPr txBox="1"/>
      </xdr:nvSpPr>
      <xdr:spPr>
        <a:xfrm>
          <a:off x="317056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154703</xdr:rowOff>
    </xdr:from>
    <xdr:ext cx="405111" cy="259045"/>
    <xdr:sp macro="" textlink="">
      <xdr:nvSpPr>
        <xdr:cNvPr id="86" name="n_2mainValue【道路】&#10;有形固定資産減価償却率"/>
        <xdr:cNvSpPr txBox="1"/>
      </xdr:nvSpPr>
      <xdr:spPr>
        <a:xfrm>
          <a:off x="2385704" y="635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127271</xdr:rowOff>
    </xdr:from>
    <xdr:ext cx="405111" cy="259045"/>
    <xdr:sp macro="" textlink="">
      <xdr:nvSpPr>
        <xdr:cNvPr id="87" name="n_3mainValue【道路】&#10;有形固定資産減価償却率"/>
        <xdr:cNvSpPr txBox="1"/>
      </xdr:nvSpPr>
      <xdr:spPr>
        <a:xfrm>
          <a:off x="161100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154703</xdr:rowOff>
    </xdr:from>
    <xdr:ext cx="405111" cy="259045"/>
    <xdr:sp macro="" textlink="">
      <xdr:nvSpPr>
        <xdr:cNvPr id="88" name="n_4mainValue【道路】&#10;有形固定資産減価償却率"/>
        <xdr:cNvSpPr txBox="1"/>
      </xdr:nvSpPr>
      <xdr:spPr>
        <a:xfrm>
          <a:off x="836304" y="635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9258300" y="691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098540" y="6957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144183</xdr:rowOff>
    </xdr:from>
    <xdr:to>
      <xdr:col>55</xdr:col>
      <xdr:colOff>50800</xdr:colOff>
      <xdr:row>41</xdr:row>
      <xdr:rowOff>74333</xdr:rowOff>
    </xdr:to>
    <xdr:sp macro="" textlink="">
      <xdr:nvSpPr>
        <xdr:cNvPr id="128" name="楕円 127"/>
        <xdr:cNvSpPr/>
      </xdr:nvSpPr>
      <xdr:spPr>
        <a:xfrm>
          <a:off x="9192260" y="6849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167060</xdr:rowOff>
    </xdr:from>
    <xdr:ext cx="534377" cy="259045"/>
    <xdr:sp macro="" textlink="">
      <xdr:nvSpPr>
        <xdr:cNvPr id="129" name="【道路】&#10;一人当たり延長該当値テキスト"/>
        <xdr:cNvSpPr txBox="1"/>
      </xdr:nvSpPr>
      <xdr:spPr>
        <a:xfrm>
          <a:off x="9258300" y="67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145415</xdr:rowOff>
    </xdr:from>
    <xdr:to>
      <xdr:col>50</xdr:col>
      <xdr:colOff>165100</xdr:colOff>
      <xdr:row>41</xdr:row>
      <xdr:rowOff>75565</xdr:rowOff>
    </xdr:to>
    <xdr:sp macro="" textlink="">
      <xdr:nvSpPr>
        <xdr:cNvPr id="130" name="楕円 129"/>
        <xdr:cNvSpPr/>
      </xdr:nvSpPr>
      <xdr:spPr>
        <a:xfrm>
          <a:off x="8445500" y="685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23533</xdr:rowOff>
    </xdr:from>
    <xdr:to>
      <xdr:col>55</xdr:col>
      <xdr:colOff>0</xdr:colOff>
      <xdr:row>41</xdr:row>
      <xdr:rowOff>24765</xdr:rowOff>
    </xdr:to>
    <xdr:cxnSp macro="">
      <xdr:nvCxnSpPr>
        <xdr:cNvPr id="131" name="直線コネクタ 130"/>
        <xdr:cNvCxnSpPr/>
      </xdr:nvCxnSpPr>
      <xdr:spPr>
        <a:xfrm flipV="1">
          <a:off x="8496300" y="6896773"/>
          <a:ext cx="7239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146672</xdr:rowOff>
    </xdr:from>
    <xdr:to>
      <xdr:col>46</xdr:col>
      <xdr:colOff>38100</xdr:colOff>
      <xdr:row>41</xdr:row>
      <xdr:rowOff>76822</xdr:rowOff>
    </xdr:to>
    <xdr:sp macro="" textlink="">
      <xdr:nvSpPr>
        <xdr:cNvPr id="132" name="楕円 131"/>
        <xdr:cNvSpPr/>
      </xdr:nvSpPr>
      <xdr:spPr>
        <a:xfrm>
          <a:off x="7670800" y="6852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24765</xdr:rowOff>
    </xdr:from>
    <xdr:to>
      <xdr:col>50</xdr:col>
      <xdr:colOff>114300</xdr:colOff>
      <xdr:row>41</xdr:row>
      <xdr:rowOff>26022</xdr:rowOff>
    </xdr:to>
    <xdr:cxnSp macro="">
      <xdr:nvCxnSpPr>
        <xdr:cNvPr id="133" name="直線コネクタ 132"/>
        <xdr:cNvCxnSpPr/>
      </xdr:nvCxnSpPr>
      <xdr:spPr>
        <a:xfrm flipV="1">
          <a:off x="7713980" y="6898005"/>
          <a:ext cx="78232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147803</xdr:rowOff>
    </xdr:from>
    <xdr:to>
      <xdr:col>41</xdr:col>
      <xdr:colOff>101600</xdr:colOff>
      <xdr:row>41</xdr:row>
      <xdr:rowOff>77953</xdr:rowOff>
    </xdr:to>
    <xdr:sp macro="" textlink="">
      <xdr:nvSpPr>
        <xdr:cNvPr id="134" name="楕円 133"/>
        <xdr:cNvSpPr/>
      </xdr:nvSpPr>
      <xdr:spPr>
        <a:xfrm>
          <a:off x="6873240" y="6853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26022</xdr:rowOff>
    </xdr:from>
    <xdr:to>
      <xdr:col>45</xdr:col>
      <xdr:colOff>177800</xdr:colOff>
      <xdr:row>41</xdr:row>
      <xdr:rowOff>27153</xdr:rowOff>
    </xdr:to>
    <xdr:cxnSp macro="">
      <xdr:nvCxnSpPr>
        <xdr:cNvPr id="135" name="直線コネクタ 134"/>
        <xdr:cNvCxnSpPr/>
      </xdr:nvCxnSpPr>
      <xdr:spPr>
        <a:xfrm flipV="1">
          <a:off x="6924040" y="6899262"/>
          <a:ext cx="78994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148857</xdr:rowOff>
    </xdr:from>
    <xdr:to>
      <xdr:col>36</xdr:col>
      <xdr:colOff>165100</xdr:colOff>
      <xdr:row>41</xdr:row>
      <xdr:rowOff>79007</xdr:rowOff>
    </xdr:to>
    <xdr:sp macro="" textlink="">
      <xdr:nvSpPr>
        <xdr:cNvPr id="136" name="楕円 135"/>
        <xdr:cNvSpPr/>
      </xdr:nvSpPr>
      <xdr:spPr>
        <a:xfrm>
          <a:off x="6098540" y="6854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27153</xdr:rowOff>
    </xdr:from>
    <xdr:to>
      <xdr:col>41</xdr:col>
      <xdr:colOff>50800</xdr:colOff>
      <xdr:row>41</xdr:row>
      <xdr:rowOff>28207</xdr:rowOff>
    </xdr:to>
    <xdr:cxnSp macro="">
      <xdr:nvCxnSpPr>
        <xdr:cNvPr id="137" name="直線コネクタ 136"/>
        <xdr:cNvCxnSpPr/>
      </xdr:nvCxnSpPr>
      <xdr:spPr>
        <a:xfrm flipV="1">
          <a:off x="6149340" y="6900393"/>
          <a:ext cx="7747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8271587" y="70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5937327" y="704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92092</xdr:rowOff>
    </xdr:from>
    <xdr:ext cx="534377" cy="259045"/>
    <xdr:sp macro="" textlink="">
      <xdr:nvSpPr>
        <xdr:cNvPr id="142" name="n_1mainValue【道路】&#10;一人当たり延長"/>
        <xdr:cNvSpPr txBox="1"/>
      </xdr:nvSpPr>
      <xdr:spPr>
        <a:xfrm>
          <a:off x="8239271" y="66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93349</xdr:rowOff>
    </xdr:from>
    <xdr:ext cx="534377" cy="259045"/>
    <xdr:sp macro="" textlink="">
      <xdr:nvSpPr>
        <xdr:cNvPr id="143" name="n_2mainValue【道路】&#10;一人当たり延長"/>
        <xdr:cNvSpPr txBox="1"/>
      </xdr:nvSpPr>
      <xdr:spPr>
        <a:xfrm>
          <a:off x="7477271" y="66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94480</xdr:rowOff>
    </xdr:from>
    <xdr:ext cx="534377" cy="259045"/>
    <xdr:sp macro="" textlink="">
      <xdr:nvSpPr>
        <xdr:cNvPr id="144" name="n_3mainValue【道路】&#10;一人当たり延長"/>
        <xdr:cNvSpPr txBox="1"/>
      </xdr:nvSpPr>
      <xdr:spPr>
        <a:xfrm>
          <a:off x="6702571" y="66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95534</xdr:rowOff>
    </xdr:from>
    <xdr:ext cx="534377" cy="259045"/>
    <xdr:sp macro="" textlink="">
      <xdr:nvSpPr>
        <xdr:cNvPr id="145" name="n_4mainValue【道路】&#10;一人当たり延長"/>
        <xdr:cNvSpPr txBox="1"/>
      </xdr:nvSpPr>
      <xdr:spPr>
        <a:xfrm>
          <a:off x="5905011" y="66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124960" y="10040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65200" y="101088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7" name="楕円 186"/>
        <xdr:cNvSpPr/>
      </xdr:nvSpPr>
      <xdr:spPr>
        <a:xfrm>
          <a:off x="403606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8" name="【橋りょう・トンネル】&#10;有形固定資産減価償却率該当値テキスト"/>
        <xdr:cNvSpPr txBox="1"/>
      </xdr:nvSpPr>
      <xdr:spPr>
        <a:xfrm>
          <a:off x="412496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xdr:cNvSpPr/>
      </xdr:nvSpPr>
      <xdr:spPr>
        <a:xfrm>
          <a:off x="3312160" y="10238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91440</xdr:rowOff>
    </xdr:to>
    <xdr:cxnSp macro="">
      <xdr:nvCxnSpPr>
        <xdr:cNvPr id="190" name="直線コネクタ 189"/>
        <xdr:cNvCxnSpPr/>
      </xdr:nvCxnSpPr>
      <xdr:spPr>
        <a:xfrm>
          <a:off x="3355340" y="10289721"/>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1" name="楕円 190"/>
        <xdr:cNvSpPr/>
      </xdr:nvSpPr>
      <xdr:spPr>
        <a:xfrm>
          <a:off x="2514600" y="10216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63681</xdr:rowOff>
    </xdr:to>
    <xdr:cxnSp macro="">
      <xdr:nvCxnSpPr>
        <xdr:cNvPr id="192" name="直線コネクタ 191"/>
        <xdr:cNvCxnSpPr/>
      </xdr:nvCxnSpPr>
      <xdr:spPr>
        <a:xfrm>
          <a:off x="2565400" y="10263596"/>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3" name="楕円 192"/>
        <xdr:cNvSpPr/>
      </xdr:nvSpPr>
      <xdr:spPr>
        <a:xfrm>
          <a:off x="17399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37556</xdr:rowOff>
    </xdr:to>
    <xdr:cxnSp macro="">
      <xdr:nvCxnSpPr>
        <xdr:cNvPr id="194" name="直線コネクタ 193"/>
        <xdr:cNvCxnSpPr/>
      </xdr:nvCxnSpPr>
      <xdr:spPr>
        <a:xfrm>
          <a:off x="1790700" y="10234205"/>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195" name="楕円 194"/>
        <xdr:cNvSpPr/>
      </xdr:nvSpPr>
      <xdr:spPr>
        <a:xfrm>
          <a:off x="965200" y="101121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61</xdr:row>
      <xdr:rowOff>8165</xdr:rowOff>
    </xdr:to>
    <xdr:cxnSp macro="">
      <xdr:nvCxnSpPr>
        <xdr:cNvPr id="196" name="直線コネクタ 195"/>
        <xdr:cNvCxnSpPr/>
      </xdr:nvCxnSpPr>
      <xdr:spPr>
        <a:xfrm>
          <a:off x="1008380" y="10162903"/>
          <a:ext cx="78232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17056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3857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6110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8363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1" name="n_1mainValue【橋りょう・トンネル】&#10;有形固定資産減価償却率"/>
        <xdr:cNvSpPr txBox="1"/>
      </xdr:nvSpPr>
      <xdr:spPr>
        <a:xfrm>
          <a:off x="3170564" y="1033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2" name="n_2mainValue【橋りょう・トンネル】&#10;有形固定資産減価償却率"/>
        <xdr:cNvSpPr txBox="1"/>
      </xdr:nvSpPr>
      <xdr:spPr>
        <a:xfrm>
          <a:off x="238570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3" name="n_3mainValue【橋りょう・トンネル】&#10;有形固定資産減価償却率"/>
        <xdr:cNvSpPr txBox="1"/>
      </xdr:nvSpPr>
      <xdr:spPr>
        <a:xfrm>
          <a:off x="16110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4" name="n_4mainValue【橋りょう・トンネル】&#10;有形固定資産減価償却率"/>
        <xdr:cNvSpPr txBox="1"/>
      </xdr:nvSpPr>
      <xdr:spPr>
        <a:xfrm>
          <a:off x="83630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0985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67150</xdr:rowOff>
    </xdr:from>
    <xdr:to>
      <xdr:col>55</xdr:col>
      <xdr:colOff>50800</xdr:colOff>
      <xdr:row>61</xdr:row>
      <xdr:rowOff>168750</xdr:rowOff>
    </xdr:to>
    <xdr:sp macro="" textlink="">
      <xdr:nvSpPr>
        <xdr:cNvPr id="244" name="楕円 243"/>
        <xdr:cNvSpPr/>
      </xdr:nvSpPr>
      <xdr:spPr>
        <a:xfrm>
          <a:off x="9192260" y="10293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90027</xdr:rowOff>
    </xdr:from>
    <xdr:ext cx="599010" cy="259045"/>
    <xdr:sp macro="" textlink="">
      <xdr:nvSpPr>
        <xdr:cNvPr id="245" name="【橋りょう・トンネル】&#10;一人当たり有形固定資産（償却資産）額該当値テキスト"/>
        <xdr:cNvSpPr txBox="1"/>
      </xdr:nvSpPr>
      <xdr:spPr>
        <a:xfrm>
          <a:off x="9258300" y="1014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70168</xdr:rowOff>
    </xdr:from>
    <xdr:to>
      <xdr:col>50</xdr:col>
      <xdr:colOff>165100</xdr:colOff>
      <xdr:row>62</xdr:row>
      <xdr:rowOff>318</xdr:rowOff>
    </xdr:to>
    <xdr:sp macro="" textlink="">
      <xdr:nvSpPr>
        <xdr:cNvPr id="246" name="楕円 245"/>
        <xdr:cNvSpPr/>
      </xdr:nvSpPr>
      <xdr:spPr>
        <a:xfrm>
          <a:off x="8445500" y="10296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117950</xdr:rowOff>
    </xdr:from>
    <xdr:to>
      <xdr:col>55</xdr:col>
      <xdr:colOff>0</xdr:colOff>
      <xdr:row>61</xdr:row>
      <xdr:rowOff>120968</xdr:rowOff>
    </xdr:to>
    <xdr:cxnSp macro="">
      <xdr:nvCxnSpPr>
        <xdr:cNvPr id="247" name="直線コネクタ 246"/>
        <xdr:cNvCxnSpPr/>
      </xdr:nvCxnSpPr>
      <xdr:spPr>
        <a:xfrm flipV="1">
          <a:off x="8496300" y="10343990"/>
          <a:ext cx="7239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73071</xdr:rowOff>
    </xdr:from>
    <xdr:to>
      <xdr:col>46</xdr:col>
      <xdr:colOff>38100</xdr:colOff>
      <xdr:row>62</xdr:row>
      <xdr:rowOff>3221</xdr:rowOff>
    </xdr:to>
    <xdr:sp macro="" textlink="">
      <xdr:nvSpPr>
        <xdr:cNvPr id="248" name="楕円 247"/>
        <xdr:cNvSpPr/>
      </xdr:nvSpPr>
      <xdr:spPr>
        <a:xfrm>
          <a:off x="7670800" y="102991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120968</xdr:rowOff>
    </xdr:from>
    <xdr:to>
      <xdr:col>50</xdr:col>
      <xdr:colOff>114300</xdr:colOff>
      <xdr:row>61</xdr:row>
      <xdr:rowOff>123871</xdr:rowOff>
    </xdr:to>
    <xdr:cxnSp macro="">
      <xdr:nvCxnSpPr>
        <xdr:cNvPr id="249" name="直線コネクタ 248"/>
        <xdr:cNvCxnSpPr/>
      </xdr:nvCxnSpPr>
      <xdr:spPr>
        <a:xfrm flipV="1">
          <a:off x="7713980" y="10347008"/>
          <a:ext cx="78232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76671</xdr:rowOff>
    </xdr:from>
    <xdr:to>
      <xdr:col>41</xdr:col>
      <xdr:colOff>101600</xdr:colOff>
      <xdr:row>62</xdr:row>
      <xdr:rowOff>6821</xdr:rowOff>
    </xdr:to>
    <xdr:sp macro="" textlink="">
      <xdr:nvSpPr>
        <xdr:cNvPr id="250" name="楕円 249"/>
        <xdr:cNvSpPr/>
      </xdr:nvSpPr>
      <xdr:spPr>
        <a:xfrm>
          <a:off x="6873240" y="10302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123871</xdr:rowOff>
    </xdr:from>
    <xdr:to>
      <xdr:col>45</xdr:col>
      <xdr:colOff>177800</xdr:colOff>
      <xdr:row>61</xdr:row>
      <xdr:rowOff>127471</xdr:rowOff>
    </xdr:to>
    <xdr:cxnSp macro="">
      <xdr:nvCxnSpPr>
        <xdr:cNvPr id="251" name="直線コネクタ 250"/>
        <xdr:cNvCxnSpPr/>
      </xdr:nvCxnSpPr>
      <xdr:spPr>
        <a:xfrm flipV="1">
          <a:off x="6924040" y="10349911"/>
          <a:ext cx="78994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47026</xdr:rowOff>
    </xdr:from>
    <xdr:to>
      <xdr:col>36</xdr:col>
      <xdr:colOff>165100</xdr:colOff>
      <xdr:row>61</xdr:row>
      <xdr:rowOff>148626</xdr:rowOff>
    </xdr:to>
    <xdr:sp macro="" textlink="">
      <xdr:nvSpPr>
        <xdr:cNvPr id="252" name="楕円 251"/>
        <xdr:cNvSpPr/>
      </xdr:nvSpPr>
      <xdr:spPr>
        <a:xfrm>
          <a:off x="6098540" y="102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97826</xdr:rowOff>
    </xdr:from>
    <xdr:to>
      <xdr:col>41</xdr:col>
      <xdr:colOff>50800</xdr:colOff>
      <xdr:row>61</xdr:row>
      <xdr:rowOff>127471</xdr:rowOff>
    </xdr:to>
    <xdr:cxnSp macro="">
      <xdr:nvCxnSpPr>
        <xdr:cNvPr id="253" name="直線コネクタ 252"/>
        <xdr:cNvCxnSpPr/>
      </xdr:nvCxnSpPr>
      <xdr:spPr>
        <a:xfrm>
          <a:off x="6149340" y="10323866"/>
          <a:ext cx="7747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7025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590501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16845</xdr:rowOff>
    </xdr:from>
    <xdr:ext cx="599010" cy="259045"/>
    <xdr:sp macro="" textlink="">
      <xdr:nvSpPr>
        <xdr:cNvPr id="258" name="n_1mainValue【橋りょう・トンネル】&#10;一人当たり有形固定資産（償却資産）額"/>
        <xdr:cNvSpPr txBox="1"/>
      </xdr:nvSpPr>
      <xdr:spPr>
        <a:xfrm>
          <a:off x="8214575" y="1007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19748</xdr:rowOff>
    </xdr:from>
    <xdr:ext cx="599010" cy="259045"/>
    <xdr:sp macro="" textlink="">
      <xdr:nvSpPr>
        <xdr:cNvPr id="259" name="n_2mainValue【橋りょう・トンネル】&#10;一人当たり有形固定資産（償却資産）額"/>
        <xdr:cNvSpPr txBox="1"/>
      </xdr:nvSpPr>
      <xdr:spPr>
        <a:xfrm>
          <a:off x="7444955" y="1007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23348</xdr:rowOff>
    </xdr:from>
    <xdr:ext cx="599010" cy="259045"/>
    <xdr:sp macro="" textlink="">
      <xdr:nvSpPr>
        <xdr:cNvPr id="260" name="n_3mainValue【橋りょう・トンネル】&#10;一人当たり有形固定資産（償却資産）額"/>
        <xdr:cNvSpPr txBox="1"/>
      </xdr:nvSpPr>
      <xdr:spPr>
        <a:xfrm>
          <a:off x="6670255" y="1008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165153</xdr:rowOff>
    </xdr:from>
    <xdr:ext cx="599010" cy="259045"/>
    <xdr:sp macro="" textlink="">
      <xdr:nvSpPr>
        <xdr:cNvPr id="261" name="n_4mainValue【橋りょう・トンネル】&#10;一人当たり有形固定資産（償却資産）額"/>
        <xdr:cNvSpPr txBox="1"/>
      </xdr:nvSpPr>
      <xdr:spPr>
        <a:xfrm>
          <a:off x="5872695" y="1005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124960" y="13764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65200" y="13652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304" name="楕円 303"/>
        <xdr:cNvSpPr/>
      </xdr:nvSpPr>
      <xdr:spPr>
        <a:xfrm>
          <a:off x="403606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16708</xdr:rowOff>
    </xdr:from>
    <xdr:ext cx="405111" cy="259045"/>
    <xdr:sp macro="" textlink="">
      <xdr:nvSpPr>
        <xdr:cNvPr id="305" name="【公営住宅】&#10;有形固定資産減価償却率該当値テキスト"/>
        <xdr:cNvSpPr txBox="1"/>
      </xdr:nvSpPr>
      <xdr:spPr>
        <a:xfrm>
          <a:off x="412496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306" name="楕円 305"/>
        <xdr:cNvSpPr/>
      </xdr:nvSpPr>
      <xdr:spPr>
        <a:xfrm>
          <a:off x="3312160" y="137958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100149</xdr:rowOff>
    </xdr:to>
    <xdr:cxnSp macro="">
      <xdr:nvCxnSpPr>
        <xdr:cNvPr id="307" name="直線コネクタ 306"/>
        <xdr:cNvCxnSpPr/>
      </xdr:nvCxnSpPr>
      <xdr:spPr>
        <a:xfrm flipV="1">
          <a:off x="3355340" y="13791111"/>
          <a:ext cx="7315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23223</xdr:rowOff>
    </xdr:from>
    <xdr:to>
      <xdr:col>15</xdr:col>
      <xdr:colOff>101600</xdr:colOff>
      <xdr:row>82</xdr:row>
      <xdr:rowOff>124823</xdr:rowOff>
    </xdr:to>
    <xdr:sp macro="" textlink="">
      <xdr:nvSpPr>
        <xdr:cNvPr id="308" name="楕円 307"/>
        <xdr:cNvSpPr/>
      </xdr:nvSpPr>
      <xdr:spPr>
        <a:xfrm>
          <a:off x="2514600" y="137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74023</xdr:rowOff>
    </xdr:from>
    <xdr:to>
      <xdr:col>19</xdr:col>
      <xdr:colOff>177800</xdr:colOff>
      <xdr:row>82</xdr:row>
      <xdr:rowOff>100149</xdr:rowOff>
    </xdr:to>
    <xdr:cxnSp macro="">
      <xdr:nvCxnSpPr>
        <xdr:cNvPr id="309" name="直線コネクタ 308"/>
        <xdr:cNvCxnSpPr/>
      </xdr:nvCxnSpPr>
      <xdr:spPr>
        <a:xfrm>
          <a:off x="2565400" y="13820503"/>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10" name="楕円 309"/>
        <xdr:cNvSpPr/>
      </xdr:nvSpPr>
      <xdr:spPr>
        <a:xfrm>
          <a:off x="17399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74023</xdr:rowOff>
    </xdr:to>
    <xdr:cxnSp macro="">
      <xdr:nvCxnSpPr>
        <xdr:cNvPr id="311" name="直線コネクタ 310"/>
        <xdr:cNvCxnSpPr/>
      </xdr:nvCxnSpPr>
      <xdr:spPr>
        <a:xfrm>
          <a:off x="1790700" y="13761719"/>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2" name="楕円 311"/>
        <xdr:cNvSpPr/>
      </xdr:nvSpPr>
      <xdr:spPr>
        <a:xfrm>
          <a:off x="965200" y="1367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15239</xdr:rowOff>
    </xdr:to>
    <xdr:cxnSp macro="">
      <xdr:nvCxnSpPr>
        <xdr:cNvPr id="313" name="直線コネクタ 312"/>
        <xdr:cNvCxnSpPr/>
      </xdr:nvCxnSpPr>
      <xdr:spPr>
        <a:xfrm>
          <a:off x="1008380" y="13729608"/>
          <a:ext cx="78232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38570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61100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83630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142076</xdr:rowOff>
    </xdr:from>
    <xdr:ext cx="405111" cy="259045"/>
    <xdr:sp macro="" textlink="">
      <xdr:nvSpPr>
        <xdr:cNvPr id="318" name="n_1mainValue【公営住宅】&#10;有形固定資産減価償却率"/>
        <xdr:cNvSpPr txBox="1"/>
      </xdr:nvSpPr>
      <xdr:spPr>
        <a:xfrm>
          <a:off x="3170564" y="1388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9" name="n_2mainValue【公営住宅】&#10;有形固定資産減価償却率"/>
        <xdr:cNvSpPr txBox="1"/>
      </xdr:nvSpPr>
      <xdr:spPr>
        <a:xfrm>
          <a:off x="238570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20" name="n_3mainValue【公営住宅】&#10;有形固定資産減価償却率"/>
        <xdr:cNvSpPr txBox="1"/>
      </xdr:nvSpPr>
      <xdr:spPr>
        <a:xfrm>
          <a:off x="161100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21245</xdr:rowOff>
    </xdr:from>
    <xdr:ext cx="405111" cy="259045"/>
    <xdr:sp macro="" textlink="">
      <xdr:nvSpPr>
        <xdr:cNvPr id="321" name="n_4mainValue【公営住宅】&#10;有形固定資産減価償却率"/>
        <xdr:cNvSpPr txBox="1"/>
      </xdr:nvSpPr>
      <xdr:spPr>
        <a:xfrm>
          <a:off x="836304" y="137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0985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61" name="楕円 360"/>
        <xdr:cNvSpPr/>
      </xdr:nvSpPr>
      <xdr:spPr>
        <a:xfrm>
          <a:off x="9192260" y="13995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59453</xdr:rowOff>
    </xdr:from>
    <xdr:ext cx="469744" cy="259045"/>
    <xdr:sp macro="" textlink="">
      <xdr:nvSpPr>
        <xdr:cNvPr id="362" name="【公営住宅】&#10;一人当たり面積該当値テキスト"/>
        <xdr:cNvSpPr txBox="1"/>
      </xdr:nvSpPr>
      <xdr:spPr>
        <a:xfrm>
          <a:off x="9258300" y="1397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86361</xdr:rowOff>
    </xdr:from>
    <xdr:to>
      <xdr:col>50</xdr:col>
      <xdr:colOff>165100</xdr:colOff>
      <xdr:row>84</xdr:row>
      <xdr:rowOff>16511</xdr:rowOff>
    </xdr:to>
    <xdr:sp macro="" textlink="">
      <xdr:nvSpPr>
        <xdr:cNvPr id="363" name="楕円 362"/>
        <xdr:cNvSpPr/>
      </xdr:nvSpPr>
      <xdr:spPr>
        <a:xfrm>
          <a:off x="8445500" y="14000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131826</xdr:rowOff>
    </xdr:from>
    <xdr:to>
      <xdr:col>55</xdr:col>
      <xdr:colOff>0</xdr:colOff>
      <xdr:row>83</xdr:row>
      <xdr:rowOff>137161</xdr:rowOff>
    </xdr:to>
    <xdr:cxnSp macro="">
      <xdr:nvCxnSpPr>
        <xdr:cNvPr id="364" name="直線コネクタ 363"/>
        <xdr:cNvCxnSpPr/>
      </xdr:nvCxnSpPr>
      <xdr:spPr>
        <a:xfrm flipV="1">
          <a:off x="8496300" y="14045946"/>
          <a:ext cx="7239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85598</xdr:rowOff>
    </xdr:from>
    <xdr:to>
      <xdr:col>46</xdr:col>
      <xdr:colOff>38100</xdr:colOff>
      <xdr:row>84</xdr:row>
      <xdr:rowOff>15748</xdr:rowOff>
    </xdr:to>
    <xdr:sp macro="" textlink="">
      <xdr:nvSpPr>
        <xdr:cNvPr id="365" name="楕円 364"/>
        <xdr:cNvSpPr/>
      </xdr:nvSpPr>
      <xdr:spPr>
        <a:xfrm>
          <a:off x="767080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136398</xdr:rowOff>
    </xdr:from>
    <xdr:to>
      <xdr:col>50</xdr:col>
      <xdr:colOff>114300</xdr:colOff>
      <xdr:row>83</xdr:row>
      <xdr:rowOff>137161</xdr:rowOff>
    </xdr:to>
    <xdr:cxnSp macro="">
      <xdr:nvCxnSpPr>
        <xdr:cNvPr id="366" name="直線コネクタ 365"/>
        <xdr:cNvCxnSpPr/>
      </xdr:nvCxnSpPr>
      <xdr:spPr>
        <a:xfrm>
          <a:off x="7713980" y="14050518"/>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87885</xdr:rowOff>
    </xdr:from>
    <xdr:to>
      <xdr:col>41</xdr:col>
      <xdr:colOff>101600</xdr:colOff>
      <xdr:row>84</xdr:row>
      <xdr:rowOff>18035</xdr:rowOff>
    </xdr:to>
    <xdr:sp macro="" textlink="">
      <xdr:nvSpPr>
        <xdr:cNvPr id="367" name="楕円 366"/>
        <xdr:cNvSpPr/>
      </xdr:nvSpPr>
      <xdr:spPr>
        <a:xfrm>
          <a:off x="6873240" y="14002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136398</xdr:rowOff>
    </xdr:from>
    <xdr:to>
      <xdr:col>45</xdr:col>
      <xdr:colOff>177800</xdr:colOff>
      <xdr:row>83</xdr:row>
      <xdr:rowOff>138685</xdr:rowOff>
    </xdr:to>
    <xdr:cxnSp macro="">
      <xdr:nvCxnSpPr>
        <xdr:cNvPr id="368" name="直線コネクタ 367"/>
        <xdr:cNvCxnSpPr/>
      </xdr:nvCxnSpPr>
      <xdr:spPr>
        <a:xfrm flipV="1">
          <a:off x="6924040" y="14050518"/>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91694</xdr:rowOff>
    </xdr:from>
    <xdr:to>
      <xdr:col>36</xdr:col>
      <xdr:colOff>165100</xdr:colOff>
      <xdr:row>84</xdr:row>
      <xdr:rowOff>21844</xdr:rowOff>
    </xdr:to>
    <xdr:sp macro="" textlink="">
      <xdr:nvSpPr>
        <xdr:cNvPr id="369" name="楕円 368"/>
        <xdr:cNvSpPr/>
      </xdr:nvSpPr>
      <xdr:spPr>
        <a:xfrm>
          <a:off x="6098540" y="14005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138685</xdr:rowOff>
    </xdr:from>
    <xdr:to>
      <xdr:col>41</xdr:col>
      <xdr:colOff>50800</xdr:colOff>
      <xdr:row>83</xdr:row>
      <xdr:rowOff>142494</xdr:rowOff>
    </xdr:to>
    <xdr:cxnSp macro="">
      <xdr:nvCxnSpPr>
        <xdr:cNvPr id="370" name="直線コネクタ 369"/>
        <xdr:cNvCxnSpPr/>
      </xdr:nvCxnSpPr>
      <xdr:spPr>
        <a:xfrm flipV="1">
          <a:off x="6149340" y="1405280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750958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6712027" y="137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593732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7638</xdr:rowOff>
    </xdr:from>
    <xdr:ext cx="469744" cy="259045"/>
    <xdr:sp macro="" textlink="">
      <xdr:nvSpPr>
        <xdr:cNvPr id="375" name="n_1mainValue【公営住宅】&#10;一人当たり面積"/>
        <xdr:cNvSpPr txBox="1"/>
      </xdr:nvSpPr>
      <xdr:spPr>
        <a:xfrm>
          <a:off x="8271587" y="140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6" name="n_2mainValue【公営住宅】&#10;一人当たり面積"/>
        <xdr:cNvSpPr txBox="1"/>
      </xdr:nvSpPr>
      <xdr:spPr>
        <a:xfrm>
          <a:off x="750958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7" name="n_3mainValue【公営住宅】&#10;一人当たり面積"/>
        <xdr:cNvSpPr txBox="1"/>
      </xdr:nvSpPr>
      <xdr:spPr>
        <a:xfrm>
          <a:off x="671202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12971</xdr:rowOff>
    </xdr:from>
    <xdr:ext cx="469744" cy="259045"/>
    <xdr:sp macro="" textlink="">
      <xdr:nvSpPr>
        <xdr:cNvPr id="378" name="n_4mainValue【公営住宅】&#10;一人当たり面積"/>
        <xdr:cNvSpPr txBox="1"/>
      </xdr:nvSpPr>
      <xdr:spPr>
        <a:xfrm>
          <a:off x="593732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3" name="楕円 432"/>
        <xdr:cNvSpPr/>
      </xdr:nvSpPr>
      <xdr:spPr>
        <a:xfrm>
          <a:off x="14325600" y="66890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34" name="【認定こども園・幼稚園・保育所】&#10;有形固定資産減価償却率該当値テキスト"/>
        <xdr:cNvSpPr txBox="1"/>
      </xdr:nvSpPr>
      <xdr:spPr>
        <a:xfrm>
          <a:off x="144145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100838</xdr:rowOff>
    </xdr:from>
    <xdr:to>
      <xdr:col>81</xdr:col>
      <xdr:colOff>101600</xdr:colOff>
      <xdr:row>40</xdr:row>
      <xdr:rowOff>30988</xdr:rowOff>
    </xdr:to>
    <xdr:sp macro="" textlink="">
      <xdr:nvSpPr>
        <xdr:cNvPr id="435" name="楕円 434"/>
        <xdr:cNvSpPr/>
      </xdr:nvSpPr>
      <xdr:spPr>
        <a:xfrm>
          <a:off x="13578840" y="663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151638</xdr:rowOff>
    </xdr:from>
    <xdr:to>
      <xdr:col>85</xdr:col>
      <xdr:colOff>127000</xdr:colOff>
      <xdr:row>40</xdr:row>
      <xdr:rowOff>30480</xdr:rowOff>
    </xdr:to>
    <xdr:cxnSp macro="">
      <xdr:nvCxnSpPr>
        <xdr:cNvPr id="436" name="直線コネクタ 435"/>
        <xdr:cNvCxnSpPr/>
      </xdr:nvCxnSpPr>
      <xdr:spPr>
        <a:xfrm>
          <a:off x="13629640" y="6689598"/>
          <a:ext cx="74676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57404</xdr:rowOff>
    </xdr:from>
    <xdr:to>
      <xdr:col>76</xdr:col>
      <xdr:colOff>165100</xdr:colOff>
      <xdr:row>39</xdr:row>
      <xdr:rowOff>159004</xdr:rowOff>
    </xdr:to>
    <xdr:sp macro="" textlink="">
      <xdr:nvSpPr>
        <xdr:cNvPr id="437" name="楕円 436"/>
        <xdr:cNvSpPr/>
      </xdr:nvSpPr>
      <xdr:spPr>
        <a:xfrm>
          <a:off x="1280414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108204</xdr:rowOff>
    </xdr:from>
    <xdr:to>
      <xdr:col>81</xdr:col>
      <xdr:colOff>50800</xdr:colOff>
      <xdr:row>39</xdr:row>
      <xdr:rowOff>151638</xdr:rowOff>
    </xdr:to>
    <xdr:cxnSp macro="">
      <xdr:nvCxnSpPr>
        <xdr:cNvPr id="438" name="直線コネクタ 437"/>
        <xdr:cNvCxnSpPr/>
      </xdr:nvCxnSpPr>
      <xdr:spPr>
        <a:xfrm>
          <a:off x="12854940" y="6646164"/>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439" name="楕円 438"/>
        <xdr:cNvSpPr/>
      </xdr:nvSpPr>
      <xdr:spPr>
        <a:xfrm>
          <a:off x="1202944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108204</xdr:rowOff>
    </xdr:from>
    <xdr:to>
      <xdr:col>76</xdr:col>
      <xdr:colOff>114300</xdr:colOff>
      <xdr:row>39</xdr:row>
      <xdr:rowOff>147066</xdr:rowOff>
    </xdr:to>
    <xdr:cxnSp macro="">
      <xdr:nvCxnSpPr>
        <xdr:cNvPr id="440" name="直線コネクタ 439"/>
        <xdr:cNvCxnSpPr/>
      </xdr:nvCxnSpPr>
      <xdr:spPr>
        <a:xfrm flipV="1">
          <a:off x="12072620" y="6646164"/>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73406</xdr:rowOff>
    </xdr:from>
    <xdr:to>
      <xdr:col>67</xdr:col>
      <xdr:colOff>101600</xdr:colOff>
      <xdr:row>40</xdr:row>
      <xdr:rowOff>3556</xdr:rowOff>
    </xdr:to>
    <xdr:sp macro="" textlink="">
      <xdr:nvSpPr>
        <xdr:cNvPr id="441" name="楕円 440"/>
        <xdr:cNvSpPr/>
      </xdr:nvSpPr>
      <xdr:spPr>
        <a:xfrm>
          <a:off x="11231880" y="6611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124206</xdr:rowOff>
    </xdr:from>
    <xdr:to>
      <xdr:col>71</xdr:col>
      <xdr:colOff>177800</xdr:colOff>
      <xdr:row>39</xdr:row>
      <xdr:rowOff>147066</xdr:rowOff>
    </xdr:to>
    <xdr:cxnSp macro="">
      <xdr:nvCxnSpPr>
        <xdr:cNvPr id="442" name="直線コネクタ 441"/>
        <xdr:cNvCxnSpPr/>
      </xdr:nvCxnSpPr>
      <xdr:spPr>
        <a:xfrm>
          <a:off x="11282680" y="666216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2675244"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19005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22115</xdr:rowOff>
    </xdr:from>
    <xdr:ext cx="405111" cy="259045"/>
    <xdr:sp macro="" textlink="">
      <xdr:nvSpPr>
        <xdr:cNvPr id="447" name="n_1mainValue【認定こども園・幼稚園・保育所】&#10;有形固定資産減価償却率"/>
        <xdr:cNvSpPr txBox="1"/>
      </xdr:nvSpPr>
      <xdr:spPr>
        <a:xfrm>
          <a:off x="13437244" y="67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150131</xdr:rowOff>
    </xdr:from>
    <xdr:ext cx="405111" cy="259045"/>
    <xdr:sp macro="" textlink="">
      <xdr:nvSpPr>
        <xdr:cNvPr id="448" name="n_2mainValue【認定こども園・幼稚園・保育所】&#10;有形固定資産減価償却率"/>
        <xdr:cNvSpPr txBox="1"/>
      </xdr:nvSpPr>
      <xdr:spPr>
        <a:xfrm>
          <a:off x="126752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449" name="n_3mainValue【認定こども園・幼稚園・保育所】&#10;有形固定資産減価償却率"/>
        <xdr:cNvSpPr txBox="1"/>
      </xdr:nvSpPr>
      <xdr:spPr>
        <a:xfrm>
          <a:off x="11900544" y="672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166133</xdr:rowOff>
    </xdr:from>
    <xdr:ext cx="405111" cy="259045"/>
    <xdr:sp macro="" textlink="">
      <xdr:nvSpPr>
        <xdr:cNvPr id="450" name="n_4mainValue【認定こども園・幼稚園・保育所】&#10;有形固定資産減価償却率"/>
        <xdr:cNvSpPr txBox="1"/>
      </xdr:nvSpPr>
      <xdr:spPr>
        <a:xfrm>
          <a:off x="1110298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90" name="楕円 489"/>
        <xdr:cNvSpPr/>
      </xdr:nvSpPr>
      <xdr:spPr>
        <a:xfrm>
          <a:off x="194589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91" name="【認定こども園・幼稚園・保育所】&#10;一人当たり面積該当値テキスト"/>
        <xdr:cNvSpPr txBox="1"/>
      </xdr:nvSpPr>
      <xdr:spPr>
        <a:xfrm>
          <a:off x="1954784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492" name="楕円 491"/>
        <xdr:cNvSpPr/>
      </xdr:nvSpPr>
      <xdr:spPr>
        <a:xfrm>
          <a:off x="18735040" y="647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160020</xdr:rowOff>
    </xdr:to>
    <xdr:cxnSp macro="">
      <xdr:nvCxnSpPr>
        <xdr:cNvPr id="493" name="直線コネクタ 492"/>
        <xdr:cNvCxnSpPr/>
      </xdr:nvCxnSpPr>
      <xdr:spPr>
        <a:xfrm flipV="1">
          <a:off x="18778220" y="65227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4" name="楕円 493"/>
        <xdr:cNvSpPr/>
      </xdr:nvSpPr>
      <xdr:spPr>
        <a:xfrm>
          <a:off x="1793748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160020</xdr:rowOff>
    </xdr:to>
    <xdr:cxnSp macro="">
      <xdr:nvCxnSpPr>
        <xdr:cNvPr id="495" name="直線コネクタ 494"/>
        <xdr:cNvCxnSpPr/>
      </xdr:nvCxnSpPr>
      <xdr:spPr>
        <a:xfrm>
          <a:off x="17988280" y="65227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6" name="楕円 495"/>
        <xdr:cNvSpPr/>
      </xdr:nvSpPr>
      <xdr:spPr>
        <a:xfrm>
          <a:off x="1716278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152400</xdr:rowOff>
    </xdr:to>
    <xdr:cxnSp macro="">
      <xdr:nvCxnSpPr>
        <xdr:cNvPr id="497" name="直線コネクタ 496"/>
        <xdr:cNvCxnSpPr/>
      </xdr:nvCxnSpPr>
      <xdr:spPr>
        <a:xfrm>
          <a:off x="17213580" y="646938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98" name="楕円 497"/>
        <xdr:cNvSpPr/>
      </xdr:nvSpPr>
      <xdr:spPr>
        <a:xfrm>
          <a:off x="16388080" y="640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83820</xdr:rowOff>
    </xdr:from>
    <xdr:to>
      <xdr:col>102</xdr:col>
      <xdr:colOff>114300</xdr:colOff>
      <xdr:row>38</xdr:row>
      <xdr:rowOff>99060</xdr:rowOff>
    </xdr:to>
    <xdr:cxnSp macro="">
      <xdr:nvCxnSpPr>
        <xdr:cNvPr id="499" name="直線コネクタ 498"/>
        <xdr:cNvCxnSpPr/>
      </xdr:nvCxnSpPr>
      <xdr:spPr>
        <a:xfrm>
          <a:off x="16431260" y="645414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504" name="n_1mainValue【認定こども園・幼稚園・保育所】&#10;一人当たり面積"/>
        <xdr:cNvSpPr txBox="1"/>
      </xdr:nvSpPr>
      <xdr:spPr>
        <a:xfrm>
          <a:off x="185611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5" name="n_2mainValue【認定こども園・幼稚園・保育所】&#10;一人当たり面積"/>
        <xdr:cNvSpPr txBox="1"/>
      </xdr:nvSpPr>
      <xdr:spPr>
        <a:xfrm>
          <a:off x="1777626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mainValue【認定こども園・幼稚園・保育所】&#10;一人当たり面積"/>
        <xdr:cNvSpPr txBox="1"/>
      </xdr:nvSpPr>
      <xdr:spPr>
        <a:xfrm>
          <a:off x="170015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07" name="n_4mainValue【認定こども園・幼稚園・保育所】&#10;一人当たり面積"/>
        <xdr:cNvSpPr txBox="1"/>
      </xdr:nvSpPr>
      <xdr:spPr>
        <a:xfrm>
          <a:off x="162268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4414500" y="10171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12318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44" name="楕円 543"/>
        <xdr:cNvSpPr/>
      </xdr:nvSpPr>
      <xdr:spPr>
        <a:xfrm>
          <a:off x="14325600" y="101790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143527</xdr:rowOff>
    </xdr:from>
    <xdr:ext cx="405111" cy="259045"/>
    <xdr:sp macro="" textlink="">
      <xdr:nvSpPr>
        <xdr:cNvPr id="545" name="【学校施設】&#10;有形固定資産減価償却率該当値テキスト"/>
        <xdr:cNvSpPr txBox="1"/>
      </xdr:nvSpPr>
      <xdr:spPr>
        <a:xfrm>
          <a:off x="144145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546" name="楕円 545"/>
        <xdr:cNvSpPr/>
      </xdr:nvSpPr>
      <xdr:spPr>
        <a:xfrm>
          <a:off x="1357884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131445</xdr:rowOff>
    </xdr:from>
    <xdr:to>
      <xdr:col>85</xdr:col>
      <xdr:colOff>127000</xdr:colOff>
      <xdr:row>61</xdr:row>
      <xdr:rowOff>0</xdr:rowOff>
    </xdr:to>
    <xdr:cxnSp macro="">
      <xdr:nvCxnSpPr>
        <xdr:cNvPr id="547" name="直線コネクタ 546"/>
        <xdr:cNvCxnSpPr/>
      </xdr:nvCxnSpPr>
      <xdr:spPr>
        <a:xfrm>
          <a:off x="13629640" y="1018984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54928</xdr:rowOff>
    </xdr:from>
    <xdr:to>
      <xdr:col>76</xdr:col>
      <xdr:colOff>165100</xdr:colOff>
      <xdr:row>60</xdr:row>
      <xdr:rowOff>156528</xdr:rowOff>
    </xdr:to>
    <xdr:sp macro="" textlink="">
      <xdr:nvSpPr>
        <xdr:cNvPr id="548" name="楕円 547"/>
        <xdr:cNvSpPr/>
      </xdr:nvSpPr>
      <xdr:spPr>
        <a:xfrm>
          <a:off x="1280414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105728</xdr:rowOff>
    </xdr:from>
    <xdr:to>
      <xdr:col>81</xdr:col>
      <xdr:colOff>50800</xdr:colOff>
      <xdr:row>60</xdr:row>
      <xdr:rowOff>131445</xdr:rowOff>
    </xdr:to>
    <xdr:cxnSp macro="">
      <xdr:nvCxnSpPr>
        <xdr:cNvPr id="549" name="直線コネクタ 548"/>
        <xdr:cNvCxnSpPr/>
      </xdr:nvCxnSpPr>
      <xdr:spPr>
        <a:xfrm>
          <a:off x="12854940" y="10164128"/>
          <a:ext cx="7747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50" name="楕円 549"/>
        <xdr:cNvSpPr/>
      </xdr:nvSpPr>
      <xdr:spPr>
        <a:xfrm>
          <a:off x="1202944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105728</xdr:rowOff>
    </xdr:to>
    <xdr:cxnSp macro="">
      <xdr:nvCxnSpPr>
        <xdr:cNvPr id="551" name="直線コネクタ 550"/>
        <xdr:cNvCxnSpPr/>
      </xdr:nvCxnSpPr>
      <xdr:spPr>
        <a:xfrm>
          <a:off x="12072620" y="10126980"/>
          <a:ext cx="78232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140653</xdr:rowOff>
    </xdr:from>
    <xdr:to>
      <xdr:col>67</xdr:col>
      <xdr:colOff>101600</xdr:colOff>
      <xdr:row>60</xdr:row>
      <xdr:rowOff>70803</xdr:rowOff>
    </xdr:to>
    <xdr:sp macro="" textlink="">
      <xdr:nvSpPr>
        <xdr:cNvPr id="552" name="楕円 551"/>
        <xdr:cNvSpPr/>
      </xdr:nvSpPr>
      <xdr:spPr>
        <a:xfrm>
          <a:off x="11231880" y="10031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20003</xdr:rowOff>
    </xdr:from>
    <xdr:to>
      <xdr:col>71</xdr:col>
      <xdr:colOff>177800</xdr:colOff>
      <xdr:row>60</xdr:row>
      <xdr:rowOff>68580</xdr:rowOff>
    </xdr:to>
    <xdr:cxnSp macro="">
      <xdr:nvCxnSpPr>
        <xdr:cNvPr id="553" name="直線コネクタ 552"/>
        <xdr:cNvCxnSpPr/>
      </xdr:nvCxnSpPr>
      <xdr:spPr>
        <a:xfrm>
          <a:off x="11282680" y="10078403"/>
          <a:ext cx="78994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3437244" y="1027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1900544"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110298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27322</xdr:rowOff>
    </xdr:from>
    <xdr:ext cx="405111" cy="259045"/>
    <xdr:sp macro="" textlink="">
      <xdr:nvSpPr>
        <xdr:cNvPr id="558" name="n_1mainValue【学校施設】&#10;有形固定資産減価償却率"/>
        <xdr:cNvSpPr txBox="1"/>
      </xdr:nvSpPr>
      <xdr:spPr>
        <a:xfrm>
          <a:off x="134372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1605</xdr:rowOff>
    </xdr:from>
    <xdr:ext cx="405111" cy="259045"/>
    <xdr:sp macro="" textlink="">
      <xdr:nvSpPr>
        <xdr:cNvPr id="559" name="n_2mainValue【学校施設】&#10;有形固定資産減価償却率"/>
        <xdr:cNvSpPr txBox="1"/>
      </xdr:nvSpPr>
      <xdr:spPr>
        <a:xfrm>
          <a:off x="12675244" y="9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135907</xdr:rowOff>
    </xdr:from>
    <xdr:ext cx="405111" cy="259045"/>
    <xdr:sp macro="" textlink="">
      <xdr:nvSpPr>
        <xdr:cNvPr id="560" name="n_3mainValue【学校施設】&#10;有形固定資産減価償却率"/>
        <xdr:cNvSpPr txBox="1"/>
      </xdr:nvSpPr>
      <xdr:spPr>
        <a:xfrm>
          <a:off x="119005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87330</xdr:rowOff>
    </xdr:from>
    <xdr:ext cx="405111" cy="259045"/>
    <xdr:sp macro="" textlink="">
      <xdr:nvSpPr>
        <xdr:cNvPr id="561" name="n_4mainValue【学校施設】&#10;有形固定資産減価償却率"/>
        <xdr:cNvSpPr txBox="1"/>
      </xdr:nvSpPr>
      <xdr:spPr>
        <a:xfrm>
          <a:off x="11102984" y="9810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6388080" y="980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92891</xdr:rowOff>
    </xdr:from>
    <xdr:to>
      <xdr:col>116</xdr:col>
      <xdr:colOff>114300</xdr:colOff>
      <xdr:row>58</xdr:row>
      <xdr:rowOff>23041</xdr:rowOff>
    </xdr:to>
    <xdr:sp macro="" textlink="">
      <xdr:nvSpPr>
        <xdr:cNvPr id="604" name="楕円 603"/>
        <xdr:cNvSpPr/>
      </xdr:nvSpPr>
      <xdr:spPr>
        <a:xfrm>
          <a:off x="19458940" y="9648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115768</xdr:rowOff>
    </xdr:from>
    <xdr:ext cx="469744" cy="259045"/>
    <xdr:sp macro="" textlink="">
      <xdr:nvSpPr>
        <xdr:cNvPr id="605" name="【学校施設】&#10;一人当たり面積該当値テキスト"/>
        <xdr:cNvSpPr txBox="1"/>
      </xdr:nvSpPr>
      <xdr:spPr>
        <a:xfrm>
          <a:off x="19547840" y="95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104322</xdr:rowOff>
    </xdr:from>
    <xdr:to>
      <xdr:col>112</xdr:col>
      <xdr:colOff>38100</xdr:colOff>
      <xdr:row>58</xdr:row>
      <xdr:rowOff>34472</xdr:rowOff>
    </xdr:to>
    <xdr:sp macro="" textlink="">
      <xdr:nvSpPr>
        <xdr:cNvPr id="606" name="楕円 605"/>
        <xdr:cNvSpPr/>
      </xdr:nvSpPr>
      <xdr:spPr>
        <a:xfrm>
          <a:off x="18735040" y="96598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143691</xdr:rowOff>
    </xdr:from>
    <xdr:to>
      <xdr:col>116</xdr:col>
      <xdr:colOff>63500</xdr:colOff>
      <xdr:row>57</xdr:row>
      <xdr:rowOff>155122</xdr:rowOff>
    </xdr:to>
    <xdr:cxnSp macro="">
      <xdr:nvCxnSpPr>
        <xdr:cNvPr id="607" name="直線コネクタ 606"/>
        <xdr:cNvCxnSpPr/>
      </xdr:nvCxnSpPr>
      <xdr:spPr>
        <a:xfrm flipV="1">
          <a:off x="18778220" y="9699171"/>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127181</xdr:rowOff>
    </xdr:from>
    <xdr:to>
      <xdr:col>107</xdr:col>
      <xdr:colOff>101600</xdr:colOff>
      <xdr:row>58</xdr:row>
      <xdr:rowOff>57331</xdr:rowOff>
    </xdr:to>
    <xdr:sp macro="" textlink="">
      <xdr:nvSpPr>
        <xdr:cNvPr id="608" name="楕円 607"/>
        <xdr:cNvSpPr/>
      </xdr:nvSpPr>
      <xdr:spPr>
        <a:xfrm>
          <a:off x="17937480" y="9682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155122</xdr:rowOff>
    </xdr:from>
    <xdr:to>
      <xdr:col>111</xdr:col>
      <xdr:colOff>177800</xdr:colOff>
      <xdr:row>58</xdr:row>
      <xdr:rowOff>6531</xdr:rowOff>
    </xdr:to>
    <xdr:cxnSp macro="">
      <xdr:nvCxnSpPr>
        <xdr:cNvPr id="609" name="直線コネクタ 608"/>
        <xdr:cNvCxnSpPr/>
      </xdr:nvCxnSpPr>
      <xdr:spPr>
        <a:xfrm flipV="1">
          <a:off x="17988280" y="9710602"/>
          <a:ext cx="78994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140244</xdr:rowOff>
    </xdr:from>
    <xdr:to>
      <xdr:col>102</xdr:col>
      <xdr:colOff>165100</xdr:colOff>
      <xdr:row>58</xdr:row>
      <xdr:rowOff>70394</xdr:rowOff>
    </xdr:to>
    <xdr:sp macro="" textlink="">
      <xdr:nvSpPr>
        <xdr:cNvPr id="610" name="楕円 609"/>
        <xdr:cNvSpPr/>
      </xdr:nvSpPr>
      <xdr:spPr>
        <a:xfrm>
          <a:off x="17162780" y="9695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6531</xdr:rowOff>
    </xdr:from>
    <xdr:to>
      <xdr:col>107</xdr:col>
      <xdr:colOff>50800</xdr:colOff>
      <xdr:row>58</xdr:row>
      <xdr:rowOff>19594</xdr:rowOff>
    </xdr:to>
    <xdr:cxnSp macro="">
      <xdr:nvCxnSpPr>
        <xdr:cNvPr id="611" name="直線コネクタ 610"/>
        <xdr:cNvCxnSpPr/>
      </xdr:nvCxnSpPr>
      <xdr:spPr>
        <a:xfrm flipV="1">
          <a:off x="17213580" y="972965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158206</xdr:rowOff>
    </xdr:from>
    <xdr:to>
      <xdr:col>98</xdr:col>
      <xdr:colOff>38100</xdr:colOff>
      <xdr:row>58</xdr:row>
      <xdr:rowOff>88356</xdr:rowOff>
    </xdr:to>
    <xdr:sp macro="" textlink="">
      <xdr:nvSpPr>
        <xdr:cNvPr id="612" name="楕円 611"/>
        <xdr:cNvSpPr/>
      </xdr:nvSpPr>
      <xdr:spPr>
        <a:xfrm>
          <a:off x="16388080" y="9713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19594</xdr:rowOff>
    </xdr:from>
    <xdr:to>
      <xdr:col>102</xdr:col>
      <xdr:colOff>114300</xdr:colOff>
      <xdr:row>58</xdr:row>
      <xdr:rowOff>37556</xdr:rowOff>
    </xdr:to>
    <xdr:cxnSp macro="">
      <xdr:nvCxnSpPr>
        <xdr:cNvPr id="613" name="直線コネクタ 612"/>
        <xdr:cNvCxnSpPr/>
      </xdr:nvCxnSpPr>
      <xdr:spPr>
        <a:xfrm flipV="1">
          <a:off x="16431260" y="974271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6226867" y="989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50999</xdr:rowOff>
    </xdr:from>
    <xdr:ext cx="469744" cy="259045"/>
    <xdr:sp macro="" textlink="">
      <xdr:nvSpPr>
        <xdr:cNvPr id="618" name="n_1mainValue【学校施設】&#10;一人当たり面積"/>
        <xdr:cNvSpPr txBox="1"/>
      </xdr:nvSpPr>
      <xdr:spPr>
        <a:xfrm>
          <a:off x="18561127" y="943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73858</xdr:rowOff>
    </xdr:from>
    <xdr:ext cx="469744" cy="259045"/>
    <xdr:sp macro="" textlink="">
      <xdr:nvSpPr>
        <xdr:cNvPr id="619" name="n_2mainValue【学校施設】&#10;一人当たり面積"/>
        <xdr:cNvSpPr txBox="1"/>
      </xdr:nvSpPr>
      <xdr:spPr>
        <a:xfrm>
          <a:off x="17776267" y="946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86921</xdr:rowOff>
    </xdr:from>
    <xdr:ext cx="469744" cy="259045"/>
    <xdr:sp macro="" textlink="">
      <xdr:nvSpPr>
        <xdr:cNvPr id="620" name="n_3mainValue【学校施設】&#10;一人当たり面積"/>
        <xdr:cNvSpPr txBox="1"/>
      </xdr:nvSpPr>
      <xdr:spPr>
        <a:xfrm>
          <a:off x="17001567" y="94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104883</xdr:rowOff>
    </xdr:from>
    <xdr:ext cx="469744" cy="259045"/>
    <xdr:sp macro="" textlink="">
      <xdr:nvSpPr>
        <xdr:cNvPr id="621" name="n_4mainValue【学校施設】&#10;一人当たり面積"/>
        <xdr:cNvSpPr txBox="1"/>
      </xdr:nvSpPr>
      <xdr:spPr>
        <a:xfrm>
          <a:off x="16226867" y="9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4414500" y="1374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1231880" y="1386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663" name="楕円 662"/>
        <xdr:cNvSpPr/>
      </xdr:nvSpPr>
      <xdr:spPr>
        <a:xfrm>
          <a:off x="14325600" y="140761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664" name="【児童館】&#10;有形固定資産減価償却率該当値テキスト"/>
        <xdr:cNvSpPr txBox="1"/>
      </xdr:nvSpPr>
      <xdr:spPr>
        <a:xfrm>
          <a:off x="14414500"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363</xdr:rowOff>
    </xdr:from>
    <xdr:to>
      <xdr:col>81</xdr:col>
      <xdr:colOff>101600</xdr:colOff>
      <xdr:row>84</xdr:row>
      <xdr:rowOff>101963</xdr:rowOff>
    </xdr:to>
    <xdr:sp macro="" textlink="">
      <xdr:nvSpPr>
        <xdr:cNvPr id="665" name="楕円 664"/>
        <xdr:cNvSpPr/>
      </xdr:nvSpPr>
      <xdr:spPr>
        <a:xfrm>
          <a:off x="1357884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51163</xdr:rowOff>
    </xdr:to>
    <xdr:cxnSp macro="">
      <xdr:nvCxnSpPr>
        <xdr:cNvPr id="666" name="直線コネクタ 665"/>
        <xdr:cNvCxnSpPr/>
      </xdr:nvCxnSpPr>
      <xdr:spPr>
        <a:xfrm flipV="1">
          <a:off x="13629640" y="14123126"/>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667" name="楕円 666"/>
        <xdr:cNvSpPr/>
      </xdr:nvSpPr>
      <xdr:spPr>
        <a:xfrm>
          <a:off x="12804140" y="14071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51163</xdr:rowOff>
    </xdr:to>
    <xdr:cxnSp macro="">
      <xdr:nvCxnSpPr>
        <xdr:cNvPr id="668" name="直線コネクタ 667"/>
        <xdr:cNvCxnSpPr/>
      </xdr:nvCxnSpPr>
      <xdr:spPr>
        <a:xfrm>
          <a:off x="12854940" y="14118228"/>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669" name="楕円 668"/>
        <xdr:cNvSpPr/>
      </xdr:nvSpPr>
      <xdr:spPr>
        <a:xfrm>
          <a:off x="12029440" y="14043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36468</xdr:rowOff>
    </xdr:to>
    <xdr:cxnSp macro="">
      <xdr:nvCxnSpPr>
        <xdr:cNvPr id="670" name="直線コネクタ 669"/>
        <xdr:cNvCxnSpPr/>
      </xdr:nvCxnSpPr>
      <xdr:spPr>
        <a:xfrm>
          <a:off x="12072620" y="14090468"/>
          <a:ext cx="7823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139156</xdr:rowOff>
    </xdr:from>
    <xdr:to>
      <xdr:col>67</xdr:col>
      <xdr:colOff>101600</xdr:colOff>
      <xdr:row>84</xdr:row>
      <xdr:rowOff>69306</xdr:rowOff>
    </xdr:to>
    <xdr:sp macro="" textlink="">
      <xdr:nvSpPr>
        <xdr:cNvPr id="671" name="楕円 670"/>
        <xdr:cNvSpPr/>
      </xdr:nvSpPr>
      <xdr:spPr>
        <a:xfrm>
          <a:off x="11231880" y="1405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xdr:rowOff>
    </xdr:from>
    <xdr:to>
      <xdr:col>71</xdr:col>
      <xdr:colOff>177800</xdr:colOff>
      <xdr:row>84</xdr:row>
      <xdr:rowOff>18506</xdr:rowOff>
    </xdr:to>
    <xdr:cxnSp macro="">
      <xdr:nvCxnSpPr>
        <xdr:cNvPr id="672" name="直線コネクタ 671"/>
        <xdr:cNvCxnSpPr/>
      </xdr:nvCxnSpPr>
      <xdr:spPr>
        <a:xfrm flipV="1">
          <a:off x="11282680" y="1409046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xdr:cNvSpPr txBox="1"/>
      </xdr:nvSpPr>
      <xdr:spPr>
        <a:xfrm>
          <a:off x="1110298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93090</xdr:rowOff>
    </xdr:from>
    <xdr:ext cx="405111" cy="259045"/>
    <xdr:sp macro="" textlink="">
      <xdr:nvSpPr>
        <xdr:cNvPr id="677" name="n_1mainValue【児童館】&#10;有形固定資産減価償却率"/>
        <xdr:cNvSpPr txBox="1"/>
      </xdr:nvSpPr>
      <xdr:spPr>
        <a:xfrm>
          <a:off x="134372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678" name="n_2mainValue【児童館】&#10;有形固定資産減価償却率"/>
        <xdr:cNvSpPr txBox="1"/>
      </xdr:nvSpPr>
      <xdr:spPr>
        <a:xfrm>
          <a:off x="12675244" y="141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679" name="n_3mainValue【児童館】&#10;有形固定資産減価償却率"/>
        <xdr:cNvSpPr txBox="1"/>
      </xdr:nvSpPr>
      <xdr:spPr>
        <a:xfrm>
          <a:off x="11900544" y="1413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60433</xdr:rowOff>
    </xdr:from>
    <xdr:ext cx="405111" cy="259045"/>
    <xdr:sp macro="" textlink="">
      <xdr:nvSpPr>
        <xdr:cNvPr id="680" name="n_4mainValue【児童館】&#10;有形固定資産減価償却率"/>
        <xdr:cNvSpPr txBox="1"/>
      </xdr:nvSpPr>
      <xdr:spPr>
        <a:xfrm>
          <a:off x="1110298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718" name="楕円 717"/>
        <xdr:cNvSpPr/>
      </xdr:nvSpPr>
      <xdr:spPr>
        <a:xfrm>
          <a:off x="1945894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719" name="【児童館】&#10;一人当たり面積該当値テキスト"/>
        <xdr:cNvSpPr txBox="1"/>
      </xdr:nvSpPr>
      <xdr:spPr>
        <a:xfrm>
          <a:off x="19547840"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20" name="楕円 719"/>
        <xdr:cNvSpPr/>
      </xdr:nvSpPr>
      <xdr:spPr>
        <a:xfrm>
          <a:off x="1873504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721" name="直線コネクタ 720"/>
        <xdr:cNvCxnSpPr/>
      </xdr:nvCxnSpPr>
      <xdr:spPr>
        <a:xfrm>
          <a:off x="18778220" y="1369695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22" name="楕円 721"/>
        <xdr:cNvSpPr/>
      </xdr:nvSpPr>
      <xdr:spPr>
        <a:xfrm>
          <a:off x="179374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723" name="直線コネクタ 722"/>
        <xdr:cNvCxnSpPr/>
      </xdr:nvCxnSpPr>
      <xdr:spPr>
        <a:xfrm>
          <a:off x="17988280" y="1369695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724" name="楕円 723"/>
        <xdr:cNvSpPr/>
      </xdr:nvSpPr>
      <xdr:spPr>
        <a:xfrm>
          <a:off x="171627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725" name="直線コネクタ 724"/>
        <xdr:cNvCxnSpPr/>
      </xdr:nvCxnSpPr>
      <xdr:spPr>
        <a:xfrm>
          <a:off x="17213580" y="1369695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21589</xdr:rowOff>
    </xdr:from>
    <xdr:to>
      <xdr:col>98</xdr:col>
      <xdr:colOff>38100</xdr:colOff>
      <xdr:row>81</xdr:row>
      <xdr:rowOff>123189</xdr:rowOff>
    </xdr:to>
    <xdr:sp macro="" textlink="">
      <xdr:nvSpPr>
        <xdr:cNvPr id="726" name="楕円 725"/>
        <xdr:cNvSpPr/>
      </xdr:nvSpPr>
      <xdr:spPr>
        <a:xfrm>
          <a:off x="16388080" y="13600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72389</xdr:rowOff>
    </xdr:from>
    <xdr:to>
      <xdr:col>102</xdr:col>
      <xdr:colOff>114300</xdr:colOff>
      <xdr:row>81</xdr:row>
      <xdr:rowOff>118111</xdr:rowOff>
    </xdr:to>
    <xdr:cxnSp macro="">
      <xdr:nvCxnSpPr>
        <xdr:cNvPr id="727" name="直線コネクタ 726"/>
        <xdr:cNvCxnSpPr/>
      </xdr:nvCxnSpPr>
      <xdr:spPr>
        <a:xfrm>
          <a:off x="16431260" y="13651229"/>
          <a:ext cx="78232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xdr:cNvSpPr txBox="1"/>
      </xdr:nvSpPr>
      <xdr:spPr>
        <a:xfrm>
          <a:off x="162268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32" name="n_1mainValue【児童館】&#10;一人当たり面積"/>
        <xdr:cNvSpPr txBox="1"/>
      </xdr:nvSpPr>
      <xdr:spPr>
        <a:xfrm>
          <a:off x="185611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3" name="n_2mainValue【児童館】&#10;一人当たり面積"/>
        <xdr:cNvSpPr txBox="1"/>
      </xdr:nvSpPr>
      <xdr:spPr>
        <a:xfrm>
          <a:off x="177762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734" name="n_3mainValue【児童館】&#10;一人当たり面積"/>
        <xdr:cNvSpPr txBox="1"/>
      </xdr:nvSpPr>
      <xdr:spPr>
        <a:xfrm>
          <a:off x="170015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735" name="n_4mainValue【児童館】&#10;一人当たり面積"/>
        <xdr:cNvSpPr txBox="1"/>
      </xdr:nvSpPr>
      <xdr:spPr>
        <a:xfrm>
          <a:off x="16226867" y="1338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1231880" y="1734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76" name="楕円 775"/>
        <xdr:cNvSpPr/>
      </xdr:nvSpPr>
      <xdr:spPr>
        <a:xfrm>
          <a:off x="14325600" y="173723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77" name="【公民館】&#10;有形固定資産減価償却率該当値テキスト"/>
        <xdr:cNvSpPr txBox="1"/>
      </xdr:nvSpPr>
      <xdr:spPr>
        <a:xfrm>
          <a:off x="14414500" y="1722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778" name="楕円 777"/>
        <xdr:cNvSpPr/>
      </xdr:nvSpPr>
      <xdr:spPr>
        <a:xfrm>
          <a:off x="1357884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156211</xdr:rowOff>
    </xdr:to>
    <xdr:cxnSp macro="">
      <xdr:nvCxnSpPr>
        <xdr:cNvPr id="779" name="直線コネクタ 778"/>
        <xdr:cNvCxnSpPr/>
      </xdr:nvCxnSpPr>
      <xdr:spPr>
        <a:xfrm>
          <a:off x="13629640" y="17379315"/>
          <a:ext cx="7467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80" name="楕円 779"/>
        <xdr:cNvSpPr/>
      </xdr:nvSpPr>
      <xdr:spPr>
        <a:xfrm>
          <a:off x="12804140" y="17353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103</xdr:row>
      <xdr:rowOff>137161</xdr:rowOff>
    </xdr:to>
    <xdr:cxnSp macro="">
      <xdr:nvCxnSpPr>
        <xdr:cNvPr id="781" name="直線コネクタ 780"/>
        <xdr:cNvCxnSpPr/>
      </xdr:nvCxnSpPr>
      <xdr:spPr>
        <a:xfrm flipV="1">
          <a:off x="12854940" y="17379315"/>
          <a:ext cx="7747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166370</xdr:rowOff>
    </xdr:from>
    <xdr:to>
      <xdr:col>72</xdr:col>
      <xdr:colOff>38100</xdr:colOff>
      <xdr:row>104</xdr:row>
      <xdr:rowOff>96520</xdr:rowOff>
    </xdr:to>
    <xdr:sp macro="" textlink="">
      <xdr:nvSpPr>
        <xdr:cNvPr id="782" name="楕円 781"/>
        <xdr:cNvSpPr/>
      </xdr:nvSpPr>
      <xdr:spPr>
        <a:xfrm>
          <a:off x="1202944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104</xdr:row>
      <xdr:rowOff>45720</xdr:rowOff>
    </xdr:to>
    <xdr:cxnSp macro="">
      <xdr:nvCxnSpPr>
        <xdr:cNvPr id="783" name="直線コネクタ 782"/>
        <xdr:cNvCxnSpPr/>
      </xdr:nvCxnSpPr>
      <xdr:spPr>
        <a:xfrm flipV="1">
          <a:off x="12072620" y="17404081"/>
          <a:ext cx="78232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784" name="楕円 783"/>
        <xdr:cNvSpPr/>
      </xdr:nvSpPr>
      <xdr:spPr>
        <a:xfrm>
          <a:off x="11231880" y="17421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45720</xdr:rowOff>
    </xdr:to>
    <xdr:cxnSp macro="">
      <xdr:nvCxnSpPr>
        <xdr:cNvPr id="785" name="直線コネクタ 784"/>
        <xdr:cNvCxnSpPr/>
      </xdr:nvCxnSpPr>
      <xdr:spPr>
        <a:xfrm>
          <a:off x="11282680" y="17468849"/>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343724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267524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xdr:cNvSpPr txBox="1"/>
      </xdr:nvSpPr>
      <xdr:spPr>
        <a:xfrm>
          <a:off x="1110298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790" name="n_1mainValue【公民館】&#10;有形固定資産減価償却率"/>
        <xdr:cNvSpPr txBox="1"/>
      </xdr:nvSpPr>
      <xdr:spPr>
        <a:xfrm>
          <a:off x="13437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791" name="n_2mainValue【公民館】&#10;有形固定資産減価償却率"/>
        <xdr:cNvSpPr txBox="1"/>
      </xdr:nvSpPr>
      <xdr:spPr>
        <a:xfrm>
          <a:off x="12675244" y="17132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87647</xdr:rowOff>
    </xdr:from>
    <xdr:ext cx="405111" cy="259045"/>
    <xdr:sp macro="" textlink="">
      <xdr:nvSpPr>
        <xdr:cNvPr id="792" name="n_3mainValue【公民館】&#10;有形固定資産減価償却率"/>
        <xdr:cNvSpPr txBox="1"/>
      </xdr:nvSpPr>
      <xdr:spPr>
        <a:xfrm>
          <a:off x="119005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76216</xdr:rowOff>
    </xdr:from>
    <xdr:ext cx="405111" cy="259045"/>
    <xdr:sp macro="" textlink="">
      <xdr:nvSpPr>
        <xdr:cNvPr id="793" name="n_4mainValue【公民館】&#10;有形固定資産減価償却率"/>
        <xdr:cNvSpPr txBox="1"/>
      </xdr:nvSpPr>
      <xdr:spPr>
        <a:xfrm>
          <a:off x="1110298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33" name="楕円 832"/>
        <xdr:cNvSpPr/>
      </xdr:nvSpPr>
      <xdr:spPr>
        <a:xfrm>
          <a:off x="194589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34" name="【公民館】&#10;一人当たり面積該当値テキスト"/>
        <xdr:cNvSpPr txBox="1"/>
      </xdr:nvSpPr>
      <xdr:spPr>
        <a:xfrm>
          <a:off x="19547840" y="170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78739</xdr:rowOff>
    </xdr:from>
    <xdr:to>
      <xdr:col>112</xdr:col>
      <xdr:colOff>38100</xdr:colOff>
      <xdr:row>103</xdr:row>
      <xdr:rowOff>8889</xdr:rowOff>
    </xdr:to>
    <xdr:sp macro="" textlink="">
      <xdr:nvSpPr>
        <xdr:cNvPr id="835" name="楕円 834"/>
        <xdr:cNvSpPr/>
      </xdr:nvSpPr>
      <xdr:spPr>
        <a:xfrm>
          <a:off x="18735040" y="171780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129539</xdr:rowOff>
    </xdr:to>
    <xdr:cxnSp macro="">
      <xdr:nvCxnSpPr>
        <xdr:cNvPr id="836" name="直線コネクタ 835"/>
        <xdr:cNvCxnSpPr/>
      </xdr:nvCxnSpPr>
      <xdr:spPr>
        <a:xfrm flipV="1">
          <a:off x="18778220" y="1722120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86361</xdr:rowOff>
    </xdr:from>
    <xdr:to>
      <xdr:col>107</xdr:col>
      <xdr:colOff>101600</xdr:colOff>
      <xdr:row>103</xdr:row>
      <xdr:rowOff>16511</xdr:rowOff>
    </xdr:to>
    <xdr:sp macro="" textlink="">
      <xdr:nvSpPr>
        <xdr:cNvPr id="837" name="楕円 836"/>
        <xdr:cNvSpPr/>
      </xdr:nvSpPr>
      <xdr:spPr>
        <a:xfrm>
          <a:off x="17937480" y="17185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129539</xdr:rowOff>
    </xdr:from>
    <xdr:to>
      <xdr:col>111</xdr:col>
      <xdr:colOff>177800</xdr:colOff>
      <xdr:row>102</xdr:row>
      <xdr:rowOff>137161</xdr:rowOff>
    </xdr:to>
    <xdr:cxnSp macro="">
      <xdr:nvCxnSpPr>
        <xdr:cNvPr id="838" name="直線コネクタ 837"/>
        <xdr:cNvCxnSpPr/>
      </xdr:nvCxnSpPr>
      <xdr:spPr>
        <a:xfrm flipV="1">
          <a:off x="17988280" y="1722881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86361</xdr:rowOff>
    </xdr:from>
    <xdr:to>
      <xdr:col>102</xdr:col>
      <xdr:colOff>165100</xdr:colOff>
      <xdr:row>103</xdr:row>
      <xdr:rowOff>16511</xdr:rowOff>
    </xdr:to>
    <xdr:sp macro="" textlink="">
      <xdr:nvSpPr>
        <xdr:cNvPr id="839" name="楕円 838"/>
        <xdr:cNvSpPr/>
      </xdr:nvSpPr>
      <xdr:spPr>
        <a:xfrm>
          <a:off x="17162780" y="17185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137161</xdr:rowOff>
    </xdr:from>
    <xdr:to>
      <xdr:col>107</xdr:col>
      <xdr:colOff>50800</xdr:colOff>
      <xdr:row>102</xdr:row>
      <xdr:rowOff>137161</xdr:rowOff>
    </xdr:to>
    <xdr:cxnSp macro="">
      <xdr:nvCxnSpPr>
        <xdr:cNvPr id="840" name="直線コネクタ 839"/>
        <xdr:cNvCxnSpPr/>
      </xdr:nvCxnSpPr>
      <xdr:spPr>
        <a:xfrm>
          <a:off x="17213580" y="172364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86361</xdr:rowOff>
    </xdr:from>
    <xdr:to>
      <xdr:col>98</xdr:col>
      <xdr:colOff>38100</xdr:colOff>
      <xdr:row>103</xdr:row>
      <xdr:rowOff>16511</xdr:rowOff>
    </xdr:to>
    <xdr:sp macro="" textlink="">
      <xdr:nvSpPr>
        <xdr:cNvPr id="841" name="楕円 840"/>
        <xdr:cNvSpPr/>
      </xdr:nvSpPr>
      <xdr:spPr>
        <a:xfrm>
          <a:off x="16388080" y="17185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137161</xdr:rowOff>
    </xdr:from>
    <xdr:to>
      <xdr:col>102</xdr:col>
      <xdr:colOff>114300</xdr:colOff>
      <xdr:row>102</xdr:row>
      <xdr:rowOff>137161</xdr:rowOff>
    </xdr:to>
    <xdr:cxnSp macro="">
      <xdr:nvCxnSpPr>
        <xdr:cNvPr id="842" name="直線コネクタ 841"/>
        <xdr:cNvCxnSpPr/>
      </xdr:nvCxnSpPr>
      <xdr:spPr>
        <a:xfrm>
          <a:off x="16431260" y="172364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25416</xdr:rowOff>
    </xdr:from>
    <xdr:ext cx="469744" cy="259045"/>
    <xdr:sp macro="" textlink="">
      <xdr:nvSpPr>
        <xdr:cNvPr id="847" name="n_1mainValue【公民館】&#10;一人当たり面積"/>
        <xdr:cNvSpPr txBox="1"/>
      </xdr:nvSpPr>
      <xdr:spPr>
        <a:xfrm>
          <a:off x="18561127" y="1695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33038</xdr:rowOff>
    </xdr:from>
    <xdr:ext cx="469744" cy="259045"/>
    <xdr:sp macro="" textlink="">
      <xdr:nvSpPr>
        <xdr:cNvPr id="848" name="n_2mainValue【公民館】&#10;一人当たり面積"/>
        <xdr:cNvSpPr txBox="1"/>
      </xdr:nvSpPr>
      <xdr:spPr>
        <a:xfrm>
          <a:off x="17776267" y="169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33038</xdr:rowOff>
    </xdr:from>
    <xdr:ext cx="469744" cy="259045"/>
    <xdr:sp macro="" textlink="">
      <xdr:nvSpPr>
        <xdr:cNvPr id="849" name="n_3mainValue【公民館】&#10;一人当たり面積"/>
        <xdr:cNvSpPr txBox="1"/>
      </xdr:nvSpPr>
      <xdr:spPr>
        <a:xfrm>
          <a:off x="17001567" y="169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33038</xdr:rowOff>
    </xdr:from>
    <xdr:ext cx="469744" cy="259045"/>
    <xdr:sp macro="" textlink="">
      <xdr:nvSpPr>
        <xdr:cNvPr id="850" name="n_4mainValue【公民館】&#10;一人当たり面積"/>
        <xdr:cNvSpPr txBox="1"/>
      </xdr:nvSpPr>
      <xdr:spPr>
        <a:xfrm>
          <a:off x="16226867" y="1696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道　路</a:t>
          </a:r>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　道路台帳整備前に築造された路線は、取得日（減価償却開始日）が不明であったため昭和</a:t>
          </a:r>
          <a:r>
            <a:rPr kumimoji="1" lang="en-US" altLang="ja-JP" sz="1300">
              <a:latin typeface="BIZ UDゴシック" panose="020B0400000000000000" pitchFamily="49" charset="-128"/>
              <a:ea typeface="BIZ UDゴシック" panose="020B0400000000000000" pitchFamily="49" charset="-128"/>
            </a:rPr>
            <a:t>52</a:t>
          </a:r>
          <a:r>
            <a:rPr kumimoji="1" lang="ja-JP" altLang="en-US" sz="1300">
              <a:latin typeface="BIZ UDゴシック" panose="020B0400000000000000" pitchFamily="49" charset="-128"/>
              <a:ea typeface="BIZ UDゴシック" panose="020B0400000000000000" pitchFamily="49" charset="-128"/>
            </a:rPr>
            <a:t>年を一律設定している。このため、有形固定資産減価償却率の分析（活用）には注意が必要である。市民一人当たり延長は類似団体内２位であるが、道路の性質上廃止や統廃合は困難であり、今後長寿命化や効率的な維持補修のあり方について検討が必要である。今年度は更新より償却が進んだため、有形固定資産減価償却率は前年より</a:t>
          </a:r>
          <a:r>
            <a:rPr kumimoji="1" lang="en-US" altLang="ja-JP" sz="1300">
              <a:latin typeface="BIZ UDゴシック" panose="020B0400000000000000" pitchFamily="49" charset="-128"/>
              <a:ea typeface="BIZ UDゴシック" panose="020B0400000000000000" pitchFamily="49" charset="-128"/>
            </a:rPr>
            <a:t>1.3</a:t>
          </a:r>
          <a:r>
            <a:rPr kumimoji="1" lang="ja-JP" altLang="en-US" sz="1300">
              <a:latin typeface="BIZ UDゴシック" panose="020B0400000000000000" pitchFamily="49" charset="-128"/>
              <a:ea typeface="BIZ UDゴシック" panose="020B0400000000000000" pitchFamily="49" charset="-128"/>
            </a:rPr>
            <a:t>％上昇した。</a:t>
          </a:r>
          <a:endParaRPr kumimoji="1" lang="en-US" altLang="ja-JP" sz="1300">
            <a:latin typeface="BIZ UDゴシック" panose="020B0400000000000000" pitchFamily="49" charset="-128"/>
            <a:ea typeface="BIZ UDゴシック" panose="020B0400000000000000" pitchFamily="49" charset="-128"/>
          </a:endParaRPr>
        </a:p>
        <a:p>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Pゴシック" panose="020B0400000000000000" pitchFamily="50" charset="-128"/>
              <a:ea typeface="BIZ UDPゴシック" panose="020B0400000000000000" pitchFamily="50" charset="-128"/>
            </a:rPr>
            <a:t>認定こども園・幼稚園・保育所</a:t>
          </a:r>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　築</a:t>
          </a:r>
          <a:r>
            <a:rPr kumimoji="1" lang="en-US" altLang="ja-JP" sz="1300">
              <a:latin typeface="BIZ UDゴシック" panose="020B0400000000000000" pitchFamily="49" charset="-128"/>
              <a:ea typeface="BIZ UDゴシック" panose="020B0400000000000000" pitchFamily="49" charset="-128"/>
            </a:rPr>
            <a:t>50</a:t>
          </a:r>
          <a:r>
            <a:rPr kumimoji="1" lang="ja-JP" altLang="en-US" sz="1300">
              <a:latin typeface="BIZ UDゴシック" panose="020B0400000000000000" pitchFamily="49" charset="-128"/>
              <a:ea typeface="BIZ UDゴシック" panose="020B0400000000000000" pitchFamily="49" charset="-128"/>
            </a:rPr>
            <a:t>年近い園舎が複数存在しており、有形固定資産減価償却率は類似団体より高い水準にあり、前年より</a:t>
          </a:r>
          <a:r>
            <a:rPr kumimoji="1" lang="en-US" altLang="ja-JP" sz="1300">
              <a:latin typeface="BIZ UDゴシック" panose="020B0400000000000000" pitchFamily="49" charset="-128"/>
              <a:ea typeface="BIZ UDゴシック" panose="020B0400000000000000" pitchFamily="49" charset="-128"/>
            </a:rPr>
            <a:t>2.2</a:t>
          </a:r>
          <a:r>
            <a:rPr kumimoji="1" lang="ja-JP" altLang="en-US" sz="1300">
              <a:latin typeface="BIZ UDゴシック" panose="020B0400000000000000" pitchFamily="49" charset="-128"/>
              <a:ea typeface="BIZ UDゴシック" panose="020B0400000000000000" pitchFamily="49" charset="-128"/>
            </a:rPr>
            <a:t>％の上昇となった。策定済みの個別施設計画に基づき施設の維持管理を適切に進めており、耐震補強工事などの長寿命化計画的に行っている。</a:t>
          </a:r>
        </a:p>
        <a:p>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児童館</a:t>
          </a:r>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　長沼児童センターの移転新築などにより、有形固定資産減価償却率が前年度</a:t>
          </a:r>
          <a:r>
            <a:rPr kumimoji="1" lang="en-US" altLang="ja-JP" sz="1300">
              <a:latin typeface="BIZ UDゴシック" panose="020B0400000000000000" pitchFamily="49" charset="-128"/>
              <a:ea typeface="BIZ UDゴシック" panose="020B0400000000000000" pitchFamily="49" charset="-128"/>
            </a:rPr>
            <a:t>71.8</a:t>
          </a:r>
          <a:r>
            <a:rPr kumimoji="1" lang="ja-JP" altLang="en-US" sz="1300">
              <a:latin typeface="BIZ UDゴシック" panose="020B0400000000000000" pitchFamily="49" charset="-128"/>
              <a:ea typeface="BIZ UDゴシック" panose="020B0400000000000000" pitchFamily="49" charset="-128"/>
            </a:rPr>
            <a:t>％から</a:t>
          </a:r>
          <a:r>
            <a:rPr kumimoji="1" lang="en-US" altLang="ja-JP" sz="1300">
              <a:latin typeface="BIZ UDゴシック" panose="020B0400000000000000" pitchFamily="49" charset="-128"/>
              <a:ea typeface="BIZ UDゴシック" panose="020B0400000000000000" pitchFamily="49" charset="-128"/>
            </a:rPr>
            <a:t>71.2</a:t>
          </a:r>
          <a:r>
            <a:rPr kumimoji="1" lang="ja-JP" altLang="en-US" sz="1300">
              <a:latin typeface="BIZ UDゴシック" panose="020B0400000000000000" pitchFamily="49" charset="-128"/>
              <a:ea typeface="BIZ UDゴシック" panose="020B0400000000000000" pitchFamily="49" charset="-128"/>
            </a:rPr>
            <a:t>％となり、</a:t>
          </a:r>
          <a:r>
            <a:rPr kumimoji="1" lang="en-US" altLang="ja-JP" sz="1300">
              <a:latin typeface="BIZ UDゴシック" panose="020B0400000000000000" pitchFamily="49" charset="-128"/>
              <a:ea typeface="BIZ UDゴシック" panose="020B0400000000000000" pitchFamily="49" charset="-128"/>
            </a:rPr>
            <a:t>0.6</a:t>
          </a:r>
          <a:r>
            <a:rPr kumimoji="1" lang="ja-JP" altLang="en-US" sz="1300">
              <a:latin typeface="BIZ UDゴシック" panose="020B0400000000000000" pitchFamily="49" charset="-128"/>
              <a:ea typeface="BIZ UDゴシック" panose="020B0400000000000000" pitchFamily="49" charset="-128"/>
            </a:rPr>
            <a:t>％改善した。</a:t>
          </a:r>
          <a:endParaRPr kumimoji="1" lang="en-US" altLang="ja-JP" sz="1300">
            <a:latin typeface="BIZ UDゴシック" panose="020B0400000000000000" pitchFamily="49" charset="-128"/>
            <a:ea typeface="BIZ UDゴシック" panose="020B0400000000000000" pitchFamily="49" charset="-128"/>
          </a:endParaRPr>
        </a:p>
        <a:p>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公営住宅</a:t>
          </a:r>
          <a:r>
            <a:rPr kumimoji="1" lang="en-US" altLang="ja-JP" sz="1300">
              <a:latin typeface="BIZ UDゴシック" panose="020B0400000000000000" pitchFamily="49" charset="-128"/>
              <a:ea typeface="BIZ UDゴシック" panose="020B0400000000000000" pitchFamily="49" charset="-128"/>
            </a:rPr>
            <a:t>】</a:t>
          </a:r>
          <a:r>
            <a:rPr kumimoji="1" lang="ja-JP" altLang="en-US" sz="1300">
              <a:latin typeface="BIZ UDゴシック" panose="020B0400000000000000" pitchFamily="49" charset="-128"/>
              <a:ea typeface="BIZ UDゴシック" panose="020B0400000000000000" pitchFamily="49" charset="-128"/>
            </a:rPr>
            <a:t>　災害公営住宅美濃和田団地整備事業が完了したことにより、有形固定資産減価償却率が前年度</a:t>
          </a:r>
          <a:r>
            <a:rPr kumimoji="1" lang="en-US" altLang="ja-JP" sz="1300">
              <a:latin typeface="BIZ UDゴシック" panose="020B0400000000000000" pitchFamily="49" charset="-128"/>
              <a:ea typeface="BIZ UDゴシック" panose="020B0400000000000000" pitchFamily="49" charset="-128"/>
            </a:rPr>
            <a:t>66.9</a:t>
          </a:r>
          <a:r>
            <a:rPr kumimoji="1" lang="ja-JP" altLang="en-US" sz="1300">
              <a:latin typeface="BIZ UDゴシック" panose="020B0400000000000000" pitchFamily="49" charset="-128"/>
              <a:ea typeface="BIZ UDゴシック" panose="020B0400000000000000" pitchFamily="49" charset="-128"/>
            </a:rPr>
            <a:t>％から</a:t>
          </a:r>
          <a:r>
            <a:rPr kumimoji="1" lang="en-US" altLang="ja-JP" sz="1300">
              <a:latin typeface="BIZ UDゴシック" panose="020B0400000000000000" pitchFamily="49" charset="-128"/>
              <a:ea typeface="BIZ UDゴシック" panose="020B0400000000000000" pitchFamily="49" charset="-128"/>
            </a:rPr>
            <a:t>65.2</a:t>
          </a:r>
          <a:r>
            <a:rPr kumimoji="1" lang="ja-JP" altLang="en-US" sz="1300">
              <a:latin typeface="BIZ UDゴシック" panose="020B0400000000000000" pitchFamily="49" charset="-128"/>
              <a:ea typeface="BIZ UDゴシック" panose="020B0400000000000000" pitchFamily="49" charset="-128"/>
            </a:rPr>
            <a:t>％となり、</a:t>
          </a:r>
          <a:r>
            <a:rPr kumimoji="1" lang="en-US" altLang="ja-JP" sz="1300">
              <a:latin typeface="BIZ UDゴシック" panose="020B0400000000000000" pitchFamily="49" charset="-128"/>
              <a:ea typeface="BIZ UDゴシック" panose="020B0400000000000000" pitchFamily="49" charset="-128"/>
            </a:rPr>
            <a:t>1.7</a:t>
          </a:r>
          <a:r>
            <a:rPr kumimoji="1" lang="ja-JP" altLang="en-US" sz="1300">
              <a:latin typeface="BIZ UDゴシック" panose="020B0400000000000000" pitchFamily="49" charset="-128"/>
              <a:ea typeface="BIZ UDゴシック" panose="020B0400000000000000" pitchFamily="49" charset="-128"/>
            </a:rPr>
            <a:t>％改善した。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124960" y="589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965200" y="594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xdr:rowOff>
    </xdr:from>
    <xdr:to>
      <xdr:col>24</xdr:col>
      <xdr:colOff>114300</xdr:colOff>
      <xdr:row>40</xdr:row>
      <xdr:rowOff>111760</xdr:rowOff>
    </xdr:to>
    <xdr:sp macro="" textlink="">
      <xdr:nvSpPr>
        <xdr:cNvPr id="73" name="楕円 72"/>
        <xdr:cNvSpPr/>
      </xdr:nvSpPr>
      <xdr:spPr>
        <a:xfrm>
          <a:off x="403606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160037</xdr:rowOff>
    </xdr:from>
    <xdr:ext cx="405111" cy="259045"/>
    <xdr:sp macro="" textlink="">
      <xdr:nvSpPr>
        <xdr:cNvPr id="74" name="【図書館】&#10;有形固定資産減価償却率該当値テキスト"/>
        <xdr:cNvSpPr txBox="1"/>
      </xdr:nvSpPr>
      <xdr:spPr>
        <a:xfrm>
          <a:off x="412496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xdr:rowOff>
    </xdr:from>
    <xdr:to>
      <xdr:col>20</xdr:col>
      <xdr:colOff>38100</xdr:colOff>
      <xdr:row>40</xdr:row>
      <xdr:rowOff>106045</xdr:rowOff>
    </xdr:to>
    <xdr:sp macro="" textlink="">
      <xdr:nvSpPr>
        <xdr:cNvPr id="75" name="楕円 74"/>
        <xdr:cNvSpPr/>
      </xdr:nvSpPr>
      <xdr:spPr>
        <a:xfrm>
          <a:off x="3312160" y="6710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55245</xdr:rowOff>
    </xdr:from>
    <xdr:to>
      <xdr:col>24</xdr:col>
      <xdr:colOff>63500</xdr:colOff>
      <xdr:row>40</xdr:row>
      <xdr:rowOff>60960</xdr:rowOff>
    </xdr:to>
    <xdr:cxnSp macro="">
      <xdr:nvCxnSpPr>
        <xdr:cNvPr id="76" name="直線コネクタ 75"/>
        <xdr:cNvCxnSpPr/>
      </xdr:nvCxnSpPr>
      <xdr:spPr>
        <a:xfrm>
          <a:off x="3355340" y="676084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7" name="楕円 76"/>
        <xdr:cNvSpPr/>
      </xdr:nvSpPr>
      <xdr:spPr>
        <a:xfrm>
          <a:off x="2514600" y="667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xdr:rowOff>
    </xdr:from>
    <xdr:to>
      <xdr:col>19</xdr:col>
      <xdr:colOff>177800</xdr:colOff>
      <xdr:row>40</xdr:row>
      <xdr:rowOff>55245</xdr:rowOff>
    </xdr:to>
    <xdr:cxnSp macro="">
      <xdr:nvCxnSpPr>
        <xdr:cNvPr id="78" name="直線コネクタ 77"/>
        <xdr:cNvCxnSpPr/>
      </xdr:nvCxnSpPr>
      <xdr:spPr>
        <a:xfrm>
          <a:off x="2565400" y="672084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79" name="楕円 78"/>
        <xdr:cNvSpPr/>
      </xdr:nvSpPr>
      <xdr:spPr>
        <a:xfrm>
          <a:off x="173990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15240</xdr:rowOff>
    </xdr:to>
    <xdr:cxnSp macro="">
      <xdr:nvCxnSpPr>
        <xdr:cNvPr id="80" name="直線コネクタ 79"/>
        <xdr:cNvCxnSpPr/>
      </xdr:nvCxnSpPr>
      <xdr:spPr>
        <a:xfrm>
          <a:off x="1790700" y="66827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53975</xdr:rowOff>
    </xdr:from>
    <xdr:to>
      <xdr:col>6</xdr:col>
      <xdr:colOff>38100</xdr:colOff>
      <xdr:row>39</xdr:row>
      <xdr:rowOff>155575</xdr:rowOff>
    </xdr:to>
    <xdr:sp macro="" textlink="">
      <xdr:nvSpPr>
        <xdr:cNvPr id="81" name="楕円 80"/>
        <xdr:cNvSpPr/>
      </xdr:nvSpPr>
      <xdr:spPr>
        <a:xfrm>
          <a:off x="965200" y="6591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104775</xdr:rowOff>
    </xdr:from>
    <xdr:to>
      <xdr:col>10</xdr:col>
      <xdr:colOff>114300</xdr:colOff>
      <xdr:row>39</xdr:row>
      <xdr:rowOff>144780</xdr:rowOff>
    </xdr:to>
    <xdr:cxnSp macro="">
      <xdr:nvCxnSpPr>
        <xdr:cNvPr id="82" name="直線コネクタ 81"/>
        <xdr:cNvCxnSpPr/>
      </xdr:nvCxnSpPr>
      <xdr:spPr>
        <a:xfrm>
          <a:off x="1008380" y="664273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17056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38570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61100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83630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97172</xdr:rowOff>
    </xdr:from>
    <xdr:ext cx="405111" cy="259045"/>
    <xdr:sp macro="" textlink="">
      <xdr:nvSpPr>
        <xdr:cNvPr id="87" name="n_1mainValue【図書館】&#10;有形固定資産減価償却率"/>
        <xdr:cNvSpPr txBox="1"/>
      </xdr:nvSpPr>
      <xdr:spPr>
        <a:xfrm>
          <a:off x="317056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88" name="n_2mainValue【図書館】&#10;有形固定資産減価償却率"/>
        <xdr:cNvSpPr txBox="1"/>
      </xdr:nvSpPr>
      <xdr:spPr>
        <a:xfrm>
          <a:off x="238570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9" name="n_3mainValue【図書館】&#10;有形固定資産減価償却率"/>
        <xdr:cNvSpPr txBox="1"/>
      </xdr:nvSpPr>
      <xdr:spPr>
        <a:xfrm>
          <a:off x="161100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146702</xdr:rowOff>
    </xdr:from>
    <xdr:ext cx="405111" cy="259045"/>
    <xdr:sp macro="" textlink="">
      <xdr:nvSpPr>
        <xdr:cNvPr id="90" name="n_4mainValue【図書館】&#10;有形固定資産減価償却率"/>
        <xdr:cNvSpPr txBox="1"/>
      </xdr:nvSpPr>
      <xdr:spPr>
        <a:xfrm>
          <a:off x="83630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0985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919226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9258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84455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8496300" y="65798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7670800" y="653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7713980" y="6579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687324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6924040" y="6579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xdr:cNvSpPr/>
      </xdr:nvSpPr>
      <xdr:spPr>
        <a:xfrm>
          <a:off x="609854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xdr:cNvCxnSpPr/>
      </xdr:nvCxnSpPr>
      <xdr:spPr>
        <a:xfrm>
          <a:off x="6149340" y="65798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67120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59373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8271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750958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67120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xdr:cNvSpPr txBox="1"/>
      </xdr:nvSpPr>
      <xdr:spPr>
        <a:xfrm>
          <a:off x="59373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965200" y="9824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86" name="楕円 185"/>
        <xdr:cNvSpPr/>
      </xdr:nvSpPr>
      <xdr:spPr>
        <a:xfrm>
          <a:off x="403606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169562</xdr:rowOff>
    </xdr:from>
    <xdr:ext cx="405111" cy="259045"/>
    <xdr:sp macro="" textlink="">
      <xdr:nvSpPr>
        <xdr:cNvPr id="187" name="【体育館・プール】&#10;有形固定資産減価償却率該当値テキスト"/>
        <xdr:cNvSpPr txBox="1"/>
      </xdr:nvSpPr>
      <xdr:spPr>
        <a:xfrm>
          <a:off x="4124960" y="989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88" name="楕円 187"/>
        <xdr:cNvSpPr/>
      </xdr:nvSpPr>
      <xdr:spPr>
        <a:xfrm>
          <a:off x="3312160" y="9874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70485</xdr:rowOff>
    </xdr:to>
    <xdr:cxnSp macro="">
      <xdr:nvCxnSpPr>
        <xdr:cNvPr id="189" name="直線コネクタ 188"/>
        <xdr:cNvCxnSpPr/>
      </xdr:nvCxnSpPr>
      <xdr:spPr>
        <a:xfrm>
          <a:off x="3355340" y="992124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90" name="楕円 189"/>
        <xdr:cNvSpPr/>
      </xdr:nvSpPr>
      <xdr:spPr>
        <a:xfrm>
          <a:off x="251460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30480</xdr:rowOff>
    </xdr:to>
    <xdr:cxnSp macro="">
      <xdr:nvCxnSpPr>
        <xdr:cNvPr id="191" name="直線コネクタ 190"/>
        <xdr:cNvCxnSpPr/>
      </xdr:nvCxnSpPr>
      <xdr:spPr>
        <a:xfrm>
          <a:off x="2565400" y="988885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2" name="楕円 191"/>
        <xdr:cNvSpPr/>
      </xdr:nvSpPr>
      <xdr:spPr>
        <a:xfrm>
          <a:off x="1739900" y="980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58</xdr:row>
      <xdr:rowOff>165735</xdr:rowOff>
    </xdr:to>
    <xdr:cxnSp macro="">
      <xdr:nvCxnSpPr>
        <xdr:cNvPr id="193" name="直線コネクタ 192"/>
        <xdr:cNvCxnSpPr/>
      </xdr:nvCxnSpPr>
      <xdr:spPr>
        <a:xfrm>
          <a:off x="1790700" y="98545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194" name="楕円 193"/>
        <xdr:cNvSpPr/>
      </xdr:nvSpPr>
      <xdr:spPr>
        <a:xfrm>
          <a:off x="965200" y="9763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131445</xdr:rowOff>
    </xdr:to>
    <xdr:cxnSp macro="">
      <xdr:nvCxnSpPr>
        <xdr:cNvPr id="195" name="直線コネクタ 194"/>
        <xdr:cNvCxnSpPr/>
      </xdr:nvCxnSpPr>
      <xdr:spPr>
        <a:xfrm>
          <a:off x="1008380" y="981456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17056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38570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61100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83630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200" name="n_1mainValue【体育館・プール】&#10;有形固定資産減価償却率"/>
        <xdr:cNvSpPr txBox="1"/>
      </xdr:nvSpPr>
      <xdr:spPr>
        <a:xfrm>
          <a:off x="317056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201" name="n_2mainValue【体育館・プール】&#10;有形固定資産減価償却率"/>
        <xdr:cNvSpPr txBox="1"/>
      </xdr:nvSpPr>
      <xdr:spPr>
        <a:xfrm>
          <a:off x="238570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202" name="n_3mainValue【体育館・プール】&#10;有形固定資産減価償却率"/>
        <xdr:cNvSpPr txBox="1"/>
      </xdr:nvSpPr>
      <xdr:spPr>
        <a:xfrm>
          <a:off x="161100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3" name="n_4mainValue【体育館・プール】&#10;有形固定資産減価償却率"/>
        <xdr:cNvSpPr txBox="1"/>
      </xdr:nvSpPr>
      <xdr:spPr>
        <a:xfrm>
          <a:off x="83630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098540" y="1038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xdr:rowOff>
    </xdr:from>
    <xdr:to>
      <xdr:col>55</xdr:col>
      <xdr:colOff>50800</xdr:colOff>
      <xdr:row>60</xdr:row>
      <xdr:rowOff>114808</xdr:rowOff>
    </xdr:to>
    <xdr:sp macro="" textlink="">
      <xdr:nvSpPr>
        <xdr:cNvPr id="241" name="楕円 240"/>
        <xdr:cNvSpPr/>
      </xdr:nvSpPr>
      <xdr:spPr>
        <a:xfrm>
          <a:off x="9192260" y="10071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36085</xdr:rowOff>
    </xdr:from>
    <xdr:ext cx="469744" cy="259045"/>
    <xdr:sp macro="" textlink="">
      <xdr:nvSpPr>
        <xdr:cNvPr id="242" name="【体育館・プール】&#10;一人当たり面積該当値テキスト"/>
        <xdr:cNvSpPr txBox="1"/>
      </xdr:nvSpPr>
      <xdr:spPr>
        <a:xfrm>
          <a:off x="9258300" y="99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xdr:rowOff>
    </xdr:from>
    <xdr:to>
      <xdr:col>50</xdr:col>
      <xdr:colOff>165100</xdr:colOff>
      <xdr:row>60</xdr:row>
      <xdr:rowOff>117094</xdr:rowOff>
    </xdr:to>
    <xdr:sp macro="" textlink="">
      <xdr:nvSpPr>
        <xdr:cNvPr id="243" name="楕円 242"/>
        <xdr:cNvSpPr/>
      </xdr:nvSpPr>
      <xdr:spPr>
        <a:xfrm>
          <a:off x="8445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66294</xdr:rowOff>
    </xdr:to>
    <xdr:cxnSp macro="">
      <xdr:nvCxnSpPr>
        <xdr:cNvPr id="244" name="直線コネクタ 243"/>
        <xdr:cNvCxnSpPr/>
      </xdr:nvCxnSpPr>
      <xdr:spPr>
        <a:xfrm flipV="1">
          <a:off x="8496300" y="1012240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xdr:rowOff>
    </xdr:from>
    <xdr:to>
      <xdr:col>46</xdr:col>
      <xdr:colOff>38100</xdr:colOff>
      <xdr:row>60</xdr:row>
      <xdr:rowOff>114808</xdr:rowOff>
    </xdr:to>
    <xdr:sp macro="" textlink="">
      <xdr:nvSpPr>
        <xdr:cNvPr id="245" name="楕円 244"/>
        <xdr:cNvSpPr/>
      </xdr:nvSpPr>
      <xdr:spPr>
        <a:xfrm>
          <a:off x="7670800" y="10071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66294</xdr:rowOff>
    </xdr:to>
    <xdr:cxnSp macro="">
      <xdr:nvCxnSpPr>
        <xdr:cNvPr id="246" name="直線コネクタ 245"/>
        <xdr:cNvCxnSpPr/>
      </xdr:nvCxnSpPr>
      <xdr:spPr>
        <a:xfrm>
          <a:off x="7713980" y="1012240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15494</xdr:rowOff>
    </xdr:from>
    <xdr:to>
      <xdr:col>41</xdr:col>
      <xdr:colOff>101600</xdr:colOff>
      <xdr:row>60</xdr:row>
      <xdr:rowOff>117094</xdr:rowOff>
    </xdr:to>
    <xdr:sp macro="" textlink="">
      <xdr:nvSpPr>
        <xdr:cNvPr id="247" name="楕円 246"/>
        <xdr:cNvSpPr/>
      </xdr:nvSpPr>
      <xdr:spPr>
        <a:xfrm>
          <a:off x="687324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64008</xdr:rowOff>
    </xdr:from>
    <xdr:to>
      <xdr:col>45</xdr:col>
      <xdr:colOff>177800</xdr:colOff>
      <xdr:row>60</xdr:row>
      <xdr:rowOff>66294</xdr:rowOff>
    </xdr:to>
    <xdr:cxnSp macro="">
      <xdr:nvCxnSpPr>
        <xdr:cNvPr id="248" name="直線コネクタ 247"/>
        <xdr:cNvCxnSpPr/>
      </xdr:nvCxnSpPr>
      <xdr:spPr>
        <a:xfrm flipV="1">
          <a:off x="6924040" y="1012240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20066</xdr:rowOff>
    </xdr:from>
    <xdr:to>
      <xdr:col>36</xdr:col>
      <xdr:colOff>165100</xdr:colOff>
      <xdr:row>60</xdr:row>
      <xdr:rowOff>121666</xdr:rowOff>
    </xdr:to>
    <xdr:sp macro="" textlink="">
      <xdr:nvSpPr>
        <xdr:cNvPr id="249" name="楕円 248"/>
        <xdr:cNvSpPr/>
      </xdr:nvSpPr>
      <xdr:spPr>
        <a:xfrm>
          <a:off x="609854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66294</xdr:rowOff>
    </xdr:from>
    <xdr:to>
      <xdr:col>41</xdr:col>
      <xdr:colOff>50800</xdr:colOff>
      <xdr:row>60</xdr:row>
      <xdr:rowOff>70866</xdr:rowOff>
    </xdr:to>
    <xdr:cxnSp macro="">
      <xdr:nvCxnSpPr>
        <xdr:cNvPr id="250" name="直線コネクタ 249"/>
        <xdr:cNvCxnSpPr/>
      </xdr:nvCxnSpPr>
      <xdr:spPr>
        <a:xfrm flipV="1">
          <a:off x="6149340" y="1012469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671202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xdr:cNvSpPr txBox="1"/>
      </xdr:nvSpPr>
      <xdr:spPr>
        <a:xfrm>
          <a:off x="593732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133621</xdr:rowOff>
    </xdr:from>
    <xdr:ext cx="469744" cy="259045"/>
    <xdr:sp macro="" textlink="">
      <xdr:nvSpPr>
        <xdr:cNvPr id="255" name="n_1mainValue【体育館・プール】&#10;一人当たり面積"/>
        <xdr:cNvSpPr txBox="1"/>
      </xdr:nvSpPr>
      <xdr:spPr>
        <a:xfrm>
          <a:off x="8271587" y="98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131335</xdr:rowOff>
    </xdr:from>
    <xdr:ext cx="469744" cy="259045"/>
    <xdr:sp macro="" textlink="">
      <xdr:nvSpPr>
        <xdr:cNvPr id="256" name="n_2mainValue【体育館・プール】&#10;一人当たり面積"/>
        <xdr:cNvSpPr txBox="1"/>
      </xdr:nvSpPr>
      <xdr:spPr>
        <a:xfrm>
          <a:off x="750958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133621</xdr:rowOff>
    </xdr:from>
    <xdr:ext cx="469744" cy="259045"/>
    <xdr:sp macro="" textlink="">
      <xdr:nvSpPr>
        <xdr:cNvPr id="257" name="n_3mainValue【体育館・プール】&#10;一人当たり面積"/>
        <xdr:cNvSpPr txBox="1"/>
      </xdr:nvSpPr>
      <xdr:spPr>
        <a:xfrm>
          <a:off x="6712027" y="98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138193</xdr:rowOff>
    </xdr:from>
    <xdr:ext cx="469744" cy="259045"/>
    <xdr:sp macro="" textlink="">
      <xdr:nvSpPr>
        <xdr:cNvPr id="258" name="n_4mainValue【体育館・プール】&#10;一人当たり面積"/>
        <xdr:cNvSpPr txBox="1"/>
      </xdr:nvSpPr>
      <xdr:spPr>
        <a:xfrm>
          <a:off x="5937327" y="98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965200" y="1329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97" name="楕円 296"/>
        <xdr:cNvSpPr/>
      </xdr:nvSpPr>
      <xdr:spPr>
        <a:xfrm>
          <a:off x="4036060" y="1368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86885</xdr:rowOff>
    </xdr:from>
    <xdr:ext cx="405111" cy="259045"/>
    <xdr:sp macro="" textlink="">
      <xdr:nvSpPr>
        <xdr:cNvPr id="298" name="【福祉施設】&#10;有形固定資産減価償却率該当値テキスト"/>
        <xdr:cNvSpPr txBox="1"/>
      </xdr:nvSpPr>
      <xdr:spPr>
        <a:xfrm>
          <a:off x="4124960"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69596</xdr:rowOff>
    </xdr:from>
    <xdr:to>
      <xdr:col>20</xdr:col>
      <xdr:colOff>38100</xdr:colOff>
      <xdr:row>81</xdr:row>
      <xdr:rowOff>171196</xdr:rowOff>
    </xdr:to>
    <xdr:sp macro="" textlink="">
      <xdr:nvSpPr>
        <xdr:cNvPr id="299" name="楕円 298"/>
        <xdr:cNvSpPr/>
      </xdr:nvSpPr>
      <xdr:spPr>
        <a:xfrm>
          <a:off x="3312160" y="13648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159258</xdr:rowOff>
    </xdr:to>
    <xdr:cxnSp macro="">
      <xdr:nvCxnSpPr>
        <xdr:cNvPr id="300" name="直線コネクタ 299"/>
        <xdr:cNvCxnSpPr/>
      </xdr:nvCxnSpPr>
      <xdr:spPr>
        <a:xfrm>
          <a:off x="3355340" y="13699236"/>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301" name="楕円 300"/>
        <xdr:cNvSpPr/>
      </xdr:nvSpPr>
      <xdr:spPr>
        <a:xfrm>
          <a:off x="2514600" y="136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120396</xdr:rowOff>
    </xdr:to>
    <xdr:cxnSp macro="">
      <xdr:nvCxnSpPr>
        <xdr:cNvPr id="302" name="直線コネクタ 301"/>
        <xdr:cNvCxnSpPr/>
      </xdr:nvCxnSpPr>
      <xdr:spPr>
        <a:xfrm>
          <a:off x="2565400" y="13676377"/>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60452</xdr:rowOff>
    </xdr:from>
    <xdr:to>
      <xdr:col>10</xdr:col>
      <xdr:colOff>165100</xdr:colOff>
      <xdr:row>81</xdr:row>
      <xdr:rowOff>162052</xdr:rowOff>
    </xdr:to>
    <xdr:sp macro="" textlink="">
      <xdr:nvSpPr>
        <xdr:cNvPr id="303" name="楕円 302"/>
        <xdr:cNvSpPr/>
      </xdr:nvSpPr>
      <xdr:spPr>
        <a:xfrm>
          <a:off x="17399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111252</xdr:rowOff>
    </xdr:to>
    <xdr:cxnSp macro="">
      <xdr:nvCxnSpPr>
        <xdr:cNvPr id="304" name="直線コネクタ 303"/>
        <xdr:cNvCxnSpPr/>
      </xdr:nvCxnSpPr>
      <xdr:spPr>
        <a:xfrm flipV="1">
          <a:off x="1790700" y="13676377"/>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23876</xdr:rowOff>
    </xdr:from>
    <xdr:to>
      <xdr:col>6</xdr:col>
      <xdr:colOff>38100</xdr:colOff>
      <xdr:row>81</xdr:row>
      <xdr:rowOff>125476</xdr:rowOff>
    </xdr:to>
    <xdr:sp macro="" textlink="">
      <xdr:nvSpPr>
        <xdr:cNvPr id="305" name="楕円 304"/>
        <xdr:cNvSpPr/>
      </xdr:nvSpPr>
      <xdr:spPr>
        <a:xfrm>
          <a:off x="965200" y="13602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74676</xdr:rowOff>
    </xdr:from>
    <xdr:to>
      <xdr:col>10</xdr:col>
      <xdr:colOff>114300</xdr:colOff>
      <xdr:row>81</xdr:row>
      <xdr:rowOff>111252</xdr:rowOff>
    </xdr:to>
    <xdr:cxnSp macro="">
      <xdr:nvCxnSpPr>
        <xdr:cNvPr id="306" name="直線コネクタ 305"/>
        <xdr:cNvCxnSpPr/>
      </xdr:nvCxnSpPr>
      <xdr:spPr>
        <a:xfrm>
          <a:off x="1008380" y="13653516"/>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8363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162323</xdr:rowOff>
    </xdr:from>
    <xdr:ext cx="405111" cy="259045"/>
    <xdr:sp macro="" textlink="">
      <xdr:nvSpPr>
        <xdr:cNvPr id="311" name="n_1mainValue【福祉施設】&#10;有形固定資産減価償却率"/>
        <xdr:cNvSpPr txBox="1"/>
      </xdr:nvSpPr>
      <xdr:spPr>
        <a:xfrm>
          <a:off x="3170564" y="13741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139464</xdr:rowOff>
    </xdr:from>
    <xdr:ext cx="405111" cy="259045"/>
    <xdr:sp macro="" textlink="">
      <xdr:nvSpPr>
        <xdr:cNvPr id="312" name="n_2mainValue【福祉施設】&#10;有形固定資産減価償却率"/>
        <xdr:cNvSpPr txBox="1"/>
      </xdr:nvSpPr>
      <xdr:spPr>
        <a:xfrm>
          <a:off x="2385704" y="137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153179</xdr:rowOff>
    </xdr:from>
    <xdr:ext cx="405111" cy="259045"/>
    <xdr:sp macro="" textlink="">
      <xdr:nvSpPr>
        <xdr:cNvPr id="313" name="n_3mainValue【福祉施設】&#10;有形固定資産減価償却率"/>
        <xdr:cNvSpPr txBox="1"/>
      </xdr:nvSpPr>
      <xdr:spPr>
        <a:xfrm>
          <a:off x="161100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116603</xdr:rowOff>
    </xdr:from>
    <xdr:ext cx="405111" cy="259045"/>
    <xdr:sp macro="" textlink="">
      <xdr:nvSpPr>
        <xdr:cNvPr id="314" name="n_4mainValue【福祉施設】&#10;有形固定資産減価償却率"/>
        <xdr:cNvSpPr txBox="1"/>
      </xdr:nvSpPr>
      <xdr:spPr>
        <a:xfrm>
          <a:off x="836304" y="1369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90714</xdr:rowOff>
    </xdr:from>
    <xdr:to>
      <xdr:col>55</xdr:col>
      <xdr:colOff>50800</xdr:colOff>
      <xdr:row>81</xdr:row>
      <xdr:rowOff>20864</xdr:rowOff>
    </xdr:to>
    <xdr:sp macro="" textlink="">
      <xdr:nvSpPr>
        <xdr:cNvPr id="356" name="楕円 355"/>
        <xdr:cNvSpPr/>
      </xdr:nvSpPr>
      <xdr:spPr>
        <a:xfrm>
          <a:off x="9192260" y="135019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113591</xdr:rowOff>
    </xdr:from>
    <xdr:ext cx="469744" cy="259045"/>
    <xdr:sp macro="" textlink="">
      <xdr:nvSpPr>
        <xdr:cNvPr id="357" name="【福祉施設】&#10;一人当たり面積該当値テキスト"/>
        <xdr:cNvSpPr txBox="1"/>
      </xdr:nvSpPr>
      <xdr:spPr>
        <a:xfrm>
          <a:off x="9258300" y="13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xdr:cNvSpPr/>
      </xdr:nvSpPr>
      <xdr:spPr>
        <a:xfrm>
          <a:off x="8445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141514</xdr:rowOff>
    </xdr:to>
    <xdr:cxnSp macro="">
      <xdr:nvCxnSpPr>
        <xdr:cNvPr id="359" name="直線コネクタ 358"/>
        <xdr:cNvCxnSpPr/>
      </xdr:nvCxnSpPr>
      <xdr:spPr>
        <a:xfrm>
          <a:off x="8496300" y="13530943"/>
          <a:ext cx="7239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68943</xdr:rowOff>
    </xdr:from>
    <xdr:to>
      <xdr:col>46</xdr:col>
      <xdr:colOff>38100</xdr:colOff>
      <xdr:row>80</xdr:row>
      <xdr:rowOff>170543</xdr:rowOff>
    </xdr:to>
    <xdr:sp macro="" textlink="">
      <xdr:nvSpPr>
        <xdr:cNvPr id="360" name="楕円 359"/>
        <xdr:cNvSpPr/>
      </xdr:nvSpPr>
      <xdr:spPr>
        <a:xfrm>
          <a:off x="7670800" y="134801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119743</xdr:rowOff>
    </xdr:from>
    <xdr:to>
      <xdr:col>50</xdr:col>
      <xdr:colOff>114300</xdr:colOff>
      <xdr:row>80</xdr:row>
      <xdr:rowOff>119743</xdr:rowOff>
    </xdr:to>
    <xdr:cxnSp macro="">
      <xdr:nvCxnSpPr>
        <xdr:cNvPr id="361" name="直線コネクタ 360"/>
        <xdr:cNvCxnSpPr/>
      </xdr:nvCxnSpPr>
      <xdr:spPr>
        <a:xfrm>
          <a:off x="7713980" y="1353094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90714</xdr:rowOff>
    </xdr:from>
    <xdr:to>
      <xdr:col>41</xdr:col>
      <xdr:colOff>101600</xdr:colOff>
      <xdr:row>81</xdr:row>
      <xdr:rowOff>20864</xdr:rowOff>
    </xdr:to>
    <xdr:sp macro="" textlink="">
      <xdr:nvSpPr>
        <xdr:cNvPr id="362" name="楕円 361"/>
        <xdr:cNvSpPr/>
      </xdr:nvSpPr>
      <xdr:spPr>
        <a:xfrm>
          <a:off x="6873240" y="13501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119743</xdr:rowOff>
    </xdr:from>
    <xdr:to>
      <xdr:col>45</xdr:col>
      <xdr:colOff>177800</xdr:colOff>
      <xdr:row>80</xdr:row>
      <xdr:rowOff>141514</xdr:rowOff>
    </xdr:to>
    <xdr:cxnSp macro="">
      <xdr:nvCxnSpPr>
        <xdr:cNvPr id="363" name="直線コネクタ 362"/>
        <xdr:cNvCxnSpPr/>
      </xdr:nvCxnSpPr>
      <xdr:spPr>
        <a:xfrm flipV="1">
          <a:off x="6924040" y="13530943"/>
          <a:ext cx="78994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64" name="楕円 363"/>
        <xdr:cNvSpPr/>
      </xdr:nvSpPr>
      <xdr:spPr>
        <a:xfrm>
          <a:off x="60985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141514</xdr:rowOff>
    </xdr:from>
    <xdr:to>
      <xdr:col>41</xdr:col>
      <xdr:colOff>50800</xdr:colOff>
      <xdr:row>80</xdr:row>
      <xdr:rowOff>152400</xdr:rowOff>
    </xdr:to>
    <xdr:cxnSp macro="">
      <xdr:nvCxnSpPr>
        <xdr:cNvPr id="365" name="直線コネクタ 364"/>
        <xdr:cNvCxnSpPr/>
      </xdr:nvCxnSpPr>
      <xdr:spPr>
        <a:xfrm flipV="1">
          <a:off x="6149340" y="1355271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671202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福祉施設】&#10;一人当たり面積"/>
        <xdr:cNvSpPr txBox="1"/>
      </xdr:nvSpPr>
      <xdr:spPr>
        <a:xfrm>
          <a:off x="8271587" y="132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15620</xdr:rowOff>
    </xdr:from>
    <xdr:ext cx="469744" cy="259045"/>
    <xdr:sp macro="" textlink="">
      <xdr:nvSpPr>
        <xdr:cNvPr id="371" name="n_2mainValue【福祉施設】&#10;一人当たり面積"/>
        <xdr:cNvSpPr txBox="1"/>
      </xdr:nvSpPr>
      <xdr:spPr>
        <a:xfrm>
          <a:off x="7509587" y="132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37391</xdr:rowOff>
    </xdr:from>
    <xdr:ext cx="469744" cy="259045"/>
    <xdr:sp macro="" textlink="">
      <xdr:nvSpPr>
        <xdr:cNvPr id="372" name="n_3mainValue【福祉施設】&#10;一人当たり面積"/>
        <xdr:cNvSpPr txBox="1"/>
      </xdr:nvSpPr>
      <xdr:spPr>
        <a:xfrm>
          <a:off x="6712027"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73" name="n_4mainValue【福祉施設】&#10;一人当たり面積"/>
        <xdr:cNvSpPr txBox="1"/>
      </xdr:nvSpPr>
      <xdr:spPr>
        <a:xfrm>
          <a:off x="593732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12496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965200" y="17275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636</xdr:rowOff>
    </xdr:from>
    <xdr:to>
      <xdr:col>24</xdr:col>
      <xdr:colOff>114300</xdr:colOff>
      <xdr:row>102</xdr:row>
      <xdr:rowOff>102236</xdr:rowOff>
    </xdr:to>
    <xdr:sp macro="" textlink="">
      <xdr:nvSpPr>
        <xdr:cNvPr id="414" name="楕円 413"/>
        <xdr:cNvSpPr/>
      </xdr:nvSpPr>
      <xdr:spPr>
        <a:xfrm>
          <a:off x="4036060" y="170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23513</xdr:rowOff>
    </xdr:from>
    <xdr:ext cx="405111" cy="259045"/>
    <xdr:sp macro="" textlink="">
      <xdr:nvSpPr>
        <xdr:cNvPr id="415" name="【市民会館】&#10;有形固定資産減価償却率該当値テキスト"/>
        <xdr:cNvSpPr txBox="1"/>
      </xdr:nvSpPr>
      <xdr:spPr>
        <a:xfrm>
          <a:off x="4124960" y="1695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113030</xdr:rowOff>
    </xdr:from>
    <xdr:to>
      <xdr:col>20</xdr:col>
      <xdr:colOff>38100</xdr:colOff>
      <xdr:row>102</xdr:row>
      <xdr:rowOff>43180</xdr:rowOff>
    </xdr:to>
    <xdr:sp macro="" textlink="">
      <xdr:nvSpPr>
        <xdr:cNvPr id="416" name="楕円 415"/>
        <xdr:cNvSpPr/>
      </xdr:nvSpPr>
      <xdr:spPr>
        <a:xfrm>
          <a:off x="3312160" y="1704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163830</xdr:rowOff>
    </xdr:from>
    <xdr:to>
      <xdr:col>24</xdr:col>
      <xdr:colOff>63500</xdr:colOff>
      <xdr:row>102</xdr:row>
      <xdr:rowOff>51436</xdr:rowOff>
    </xdr:to>
    <xdr:cxnSp macro="">
      <xdr:nvCxnSpPr>
        <xdr:cNvPr id="417" name="直線コネクタ 416"/>
        <xdr:cNvCxnSpPr/>
      </xdr:nvCxnSpPr>
      <xdr:spPr>
        <a:xfrm>
          <a:off x="3355340" y="17095470"/>
          <a:ext cx="73152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55880</xdr:rowOff>
    </xdr:from>
    <xdr:to>
      <xdr:col>15</xdr:col>
      <xdr:colOff>101600</xdr:colOff>
      <xdr:row>101</xdr:row>
      <xdr:rowOff>157480</xdr:rowOff>
    </xdr:to>
    <xdr:sp macro="" textlink="">
      <xdr:nvSpPr>
        <xdr:cNvPr id="418" name="楕円 417"/>
        <xdr:cNvSpPr/>
      </xdr:nvSpPr>
      <xdr:spPr>
        <a:xfrm>
          <a:off x="25146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106680</xdr:rowOff>
    </xdr:from>
    <xdr:to>
      <xdr:col>19</xdr:col>
      <xdr:colOff>177800</xdr:colOff>
      <xdr:row>101</xdr:row>
      <xdr:rowOff>163830</xdr:rowOff>
    </xdr:to>
    <xdr:cxnSp macro="">
      <xdr:nvCxnSpPr>
        <xdr:cNvPr id="419" name="直線コネクタ 418"/>
        <xdr:cNvCxnSpPr/>
      </xdr:nvCxnSpPr>
      <xdr:spPr>
        <a:xfrm>
          <a:off x="2565400" y="1703832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166370</xdr:rowOff>
    </xdr:from>
    <xdr:to>
      <xdr:col>10</xdr:col>
      <xdr:colOff>165100</xdr:colOff>
      <xdr:row>101</xdr:row>
      <xdr:rowOff>96520</xdr:rowOff>
    </xdr:to>
    <xdr:sp macro="" textlink="">
      <xdr:nvSpPr>
        <xdr:cNvPr id="420" name="楕円 419"/>
        <xdr:cNvSpPr/>
      </xdr:nvSpPr>
      <xdr:spPr>
        <a:xfrm>
          <a:off x="1739900" y="1693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45720</xdr:rowOff>
    </xdr:from>
    <xdr:to>
      <xdr:col>15</xdr:col>
      <xdr:colOff>50800</xdr:colOff>
      <xdr:row>101</xdr:row>
      <xdr:rowOff>106680</xdr:rowOff>
    </xdr:to>
    <xdr:cxnSp macro="">
      <xdr:nvCxnSpPr>
        <xdr:cNvPr id="421" name="直線コネクタ 420"/>
        <xdr:cNvCxnSpPr/>
      </xdr:nvCxnSpPr>
      <xdr:spPr>
        <a:xfrm>
          <a:off x="1790700" y="1697736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113030</xdr:rowOff>
    </xdr:from>
    <xdr:to>
      <xdr:col>6</xdr:col>
      <xdr:colOff>38100</xdr:colOff>
      <xdr:row>101</xdr:row>
      <xdr:rowOff>43180</xdr:rowOff>
    </xdr:to>
    <xdr:sp macro="" textlink="">
      <xdr:nvSpPr>
        <xdr:cNvPr id="422" name="楕円 421"/>
        <xdr:cNvSpPr/>
      </xdr:nvSpPr>
      <xdr:spPr>
        <a:xfrm>
          <a:off x="965200" y="1687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163830</xdr:rowOff>
    </xdr:from>
    <xdr:to>
      <xdr:col>10</xdr:col>
      <xdr:colOff>114300</xdr:colOff>
      <xdr:row>101</xdr:row>
      <xdr:rowOff>45720</xdr:rowOff>
    </xdr:to>
    <xdr:cxnSp macro="">
      <xdr:nvCxnSpPr>
        <xdr:cNvPr id="423" name="直線コネクタ 422"/>
        <xdr:cNvCxnSpPr/>
      </xdr:nvCxnSpPr>
      <xdr:spPr>
        <a:xfrm>
          <a:off x="1008380" y="1692783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170564" y="173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38570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6110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xdr:cNvSpPr txBox="1"/>
      </xdr:nvSpPr>
      <xdr:spPr>
        <a:xfrm>
          <a:off x="836304" y="1736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59707</xdr:rowOff>
    </xdr:from>
    <xdr:ext cx="405111" cy="259045"/>
    <xdr:sp macro="" textlink="">
      <xdr:nvSpPr>
        <xdr:cNvPr id="428" name="n_1mainValue【市民会館】&#10;有形固定資産減価償却率"/>
        <xdr:cNvSpPr txBox="1"/>
      </xdr:nvSpPr>
      <xdr:spPr>
        <a:xfrm>
          <a:off x="317056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2557</xdr:rowOff>
    </xdr:from>
    <xdr:ext cx="405111" cy="259045"/>
    <xdr:sp macro="" textlink="">
      <xdr:nvSpPr>
        <xdr:cNvPr id="429" name="n_2mainValue【市民会館】&#10;有形固定資産減価償却率"/>
        <xdr:cNvSpPr txBox="1"/>
      </xdr:nvSpPr>
      <xdr:spPr>
        <a:xfrm>
          <a:off x="2385704" y="1676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113047</xdr:rowOff>
    </xdr:from>
    <xdr:ext cx="405111" cy="259045"/>
    <xdr:sp macro="" textlink="">
      <xdr:nvSpPr>
        <xdr:cNvPr id="430" name="n_3mainValue【市民会館】&#10;有形固定資産減価償却率"/>
        <xdr:cNvSpPr txBox="1"/>
      </xdr:nvSpPr>
      <xdr:spPr>
        <a:xfrm>
          <a:off x="1611004" y="1670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59707</xdr:rowOff>
    </xdr:from>
    <xdr:ext cx="405111" cy="259045"/>
    <xdr:sp macro="" textlink="">
      <xdr:nvSpPr>
        <xdr:cNvPr id="431" name="n_4mainValue【市民会館】&#10;有形固定資産減価償却率"/>
        <xdr:cNvSpPr txBox="1"/>
      </xdr:nvSpPr>
      <xdr:spPr>
        <a:xfrm>
          <a:off x="836304" y="1665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7" name="楕円 466"/>
        <xdr:cNvSpPr/>
      </xdr:nvSpPr>
      <xdr:spPr>
        <a:xfrm>
          <a:off x="919226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146702</xdr:rowOff>
    </xdr:from>
    <xdr:ext cx="469744" cy="259045"/>
    <xdr:sp macro="" textlink="">
      <xdr:nvSpPr>
        <xdr:cNvPr id="468" name="【市民会館】&#10;一人当たり面積該当値テキスト"/>
        <xdr:cNvSpPr txBox="1"/>
      </xdr:nvSpPr>
      <xdr:spPr>
        <a:xfrm>
          <a:off x="9258300" y="1758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69" name="楕円 468"/>
        <xdr:cNvSpPr/>
      </xdr:nvSpPr>
      <xdr:spPr>
        <a:xfrm>
          <a:off x="84455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47625</xdr:rowOff>
    </xdr:to>
    <xdr:cxnSp macro="">
      <xdr:nvCxnSpPr>
        <xdr:cNvPr id="470" name="直線コネクタ 469"/>
        <xdr:cNvCxnSpPr/>
      </xdr:nvCxnSpPr>
      <xdr:spPr>
        <a:xfrm>
          <a:off x="8496300" y="17644111"/>
          <a:ext cx="7239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1" name="楕円 470"/>
        <xdr:cNvSpPr/>
      </xdr:nvSpPr>
      <xdr:spPr>
        <a:xfrm>
          <a:off x="767080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47625</xdr:rowOff>
    </xdr:to>
    <xdr:cxnSp macro="">
      <xdr:nvCxnSpPr>
        <xdr:cNvPr id="472" name="直線コネクタ 471"/>
        <xdr:cNvCxnSpPr/>
      </xdr:nvCxnSpPr>
      <xdr:spPr>
        <a:xfrm flipV="1">
          <a:off x="7713980" y="1764411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168275</xdr:rowOff>
    </xdr:from>
    <xdr:to>
      <xdr:col>41</xdr:col>
      <xdr:colOff>101600</xdr:colOff>
      <xdr:row>105</xdr:row>
      <xdr:rowOff>98425</xdr:rowOff>
    </xdr:to>
    <xdr:sp macro="" textlink="">
      <xdr:nvSpPr>
        <xdr:cNvPr id="473" name="楕円 472"/>
        <xdr:cNvSpPr/>
      </xdr:nvSpPr>
      <xdr:spPr>
        <a:xfrm>
          <a:off x="687324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47625</xdr:rowOff>
    </xdr:from>
    <xdr:to>
      <xdr:col>45</xdr:col>
      <xdr:colOff>177800</xdr:colOff>
      <xdr:row>105</xdr:row>
      <xdr:rowOff>47625</xdr:rowOff>
    </xdr:to>
    <xdr:cxnSp macro="">
      <xdr:nvCxnSpPr>
        <xdr:cNvPr id="474" name="直線コネクタ 473"/>
        <xdr:cNvCxnSpPr/>
      </xdr:nvCxnSpPr>
      <xdr:spPr>
        <a:xfrm>
          <a:off x="6924040" y="176498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5" name="楕円 474"/>
        <xdr:cNvSpPr/>
      </xdr:nvSpPr>
      <xdr:spPr>
        <a:xfrm>
          <a:off x="60985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47625</xdr:rowOff>
    </xdr:to>
    <xdr:cxnSp macro="">
      <xdr:nvCxnSpPr>
        <xdr:cNvPr id="476" name="直線コネクタ 475"/>
        <xdr:cNvCxnSpPr/>
      </xdr:nvCxnSpPr>
      <xdr:spPr>
        <a:xfrm>
          <a:off x="6149340" y="17644111"/>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67120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81" name="n_1mainValue【市民会館】&#10;一人当たり面積"/>
        <xdr:cNvSpPr txBox="1"/>
      </xdr:nvSpPr>
      <xdr:spPr>
        <a:xfrm>
          <a:off x="827158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2" name="n_2mainValue【市民会館】&#10;一人当たり面積"/>
        <xdr:cNvSpPr txBox="1"/>
      </xdr:nvSpPr>
      <xdr:spPr>
        <a:xfrm>
          <a:off x="7509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3" name="n_3mainValue【市民会館】&#10;一人当たり面積"/>
        <xdr:cNvSpPr txBox="1"/>
      </xdr:nvSpPr>
      <xdr:spPr>
        <a:xfrm>
          <a:off x="671202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4" name="n_4mainValue【市民会館】&#10;一人当たり面積"/>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44145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123188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525" name="楕円 524"/>
        <xdr:cNvSpPr/>
      </xdr:nvSpPr>
      <xdr:spPr>
        <a:xfrm>
          <a:off x="14325600" y="59099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526" name="【一般廃棄物処理施設】&#10;有形固定資産減価償却率該当値テキスト"/>
        <xdr:cNvSpPr txBox="1"/>
      </xdr:nvSpPr>
      <xdr:spPr>
        <a:xfrm>
          <a:off x="14414500"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527" name="楕円 526"/>
        <xdr:cNvSpPr/>
      </xdr:nvSpPr>
      <xdr:spPr>
        <a:xfrm>
          <a:off x="13578840" y="5841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20955</xdr:rowOff>
    </xdr:from>
    <xdr:to>
      <xdr:col>85</xdr:col>
      <xdr:colOff>127000</xdr:colOff>
      <xdr:row>35</xdr:row>
      <xdr:rowOff>93345</xdr:rowOff>
    </xdr:to>
    <xdr:cxnSp macro="">
      <xdr:nvCxnSpPr>
        <xdr:cNvPr id="528" name="直線コネクタ 527"/>
        <xdr:cNvCxnSpPr/>
      </xdr:nvCxnSpPr>
      <xdr:spPr>
        <a:xfrm>
          <a:off x="13629640" y="5888355"/>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529" name="楕円 528"/>
        <xdr:cNvSpPr/>
      </xdr:nvSpPr>
      <xdr:spPr>
        <a:xfrm>
          <a:off x="1280414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36</xdr:row>
      <xdr:rowOff>19050</xdr:rowOff>
    </xdr:to>
    <xdr:cxnSp macro="">
      <xdr:nvCxnSpPr>
        <xdr:cNvPr id="530" name="直線コネクタ 529"/>
        <xdr:cNvCxnSpPr/>
      </xdr:nvCxnSpPr>
      <xdr:spPr>
        <a:xfrm flipV="1">
          <a:off x="12854940" y="5888355"/>
          <a:ext cx="7747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80645</xdr:rowOff>
    </xdr:from>
    <xdr:to>
      <xdr:col>72</xdr:col>
      <xdr:colOff>38100</xdr:colOff>
      <xdr:row>36</xdr:row>
      <xdr:rowOff>10795</xdr:rowOff>
    </xdr:to>
    <xdr:sp macro="" textlink="">
      <xdr:nvSpPr>
        <xdr:cNvPr id="531" name="楕円 530"/>
        <xdr:cNvSpPr/>
      </xdr:nvSpPr>
      <xdr:spPr>
        <a:xfrm>
          <a:off x="12029440" y="594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36</xdr:row>
      <xdr:rowOff>19050</xdr:rowOff>
    </xdr:to>
    <xdr:cxnSp macro="">
      <xdr:nvCxnSpPr>
        <xdr:cNvPr id="532" name="直線コネクタ 531"/>
        <xdr:cNvCxnSpPr/>
      </xdr:nvCxnSpPr>
      <xdr:spPr>
        <a:xfrm>
          <a:off x="12072620" y="599884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3" name="n_1aveValue【一般廃棄物処理施設】&#10;有形固定資産減価償却率"/>
        <xdr:cNvSpPr txBox="1"/>
      </xdr:nvSpPr>
      <xdr:spPr>
        <a:xfrm>
          <a:off x="134372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4" name="n_2aveValue【一般廃棄物処理施設】&#10;有形固定資産減価償却率"/>
        <xdr:cNvSpPr txBox="1"/>
      </xdr:nvSpPr>
      <xdr:spPr>
        <a:xfrm>
          <a:off x="126752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5" name="n_3aveValue【一般廃棄物処理施設】&#10;有形固定資産減価償却率"/>
        <xdr:cNvSpPr txBox="1"/>
      </xdr:nvSpPr>
      <xdr:spPr>
        <a:xfrm>
          <a:off x="119005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6" name="n_4aveValue【一般廃棄物処理施設】&#10;有形固定資産減価償却率"/>
        <xdr:cNvSpPr txBox="1"/>
      </xdr:nvSpPr>
      <xdr:spPr>
        <a:xfrm>
          <a:off x="1110298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537" name="n_1mainValue【一般廃棄物処理施設】&#10;有形固定資産減価償却率"/>
        <xdr:cNvSpPr txBox="1"/>
      </xdr:nvSpPr>
      <xdr:spPr>
        <a:xfrm>
          <a:off x="134372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538" name="n_2mainValue【一般廃棄物処理施設】&#10;有形固定資産減価償却率"/>
        <xdr:cNvSpPr txBox="1"/>
      </xdr:nvSpPr>
      <xdr:spPr>
        <a:xfrm>
          <a:off x="126752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539" name="n_3mainValue【一般廃棄物処理施設】&#10;有形固定資産減価償却率"/>
        <xdr:cNvSpPr txBox="1"/>
      </xdr:nvSpPr>
      <xdr:spPr>
        <a:xfrm>
          <a:off x="119005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3" name="テキスト ボックス 552"/>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3" name="直線コネクタ 562"/>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4"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5" name="直線コネクタ 564"/>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6"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67" name="直線コネクタ 566"/>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68" name="【一般廃棄物処理施設】&#10;一人当たり有形固定資産（償却資産）額平均値テキスト"/>
        <xdr:cNvSpPr txBox="1"/>
      </xdr:nvSpPr>
      <xdr:spPr>
        <a:xfrm>
          <a:off x="19547840" y="645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69" name="フローチャート: 判断 568"/>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0" name="フローチャート: 判断 569"/>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1" name="フローチャート: 判断 570"/>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2" name="フローチャート: 判断 571"/>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3" name="フローチャート: 判断 572"/>
        <xdr:cNvSpPr/>
      </xdr:nvSpPr>
      <xdr:spPr>
        <a:xfrm>
          <a:off x="16388080" y="6539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69794</xdr:rowOff>
    </xdr:from>
    <xdr:to>
      <xdr:col>116</xdr:col>
      <xdr:colOff>114300</xdr:colOff>
      <xdr:row>37</xdr:row>
      <xdr:rowOff>171394</xdr:rowOff>
    </xdr:to>
    <xdr:sp macro="" textlink="">
      <xdr:nvSpPr>
        <xdr:cNvPr id="579" name="楕円 578"/>
        <xdr:cNvSpPr/>
      </xdr:nvSpPr>
      <xdr:spPr>
        <a:xfrm>
          <a:off x="19458940" y="62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92671</xdr:rowOff>
    </xdr:from>
    <xdr:ext cx="599010" cy="259045"/>
    <xdr:sp macro="" textlink="">
      <xdr:nvSpPr>
        <xdr:cNvPr id="580" name="【一般廃棄物処理施設】&#10;一人当たり有形固定資産（償却資産）額該当値テキスト"/>
        <xdr:cNvSpPr txBox="1"/>
      </xdr:nvSpPr>
      <xdr:spPr>
        <a:xfrm>
          <a:off x="19547840" y="61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80660</xdr:rowOff>
    </xdr:from>
    <xdr:to>
      <xdr:col>112</xdr:col>
      <xdr:colOff>38100</xdr:colOff>
      <xdr:row>38</xdr:row>
      <xdr:rowOff>10810</xdr:rowOff>
    </xdr:to>
    <xdr:sp macro="" textlink="">
      <xdr:nvSpPr>
        <xdr:cNvPr id="581" name="楕円 580"/>
        <xdr:cNvSpPr/>
      </xdr:nvSpPr>
      <xdr:spPr>
        <a:xfrm>
          <a:off x="18735040" y="628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120594</xdr:rowOff>
    </xdr:from>
    <xdr:to>
      <xdr:col>116</xdr:col>
      <xdr:colOff>63500</xdr:colOff>
      <xdr:row>37</xdr:row>
      <xdr:rowOff>131460</xdr:rowOff>
    </xdr:to>
    <xdr:cxnSp macro="">
      <xdr:nvCxnSpPr>
        <xdr:cNvPr id="582" name="直線コネクタ 581"/>
        <xdr:cNvCxnSpPr/>
      </xdr:nvCxnSpPr>
      <xdr:spPr>
        <a:xfrm flipV="1">
          <a:off x="18778220" y="6323274"/>
          <a:ext cx="73152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34292</xdr:rowOff>
    </xdr:from>
    <xdr:to>
      <xdr:col>107</xdr:col>
      <xdr:colOff>101600</xdr:colOff>
      <xdr:row>37</xdr:row>
      <xdr:rowOff>135892</xdr:rowOff>
    </xdr:to>
    <xdr:sp macro="" textlink="">
      <xdr:nvSpPr>
        <xdr:cNvPr id="583" name="楕円 582"/>
        <xdr:cNvSpPr/>
      </xdr:nvSpPr>
      <xdr:spPr>
        <a:xfrm>
          <a:off x="17937480" y="62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85092</xdr:rowOff>
    </xdr:from>
    <xdr:to>
      <xdr:col>111</xdr:col>
      <xdr:colOff>177800</xdr:colOff>
      <xdr:row>37</xdr:row>
      <xdr:rowOff>131460</xdr:rowOff>
    </xdr:to>
    <xdr:cxnSp macro="">
      <xdr:nvCxnSpPr>
        <xdr:cNvPr id="584" name="直線コネクタ 583"/>
        <xdr:cNvCxnSpPr/>
      </xdr:nvCxnSpPr>
      <xdr:spPr>
        <a:xfrm>
          <a:off x="17988280" y="6287772"/>
          <a:ext cx="78994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38880</xdr:rowOff>
    </xdr:from>
    <xdr:to>
      <xdr:col>102</xdr:col>
      <xdr:colOff>165100</xdr:colOff>
      <xdr:row>37</xdr:row>
      <xdr:rowOff>140480</xdr:rowOff>
    </xdr:to>
    <xdr:sp macro="" textlink="">
      <xdr:nvSpPr>
        <xdr:cNvPr id="585" name="楕円 584"/>
        <xdr:cNvSpPr/>
      </xdr:nvSpPr>
      <xdr:spPr>
        <a:xfrm>
          <a:off x="17162780" y="62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85092</xdr:rowOff>
    </xdr:from>
    <xdr:to>
      <xdr:col>107</xdr:col>
      <xdr:colOff>50800</xdr:colOff>
      <xdr:row>37</xdr:row>
      <xdr:rowOff>89680</xdr:rowOff>
    </xdr:to>
    <xdr:cxnSp macro="">
      <xdr:nvCxnSpPr>
        <xdr:cNvPr id="586" name="直線コネクタ 585"/>
        <xdr:cNvCxnSpPr/>
      </xdr:nvCxnSpPr>
      <xdr:spPr>
        <a:xfrm flipV="1">
          <a:off x="17213580" y="6287772"/>
          <a:ext cx="7747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87" name="n_1aveValue【一般廃棄物処理施設】&#10;一人当たり有形固定資産（償却資産）額"/>
        <xdr:cNvSpPr txBox="1"/>
      </xdr:nvSpPr>
      <xdr:spPr>
        <a:xfrm>
          <a:off x="185288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88" name="n_2aveValue【一般廃棄物処理施設】&#10;一人当たり有形固定資産（償却資産）額"/>
        <xdr:cNvSpPr txBox="1"/>
      </xdr:nvSpPr>
      <xdr:spPr>
        <a:xfrm>
          <a:off x="17766811" y="66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89" name="n_3aveValue【一般廃棄物処理施設】&#10;一人当たり有形固定資産（償却資産）額"/>
        <xdr:cNvSpPr txBox="1"/>
      </xdr:nvSpPr>
      <xdr:spPr>
        <a:xfrm>
          <a:off x="16969251" y="66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0" name="n_4aveValue【一般廃棄物処理施設】&#10;一人当たり有形固定資産（償却資産）額"/>
        <xdr:cNvSpPr txBox="1"/>
      </xdr:nvSpPr>
      <xdr:spPr>
        <a:xfrm>
          <a:off x="16194551" y="63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27337</xdr:rowOff>
    </xdr:from>
    <xdr:ext cx="599010" cy="259045"/>
    <xdr:sp macro="" textlink="">
      <xdr:nvSpPr>
        <xdr:cNvPr id="591" name="n_1mainValue【一般廃棄物処理施設】&#10;一人当たり有形固定資産（償却資産）額"/>
        <xdr:cNvSpPr txBox="1"/>
      </xdr:nvSpPr>
      <xdr:spPr>
        <a:xfrm>
          <a:off x="18496495" y="606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152419</xdr:rowOff>
    </xdr:from>
    <xdr:ext cx="599010" cy="259045"/>
    <xdr:sp macro="" textlink="">
      <xdr:nvSpPr>
        <xdr:cNvPr id="592" name="n_2mainValue【一般廃棄物処理施設】&#10;一人当たり有形固定資産（償却資産）額"/>
        <xdr:cNvSpPr txBox="1"/>
      </xdr:nvSpPr>
      <xdr:spPr>
        <a:xfrm>
          <a:off x="17734495" y="601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157007</xdr:rowOff>
    </xdr:from>
    <xdr:ext cx="599010" cy="259045"/>
    <xdr:sp macro="" textlink="">
      <xdr:nvSpPr>
        <xdr:cNvPr id="593" name="n_3mainValue【一般廃棄物処理施設】&#10;一人当たり有形固定資産（償却資産）額"/>
        <xdr:cNvSpPr txBox="1"/>
      </xdr:nvSpPr>
      <xdr:spPr>
        <a:xfrm>
          <a:off x="16936935" y="602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6" name="テキスト ボックス 60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4" name="テキスト ボックス 613"/>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17" name="直線コネクタ 616"/>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18"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19" name="直線コネクタ 618"/>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0"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1" name="直線コネクタ 620"/>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2" name="【保健センター・保健所】&#10;有形固定資産減価償却率平均値テキスト"/>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3" name="フローチャート: 判断 622"/>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24" name="フローチャート: 判断 623"/>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25" name="フローチャート: 判断 624"/>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26" name="フローチャート: 判断 625"/>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27" name="フローチャート: 判断 626"/>
        <xdr:cNvSpPr/>
      </xdr:nvSpPr>
      <xdr:spPr>
        <a:xfrm>
          <a:off x="1123188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633" name="楕円 632"/>
        <xdr:cNvSpPr/>
      </xdr:nvSpPr>
      <xdr:spPr>
        <a:xfrm>
          <a:off x="14325600" y="10308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634" name="【保健センター・保健所】&#10;有形固定資産減価償却率該当値テキスト"/>
        <xdr:cNvSpPr txBox="1"/>
      </xdr:nvSpPr>
      <xdr:spPr>
        <a:xfrm>
          <a:off x="144145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635" name="楕円 634"/>
        <xdr:cNvSpPr/>
      </xdr:nvSpPr>
      <xdr:spPr>
        <a:xfrm>
          <a:off x="135788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133350</xdr:rowOff>
    </xdr:to>
    <xdr:cxnSp macro="">
      <xdr:nvCxnSpPr>
        <xdr:cNvPr id="636" name="直線コネクタ 635"/>
        <xdr:cNvCxnSpPr/>
      </xdr:nvCxnSpPr>
      <xdr:spPr>
        <a:xfrm>
          <a:off x="13629640" y="1031367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637" name="楕円 636"/>
        <xdr:cNvSpPr/>
      </xdr:nvSpPr>
      <xdr:spPr>
        <a:xfrm>
          <a:off x="1280414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87630</xdr:rowOff>
    </xdr:to>
    <xdr:cxnSp macro="">
      <xdr:nvCxnSpPr>
        <xdr:cNvPr id="638" name="直線コネクタ 637"/>
        <xdr:cNvCxnSpPr/>
      </xdr:nvCxnSpPr>
      <xdr:spPr>
        <a:xfrm>
          <a:off x="12854940" y="1026985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639" name="楕円 638"/>
        <xdr:cNvSpPr/>
      </xdr:nvSpPr>
      <xdr:spPr>
        <a:xfrm>
          <a:off x="12029440" y="1019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43815</xdr:rowOff>
    </xdr:to>
    <xdr:cxnSp macro="">
      <xdr:nvCxnSpPr>
        <xdr:cNvPr id="640" name="直線コネクタ 639"/>
        <xdr:cNvCxnSpPr/>
      </xdr:nvCxnSpPr>
      <xdr:spPr>
        <a:xfrm>
          <a:off x="12072620" y="1024128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133985</xdr:rowOff>
    </xdr:from>
    <xdr:to>
      <xdr:col>67</xdr:col>
      <xdr:colOff>101600</xdr:colOff>
      <xdr:row>61</xdr:row>
      <xdr:rowOff>64135</xdr:rowOff>
    </xdr:to>
    <xdr:sp macro="" textlink="">
      <xdr:nvSpPr>
        <xdr:cNvPr id="641" name="楕円 640"/>
        <xdr:cNvSpPr/>
      </xdr:nvSpPr>
      <xdr:spPr>
        <a:xfrm>
          <a:off x="11231880" y="10192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xdr:rowOff>
    </xdr:from>
    <xdr:to>
      <xdr:col>71</xdr:col>
      <xdr:colOff>177800</xdr:colOff>
      <xdr:row>61</xdr:row>
      <xdr:rowOff>15240</xdr:rowOff>
    </xdr:to>
    <xdr:cxnSp macro="">
      <xdr:nvCxnSpPr>
        <xdr:cNvPr id="642" name="直線コネクタ 641"/>
        <xdr:cNvCxnSpPr/>
      </xdr:nvCxnSpPr>
      <xdr:spPr>
        <a:xfrm>
          <a:off x="11282680" y="1023937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3" name="n_1aveValue【保健センター・保健所】&#10;有形固定資産減価償却率"/>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44" name="n_2aveValue【保健センター・保健所】&#10;有形固定資産減価償却率"/>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45" name="n_3aveValue【保健センター・保健所】&#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46" name="n_4aveValue【保健センター・保健所】&#10;有形固定資産減価償却率"/>
        <xdr:cNvSpPr txBox="1"/>
      </xdr:nvSpPr>
      <xdr:spPr>
        <a:xfrm>
          <a:off x="1110298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47" name="n_1mainValue【保健センター・保健所】&#10;有形固定資産減価償却率"/>
        <xdr:cNvSpPr txBox="1"/>
      </xdr:nvSpPr>
      <xdr:spPr>
        <a:xfrm>
          <a:off x="134372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648" name="n_2mainValue【保健センター・保健所】&#10;有形固定資産減価償却率"/>
        <xdr:cNvSpPr txBox="1"/>
      </xdr:nvSpPr>
      <xdr:spPr>
        <a:xfrm>
          <a:off x="126752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649" name="n_3mainValue【保健センター・保健所】&#10;有形固定資産減価償却率"/>
        <xdr:cNvSpPr txBox="1"/>
      </xdr:nvSpPr>
      <xdr:spPr>
        <a:xfrm>
          <a:off x="119005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55262</xdr:rowOff>
    </xdr:from>
    <xdr:ext cx="405111" cy="259045"/>
    <xdr:sp macro="" textlink="">
      <xdr:nvSpPr>
        <xdr:cNvPr id="650" name="n_4mainValue【保健センター・保健所】&#10;有形固定資産減価償却率"/>
        <xdr:cNvSpPr txBox="1"/>
      </xdr:nvSpPr>
      <xdr:spPr>
        <a:xfrm>
          <a:off x="1110298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2" name="直線コネクタ 671"/>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3"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4" name="直線コネクタ 673"/>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75"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76" name="直線コネクタ 675"/>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77"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8" name="フローチャート: 判断 677"/>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79" name="フローチャート: 判断 678"/>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0" name="フローチャート: 判断 679"/>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1" name="フローチャート: 判断 680"/>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2" name="フローチャート: 判断 681"/>
        <xdr:cNvSpPr/>
      </xdr:nvSpPr>
      <xdr:spPr>
        <a:xfrm>
          <a:off x="16388080" y="104388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88" name="楕円 687"/>
        <xdr:cNvSpPr/>
      </xdr:nvSpPr>
      <xdr:spPr>
        <a:xfrm>
          <a:off x="1945894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89" name="【保健センター・保健所】&#10;一人当たり面積該当値テキスト"/>
        <xdr:cNvSpPr txBox="1"/>
      </xdr:nvSpPr>
      <xdr:spPr>
        <a:xfrm>
          <a:off x="19547840" y="1023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90" name="楕円 689"/>
        <xdr:cNvSpPr/>
      </xdr:nvSpPr>
      <xdr:spPr>
        <a:xfrm>
          <a:off x="18735040" y="10387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91" name="直線コネクタ 690"/>
        <xdr:cNvCxnSpPr/>
      </xdr:nvCxnSpPr>
      <xdr:spPr>
        <a:xfrm>
          <a:off x="18778220" y="10434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170942</xdr:rowOff>
    </xdr:from>
    <xdr:to>
      <xdr:col>107</xdr:col>
      <xdr:colOff>101600</xdr:colOff>
      <xdr:row>62</xdr:row>
      <xdr:rowOff>101092</xdr:rowOff>
    </xdr:to>
    <xdr:sp macro="" textlink="">
      <xdr:nvSpPr>
        <xdr:cNvPr id="692" name="楕円 691"/>
        <xdr:cNvSpPr/>
      </xdr:nvSpPr>
      <xdr:spPr>
        <a:xfrm>
          <a:off x="17937480" y="1039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50292</xdr:rowOff>
    </xdr:to>
    <xdr:cxnSp macro="">
      <xdr:nvCxnSpPr>
        <xdr:cNvPr id="693" name="直線コネクタ 692"/>
        <xdr:cNvCxnSpPr/>
      </xdr:nvCxnSpPr>
      <xdr:spPr>
        <a:xfrm flipV="1">
          <a:off x="17988280" y="1043482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94" name="楕円 693"/>
        <xdr:cNvSpPr/>
      </xdr:nvSpPr>
      <xdr:spPr>
        <a:xfrm>
          <a:off x="17162780" y="1039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50292</xdr:rowOff>
    </xdr:from>
    <xdr:to>
      <xdr:col>107</xdr:col>
      <xdr:colOff>50800</xdr:colOff>
      <xdr:row>62</xdr:row>
      <xdr:rowOff>50292</xdr:rowOff>
    </xdr:to>
    <xdr:cxnSp macro="">
      <xdr:nvCxnSpPr>
        <xdr:cNvPr id="695" name="直線コネクタ 694"/>
        <xdr:cNvCxnSpPr/>
      </xdr:nvCxnSpPr>
      <xdr:spPr>
        <a:xfrm>
          <a:off x="17213580" y="104439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96" name="楕円 695"/>
        <xdr:cNvSpPr/>
      </xdr:nvSpPr>
      <xdr:spPr>
        <a:xfrm>
          <a:off x="16388080" y="10351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50292</xdr:rowOff>
    </xdr:to>
    <xdr:cxnSp macro="">
      <xdr:nvCxnSpPr>
        <xdr:cNvPr id="697" name="直線コネクタ 696"/>
        <xdr:cNvCxnSpPr/>
      </xdr:nvCxnSpPr>
      <xdr:spPr>
        <a:xfrm>
          <a:off x="16431260" y="10398252"/>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98" name="n_1aveValue【保健センター・保健所】&#10;一人当たり面積"/>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99" name="n_2aveValue【保健センター・保健所】&#10;一人当たり面積"/>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0" name="n_3aveValue【保健センター・保健所】&#10;一人当たり面積"/>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1" name="n_4aveValue【保健センター・保健所】&#10;一人当たり面積"/>
        <xdr:cNvSpPr txBox="1"/>
      </xdr:nvSpPr>
      <xdr:spPr>
        <a:xfrm>
          <a:off x="162268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02" name="n_1mainValue【保健センター・保健所】&#10;一人当たり面積"/>
        <xdr:cNvSpPr txBox="1"/>
      </xdr:nvSpPr>
      <xdr:spPr>
        <a:xfrm>
          <a:off x="185611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117619</xdr:rowOff>
    </xdr:from>
    <xdr:ext cx="469744" cy="259045"/>
    <xdr:sp macro="" textlink="">
      <xdr:nvSpPr>
        <xdr:cNvPr id="703" name="n_2mainValue【保健センター・保健所】&#10;一人当たり面積"/>
        <xdr:cNvSpPr txBox="1"/>
      </xdr:nvSpPr>
      <xdr:spPr>
        <a:xfrm>
          <a:off x="1777626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04" name="n_3mainValue【保健センター・保健所】&#10;一人当たり面積"/>
        <xdr:cNvSpPr txBox="1"/>
      </xdr:nvSpPr>
      <xdr:spPr>
        <a:xfrm>
          <a:off x="1700156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05" name="n_4mainValue【保健センター・保健所】&#10;一人当たり面積"/>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6" name="テキスト ボックス 72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8" name="テキスト ボックス 72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0" name="直線コネクタ 729"/>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1"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2" name="直線コネクタ 731"/>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3"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34" name="直線コネクタ 733"/>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35" name="【消防施設】&#10;有形固定資産減価償却率平均値テキスト"/>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36" name="フローチャート: 判断 735"/>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37" name="フローチャート: 判断 736"/>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38" name="フローチャート: 判断 737"/>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39" name="フローチャート: 判断 738"/>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0" name="フローチャート: 判断 739"/>
        <xdr:cNvSpPr/>
      </xdr:nvSpPr>
      <xdr:spPr>
        <a:xfrm>
          <a:off x="1123188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xdr:rowOff>
    </xdr:from>
    <xdr:to>
      <xdr:col>85</xdr:col>
      <xdr:colOff>177800</xdr:colOff>
      <xdr:row>84</xdr:row>
      <xdr:rowOff>106045</xdr:rowOff>
    </xdr:to>
    <xdr:sp macro="" textlink="">
      <xdr:nvSpPr>
        <xdr:cNvPr id="746" name="楕円 745"/>
        <xdr:cNvSpPr/>
      </xdr:nvSpPr>
      <xdr:spPr>
        <a:xfrm>
          <a:off x="14325600" y="140862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154322</xdr:rowOff>
    </xdr:from>
    <xdr:ext cx="405111" cy="259045"/>
    <xdr:sp macro="" textlink="">
      <xdr:nvSpPr>
        <xdr:cNvPr id="747" name="【消防施設】&#10;有形固定資産減価償却率該当値テキスト"/>
        <xdr:cNvSpPr txBox="1"/>
      </xdr:nvSpPr>
      <xdr:spPr>
        <a:xfrm>
          <a:off x="14414500" y="140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162561</xdr:rowOff>
    </xdr:from>
    <xdr:to>
      <xdr:col>81</xdr:col>
      <xdr:colOff>101600</xdr:colOff>
      <xdr:row>84</xdr:row>
      <xdr:rowOff>92711</xdr:rowOff>
    </xdr:to>
    <xdr:sp macro="" textlink="">
      <xdr:nvSpPr>
        <xdr:cNvPr id="748" name="楕円 747"/>
        <xdr:cNvSpPr/>
      </xdr:nvSpPr>
      <xdr:spPr>
        <a:xfrm>
          <a:off x="1357884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55245</xdr:rowOff>
    </xdr:to>
    <xdr:cxnSp macro="">
      <xdr:nvCxnSpPr>
        <xdr:cNvPr id="749" name="直線コネクタ 748"/>
        <xdr:cNvCxnSpPr/>
      </xdr:nvCxnSpPr>
      <xdr:spPr>
        <a:xfrm>
          <a:off x="13629640" y="14123671"/>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137795</xdr:rowOff>
    </xdr:from>
    <xdr:to>
      <xdr:col>76</xdr:col>
      <xdr:colOff>165100</xdr:colOff>
      <xdr:row>84</xdr:row>
      <xdr:rowOff>67945</xdr:rowOff>
    </xdr:to>
    <xdr:sp macro="" textlink="">
      <xdr:nvSpPr>
        <xdr:cNvPr id="750" name="楕円 749"/>
        <xdr:cNvSpPr/>
      </xdr:nvSpPr>
      <xdr:spPr>
        <a:xfrm>
          <a:off x="12804140" y="1405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17145</xdr:rowOff>
    </xdr:from>
    <xdr:to>
      <xdr:col>81</xdr:col>
      <xdr:colOff>50800</xdr:colOff>
      <xdr:row>84</xdr:row>
      <xdr:rowOff>41911</xdr:rowOff>
    </xdr:to>
    <xdr:cxnSp macro="">
      <xdr:nvCxnSpPr>
        <xdr:cNvPr id="751" name="直線コネクタ 750"/>
        <xdr:cNvCxnSpPr/>
      </xdr:nvCxnSpPr>
      <xdr:spPr>
        <a:xfrm>
          <a:off x="12854940" y="14098905"/>
          <a:ext cx="7747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114936</xdr:rowOff>
    </xdr:from>
    <xdr:to>
      <xdr:col>72</xdr:col>
      <xdr:colOff>38100</xdr:colOff>
      <xdr:row>84</xdr:row>
      <xdr:rowOff>45086</xdr:rowOff>
    </xdr:to>
    <xdr:sp macro="" textlink="">
      <xdr:nvSpPr>
        <xdr:cNvPr id="752" name="楕円 751"/>
        <xdr:cNvSpPr/>
      </xdr:nvSpPr>
      <xdr:spPr>
        <a:xfrm>
          <a:off x="12029440" y="14029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165736</xdr:rowOff>
    </xdr:from>
    <xdr:to>
      <xdr:col>76</xdr:col>
      <xdr:colOff>114300</xdr:colOff>
      <xdr:row>84</xdr:row>
      <xdr:rowOff>17145</xdr:rowOff>
    </xdr:to>
    <xdr:cxnSp macro="">
      <xdr:nvCxnSpPr>
        <xdr:cNvPr id="753" name="直線コネクタ 752"/>
        <xdr:cNvCxnSpPr/>
      </xdr:nvCxnSpPr>
      <xdr:spPr>
        <a:xfrm>
          <a:off x="12072620" y="14079856"/>
          <a:ext cx="7823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95886</xdr:rowOff>
    </xdr:from>
    <xdr:to>
      <xdr:col>67</xdr:col>
      <xdr:colOff>101600</xdr:colOff>
      <xdr:row>84</xdr:row>
      <xdr:rowOff>26036</xdr:rowOff>
    </xdr:to>
    <xdr:sp macro="" textlink="">
      <xdr:nvSpPr>
        <xdr:cNvPr id="754" name="楕円 753"/>
        <xdr:cNvSpPr/>
      </xdr:nvSpPr>
      <xdr:spPr>
        <a:xfrm>
          <a:off x="11231880" y="14010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146686</xdr:rowOff>
    </xdr:from>
    <xdr:to>
      <xdr:col>71</xdr:col>
      <xdr:colOff>177800</xdr:colOff>
      <xdr:row>83</xdr:row>
      <xdr:rowOff>165736</xdr:rowOff>
    </xdr:to>
    <xdr:cxnSp macro="">
      <xdr:nvCxnSpPr>
        <xdr:cNvPr id="755" name="直線コネクタ 754"/>
        <xdr:cNvCxnSpPr/>
      </xdr:nvCxnSpPr>
      <xdr:spPr>
        <a:xfrm>
          <a:off x="11282680" y="14060806"/>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56"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57"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58"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59" name="n_4aveValue【消防施設】&#10;有形固定資産減価償却率"/>
        <xdr:cNvSpPr txBox="1"/>
      </xdr:nvSpPr>
      <xdr:spPr>
        <a:xfrm>
          <a:off x="1110298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83838</xdr:rowOff>
    </xdr:from>
    <xdr:ext cx="405111" cy="259045"/>
    <xdr:sp macro="" textlink="">
      <xdr:nvSpPr>
        <xdr:cNvPr id="760" name="n_1mainValue【消防施設】&#10;有形固定資産減価償却率"/>
        <xdr:cNvSpPr txBox="1"/>
      </xdr:nvSpPr>
      <xdr:spPr>
        <a:xfrm>
          <a:off x="13437244"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59072</xdr:rowOff>
    </xdr:from>
    <xdr:ext cx="405111" cy="259045"/>
    <xdr:sp macro="" textlink="">
      <xdr:nvSpPr>
        <xdr:cNvPr id="761" name="n_2mainValue【消防施設】&#10;有形固定資産減価償却率"/>
        <xdr:cNvSpPr txBox="1"/>
      </xdr:nvSpPr>
      <xdr:spPr>
        <a:xfrm>
          <a:off x="126752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36213</xdr:rowOff>
    </xdr:from>
    <xdr:ext cx="405111" cy="259045"/>
    <xdr:sp macro="" textlink="">
      <xdr:nvSpPr>
        <xdr:cNvPr id="762" name="n_3mainValue【消防施設】&#10;有形固定資産減価償却率"/>
        <xdr:cNvSpPr txBox="1"/>
      </xdr:nvSpPr>
      <xdr:spPr>
        <a:xfrm>
          <a:off x="11900544" y="141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17163</xdr:rowOff>
    </xdr:from>
    <xdr:ext cx="405111" cy="259045"/>
    <xdr:sp macro="" textlink="">
      <xdr:nvSpPr>
        <xdr:cNvPr id="763" name="n_4mainValue【消防施設】&#10;有形固定資産減価償却率"/>
        <xdr:cNvSpPr txBox="1"/>
      </xdr:nvSpPr>
      <xdr:spPr>
        <a:xfrm>
          <a:off x="11102984"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87" name="直線コネクタ 786"/>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8"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9" name="直線コネクタ 788"/>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0"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1" name="直線コネクタ 790"/>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2"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3" name="フローチャート: 判断 792"/>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94" name="フローチャート: 判断 793"/>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95" name="フローチャート: 判断 794"/>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6" name="フローチャート: 判断 795"/>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97" name="フローチャート: 判断 796"/>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19050</xdr:rowOff>
    </xdr:from>
    <xdr:to>
      <xdr:col>116</xdr:col>
      <xdr:colOff>114300</xdr:colOff>
      <xdr:row>81</xdr:row>
      <xdr:rowOff>120650</xdr:rowOff>
    </xdr:to>
    <xdr:sp macro="" textlink="">
      <xdr:nvSpPr>
        <xdr:cNvPr id="803" name="楕円 802"/>
        <xdr:cNvSpPr/>
      </xdr:nvSpPr>
      <xdr:spPr>
        <a:xfrm>
          <a:off x="1945894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41927</xdr:rowOff>
    </xdr:from>
    <xdr:ext cx="469744" cy="259045"/>
    <xdr:sp macro="" textlink="">
      <xdr:nvSpPr>
        <xdr:cNvPr id="804" name="【消防施設】&#10;一人当たり面積該当値テキスト"/>
        <xdr:cNvSpPr txBox="1"/>
      </xdr:nvSpPr>
      <xdr:spPr>
        <a:xfrm>
          <a:off x="1954784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805" name="楕円 804"/>
        <xdr:cNvSpPr/>
      </xdr:nvSpPr>
      <xdr:spPr>
        <a:xfrm>
          <a:off x="18735040" y="13610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69850</xdr:rowOff>
    </xdr:from>
    <xdr:to>
      <xdr:col>116</xdr:col>
      <xdr:colOff>63500</xdr:colOff>
      <xdr:row>81</xdr:row>
      <xdr:rowOff>82550</xdr:rowOff>
    </xdr:to>
    <xdr:cxnSp macro="">
      <xdr:nvCxnSpPr>
        <xdr:cNvPr id="806" name="直線コネクタ 805"/>
        <xdr:cNvCxnSpPr/>
      </xdr:nvCxnSpPr>
      <xdr:spPr>
        <a:xfrm flipV="1">
          <a:off x="18778220" y="1364869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807" name="楕円 806"/>
        <xdr:cNvSpPr/>
      </xdr:nvSpPr>
      <xdr:spPr>
        <a:xfrm>
          <a:off x="17937480" y="136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82550</xdr:rowOff>
    </xdr:to>
    <xdr:cxnSp macro="">
      <xdr:nvCxnSpPr>
        <xdr:cNvPr id="808" name="直線コネクタ 807"/>
        <xdr:cNvCxnSpPr/>
      </xdr:nvCxnSpPr>
      <xdr:spPr>
        <a:xfrm>
          <a:off x="17988280" y="136613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09" name="楕円 808"/>
        <xdr:cNvSpPr/>
      </xdr:nvSpPr>
      <xdr:spPr>
        <a:xfrm>
          <a:off x="1716278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82550</xdr:rowOff>
    </xdr:from>
    <xdr:to>
      <xdr:col>107</xdr:col>
      <xdr:colOff>50800</xdr:colOff>
      <xdr:row>81</xdr:row>
      <xdr:rowOff>95250</xdr:rowOff>
    </xdr:to>
    <xdr:cxnSp macro="">
      <xdr:nvCxnSpPr>
        <xdr:cNvPr id="810" name="直線コネクタ 809"/>
        <xdr:cNvCxnSpPr/>
      </xdr:nvCxnSpPr>
      <xdr:spPr>
        <a:xfrm flipV="1">
          <a:off x="17213580" y="1366139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811" name="楕円 810"/>
        <xdr:cNvSpPr/>
      </xdr:nvSpPr>
      <xdr:spPr>
        <a:xfrm>
          <a:off x="1638808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812" name="直線コネクタ 811"/>
        <xdr:cNvCxnSpPr/>
      </xdr:nvCxnSpPr>
      <xdr:spPr>
        <a:xfrm>
          <a:off x="16431260" y="13674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3"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14" name="n_2aveValue【消防施設】&#10;一人当たり面積"/>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15" name="n_3aveValue【消防施設】&#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16" name="n_4aveValue【消防施設】&#10;一人当たり面積"/>
        <xdr:cNvSpPr txBox="1"/>
      </xdr:nvSpPr>
      <xdr:spPr>
        <a:xfrm>
          <a:off x="162268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817" name="n_1mainValue【消防施設】&#10;一人当たり面積"/>
        <xdr:cNvSpPr txBox="1"/>
      </xdr:nvSpPr>
      <xdr:spPr>
        <a:xfrm>
          <a:off x="18561127" y="133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818" name="n_2mainValue【消防施設】&#10;一人当たり面積"/>
        <xdr:cNvSpPr txBox="1"/>
      </xdr:nvSpPr>
      <xdr:spPr>
        <a:xfrm>
          <a:off x="17776267" y="133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19" name="n_3mainValue【消防施設】&#10;一人当たり面積"/>
        <xdr:cNvSpPr txBox="1"/>
      </xdr:nvSpPr>
      <xdr:spPr>
        <a:xfrm>
          <a:off x="170015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820" name="n_4mainValue【消防施設】&#10;一人当たり面積"/>
        <xdr:cNvSpPr txBox="1"/>
      </xdr:nvSpPr>
      <xdr:spPr>
        <a:xfrm>
          <a:off x="162268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1" name="テキスト ボックス 84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3" name="テキスト ボックス 84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45" name="直線コネクタ 844"/>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46"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47" name="直線コネクタ 846"/>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48"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49" name="直線コネクタ 848"/>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0" name="【庁舎】&#10;有形固定資産減価償却率平均値テキスト"/>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1" name="フローチャート: 判断 850"/>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2" name="フローチャート: 判断 851"/>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3" name="フローチャート: 判断 852"/>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54" name="フローチャート: 判断 853"/>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5" name="フローチャート: 判断 854"/>
        <xdr:cNvSpPr/>
      </xdr:nvSpPr>
      <xdr:spPr>
        <a:xfrm>
          <a:off x="1123188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50164</xdr:rowOff>
    </xdr:from>
    <xdr:to>
      <xdr:col>85</xdr:col>
      <xdr:colOff>177800</xdr:colOff>
      <xdr:row>102</xdr:row>
      <xdr:rowOff>151764</xdr:rowOff>
    </xdr:to>
    <xdr:sp macro="" textlink="">
      <xdr:nvSpPr>
        <xdr:cNvPr id="861" name="楕円 860"/>
        <xdr:cNvSpPr/>
      </xdr:nvSpPr>
      <xdr:spPr>
        <a:xfrm>
          <a:off x="14325600" y="171494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73041</xdr:rowOff>
    </xdr:from>
    <xdr:ext cx="405111" cy="259045"/>
    <xdr:sp macro="" textlink="">
      <xdr:nvSpPr>
        <xdr:cNvPr id="862" name="【庁舎】&#10;有形固定資産減価償却率該当値テキスト"/>
        <xdr:cNvSpPr txBox="1"/>
      </xdr:nvSpPr>
      <xdr:spPr>
        <a:xfrm>
          <a:off x="14414500" y="1700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863" name="楕円 862"/>
        <xdr:cNvSpPr/>
      </xdr:nvSpPr>
      <xdr:spPr>
        <a:xfrm>
          <a:off x="13578840" y="1709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100964</xdr:rowOff>
    </xdr:to>
    <xdr:cxnSp macro="">
      <xdr:nvCxnSpPr>
        <xdr:cNvPr id="864" name="直線コネクタ 863"/>
        <xdr:cNvCxnSpPr/>
      </xdr:nvCxnSpPr>
      <xdr:spPr>
        <a:xfrm>
          <a:off x="13629640" y="17146905"/>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145414</xdr:rowOff>
    </xdr:from>
    <xdr:to>
      <xdr:col>76</xdr:col>
      <xdr:colOff>165100</xdr:colOff>
      <xdr:row>102</xdr:row>
      <xdr:rowOff>75564</xdr:rowOff>
    </xdr:to>
    <xdr:sp macro="" textlink="">
      <xdr:nvSpPr>
        <xdr:cNvPr id="865" name="楕円 864"/>
        <xdr:cNvSpPr/>
      </xdr:nvSpPr>
      <xdr:spPr>
        <a:xfrm>
          <a:off x="12804140" y="17077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24764</xdr:rowOff>
    </xdr:from>
    <xdr:to>
      <xdr:col>81</xdr:col>
      <xdr:colOff>50800</xdr:colOff>
      <xdr:row>102</xdr:row>
      <xdr:rowOff>47625</xdr:rowOff>
    </xdr:to>
    <xdr:cxnSp macro="">
      <xdr:nvCxnSpPr>
        <xdr:cNvPr id="866" name="直線コネクタ 865"/>
        <xdr:cNvCxnSpPr/>
      </xdr:nvCxnSpPr>
      <xdr:spPr>
        <a:xfrm>
          <a:off x="12854940" y="1712404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124461</xdr:rowOff>
    </xdr:from>
    <xdr:to>
      <xdr:col>72</xdr:col>
      <xdr:colOff>38100</xdr:colOff>
      <xdr:row>102</xdr:row>
      <xdr:rowOff>54611</xdr:rowOff>
    </xdr:to>
    <xdr:sp macro="" textlink="">
      <xdr:nvSpPr>
        <xdr:cNvPr id="867" name="楕円 866"/>
        <xdr:cNvSpPr/>
      </xdr:nvSpPr>
      <xdr:spPr>
        <a:xfrm>
          <a:off x="12029440" y="170561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3811</xdr:rowOff>
    </xdr:from>
    <xdr:to>
      <xdr:col>76</xdr:col>
      <xdr:colOff>114300</xdr:colOff>
      <xdr:row>102</xdr:row>
      <xdr:rowOff>24764</xdr:rowOff>
    </xdr:to>
    <xdr:cxnSp macro="">
      <xdr:nvCxnSpPr>
        <xdr:cNvPr id="868" name="直線コネクタ 867"/>
        <xdr:cNvCxnSpPr/>
      </xdr:nvCxnSpPr>
      <xdr:spPr>
        <a:xfrm>
          <a:off x="12072620" y="17103091"/>
          <a:ext cx="78232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74930</xdr:rowOff>
    </xdr:from>
    <xdr:to>
      <xdr:col>67</xdr:col>
      <xdr:colOff>101600</xdr:colOff>
      <xdr:row>102</xdr:row>
      <xdr:rowOff>5080</xdr:rowOff>
    </xdr:to>
    <xdr:sp macro="" textlink="">
      <xdr:nvSpPr>
        <xdr:cNvPr id="869" name="楕円 868"/>
        <xdr:cNvSpPr/>
      </xdr:nvSpPr>
      <xdr:spPr>
        <a:xfrm>
          <a:off x="11231880" y="1700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125730</xdr:rowOff>
    </xdr:from>
    <xdr:to>
      <xdr:col>71</xdr:col>
      <xdr:colOff>177800</xdr:colOff>
      <xdr:row>102</xdr:row>
      <xdr:rowOff>3811</xdr:rowOff>
    </xdr:to>
    <xdr:cxnSp macro="">
      <xdr:nvCxnSpPr>
        <xdr:cNvPr id="870" name="直線コネクタ 869"/>
        <xdr:cNvCxnSpPr/>
      </xdr:nvCxnSpPr>
      <xdr:spPr>
        <a:xfrm>
          <a:off x="11282680" y="17057370"/>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1" name="n_1aveValue【庁舎】&#10;有形固定資産減価償却率"/>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2" name="n_2aveValue【庁舎】&#10;有形固定資産減価償却率"/>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3" name="n_3aveValue【庁舎】&#10;有形固定資産減価償却率"/>
        <xdr:cNvSpPr txBox="1"/>
      </xdr:nvSpPr>
      <xdr:spPr>
        <a:xfrm>
          <a:off x="11900544" y="174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74" name="n_4aveValue【庁舎】&#10;有形固定資産減価償却率"/>
        <xdr:cNvSpPr txBox="1"/>
      </xdr:nvSpPr>
      <xdr:spPr>
        <a:xfrm>
          <a:off x="1110298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875" name="n_1mainValue【庁舎】&#10;有形固定資産減価償却率"/>
        <xdr:cNvSpPr txBox="1"/>
      </xdr:nvSpPr>
      <xdr:spPr>
        <a:xfrm>
          <a:off x="134372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92091</xdr:rowOff>
    </xdr:from>
    <xdr:ext cx="405111" cy="259045"/>
    <xdr:sp macro="" textlink="">
      <xdr:nvSpPr>
        <xdr:cNvPr id="876" name="n_2mainValue【庁舎】&#10;有形固定資産減価償却率"/>
        <xdr:cNvSpPr txBox="1"/>
      </xdr:nvSpPr>
      <xdr:spPr>
        <a:xfrm>
          <a:off x="1267524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71138</xdr:rowOff>
    </xdr:from>
    <xdr:ext cx="405111" cy="259045"/>
    <xdr:sp macro="" textlink="">
      <xdr:nvSpPr>
        <xdr:cNvPr id="877" name="n_3mainValue【庁舎】&#10;有形固定資産減価償却率"/>
        <xdr:cNvSpPr txBox="1"/>
      </xdr:nvSpPr>
      <xdr:spPr>
        <a:xfrm>
          <a:off x="119005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21607</xdr:rowOff>
    </xdr:from>
    <xdr:ext cx="405111" cy="259045"/>
    <xdr:sp macro="" textlink="">
      <xdr:nvSpPr>
        <xdr:cNvPr id="878" name="n_4mainValue【庁舎】&#10;有形固定資産減価償却率"/>
        <xdr:cNvSpPr txBox="1"/>
      </xdr:nvSpPr>
      <xdr:spPr>
        <a:xfrm>
          <a:off x="1110298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2" name="直線コネクタ 901"/>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3"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04" name="直線コネクタ 903"/>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05"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06" name="直線コネクタ 905"/>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07" name="【庁舎】&#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08" name="フローチャート: 判断 907"/>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9" name="フローチャート: 判断 908"/>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0" name="フローチャート: 判断 909"/>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1" name="フローチャート: 判断 910"/>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2" name="フローチャート: 判断 911"/>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918" name="楕円 917"/>
        <xdr:cNvSpPr/>
      </xdr:nvSpPr>
      <xdr:spPr>
        <a:xfrm>
          <a:off x="1945894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919" name="【庁舎】&#10;一人当たり面積該当値テキスト"/>
        <xdr:cNvSpPr txBox="1"/>
      </xdr:nvSpPr>
      <xdr:spPr>
        <a:xfrm>
          <a:off x="19547840"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920" name="楕円 919"/>
        <xdr:cNvSpPr/>
      </xdr:nvSpPr>
      <xdr:spPr>
        <a:xfrm>
          <a:off x="1873504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19050</xdr:rowOff>
    </xdr:to>
    <xdr:cxnSp macro="">
      <xdr:nvCxnSpPr>
        <xdr:cNvPr id="921" name="直線コネクタ 920"/>
        <xdr:cNvCxnSpPr/>
      </xdr:nvCxnSpPr>
      <xdr:spPr>
        <a:xfrm>
          <a:off x="18778220" y="176212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922" name="楕円 921"/>
        <xdr:cNvSpPr/>
      </xdr:nvSpPr>
      <xdr:spPr>
        <a:xfrm>
          <a:off x="1793748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105</xdr:row>
      <xdr:rowOff>19050</xdr:rowOff>
    </xdr:to>
    <xdr:cxnSp macro="">
      <xdr:nvCxnSpPr>
        <xdr:cNvPr id="923" name="直線コネクタ 922"/>
        <xdr:cNvCxnSpPr/>
      </xdr:nvCxnSpPr>
      <xdr:spPr>
        <a:xfrm>
          <a:off x="17988280" y="1758696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924" name="楕円 923"/>
        <xdr:cNvSpPr/>
      </xdr:nvSpPr>
      <xdr:spPr>
        <a:xfrm>
          <a:off x="17162780" y="17559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105</xdr:row>
      <xdr:rowOff>3811</xdr:rowOff>
    </xdr:to>
    <xdr:cxnSp macro="">
      <xdr:nvCxnSpPr>
        <xdr:cNvPr id="925" name="直線コネクタ 924"/>
        <xdr:cNvCxnSpPr/>
      </xdr:nvCxnSpPr>
      <xdr:spPr>
        <a:xfrm flipV="1">
          <a:off x="17213580" y="17586960"/>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6" name="楕円 925"/>
        <xdr:cNvSpPr/>
      </xdr:nvSpPr>
      <xdr:spPr>
        <a:xfrm>
          <a:off x="1638808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3811</xdr:rowOff>
    </xdr:from>
    <xdr:to>
      <xdr:col>102</xdr:col>
      <xdr:colOff>114300</xdr:colOff>
      <xdr:row>105</xdr:row>
      <xdr:rowOff>19050</xdr:rowOff>
    </xdr:to>
    <xdr:cxnSp macro="">
      <xdr:nvCxnSpPr>
        <xdr:cNvPr id="927" name="直線コネクタ 926"/>
        <xdr:cNvCxnSpPr/>
      </xdr:nvCxnSpPr>
      <xdr:spPr>
        <a:xfrm flipV="1">
          <a:off x="16431260" y="1760601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8"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29" name="n_2aveValue【庁舎】&#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0" name="n_3aveValue【庁舎】&#10;一人当たり面積"/>
        <xdr:cNvSpPr txBox="1"/>
      </xdr:nvSpPr>
      <xdr:spPr>
        <a:xfrm>
          <a:off x="170015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1" name="n_4aveValue【庁舎】&#10;一人当たり面積"/>
        <xdr:cNvSpPr txBox="1"/>
      </xdr:nvSpPr>
      <xdr:spPr>
        <a:xfrm>
          <a:off x="162268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932" name="n_1mainValue【庁舎】&#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933" name="n_2mainValue【庁舎】&#10;一人当たり面積"/>
        <xdr:cNvSpPr txBox="1"/>
      </xdr:nvSpPr>
      <xdr:spPr>
        <a:xfrm>
          <a:off x="177762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934" name="n_3mainValue【庁舎】&#10;一人当たり面積"/>
        <xdr:cNvSpPr txBox="1"/>
      </xdr:nvSpPr>
      <xdr:spPr>
        <a:xfrm>
          <a:off x="17001567" y="173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35" name="n_4mainValue【庁舎】&#10;一人当たり面積"/>
        <xdr:cNvSpPr txBox="1"/>
      </xdr:nvSpPr>
      <xdr:spPr>
        <a:xfrm>
          <a:off x="162268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体育館</a:t>
          </a:r>
          <a:r>
            <a:rPr kumimoji="1" lang="ja-JP" altLang="en-US" sz="1200">
              <a:latin typeface="BIZ UDPゴシック" panose="020B0400000000000000" pitchFamily="50" charset="-128"/>
              <a:ea typeface="BIZ UDPゴシック" panose="020B0400000000000000" pitchFamily="50" charset="-128"/>
            </a:rPr>
            <a:t>・</a:t>
          </a:r>
          <a:r>
            <a:rPr kumimoji="1" lang="ja-JP" altLang="en-US" sz="1200">
              <a:latin typeface="BIZ UDゴシック" panose="020B0400000000000000" pitchFamily="49" charset="-128"/>
              <a:ea typeface="BIZ UDゴシック" panose="020B0400000000000000" pitchFamily="49" charset="-128"/>
            </a:rPr>
            <a:t>プール</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　本市はオリンピック施設の影響等で一人当たり面積が類似団体内で４位と高い。公共施設マネジメント推進のため、老朽化が著しく利用者の少ない体育館・屋内運動場施設については、今後の在り方を検討している。屋外プールについては統廃合を検討してきたが、令和４年度に城山市民プールを解体したため、有形固定資産減価償却率は改善される見込みである。</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図書館</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及び</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消防施設</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　ともに有形固定資産減価償却率が</a:t>
          </a:r>
          <a:r>
            <a:rPr kumimoji="1" lang="en-US" altLang="ja-JP" sz="1200">
              <a:latin typeface="BIZ UDゴシック" panose="020B0400000000000000" pitchFamily="49" charset="-128"/>
              <a:ea typeface="BIZ UDゴシック" panose="020B0400000000000000" pitchFamily="49" charset="-128"/>
            </a:rPr>
            <a:t>80</a:t>
          </a:r>
          <a:r>
            <a:rPr kumimoji="1" lang="ja-JP" altLang="en-US" sz="1200">
              <a:latin typeface="BIZ UDゴシック" panose="020B0400000000000000" pitchFamily="49" charset="-128"/>
              <a:ea typeface="BIZ UDゴシック" panose="020B0400000000000000" pitchFamily="49" charset="-128"/>
            </a:rPr>
            <a:t>％前後になっており、類似団体平均より高い数値である。</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図書館</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は、築</a:t>
          </a:r>
          <a:r>
            <a:rPr kumimoji="1" lang="en-US" altLang="ja-JP" sz="1200">
              <a:latin typeface="BIZ UDゴシック" panose="020B0400000000000000" pitchFamily="49" charset="-128"/>
              <a:ea typeface="BIZ UDゴシック" panose="020B0400000000000000" pitchFamily="49" charset="-128"/>
            </a:rPr>
            <a:t>40</a:t>
          </a:r>
          <a:r>
            <a:rPr kumimoji="1" lang="ja-JP" altLang="en-US" sz="1200">
              <a:latin typeface="BIZ UDゴシック" panose="020B0400000000000000" pitchFamily="49" charset="-128"/>
              <a:ea typeface="BIZ UDゴシック" panose="020B0400000000000000" pitchFamily="49" charset="-128"/>
            </a:rPr>
            <a:t>年が経過して老朽化が進んでいる南部図書館について、今後のあり方の検討を行っている。</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消防施設</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は、市内に</a:t>
          </a:r>
          <a:r>
            <a:rPr kumimoji="1" lang="en-US" altLang="ja-JP" sz="1200">
              <a:latin typeface="BIZ UDゴシック" panose="020B0400000000000000" pitchFamily="49" charset="-128"/>
              <a:ea typeface="BIZ UDゴシック" panose="020B0400000000000000" pitchFamily="49" charset="-128"/>
            </a:rPr>
            <a:t>6</a:t>
          </a:r>
          <a:r>
            <a:rPr kumimoji="1" lang="ja-JP" altLang="en-US" sz="1200">
              <a:latin typeface="BIZ UDゴシック" panose="020B0400000000000000" pitchFamily="49" charset="-128"/>
              <a:ea typeface="BIZ UDゴシック" panose="020B0400000000000000" pitchFamily="49" charset="-128"/>
            </a:rPr>
            <a:t>消防署</a:t>
          </a:r>
          <a:r>
            <a:rPr kumimoji="1" lang="en-US" altLang="ja-JP" sz="1200">
              <a:latin typeface="BIZ UDゴシック" panose="020B0400000000000000" pitchFamily="49" charset="-128"/>
              <a:ea typeface="BIZ UDゴシック" panose="020B0400000000000000" pitchFamily="49" charset="-128"/>
            </a:rPr>
            <a:t>12</a:t>
          </a:r>
          <a:r>
            <a:rPr kumimoji="1" lang="ja-JP" altLang="en-US" sz="1200">
              <a:latin typeface="BIZ UDゴシック" panose="020B0400000000000000" pitchFamily="49" charset="-128"/>
              <a:ea typeface="BIZ UDゴシック" panose="020B0400000000000000" pitchFamily="49" charset="-128"/>
            </a:rPr>
            <a:t>分署のほか消防団詰所、器具倉庫、車庫など関係施設の数量が多いため、更新の影響が出にくい。長沼分団詰所の集約化・複合化、芋井・中条の各分団詰所の改築など公共施設等総合管理計画に基づき実施することで数値の改善を見込む。令和３年度には、豊野分署整備事業が完了したため、有形固定資産減価償却率の上昇を</a:t>
          </a:r>
          <a:r>
            <a:rPr kumimoji="1" lang="en-US" altLang="ja-JP" sz="1200">
              <a:latin typeface="BIZ UDゴシック" panose="020B0400000000000000" pitchFamily="49" charset="-128"/>
              <a:ea typeface="BIZ UDゴシック" panose="020B0400000000000000" pitchFamily="49" charset="-128"/>
            </a:rPr>
            <a:t>0.7</a:t>
          </a:r>
          <a:r>
            <a:rPr kumimoji="1" lang="ja-JP" altLang="en-US" sz="1200">
              <a:latin typeface="BIZ UDゴシック" panose="020B0400000000000000" pitchFamily="49" charset="-128"/>
              <a:ea typeface="BIZ UDゴシック" panose="020B0400000000000000" pitchFamily="49" charset="-128"/>
            </a:rPr>
            <a:t>％に抑えられた。</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庁　舎</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　公共施設マネジメントの取組みにより、総合市民センター（支所と公民館等の機能を集約した複合施設）化を進めているが、令和３年度内の竣工が無かったため旧七二会支所解体工事による面積減に留まった。近年竣工した総合市民センターの償却が開始し、有形固定資産減価償却率を</a:t>
          </a:r>
          <a:r>
            <a:rPr kumimoji="1" lang="en-US" altLang="ja-JP" sz="1200">
              <a:latin typeface="BIZ UDゴシック" panose="020B0400000000000000" pitchFamily="49" charset="-128"/>
              <a:ea typeface="BIZ UDゴシック" panose="020B0400000000000000" pitchFamily="49" charset="-128"/>
            </a:rPr>
            <a:t>2.8</a:t>
          </a:r>
          <a:r>
            <a:rPr kumimoji="1" lang="ja-JP" altLang="en-US" sz="1200">
              <a:latin typeface="BIZ UDゴシック" panose="020B0400000000000000" pitchFamily="49" charset="-128"/>
              <a:ea typeface="BIZ UDゴシック" panose="020B0400000000000000" pitchFamily="49" charset="-128"/>
            </a:rPr>
            <a:t>％押し上げている。</a:t>
          </a:r>
        </a:p>
        <a:p>
          <a:endParaRPr kumimoji="1" lang="en-US" altLang="ja-JP" sz="1200">
            <a:latin typeface="BIZ UDゴシック" panose="020B0400000000000000" pitchFamily="49" charset="-128"/>
            <a:ea typeface="BIZ UDゴシック" panose="020B0400000000000000" pitchFamily="49" charset="-128"/>
          </a:endParaRPr>
        </a:p>
        <a:p>
          <a:endParaRPr kumimoji="1" lang="ja-JP" altLang="en-US" sz="1300">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年度までは類似団体とほぼ同程度の数値であったが、平成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月の市町村合併を経て市域、人口が増加する一方、市税収入が伸び悩み、数値が悪化した。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令和３年度においては、国の第１号補正予算による国税収入の増額補正に伴い、普通交付税が追加交付されたことにより、類似団体同様、</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ポイントのマイナスとなった。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今後も、市税の収納率向上や公共施設の統廃合や長寿命化、事務事業の見直しを計画的に進め、財政基盤の強化に努める。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令和２年度は前年度と比較し、分子となる扶助費及び物件費等の一般財源が増加したものの、分母となる普通交付税、臨時財政対策債、地方消費税交付金等の大幅な増加等により、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状態ではあるが、引き続き人件費、公債費、物件費などの経常経費の抑制に努めるとともに、市税の収納率向上のほか、未利用財産の貸付・売却、使用料など利用者負担の適正化を図り、経常収入の増加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544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789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98213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789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令和元年度は東日本台風災害の影響による物件費の大幅増により、前年度比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21,375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円の大幅増となった。令和３年度における物件費は、台風災害に伴う災害廃棄物の収集運搬事務費等の減少により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％減少となったものの、人件費は、退職者の増に伴う退職手当の増加等により、前年度比で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％増加となり、人口一人当たりの人件費・物件費等は、前年度より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台風災害からの復旧作業の進捗により令和４年度以降、物件費は縮小していくと推測されるが、その一方で人口は減少傾向が顕著になりつつあるため、　引き続き人件費の抑制を図る。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137264</xdr:rowOff>
    </xdr:from>
    <xdr:to>
      <xdr:col>23</xdr:col>
      <xdr:colOff>133350</xdr:colOff>
      <xdr:row>85</xdr:row>
      <xdr:rowOff>31268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39064"/>
          <a:ext cx="838200" cy="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106981</xdr:rowOff>
    </xdr:from>
    <xdr:to>
      <xdr:col>19</xdr:col>
      <xdr:colOff>133350</xdr:colOff>
      <xdr:row>84</xdr:row>
      <xdr:rowOff>137264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08781"/>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20065</xdr:rowOff>
    </xdr:from>
    <xdr:to>
      <xdr:col>15</xdr:col>
      <xdr:colOff>82550</xdr:colOff>
      <xdr:row>84</xdr:row>
      <xdr:rowOff>106981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8965"/>
          <a:ext cx="889000" cy="4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16869</xdr:rowOff>
    </xdr:from>
    <xdr:to>
      <xdr:col>11</xdr:col>
      <xdr:colOff>31750</xdr:colOff>
      <xdr:row>82</xdr:row>
      <xdr:rowOff>20065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5769"/>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151918</xdr:rowOff>
    </xdr:from>
    <xdr:to>
      <xdr:col>23</xdr:col>
      <xdr:colOff>184150</xdr:colOff>
      <xdr:row>85</xdr:row>
      <xdr:rowOff>82068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123995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2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86464</xdr:rowOff>
    </xdr:from>
    <xdr:to>
      <xdr:col>19</xdr:col>
      <xdr:colOff>184150</xdr:colOff>
      <xdr:row>85</xdr:row>
      <xdr:rowOff>16614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7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56181</xdr:rowOff>
    </xdr:from>
    <xdr:to>
      <xdr:col>15</xdr:col>
      <xdr:colOff>133350</xdr:colOff>
      <xdr:row>84</xdr:row>
      <xdr:rowOff>157781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142558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140715</xdr:rowOff>
    </xdr:from>
    <xdr:to>
      <xdr:col>11</xdr:col>
      <xdr:colOff>82550</xdr:colOff>
      <xdr:row>82</xdr:row>
      <xdr:rowOff>70865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55642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137519</xdr:rowOff>
    </xdr:from>
    <xdr:to>
      <xdr:col>7</xdr:col>
      <xdr:colOff>31750</xdr:colOff>
      <xdr:row>82</xdr:row>
      <xdr:rowOff>67669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52446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職務給の原則に適合しない不適正な給与制度の運用（いわゆる「わたり」）を廃止し、平成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年度から職員の職責に応じた職務の級を決定し格付することとした職務給の徹底を図った。</a:t>
          </a:r>
        </a:p>
        <a:p>
          <a:r>
            <a:rPr kumimoji="1" lang="ja-JP" altLang="en-US" sz="1300">
              <a:latin typeface="ＭＳ Ｐゴシック" panose="020B0600070205080204" pitchFamily="50" charset="-128"/>
              <a:ea typeface="ＭＳ Ｐゴシック" panose="020B0600070205080204" pitchFamily="50" charset="-128"/>
            </a:rPr>
            <a:t>　その結果、上記制度移行前の</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ポイントのマイナスとなったが、前年との比較では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ポイントのマイナスとなった。</a:t>
          </a:r>
        </a:p>
        <a:p>
          <a:r>
            <a:rPr kumimoji="1" lang="ja-JP" altLang="en-US" sz="1300">
              <a:latin typeface="ＭＳ Ｐゴシック" panose="020B0600070205080204" pitchFamily="50" charset="-128"/>
              <a:ea typeface="ＭＳ Ｐゴシック" panose="020B0600070205080204" pitchFamily="50" charset="-128"/>
            </a:rPr>
            <a:t>　今後も職員の格付け状況等を引き続き検証し必要な見直しを行うことにより、一層の給与水準の適正化に努める。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年１月の市町村合併により職員数が増加し、類似団体の平均を上回ったが、平成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年度に独自に策定した第四次長野市定員適正化計画（</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年度）の計画期間の削減目標</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人に対し、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人の削減を達成した。</a:t>
          </a:r>
        </a:p>
        <a:p>
          <a:r>
            <a:rPr kumimoji="1" lang="ja-JP" altLang="en-US" sz="1300">
              <a:latin typeface="ＭＳ Ｐゴシック" panose="020B0600070205080204" pitchFamily="50" charset="-128"/>
              <a:ea typeface="ＭＳ Ｐゴシック" panose="020B0600070205080204" pitchFamily="50" charset="-128"/>
            </a:rPr>
            <a:t>　その後の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の間に職員数は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人減少してきているところであり、今後も事務事業等の見直しを継続的に行い、本市の実情を考慮しつつ、市民サービスの低下を招くことのないよう、適正な定員管理に努める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88688</xdr:rowOff>
    </xdr:from>
    <xdr:to>
      <xdr:col>81</xdr:col>
      <xdr:colOff>44450</xdr:colOff>
      <xdr:row>62</xdr:row>
      <xdr:rowOff>108796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85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88688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65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76623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36406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37888</xdr:rowOff>
    </xdr:from>
    <xdr:to>
      <xdr:col>77</xdr:col>
      <xdr:colOff>95250</xdr:colOff>
      <xdr:row>62</xdr:row>
      <xdr:rowOff>139488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124265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25823</xdr:rowOff>
    </xdr:from>
    <xdr:to>
      <xdr:col>73</xdr:col>
      <xdr:colOff>44450</xdr:colOff>
      <xdr:row>62</xdr:row>
      <xdr:rowOff>127423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112200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71983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一庁舎・芸術館建設、第四学校給食センター及びサンマリーンながの等更新整備等の元金償還の本格化による影響などにより、一般会計等における公債費（繰上償還及び借換除く）が増加したことから、令和３年度は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東日本台風災害に係る起債や公共施設の老朽化対策に係る起債により、公債費の増加が見込まれるため、数値は増加が見込まれるものの、事業の緊急度や優先性、必要性を十分に検討した上で、「選択と集中」を徹底することにより、公債費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127529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743700"/>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57150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77788</xdr:rowOff>
    </xdr:from>
    <xdr:to>
      <xdr:col>72</xdr:col>
      <xdr:colOff>203200</xdr:colOff>
      <xdr:row>38</xdr:row>
      <xdr:rowOff>148167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59288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77788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58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76729</xdr:rowOff>
    </xdr:from>
    <xdr:to>
      <xdr:col>81</xdr:col>
      <xdr:colOff>95250</xdr:colOff>
      <xdr:row>40</xdr:row>
      <xdr:rowOff>6879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93256</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0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26988</xdr:rowOff>
    </xdr:from>
    <xdr:to>
      <xdr:col>68</xdr:col>
      <xdr:colOff>203200</xdr:colOff>
      <xdr:row>38</xdr:row>
      <xdr:rowOff>128588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138765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令和３年度は、交付税措置率の低い起債の新規発行を大幅に取りやめたことなどにより、前年度に比べて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15</xdr:row>
      <xdr:rowOff>143171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36097"/>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143171</xdr:rowOff>
    </xdr:from>
    <xdr:to>
      <xdr:col>77</xdr:col>
      <xdr:colOff>44450</xdr:colOff>
      <xdr:row>16</xdr:row>
      <xdr:rowOff>35264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14921"/>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152823</xdr:rowOff>
    </xdr:from>
    <xdr:to>
      <xdr:col>72</xdr:col>
      <xdr:colOff>203200</xdr:colOff>
      <xdr:row>16</xdr:row>
      <xdr:rowOff>35264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724573"/>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152823</xdr:rowOff>
    </xdr:from>
    <xdr:to>
      <xdr:col>68</xdr:col>
      <xdr:colOff>152400</xdr:colOff>
      <xdr:row>15</xdr:row>
      <xdr:rowOff>170519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72457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92371</xdr:rowOff>
    </xdr:from>
    <xdr:to>
      <xdr:col>77</xdr:col>
      <xdr:colOff>95250</xdr:colOff>
      <xdr:row>16</xdr:row>
      <xdr:rowOff>22521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7298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5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155914</xdr:rowOff>
    </xdr:from>
    <xdr:to>
      <xdr:col>73</xdr:col>
      <xdr:colOff>44450</xdr:colOff>
      <xdr:row>16</xdr:row>
      <xdr:rowOff>86064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70841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1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102023</xdr:rowOff>
    </xdr:from>
    <xdr:to>
      <xdr:col>68</xdr:col>
      <xdr:colOff>203200</xdr:colOff>
      <xdr:row>16</xdr:row>
      <xdr:rowOff>32173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16950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119719</xdr:rowOff>
    </xdr:from>
    <xdr:to>
      <xdr:col>64</xdr:col>
      <xdr:colOff>152400</xdr:colOff>
      <xdr:row>16</xdr:row>
      <xdr:rowOff>49869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34646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80" name="テキスト ボックス 479">
          <a:extLst>
            <a:ext uri="{FF2B5EF4-FFF2-40B4-BE49-F238E27FC236}">
              <a16:creationId xmlns:a16="http://schemas.microsoft.com/office/drawing/2014/main" id="{401A416E-DB75-41B4-8EBB-36667B4DF1A7}"/>
            </a:ext>
          </a:extLst>
        </xdr:cNvPr>
        <xdr:cNvSpPr txBox="1"/>
      </xdr:nvSpPr>
      <xdr:spPr>
        <a:xfrm>
          <a:off x="772085" y="442744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が類似団体平均値を下回っており、これまで指定管理者制度の積極的な導入やＰＦＩなど、民間活力の活用による職員数の抑制、時間外勤務手当の縮減などに努めてき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令和３年度は、台風災害に伴う災害廃棄物の収集運搬事務費等の減により、前年度と比較して大幅に減少した。なお、類似都市平均と比較すると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ポイント上回っており、昨年度からの類似都市平均との差は縮まった。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9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148970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ポイント下回っており、また前年度と比較すると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ポイント減少している。主に出生数減による子ども手当の減などが要因である。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扶助費については、今後、少子化対策の充実や高齢者の増加、障害者（児）介護給付費・訓練等給付費等に要する費用などにより増加が見込まれることから、法定外事業の見直しなどに取り組んでいく。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1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その他の主なものは、介護保険特別会計、国民健康保険特別会計、後期高齢者医療特別会計への繰出金であり、令和３年度は、類似団体との比較においては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今後は高齢化の進展に伴う保険給付費の増加などが見込まれることから、法定基準外の繰出金の抑制に努める。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55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1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補助費等に係る経常収支比率が類似団体と比較して高くなっているのは、下水道事業における企業債償還額に対する補助金が多額になっていることが要因のひとつである。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年度以降、下水道整備率の向上に伴い、事業の平準化が進み、減少傾向となっている。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85852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オリンピック開催時の多額の起債の償還が平成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終了した一方で、第四学校給食センター建設、高機能消防指令システム・中央消防署整備事業等の償還開始により令和元年度は上昇したものの、令和２年度は第一学校給食センター改築関連の市債皆減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ポイント減少、令和３年度は豊野中学校改築関連の市債減等により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今後、東日本台風災害に係る起債や公共施設の老朽化対策に係る起債により、公債費の増加が見込まれる。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104139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85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ポイント下回っており、東日本台風災害関連事業に係る物件費等の経常経費充当一般財源の減により、前年度と比較して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今後、公共施設の長寿命化対策経費の増加が見込まれるため、施設の統廃合・複合化などを徹底し、事業の選択と集中など、経常的経費の抑制に努めていく。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3832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10413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21874</xdr:rowOff>
    </xdr:from>
    <xdr:to>
      <xdr:col>29</xdr:col>
      <xdr:colOff>127000</xdr:colOff>
      <xdr:row>15</xdr:row>
      <xdr:rowOff>64897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41249"/>
          <a:ext cx="647700" cy="4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64897</xdr:rowOff>
    </xdr:from>
    <xdr:to>
      <xdr:col>26</xdr:col>
      <xdr:colOff>50800</xdr:colOff>
      <xdr:row>15</xdr:row>
      <xdr:rowOff>130322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84272"/>
          <a:ext cx="698500" cy="65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130322</xdr:rowOff>
    </xdr:from>
    <xdr:to>
      <xdr:col>22</xdr:col>
      <xdr:colOff>114300</xdr:colOff>
      <xdr:row>16</xdr:row>
      <xdr:rowOff>65948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9697"/>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65948</xdr:rowOff>
    </xdr:from>
    <xdr:to>
      <xdr:col>18</xdr:col>
      <xdr:colOff>177800</xdr:colOff>
      <xdr:row>16</xdr:row>
      <xdr:rowOff>92100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56773"/>
          <a:ext cx="6985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142524</xdr:rowOff>
    </xdr:from>
    <xdr:to>
      <xdr:col>29</xdr:col>
      <xdr:colOff>177800</xdr:colOff>
      <xdr:row>15</xdr:row>
      <xdr:rowOff>72674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0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159051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14097</xdr:rowOff>
    </xdr:from>
    <xdr:to>
      <xdr:col>26</xdr:col>
      <xdr:colOff>101600</xdr:colOff>
      <xdr:row>15</xdr:row>
      <xdr:rowOff>115697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125874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0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79522</xdr:rowOff>
    </xdr:from>
    <xdr:to>
      <xdr:col>22</xdr:col>
      <xdr:colOff>165100</xdr:colOff>
      <xdr:row>16</xdr:row>
      <xdr:rowOff>9672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19849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15148</xdr:rowOff>
    </xdr:from>
    <xdr:to>
      <xdr:col>19</xdr:col>
      <xdr:colOff>38100</xdr:colOff>
      <xdr:row>16</xdr:row>
      <xdr:rowOff>116748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126925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41300</xdr:rowOff>
    </xdr:from>
    <xdr:to>
      <xdr:col>15</xdr:col>
      <xdr:colOff>101600</xdr:colOff>
      <xdr:row>16</xdr:row>
      <xdr:rowOff>142900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153077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192265</xdr:rowOff>
    </xdr:from>
    <xdr:to>
      <xdr:col>29</xdr:col>
      <xdr:colOff>127000</xdr:colOff>
      <xdr:row>35</xdr:row>
      <xdr:rowOff>197980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02615"/>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197980</xdr:rowOff>
    </xdr:from>
    <xdr:to>
      <xdr:col>26</xdr:col>
      <xdr:colOff>50800</xdr:colOff>
      <xdr:row>35</xdr:row>
      <xdr:rowOff>301727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08330"/>
          <a:ext cx="698500" cy="10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301727</xdr:rowOff>
    </xdr:from>
    <xdr:to>
      <xdr:col>22</xdr:col>
      <xdr:colOff>114300</xdr:colOff>
      <xdr:row>36</xdr:row>
      <xdr:rowOff>37161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12077"/>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37161</xdr:rowOff>
    </xdr:from>
    <xdr:to>
      <xdr:col>18</xdr:col>
      <xdr:colOff>177800</xdr:colOff>
      <xdr:row>36</xdr:row>
      <xdr:rowOff>44514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90411"/>
          <a:ext cx="6985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141465</xdr:rowOff>
    </xdr:from>
    <xdr:to>
      <xdr:col>29</xdr:col>
      <xdr:colOff>177800</xdr:colOff>
      <xdr:row>35</xdr:row>
      <xdr:rowOff>243065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113542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147180</xdr:rowOff>
    </xdr:from>
    <xdr:to>
      <xdr:col>26</xdr:col>
      <xdr:colOff>101600</xdr:colOff>
      <xdr:row>35</xdr:row>
      <xdr:rowOff>248780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5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233557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4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250927</xdr:rowOff>
    </xdr:from>
    <xdr:to>
      <xdr:col>22</xdr:col>
      <xdr:colOff>165100</xdr:colOff>
      <xdr:row>36</xdr:row>
      <xdr:rowOff>9627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337304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329261</xdr:rowOff>
    </xdr:from>
    <xdr:to>
      <xdr:col>19</xdr:col>
      <xdr:colOff>38100</xdr:colOff>
      <xdr:row>36</xdr:row>
      <xdr:rowOff>87961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72738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336614</xdr:rowOff>
    </xdr:from>
    <xdr:to>
      <xdr:col>15</xdr:col>
      <xdr:colOff>101600</xdr:colOff>
      <xdr:row>36</xdr:row>
      <xdr:rowOff>95314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4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80091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3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30397</xdr:rowOff>
    </xdr:from>
    <xdr:to>
      <xdr:col>24</xdr:col>
      <xdr:colOff>63500</xdr:colOff>
      <xdr:row>34</xdr:row>
      <xdr:rowOff>101165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9697"/>
          <a:ext cx="8382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101165</xdr:rowOff>
    </xdr:from>
    <xdr:to>
      <xdr:col>19</xdr:col>
      <xdr:colOff>177800</xdr:colOff>
      <xdr:row>35</xdr:row>
      <xdr:rowOff>32356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0465"/>
          <a:ext cx="8890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32356</xdr:rowOff>
    </xdr:from>
    <xdr:to>
      <xdr:col>15</xdr:col>
      <xdr:colOff>50800</xdr:colOff>
      <xdr:row>35</xdr:row>
      <xdr:rowOff>64131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310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56881</xdr:rowOff>
    </xdr:from>
    <xdr:to>
      <xdr:col>10</xdr:col>
      <xdr:colOff>114300</xdr:colOff>
      <xdr:row>35</xdr:row>
      <xdr:rowOff>64131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7631"/>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151047</xdr:rowOff>
    </xdr:from>
    <xdr:to>
      <xdr:col>24</xdr:col>
      <xdr:colOff>114300</xdr:colOff>
      <xdr:row>34</xdr:row>
      <xdr:rowOff>81197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50365</xdr:rowOff>
    </xdr:from>
    <xdr:to>
      <xdr:col>20</xdr:col>
      <xdr:colOff>38100</xdr:colOff>
      <xdr:row>34</xdr:row>
      <xdr:rowOff>151965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168492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153006</xdr:rowOff>
    </xdr:from>
    <xdr:to>
      <xdr:col>15</xdr:col>
      <xdr:colOff>101600</xdr:colOff>
      <xdr:row>35</xdr:row>
      <xdr:rowOff>83156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99683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13331</xdr:rowOff>
    </xdr:from>
    <xdr:to>
      <xdr:col>10</xdr:col>
      <xdr:colOff>165100</xdr:colOff>
      <xdr:row>35</xdr:row>
      <xdr:rowOff>114931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6081</xdr:rowOff>
    </xdr:from>
    <xdr:to>
      <xdr:col>6</xdr:col>
      <xdr:colOff>38100</xdr:colOff>
      <xdr:row>35</xdr:row>
      <xdr:rowOff>107681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124208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67985</xdr:rowOff>
    </xdr:from>
    <xdr:to>
      <xdr:col>24</xdr:col>
      <xdr:colOff>63500</xdr:colOff>
      <xdr:row>54</xdr:row>
      <xdr:rowOff>70826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26285"/>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158510</xdr:rowOff>
    </xdr:from>
    <xdr:to>
      <xdr:col>19</xdr:col>
      <xdr:colOff>177800</xdr:colOff>
      <xdr:row>54</xdr:row>
      <xdr:rowOff>70826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245360"/>
          <a:ext cx="8890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158510</xdr:rowOff>
    </xdr:from>
    <xdr:to>
      <xdr:col>15</xdr:col>
      <xdr:colOff>50800</xdr:colOff>
      <xdr:row>57</xdr:row>
      <xdr:rowOff>156518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45360"/>
          <a:ext cx="889000" cy="6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154200</xdr:rowOff>
    </xdr:from>
    <xdr:to>
      <xdr:col>10</xdr:col>
      <xdr:colOff>114300</xdr:colOff>
      <xdr:row>57</xdr:row>
      <xdr:rowOff>156518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26850"/>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17185</xdr:rowOff>
    </xdr:from>
    <xdr:to>
      <xdr:col>24</xdr:col>
      <xdr:colOff>114300</xdr:colOff>
      <xdr:row>54</xdr:row>
      <xdr:rowOff>118785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40062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20026</xdr:rowOff>
    </xdr:from>
    <xdr:to>
      <xdr:col>20</xdr:col>
      <xdr:colOff>38100</xdr:colOff>
      <xdr:row>54</xdr:row>
      <xdr:rowOff>121626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138153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107710</xdr:rowOff>
    </xdr:from>
    <xdr:to>
      <xdr:col>15</xdr:col>
      <xdr:colOff>101600</xdr:colOff>
      <xdr:row>54</xdr:row>
      <xdr:rowOff>37860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54387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105718</xdr:rowOff>
    </xdr:from>
    <xdr:to>
      <xdr:col>10</xdr:col>
      <xdr:colOff>165100</xdr:colOff>
      <xdr:row>58</xdr:row>
      <xdr:rowOff>35868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103400</xdr:rowOff>
    </xdr:from>
    <xdr:to>
      <xdr:col>6</xdr:col>
      <xdr:colOff>38100</xdr:colOff>
      <xdr:row>58</xdr:row>
      <xdr:rowOff>33550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50077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5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145872</xdr:rowOff>
    </xdr:from>
    <xdr:to>
      <xdr:col>24</xdr:col>
      <xdr:colOff>63500</xdr:colOff>
      <xdr:row>77</xdr:row>
      <xdr:rowOff>65633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76072"/>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65633</xdr:rowOff>
    </xdr:from>
    <xdr:to>
      <xdr:col>19</xdr:col>
      <xdr:colOff>177800</xdr:colOff>
      <xdr:row>77</xdr:row>
      <xdr:rowOff>105868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67283"/>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50592</xdr:rowOff>
    </xdr:from>
    <xdr:to>
      <xdr:col>15</xdr:col>
      <xdr:colOff>50800</xdr:colOff>
      <xdr:row>77</xdr:row>
      <xdr:rowOff>105868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52242"/>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38064</xdr:rowOff>
    </xdr:from>
    <xdr:to>
      <xdr:col>10</xdr:col>
      <xdr:colOff>114300</xdr:colOff>
      <xdr:row>77</xdr:row>
      <xdr:rowOff>50592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39714"/>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95072</xdr:rowOff>
    </xdr:from>
    <xdr:to>
      <xdr:col>24</xdr:col>
      <xdr:colOff>114300</xdr:colOff>
      <xdr:row>77</xdr:row>
      <xdr:rowOff>25222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117949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14833</xdr:rowOff>
    </xdr:from>
    <xdr:to>
      <xdr:col>20</xdr:col>
      <xdr:colOff>38100</xdr:colOff>
      <xdr:row>77</xdr:row>
      <xdr:rowOff>116433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132960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55068</xdr:rowOff>
    </xdr:from>
    <xdr:to>
      <xdr:col>15</xdr:col>
      <xdr:colOff>101600</xdr:colOff>
      <xdr:row>77</xdr:row>
      <xdr:rowOff>156668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171242</xdr:rowOff>
    </xdr:from>
    <xdr:to>
      <xdr:col>10</xdr:col>
      <xdr:colOff>165100</xdr:colOff>
      <xdr:row>77</xdr:row>
      <xdr:rowOff>101392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117919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7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158714</xdr:rowOff>
    </xdr:from>
    <xdr:to>
      <xdr:col>6</xdr:col>
      <xdr:colOff>38100</xdr:colOff>
      <xdr:row>77</xdr:row>
      <xdr:rowOff>88864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105391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118517</xdr:rowOff>
    </xdr:from>
    <xdr:to>
      <xdr:col>24</xdr:col>
      <xdr:colOff>63500</xdr:colOff>
      <xdr:row>98</xdr:row>
      <xdr:rowOff>39050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77717"/>
          <a:ext cx="838200" cy="2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39050</xdr:rowOff>
    </xdr:from>
    <xdr:to>
      <xdr:col>19</xdr:col>
      <xdr:colOff>177800</xdr:colOff>
      <xdr:row>98</xdr:row>
      <xdr:rowOff>45768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41150"/>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45768</xdr:rowOff>
    </xdr:from>
    <xdr:to>
      <xdr:col>15</xdr:col>
      <xdr:colOff>50800</xdr:colOff>
      <xdr:row>98</xdr:row>
      <xdr:rowOff>76236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7868"/>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62303</xdr:rowOff>
    </xdr:from>
    <xdr:to>
      <xdr:col>10</xdr:col>
      <xdr:colOff>114300</xdr:colOff>
      <xdr:row>98</xdr:row>
      <xdr:rowOff>76236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64403"/>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67717</xdr:rowOff>
    </xdr:from>
    <xdr:to>
      <xdr:col>24</xdr:col>
      <xdr:colOff>114300</xdr:colOff>
      <xdr:row>96</xdr:row>
      <xdr:rowOff>169317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154094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159700</xdr:rowOff>
    </xdr:from>
    <xdr:to>
      <xdr:col>20</xdr:col>
      <xdr:colOff>38100</xdr:colOff>
      <xdr:row>98</xdr:row>
      <xdr:rowOff>89850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80977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166418</xdr:rowOff>
    </xdr:from>
    <xdr:to>
      <xdr:col>15</xdr:col>
      <xdr:colOff>101600</xdr:colOff>
      <xdr:row>98</xdr:row>
      <xdr:rowOff>96568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25436</xdr:rowOff>
    </xdr:from>
    <xdr:to>
      <xdr:col>10</xdr:col>
      <xdr:colOff>165100</xdr:colOff>
      <xdr:row>98</xdr:row>
      <xdr:rowOff>127036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118163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11503</xdr:rowOff>
    </xdr:from>
    <xdr:to>
      <xdr:col>6</xdr:col>
      <xdr:colOff>38100</xdr:colOff>
      <xdr:row>98</xdr:row>
      <xdr:rowOff>113103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42735</xdr:rowOff>
    </xdr:from>
    <xdr:to>
      <xdr:col>54</xdr:col>
      <xdr:colOff>189865</xdr:colOff>
      <xdr:row>38</xdr:row>
      <xdr:rowOff>75426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72035"/>
          <a:ext cx="1270" cy="718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79253</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75426</xdr:rowOff>
    </xdr:from>
    <xdr:to>
      <xdr:col>55</xdr:col>
      <xdr:colOff>88900</xdr:colOff>
      <xdr:row>38</xdr:row>
      <xdr:rowOff>75426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9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160862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6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42735</xdr:rowOff>
    </xdr:from>
    <xdr:to>
      <xdr:col>55</xdr:col>
      <xdr:colOff>88900</xdr:colOff>
      <xdr:row>34</xdr:row>
      <xdr:rowOff>42735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72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40853</xdr:rowOff>
    </xdr:from>
    <xdr:to>
      <xdr:col>55</xdr:col>
      <xdr:colOff>0</xdr:colOff>
      <xdr:row>36</xdr:row>
      <xdr:rowOff>149408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55803"/>
          <a:ext cx="838200" cy="9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17774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6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39347</xdr:rowOff>
    </xdr:from>
    <xdr:to>
      <xdr:col>55</xdr:col>
      <xdr:colOff>50800</xdr:colOff>
      <xdr:row>37</xdr:row>
      <xdr:rowOff>140947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40853</xdr:rowOff>
    </xdr:from>
    <xdr:to>
      <xdr:col>50</xdr:col>
      <xdr:colOff>114300</xdr:colOff>
      <xdr:row>37</xdr:row>
      <xdr:rowOff>35855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55803"/>
          <a:ext cx="889000" cy="10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136754</xdr:rowOff>
    </xdr:from>
    <xdr:to>
      <xdr:col>50</xdr:col>
      <xdr:colOff>165100</xdr:colOff>
      <xdr:row>33</xdr:row>
      <xdr:rowOff>66904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58031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35855</xdr:rowOff>
    </xdr:from>
    <xdr:to>
      <xdr:col>45</xdr:col>
      <xdr:colOff>177800</xdr:colOff>
      <xdr:row>37</xdr:row>
      <xdr:rowOff>75334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79505"/>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96429</xdr:rowOff>
    </xdr:from>
    <xdr:to>
      <xdr:col>46</xdr:col>
      <xdr:colOff>38100</xdr:colOff>
      <xdr:row>38</xdr:row>
      <xdr:rowOff>26578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17705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66860</xdr:rowOff>
    </xdr:from>
    <xdr:to>
      <xdr:col>41</xdr:col>
      <xdr:colOff>50800</xdr:colOff>
      <xdr:row>37</xdr:row>
      <xdr:rowOff>75334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0510"/>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109307</xdr:rowOff>
    </xdr:from>
    <xdr:to>
      <xdr:col>41</xdr:col>
      <xdr:colOff>101600</xdr:colOff>
      <xdr:row>38</xdr:row>
      <xdr:rowOff>39457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30584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123053</xdr:rowOff>
    </xdr:from>
    <xdr:to>
      <xdr:col>36</xdr:col>
      <xdr:colOff>165100</xdr:colOff>
      <xdr:row>38</xdr:row>
      <xdr:rowOff>53203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44330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98608</xdr:rowOff>
    </xdr:from>
    <xdr:to>
      <xdr:col>55</xdr:col>
      <xdr:colOff>50800</xdr:colOff>
      <xdr:row>37</xdr:row>
      <xdr:rowOff>28758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121485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161503</xdr:rowOff>
    </xdr:from>
    <xdr:to>
      <xdr:col>50</xdr:col>
      <xdr:colOff>165100</xdr:colOff>
      <xdr:row>31</xdr:row>
      <xdr:rowOff>91653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108180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8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156505</xdr:rowOff>
    </xdr:from>
    <xdr:to>
      <xdr:col>46</xdr:col>
      <xdr:colOff>38100</xdr:colOff>
      <xdr:row>37</xdr:row>
      <xdr:rowOff>86655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103182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24534</xdr:rowOff>
    </xdr:from>
    <xdr:to>
      <xdr:col>41</xdr:col>
      <xdr:colOff>101600</xdr:colOff>
      <xdr:row>37</xdr:row>
      <xdr:rowOff>126134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142661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16060</xdr:rowOff>
    </xdr:from>
    <xdr:to>
      <xdr:col>36</xdr:col>
      <xdr:colOff>165100</xdr:colOff>
      <xdr:row>37</xdr:row>
      <xdr:rowOff>117660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134187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14942</xdr:rowOff>
    </xdr:from>
    <xdr:to>
      <xdr:col>55</xdr:col>
      <xdr:colOff>0</xdr:colOff>
      <xdr:row>57</xdr:row>
      <xdr:rowOff>34277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6142"/>
          <a:ext cx="838200" cy="19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10255</xdr:rowOff>
    </xdr:from>
    <xdr:to>
      <xdr:col>50</xdr:col>
      <xdr:colOff>114300</xdr:colOff>
      <xdr:row>56</xdr:row>
      <xdr:rowOff>14942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40005"/>
          <a:ext cx="889000" cy="1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10255</xdr:rowOff>
    </xdr:from>
    <xdr:to>
      <xdr:col>45</xdr:col>
      <xdr:colOff>177800</xdr:colOff>
      <xdr:row>56</xdr:row>
      <xdr:rowOff>116249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40005"/>
          <a:ext cx="889000" cy="27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83026</xdr:rowOff>
    </xdr:from>
    <xdr:to>
      <xdr:col>41</xdr:col>
      <xdr:colOff>50800</xdr:colOff>
      <xdr:row>56</xdr:row>
      <xdr:rowOff>116249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12776"/>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154927</xdr:rowOff>
    </xdr:from>
    <xdr:to>
      <xdr:col>55</xdr:col>
      <xdr:colOff>50800</xdr:colOff>
      <xdr:row>57</xdr:row>
      <xdr:rowOff>85077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133354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135592</xdr:rowOff>
    </xdr:from>
    <xdr:to>
      <xdr:col>50</xdr:col>
      <xdr:colOff>165100</xdr:colOff>
      <xdr:row>56</xdr:row>
      <xdr:rowOff>65742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56869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130905</xdr:rowOff>
    </xdr:from>
    <xdr:to>
      <xdr:col>46</xdr:col>
      <xdr:colOff>38100</xdr:colOff>
      <xdr:row>55</xdr:row>
      <xdr:rowOff>61055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77582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65449</xdr:rowOff>
    </xdr:from>
    <xdr:to>
      <xdr:col>41</xdr:col>
      <xdr:colOff>101600</xdr:colOff>
      <xdr:row>56</xdr:row>
      <xdr:rowOff>167049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32226</xdr:rowOff>
    </xdr:from>
    <xdr:to>
      <xdr:col>36</xdr:col>
      <xdr:colOff>165100</xdr:colOff>
      <xdr:row>55</xdr:row>
      <xdr:rowOff>133826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150353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96886</xdr:rowOff>
    </xdr:from>
    <xdr:to>
      <xdr:col>55</xdr:col>
      <xdr:colOff>0</xdr:colOff>
      <xdr:row>76</xdr:row>
      <xdr:rowOff>31834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955636"/>
          <a:ext cx="838200" cy="1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164781</xdr:rowOff>
    </xdr:from>
    <xdr:to>
      <xdr:col>50</xdr:col>
      <xdr:colOff>114300</xdr:colOff>
      <xdr:row>75</xdr:row>
      <xdr:rowOff>96886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52081"/>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164781</xdr:rowOff>
    </xdr:from>
    <xdr:to>
      <xdr:col>45</xdr:col>
      <xdr:colOff>177800</xdr:colOff>
      <xdr:row>75</xdr:row>
      <xdr:rowOff>84444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52081"/>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116285</xdr:rowOff>
    </xdr:from>
    <xdr:to>
      <xdr:col>41</xdr:col>
      <xdr:colOff>50800</xdr:colOff>
      <xdr:row>75</xdr:row>
      <xdr:rowOff>84444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632135"/>
          <a:ext cx="889000" cy="3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152484</xdr:rowOff>
    </xdr:from>
    <xdr:to>
      <xdr:col>55</xdr:col>
      <xdr:colOff>50800</xdr:colOff>
      <xdr:row>76</xdr:row>
      <xdr:rowOff>82634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3911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46086</xdr:rowOff>
    </xdr:from>
    <xdr:to>
      <xdr:col>50</xdr:col>
      <xdr:colOff>165100</xdr:colOff>
      <xdr:row>75</xdr:row>
      <xdr:rowOff>147687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04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164213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6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113981</xdr:rowOff>
    </xdr:from>
    <xdr:to>
      <xdr:col>46</xdr:col>
      <xdr:colOff>38100</xdr:colOff>
      <xdr:row>75</xdr:row>
      <xdr:rowOff>44131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60658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5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33644</xdr:rowOff>
    </xdr:from>
    <xdr:to>
      <xdr:col>41</xdr:col>
      <xdr:colOff>101600</xdr:colOff>
      <xdr:row>75</xdr:row>
      <xdr:rowOff>135244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151771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65485</xdr:rowOff>
    </xdr:from>
    <xdr:to>
      <xdr:col>36</xdr:col>
      <xdr:colOff>165100</xdr:colOff>
      <xdr:row>73</xdr:row>
      <xdr:rowOff>167085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12162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3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152749</xdr:rowOff>
    </xdr:from>
    <xdr:to>
      <xdr:col>55</xdr:col>
      <xdr:colOff>0</xdr:colOff>
      <xdr:row>97</xdr:row>
      <xdr:rowOff>87751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11949"/>
          <a:ext cx="8382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45707</xdr:rowOff>
    </xdr:from>
    <xdr:to>
      <xdr:col>50</xdr:col>
      <xdr:colOff>114300</xdr:colOff>
      <xdr:row>96</xdr:row>
      <xdr:rowOff>152749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04907"/>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45707</xdr:rowOff>
    </xdr:from>
    <xdr:to>
      <xdr:col>45</xdr:col>
      <xdr:colOff>177800</xdr:colOff>
      <xdr:row>97</xdr:row>
      <xdr:rowOff>110934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04907"/>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105733</xdr:rowOff>
    </xdr:from>
    <xdr:to>
      <xdr:col>41</xdr:col>
      <xdr:colOff>50800</xdr:colOff>
      <xdr:row>97</xdr:row>
      <xdr:rowOff>110934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36383"/>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36951</xdr:rowOff>
    </xdr:from>
    <xdr:to>
      <xdr:col>55</xdr:col>
      <xdr:colOff>50800</xdr:colOff>
      <xdr:row>97</xdr:row>
      <xdr:rowOff>138551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15378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101949</xdr:rowOff>
    </xdr:from>
    <xdr:to>
      <xdr:col>50</xdr:col>
      <xdr:colOff>165100</xdr:colOff>
      <xdr:row>97</xdr:row>
      <xdr:rowOff>32099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166357</xdr:rowOff>
    </xdr:from>
    <xdr:to>
      <xdr:col>46</xdr:col>
      <xdr:colOff>38100</xdr:colOff>
      <xdr:row>96</xdr:row>
      <xdr:rowOff>96507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87634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60134</xdr:rowOff>
    </xdr:from>
    <xdr:to>
      <xdr:col>41</xdr:col>
      <xdr:colOff>101600</xdr:colOff>
      <xdr:row>97</xdr:row>
      <xdr:rowOff>161734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54933</xdr:rowOff>
    </xdr:from>
    <xdr:to>
      <xdr:col>36</xdr:col>
      <xdr:colOff>165100</xdr:colOff>
      <xdr:row>97</xdr:row>
      <xdr:rowOff>156533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147660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6472</xdr:rowOff>
    </xdr:from>
    <xdr:to>
      <xdr:col>85</xdr:col>
      <xdr:colOff>127000</xdr:colOff>
      <xdr:row>36</xdr:row>
      <xdr:rowOff>136180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664322"/>
          <a:ext cx="838200" cy="6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6472</xdr:rowOff>
    </xdr:from>
    <xdr:to>
      <xdr:col>81</xdr:col>
      <xdr:colOff>50800</xdr:colOff>
      <xdr:row>33</xdr:row>
      <xdr:rowOff>73223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664322"/>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73223</xdr:rowOff>
    </xdr:from>
    <xdr:to>
      <xdr:col>76</xdr:col>
      <xdr:colOff>114300</xdr:colOff>
      <xdr:row>37</xdr:row>
      <xdr:rowOff>132248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5731073"/>
          <a:ext cx="889000" cy="7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132248</xdr:rowOff>
    </xdr:from>
    <xdr:to>
      <xdr:col>71</xdr:col>
      <xdr:colOff>177800</xdr:colOff>
      <xdr:row>38</xdr:row>
      <xdr:rowOff>9809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75898"/>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118579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85380</xdr:rowOff>
    </xdr:from>
    <xdr:to>
      <xdr:col>85</xdr:col>
      <xdr:colOff>177800</xdr:colOff>
      <xdr:row>37</xdr:row>
      <xdr:rowOff>15530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2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108257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1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127122</xdr:rowOff>
    </xdr:from>
    <xdr:to>
      <xdr:col>81</xdr:col>
      <xdr:colOff>101600</xdr:colOff>
      <xdr:row>33</xdr:row>
      <xdr:rowOff>57272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6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73799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38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22423</xdr:rowOff>
    </xdr:from>
    <xdr:to>
      <xdr:col>76</xdr:col>
      <xdr:colOff>165100</xdr:colOff>
      <xdr:row>33</xdr:row>
      <xdr:rowOff>124023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6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140550</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4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81448</xdr:rowOff>
    </xdr:from>
    <xdr:to>
      <xdr:col>72</xdr:col>
      <xdr:colOff>38100</xdr:colOff>
      <xdr:row>38</xdr:row>
      <xdr:rowOff>11598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28125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130459</xdr:rowOff>
    </xdr:from>
    <xdr:to>
      <xdr:col>67</xdr:col>
      <xdr:colOff>101600</xdr:colOff>
      <xdr:row>38</xdr:row>
      <xdr:rowOff>60609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77136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24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38002</xdr:rowOff>
    </xdr:from>
    <xdr:to>
      <xdr:col>85</xdr:col>
      <xdr:colOff>127000</xdr:colOff>
      <xdr:row>74</xdr:row>
      <xdr:rowOff>57176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725302"/>
          <a:ext cx="8382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57176</xdr:rowOff>
    </xdr:from>
    <xdr:to>
      <xdr:col>81</xdr:col>
      <xdr:colOff>50800</xdr:colOff>
      <xdr:row>74</xdr:row>
      <xdr:rowOff>65462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744476"/>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65462</xdr:rowOff>
    </xdr:from>
    <xdr:to>
      <xdr:col>76</xdr:col>
      <xdr:colOff>114300</xdr:colOff>
      <xdr:row>74</xdr:row>
      <xdr:rowOff>94123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752762"/>
          <a:ext cx="8890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94123</xdr:rowOff>
    </xdr:from>
    <xdr:to>
      <xdr:col>71</xdr:col>
      <xdr:colOff>177800</xdr:colOff>
      <xdr:row>74</xdr:row>
      <xdr:rowOff>103495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8142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158652</xdr:rowOff>
    </xdr:from>
    <xdr:to>
      <xdr:col>85</xdr:col>
      <xdr:colOff>177800</xdr:colOff>
      <xdr:row>74</xdr:row>
      <xdr:rowOff>88802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10079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6376</xdr:rowOff>
    </xdr:from>
    <xdr:to>
      <xdr:col>81</xdr:col>
      <xdr:colOff>101600</xdr:colOff>
      <xdr:row>74</xdr:row>
      <xdr:rowOff>107976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124503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14662</xdr:rowOff>
    </xdr:from>
    <xdr:to>
      <xdr:col>76</xdr:col>
      <xdr:colOff>165100</xdr:colOff>
      <xdr:row>74</xdr:row>
      <xdr:rowOff>116262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132789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4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43323</xdr:rowOff>
    </xdr:from>
    <xdr:to>
      <xdr:col>72</xdr:col>
      <xdr:colOff>38100</xdr:colOff>
      <xdr:row>74</xdr:row>
      <xdr:rowOff>144923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161450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52695</xdr:rowOff>
    </xdr:from>
    <xdr:to>
      <xdr:col>67</xdr:col>
      <xdr:colOff>101600</xdr:colOff>
      <xdr:row>74</xdr:row>
      <xdr:rowOff>154295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170822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9513</xdr:rowOff>
    </xdr:from>
    <xdr:to>
      <xdr:col>85</xdr:col>
      <xdr:colOff>127000</xdr:colOff>
      <xdr:row>98</xdr:row>
      <xdr:rowOff>117526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40163"/>
          <a:ext cx="838200" cy="2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117526</xdr:rowOff>
    </xdr:from>
    <xdr:to>
      <xdr:col>81</xdr:col>
      <xdr:colOff>50800</xdr:colOff>
      <xdr:row>98</xdr:row>
      <xdr:rowOff>160959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91962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61937</xdr:rowOff>
    </xdr:from>
    <xdr:to>
      <xdr:col>76</xdr:col>
      <xdr:colOff>114300</xdr:colOff>
      <xdr:row>98</xdr:row>
      <xdr:rowOff>160959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64037"/>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101524</xdr:rowOff>
    </xdr:from>
    <xdr:to>
      <xdr:col>71</xdr:col>
      <xdr:colOff>177800</xdr:colOff>
      <xdr:row>98</xdr:row>
      <xdr:rowOff>61937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32174"/>
          <a:ext cx="889000" cy="1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130163</xdr:rowOff>
    </xdr:from>
    <xdr:to>
      <xdr:col>85</xdr:col>
      <xdr:colOff>177800</xdr:colOff>
      <xdr:row>97</xdr:row>
      <xdr:rowOff>60313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108590</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66726</xdr:rowOff>
    </xdr:from>
    <xdr:to>
      <xdr:col>81</xdr:col>
      <xdr:colOff>101600</xdr:colOff>
      <xdr:row>98</xdr:row>
      <xdr:rowOff>168326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159453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9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110159</xdr:rowOff>
    </xdr:from>
    <xdr:to>
      <xdr:col>76</xdr:col>
      <xdr:colOff>165100</xdr:colOff>
      <xdr:row>99</xdr:row>
      <xdr:rowOff>40309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31436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11137</xdr:rowOff>
    </xdr:from>
    <xdr:to>
      <xdr:col>72</xdr:col>
      <xdr:colOff>38100</xdr:colOff>
      <xdr:row>98</xdr:row>
      <xdr:rowOff>112737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103864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50724</xdr:rowOff>
    </xdr:from>
    <xdr:to>
      <xdr:col>67</xdr:col>
      <xdr:colOff>101600</xdr:colOff>
      <xdr:row>97</xdr:row>
      <xdr:rowOff>152324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168851</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105573</xdr:rowOff>
    </xdr:from>
    <xdr:to>
      <xdr:col>116</xdr:col>
      <xdr:colOff>63500</xdr:colOff>
      <xdr:row>39</xdr:row>
      <xdr:rowOff>11847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2067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105573</xdr:rowOff>
    </xdr:from>
    <xdr:to>
      <xdr:col>111</xdr:col>
      <xdr:colOff>177800</xdr:colOff>
      <xdr:row>38</xdr:row>
      <xdr:rowOff>147048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20673"/>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150150</xdr:rowOff>
    </xdr:from>
    <xdr:to>
      <xdr:col>107</xdr:col>
      <xdr:colOff>50800</xdr:colOff>
      <xdr:row>38</xdr:row>
      <xdr:rowOff>147048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150900"/>
          <a:ext cx="889000" cy="5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150150</xdr:rowOff>
    </xdr:from>
    <xdr:to>
      <xdr:col>102</xdr:col>
      <xdr:colOff>114300</xdr:colOff>
      <xdr:row>38</xdr:row>
      <xdr:rowOff>109165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150900"/>
          <a:ext cx="889000" cy="4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132497</xdr:rowOff>
    </xdr:from>
    <xdr:to>
      <xdr:col>116</xdr:col>
      <xdr:colOff>114300</xdr:colOff>
      <xdr:row>39</xdr:row>
      <xdr:rowOff>62647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47424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6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54773</xdr:rowOff>
    </xdr:from>
    <xdr:to>
      <xdr:col>112</xdr:col>
      <xdr:colOff>38100</xdr:colOff>
      <xdr:row>38</xdr:row>
      <xdr:rowOff>156373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147500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66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96248</xdr:rowOff>
    </xdr:from>
    <xdr:to>
      <xdr:col>107</xdr:col>
      <xdr:colOff>101600</xdr:colOff>
      <xdr:row>39</xdr:row>
      <xdr:rowOff>26398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17525</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0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99350</xdr:rowOff>
    </xdr:from>
    <xdr:to>
      <xdr:col>102</xdr:col>
      <xdr:colOff>165100</xdr:colOff>
      <xdr:row>36</xdr:row>
      <xdr:rowOff>29500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46027</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58365</xdr:rowOff>
    </xdr:from>
    <xdr:to>
      <xdr:col>98</xdr:col>
      <xdr:colOff>38100</xdr:colOff>
      <xdr:row>38</xdr:row>
      <xdr:rowOff>159965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151092</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6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144196</xdr:rowOff>
    </xdr:from>
    <xdr:to>
      <xdr:col>116</xdr:col>
      <xdr:colOff>63500</xdr:colOff>
      <xdr:row>56</xdr:row>
      <xdr:rowOff>154312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745396"/>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154312</xdr:rowOff>
    </xdr:from>
    <xdr:to>
      <xdr:col>111</xdr:col>
      <xdr:colOff>177800</xdr:colOff>
      <xdr:row>57</xdr:row>
      <xdr:rowOff>125488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755512"/>
          <a:ext cx="889000" cy="1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114364</xdr:rowOff>
    </xdr:from>
    <xdr:to>
      <xdr:col>107</xdr:col>
      <xdr:colOff>50800</xdr:colOff>
      <xdr:row>57</xdr:row>
      <xdr:rowOff>125488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887014"/>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85579</xdr:rowOff>
    </xdr:from>
    <xdr:to>
      <xdr:col>102</xdr:col>
      <xdr:colOff>114300</xdr:colOff>
      <xdr:row>57</xdr:row>
      <xdr:rowOff>114364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858229"/>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93396</xdr:rowOff>
    </xdr:from>
    <xdr:to>
      <xdr:col>116</xdr:col>
      <xdr:colOff>114300</xdr:colOff>
      <xdr:row>57</xdr:row>
      <xdr:rowOff>23546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6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116273</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103512</xdr:rowOff>
    </xdr:from>
    <xdr:to>
      <xdr:col>112</xdr:col>
      <xdr:colOff>38100</xdr:colOff>
      <xdr:row>57</xdr:row>
      <xdr:rowOff>33662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50189</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4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74688</xdr:rowOff>
    </xdr:from>
    <xdr:to>
      <xdr:col>107</xdr:col>
      <xdr:colOff>101600</xdr:colOff>
      <xdr:row>58</xdr:row>
      <xdr:rowOff>4838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21365</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6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63564</xdr:rowOff>
    </xdr:from>
    <xdr:to>
      <xdr:col>102</xdr:col>
      <xdr:colOff>165100</xdr:colOff>
      <xdr:row>57</xdr:row>
      <xdr:rowOff>165164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10241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6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34779</xdr:rowOff>
    </xdr:from>
    <xdr:to>
      <xdr:col>98</xdr:col>
      <xdr:colOff>38100</xdr:colOff>
      <xdr:row>57</xdr:row>
      <xdr:rowOff>136379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8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152906</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159817</xdr:rowOff>
    </xdr:from>
    <xdr:to>
      <xdr:col>116</xdr:col>
      <xdr:colOff>63500</xdr:colOff>
      <xdr:row>76</xdr:row>
      <xdr:rowOff>36334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018567"/>
          <a:ext cx="838200" cy="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159817</xdr:rowOff>
    </xdr:from>
    <xdr:to>
      <xdr:col>111</xdr:col>
      <xdr:colOff>177800</xdr:colOff>
      <xdr:row>75</xdr:row>
      <xdr:rowOff>162140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18567"/>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162140</xdr:rowOff>
    </xdr:from>
    <xdr:to>
      <xdr:col>107</xdr:col>
      <xdr:colOff>50800</xdr:colOff>
      <xdr:row>76</xdr:row>
      <xdr:rowOff>36716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20890"/>
          <a:ext cx="889000" cy="4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19952</xdr:rowOff>
    </xdr:from>
    <xdr:to>
      <xdr:col>102</xdr:col>
      <xdr:colOff>114300</xdr:colOff>
      <xdr:row>76</xdr:row>
      <xdr:rowOff>36716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0501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156984</xdr:rowOff>
    </xdr:from>
    <xdr:to>
      <xdr:col>116</xdr:col>
      <xdr:colOff>114300</xdr:colOff>
      <xdr:row>76</xdr:row>
      <xdr:rowOff>87134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0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135411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9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109017</xdr:rowOff>
    </xdr:from>
    <xdr:to>
      <xdr:col>112</xdr:col>
      <xdr:colOff>38100</xdr:colOff>
      <xdr:row>76</xdr:row>
      <xdr:rowOff>39167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30294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111341</xdr:rowOff>
    </xdr:from>
    <xdr:to>
      <xdr:col>107</xdr:col>
      <xdr:colOff>101600</xdr:colOff>
      <xdr:row>76</xdr:row>
      <xdr:rowOff>41492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97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32617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0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157366</xdr:rowOff>
    </xdr:from>
    <xdr:to>
      <xdr:col>102</xdr:col>
      <xdr:colOff>165100</xdr:colOff>
      <xdr:row>76</xdr:row>
      <xdr:rowOff>87516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78643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140601</xdr:rowOff>
    </xdr:from>
    <xdr:to>
      <xdr:col>98</xdr:col>
      <xdr:colOff>38100</xdr:colOff>
      <xdr:row>76</xdr:row>
      <xdr:rowOff>70752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999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61879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0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38,534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事業進捗による中条市民センター（公民館分）や朝陽小学校屋内運動場改築事業費の減等により減少した。今後は公共施設の長寿命化対策により、普通建設事業費（うち更新整備）の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及び全国平均に比べ高止まりしているのは令和元年度からの東日本台風災害関連事業等の増によることが主な要因であるが、令和３年度は農業施設復旧事業費や小中学校施設復旧事業費等の減により減少に転じている。補助費等は、新型コロナ感染拡大に伴う特別定額給付金事業費の皆減やコロナ経済対策事業費（ビックプレミアム商品券等）の減に伴い、令和２年度から大幅に減少している。また、扶助費は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105,446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円となっており、類似都市を下回っている主な要因は、生活保護の保護率が低いことにある。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円となっており、臨時財政対策債償還基金費の積み立てによる減債基金積立金の増などにより前年度から増加し、維持補修費の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人当たりのコストは、道路除雪費の増により増加している。また、公債費は住民一人当たり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円となっており、第四学校給食センター及びサンマリーンながの等更新整備等の元金償還の本格化による影響などで増加している。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371,651
367,716
834.81
175,991,415
170,095,758
4,030,972
92,383,584
150,561,530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52832</xdr:rowOff>
    </xdr:from>
    <xdr:to>
      <xdr:col>24</xdr:col>
      <xdr:colOff>63500</xdr:colOff>
      <xdr:row>35</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35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52832</xdr:rowOff>
    </xdr:from>
    <xdr:to>
      <xdr:col>19</xdr:col>
      <xdr:colOff>177800</xdr:colOff>
      <xdr:row>35</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358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48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46736</xdr:rowOff>
    </xdr:from>
    <xdr:to>
      <xdr:col>10</xdr:col>
      <xdr:colOff>114300</xdr:colOff>
      <xdr:row>35</xdr:row>
      <xdr:rowOff>88646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748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2794</xdr:rowOff>
    </xdr:from>
    <xdr:to>
      <xdr:col>24</xdr:col>
      <xdr:colOff>114300</xdr:colOff>
      <xdr:row>35</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25671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xdr:rowOff>
    </xdr:from>
    <xdr:to>
      <xdr:col>20</xdr:col>
      <xdr:colOff>38100</xdr:colOff>
      <xdr:row>35</xdr:row>
      <xdr:rowOff>103632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120159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78994</xdr:rowOff>
    </xdr:from>
    <xdr:to>
      <xdr:col>15</xdr:col>
      <xdr:colOff>101600</xdr:colOff>
      <xdr:row>36</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114063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37846</xdr:rowOff>
    </xdr:from>
    <xdr:to>
      <xdr:col>6</xdr:col>
      <xdr:colOff>38100</xdr:colOff>
      <xdr:row>35</xdr:row>
      <xdr:rowOff>139446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89506</xdr:rowOff>
    </xdr:from>
    <xdr:to>
      <xdr:col>24</xdr:col>
      <xdr:colOff>63500</xdr:colOff>
      <xdr:row>56</xdr:row>
      <xdr:rowOff>94383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62006"/>
          <a:ext cx="838200" cy="103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89506</xdr:rowOff>
    </xdr:from>
    <xdr:to>
      <xdr:col>19</xdr:col>
      <xdr:colOff>177800</xdr:colOff>
      <xdr:row>56</xdr:row>
      <xdr:rowOff>166740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62006"/>
          <a:ext cx="889000" cy="11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149083</xdr:rowOff>
    </xdr:from>
    <xdr:to>
      <xdr:col>15</xdr:col>
      <xdr:colOff>50800</xdr:colOff>
      <xdr:row>56</xdr:row>
      <xdr:rowOff>166740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50283"/>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147407</xdr:rowOff>
    </xdr:from>
    <xdr:to>
      <xdr:col>10</xdr:col>
      <xdr:colOff>114300</xdr:colOff>
      <xdr:row>56</xdr:row>
      <xdr:rowOff>149083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4860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43583</xdr:rowOff>
    </xdr:from>
    <xdr:to>
      <xdr:col>24</xdr:col>
      <xdr:colOff>114300</xdr:colOff>
      <xdr:row>56</xdr:row>
      <xdr:rowOff>145183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66460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38706</xdr:rowOff>
    </xdr:from>
    <xdr:to>
      <xdr:col>20</xdr:col>
      <xdr:colOff>38100</xdr:colOff>
      <xdr:row>50</xdr:row>
      <xdr:rowOff>140306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156833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115940</xdr:rowOff>
    </xdr:from>
    <xdr:to>
      <xdr:col>15</xdr:col>
      <xdr:colOff>101600</xdr:colOff>
      <xdr:row>57</xdr:row>
      <xdr:rowOff>46090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62617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98283</xdr:rowOff>
    </xdr:from>
    <xdr:to>
      <xdr:col>10</xdr:col>
      <xdr:colOff>165100</xdr:colOff>
      <xdr:row>57</xdr:row>
      <xdr:rowOff>28433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44960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96607</xdr:rowOff>
    </xdr:from>
    <xdr:to>
      <xdr:col>6</xdr:col>
      <xdr:colOff>38100</xdr:colOff>
      <xdr:row>57</xdr:row>
      <xdr:rowOff>26757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5178</xdr:rowOff>
    </xdr:from>
    <xdr:to>
      <xdr:col>24</xdr:col>
      <xdr:colOff>63500</xdr:colOff>
      <xdr:row>78</xdr:row>
      <xdr:rowOff>49327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06828"/>
          <a:ext cx="838200" cy="2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39449</xdr:rowOff>
    </xdr:from>
    <xdr:to>
      <xdr:col>19</xdr:col>
      <xdr:colOff>177800</xdr:colOff>
      <xdr:row>78</xdr:row>
      <xdr:rowOff>49327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12549"/>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39449</xdr:rowOff>
    </xdr:from>
    <xdr:to>
      <xdr:col>15</xdr:col>
      <xdr:colOff>50800</xdr:colOff>
      <xdr:row>79</xdr:row>
      <xdr:rowOff>4969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12549"/>
          <a:ext cx="889000" cy="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153712</xdr:rowOff>
    </xdr:from>
    <xdr:to>
      <xdr:col>10</xdr:col>
      <xdr:colOff>114300</xdr:colOff>
      <xdr:row>79</xdr:row>
      <xdr:rowOff>4969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2681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125828</xdr:rowOff>
    </xdr:from>
    <xdr:to>
      <xdr:col>24</xdr:col>
      <xdr:colOff>114300</xdr:colOff>
      <xdr:row>77</xdr:row>
      <xdr:rowOff>55978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104255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3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169977</xdr:rowOff>
    </xdr:from>
    <xdr:to>
      <xdr:col>20</xdr:col>
      <xdr:colOff>38100</xdr:colOff>
      <xdr:row>78</xdr:row>
      <xdr:rowOff>100127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91254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160099</xdr:rowOff>
    </xdr:from>
    <xdr:to>
      <xdr:col>15</xdr:col>
      <xdr:colOff>101600</xdr:colOff>
      <xdr:row>78</xdr:row>
      <xdr:rowOff>90249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81376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5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125619</xdr:rowOff>
    </xdr:from>
    <xdr:to>
      <xdr:col>10</xdr:col>
      <xdr:colOff>165100</xdr:colOff>
      <xdr:row>79</xdr:row>
      <xdr:rowOff>55769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46896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9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102912</xdr:rowOff>
    </xdr:from>
    <xdr:to>
      <xdr:col>6</xdr:col>
      <xdr:colOff>38100</xdr:colOff>
      <xdr:row>79</xdr:row>
      <xdr:rowOff>33062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24189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90368</xdr:rowOff>
    </xdr:from>
    <xdr:to>
      <xdr:col>24</xdr:col>
      <xdr:colOff>63500</xdr:colOff>
      <xdr:row>95</xdr:row>
      <xdr:rowOff>9740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206668"/>
          <a:ext cx="838200" cy="9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90368</xdr:rowOff>
    </xdr:from>
    <xdr:to>
      <xdr:col>19</xdr:col>
      <xdr:colOff>177800</xdr:colOff>
      <xdr:row>95</xdr:row>
      <xdr:rowOff>80446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206668"/>
          <a:ext cx="889000" cy="16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80446</xdr:rowOff>
    </xdr:from>
    <xdr:to>
      <xdr:col>15</xdr:col>
      <xdr:colOff>50800</xdr:colOff>
      <xdr:row>97</xdr:row>
      <xdr:rowOff>3705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68196"/>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143038</xdr:rowOff>
    </xdr:from>
    <xdr:to>
      <xdr:col>10</xdr:col>
      <xdr:colOff>114300</xdr:colOff>
      <xdr:row>97</xdr:row>
      <xdr:rowOff>3705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602238"/>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130390</xdr:rowOff>
    </xdr:from>
    <xdr:to>
      <xdr:col>24</xdr:col>
      <xdr:colOff>114300</xdr:colOff>
      <xdr:row>95</xdr:row>
      <xdr:rowOff>60540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153267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39568</xdr:rowOff>
    </xdr:from>
    <xdr:to>
      <xdr:col>20</xdr:col>
      <xdr:colOff>38100</xdr:colOff>
      <xdr:row>94</xdr:row>
      <xdr:rowOff>141168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157695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29646</xdr:rowOff>
    </xdr:from>
    <xdr:to>
      <xdr:col>15</xdr:col>
      <xdr:colOff>101600</xdr:colOff>
      <xdr:row>95</xdr:row>
      <xdr:rowOff>131246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147773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124355</xdr:rowOff>
    </xdr:from>
    <xdr:to>
      <xdr:col>10</xdr:col>
      <xdr:colOff>165100</xdr:colOff>
      <xdr:row>97</xdr:row>
      <xdr:rowOff>54505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45632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92238</xdr:rowOff>
    </xdr:from>
    <xdr:to>
      <xdr:col>6</xdr:col>
      <xdr:colOff>38100</xdr:colOff>
      <xdr:row>97</xdr:row>
      <xdr:rowOff>22388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38915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64262</xdr:rowOff>
    </xdr:from>
    <xdr:to>
      <xdr:col>55</xdr:col>
      <xdr:colOff>0</xdr:colOff>
      <xdr:row>37</xdr:row>
      <xdr:rowOff>84836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0791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70663</xdr:rowOff>
    </xdr:from>
    <xdr:to>
      <xdr:col>50</xdr:col>
      <xdr:colOff>114300</xdr:colOff>
      <xdr:row>37</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1431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67005</xdr:rowOff>
    </xdr:from>
    <xdr:to>
      <xdr:col>45</xdr:col>
      <xdr:colOff>177800</xdr:colOff>
      <xdr:row>37</xdr:row>
      <xdr:rowOff>70663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106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67005</xdr:rowOff>
    </xdr:from>
    <xdr:to>
      <xdr:col>41</xdr:col>
      <xdr:colOff>50800</xdr:colOff>
      <xdr:row>37</xdr:row>
      <xdr:rowOff>67919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106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xdr:rowOff>
    </xdr:from>
    <xdr:to>
      <xdr:col>55</xdr:col>
      <xdr:colOff>50800</xdr:colOff>
      <xdr:row>37</xdr:row>
      <xdr:rowOff>115062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163339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3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34036</xdr:rowOff>
    </xdr:from>
    <xdr:to>
      <xdr:col>50</xdr:col>
      <xdr:colOff>165100</xdr:colOff>
      <xdr:row>37</xdr:row>
      <xdr:rowOff>135636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126763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19863</xdr:rowOff>
    </xdr:from>
    <xdr:to>
      <xdr:col>46</xdr:col>
      <xdr:colOff>38100</xdr:colOff>
      <xdr:row>37</xdr:row>
      <xdr:rowOff>121463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112590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5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xdr:rowOff>
    </xdr:from>
    <xdr:to>
      <xdr:col>41</xdr:col>
      <xdr:colOff>101600</xdr:colOff>
      <xdr:row>37</xdr:row>
      <xdr:rowOff>117805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108932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xdr:rowOff>
    </xdr:from>
    <xdr:to>
      <xdr:col>36</xdr:col>
      <xdr:colOff>165100</xdr:colOff>
      <xdr:row>37</xdr:row>
      <xdr:rowOff>118719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109846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106782</xdr:rowOff>
    </xdr:from>
    <xdr:to>
      <xdr:col>55</xdr:col>
      <xdr:colOff>0</xdr:colOff>
      <xdr:row>56</xdr:row>
      <xdr:rowOff>61061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22182"/>
          <a:ext cx="8382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106782</xdr:rowOff>
    </xdr:from>
    <xdr:to>
      <xdr:col>50</xdr:col>
      <xdr:colOff>114300</xdr:colOff>
      <xdr:row>56</xdr:row>
      <xdr:rowOff>96609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22182"/>
          <a:ext cx="889000" cy="6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46031</xdr:rowOff>
    </xdr:from>
    <xdr:to>
      <xdr:col>45</xdr:col>
      <xdr:colOff>177800</xdr:colOff>
      <xdr:row>56</xdr:row>
      <xdr:rowOff>96609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4723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46031</xdr:rowOff>
    </xdr:from>
    <xdr:to>
      <xdr:col>41</xdr:col>
      <xdr:colOff>50800</xdr:colOff>
      <xdr:row>56</xdr:row>
      <xdr:rowOff>98209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47231"/>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10261</xdr:rowOff>
    </xdr:from>
    <xdr:to>
      <xdr:col>55</xdr:col>
      <xdr:colOff>50800</xdr:colOff>
      <xdr:row>56</xdr:row>
      <xdr:rowOff>111861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33138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6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55982</xdr:rowOff>
    </xdr:from>
    <xdr:to>
      <xdr:col>50</xdr:col>
      <xdr:colOff>165100</xdr:colOff>
      <xdr:row>52</xdr:row>
      <xdr:rowOff>157582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2659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74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45809</xdr:rowOff>
    </xdr:from>
    <xdr:to>
      <xdr:col>46</xdr:col>
      <xdr:colOff>38100</xdr:colOff>
      <xdr:row>56</xdr:row>
      <xdr:rowOff>147409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138536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166681</xdr:rowOff>
    </xdr:from>
    <xdr:to>
      <xdr:col>41</xdr:col>
      <xdr:colOff>101600</xdr:colOff>
      <xdr:row>56</xdr:row>
      <xdr:rowOff>96831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113358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3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47409</xdr:rowOff>
    </xdr:from>
    <xdr:to>
      <xdr:col>36</xdr:col>
      <xdr:colOff>165100</xdr:colOff>
      <xdr:row>56</xdr:row>
      <xdr:rowOff>149009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140136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161662</xdr:rowOff>
    </xdr:from>
    <xdr:to>
      <xdr:col>55</xdr:col>
      <xdr:colOff>0</xdr:colOff>
      <xdr:row>76</xdr:row>
      <xdr:rowOff>59477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48962"/>
          <a:ext cx="838200" cy="2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161662</xdr:rowOff>
    </xdr:from>
    <xdr:to>
      <xdr:col>50</xdr:col>
      <xdr:colOff>114300</xdr:colOff>
      <xdr:row>77</xdr:row>
      <xdr:rowOff>50988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48962"/>
          <a:ext cx="889000" cy="40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50988</xdr:rowOff>
    </xdr:from>
    <xdr:to>
      <xdr:col>45</xdr:col>
      <xdr:colOff>177800</xdr:colOff>
      <xdr:row>77</xdr:row>
      <xdr:rowOff>63021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263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63021</xdr:rowOff>
    </xdr:from>
    <xdr:to>
      <xdr:col>41</xdr:col>
      <xdr:colOff>50800</xdr:colOff>
      <xdr:row>77</xdr:row>
      <xdr:rowOff>68115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6467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8677</xdr:rowOff>
    </xdr:from>
    <xdr:to>
      <xdr:col>55</xdr:col>
      <xdr:colOff>50800</xdr:colOff>
      <xdr:row>76</xdr:row>
      <xdr:rowOff>110277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31555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110862</xdr:rowOff>
    </xdr:from>
    <xdr:to>
      <xdr:col>50</xdr:col>
      <xdr:colOff>165100</xdr:colOff>
      <xdr:row>75</xdr:row>
      <xdr:rowOff>41012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57539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5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xdr:rowOff>
    </xdr:from>
    <xdr:to>
      <xdr:col>46</xdr:col>
      <xdr:colOff>38100</xdr:colOff>
      <xdr:row>77</xdr:row>
      <xdr:rowOff>101788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118315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12221</xdr:rowOff>
    </xdr:from>
    <xdr:to>
      <xdr:col>41</xdr:col>
      <xdr:colOff>101600</xdr:colOff>
      <xdr:row>77</xdr:row>
      <xdr:rowOff>113821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130348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17315</xdr:rowOff>
    </xdr:from>
    <xdr:to>
      <xdr:col>36</xdr:col>
      <xdr:colOff>165100</xdr:colOff>
      <xdr:row>77</xdr:row>
      <xdr:rowOff>118915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135442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xdr:rowOff>
    </xdr:from>
    <xdr:to>
      <xdr:col>55</xdr:col>
      <xdr:colOff>0</xdr:colOff>
      <xdr:row>96</xdr:row>
      <xdr:rowOff>56451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60158"/>
          <a:ext cx="8382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46659</xdr:rowOff>
    </xdr:from>
    <xdr:to>
      <xdr:col>50</xdr:col>
      <xdr:colOff>114300</xdr:colOff>
      <xdr:row>96</xdr:row>
      <xdr:rowOff>56451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0585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46659</xdr:rowOff>
    </xdr:from>
    <xdr:to>
      <xdr:col>45</xdr:col>
      <xdr:colOff>177800</xdr:colOff>
      <xdr:row>96</xdr:row>
      <xdr:rowOff>53936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585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47307</xdr:rowOff>
    </xdr:from>
    <xdr:to>
      <xdr:col>41</xdr:col>
      <xdr:colOff>50800</xdr:colOff>
      <xdr:row>96</xdr:row>
      <xdr:rowOff>53936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0650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121608</xdr:rowOff>
    </xdr:from>
    <xdr:to>
      <xdr:col>55</xdr:col>
      <xdr:colOff>50800</xdr:colOff>
      <xdr:row>96</xdr:row>
      <xdr:rowOff>51758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144485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5651</xdr:rowOff>
    </xdr:from>
    <xdr:to>
      <xdr:col>50</xdr:col>
      <xdr:colOff>165100</xdr:colOff>
      <xdr:row>96</xdr:row>
      <xdr:rowOff>107251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123778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2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167309</xdr:rowOff>
    </xdr:from>
    <xdr:to>
      <xdr:col>46</xdr:col>
      <xdr:colOff>38100</xdr:colOff>
      <xdr:row>96</xdr:row>
      <xdr:rowOff>97459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113986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3136</xdr:rowOff>
    </xdr:from>
    <xdr:to>
      <xdr:col>41</xdr:col>
      <xdr:colOff>101600</xdr:colOff>
      <xdr:row>96</xdr:row>
      <xdr:rowOff>104736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121263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167957</xdr:rowOff>
    </xdr:from>
    <xdr:to>
      <xdr:col>36</xdr:col>
      <xdr:colOff>165100</xdr:colOff>
      <xdr:row>96</xdr:row>
      <xdr:rowOff>98107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114634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7602</xdr:rowOff>
    </xdr:from>
    <xdr:to>
      <xdr:col>85</xdr:col>
      <xdr:colOff>127000</xdr:colOff>
      <xdr:row>35</xdr:row>
      <xdr:rowOff>101818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08352"/>
          <a:ext cx="8382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74386</xdr:rowOff>
    </xdr:from>
    <xdr:to>
      <xdr:col>81</xdr:col>
      <xdr:colOff>50800</xdr:colOff>
      <xdr:row>35</xdr:row>
      <xdr:rowOff>101818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75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74386</xdr:rowOff>
    </xdr:from>
    <xdr:to>
      <xdr:col>76</xdr:col>
      <xdr:colOff>114300</xdr:colOff>
      <xdr:row>35</xdr:row>
      <xdr:rowOff>109329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7513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117166</xdr:rowOff>
    </xdr:from>
    <xdr:to>
      <xdr:col>71</xdr:col>
      <xdr:colOff>177800</xdr:colOff>
      <xdr:row>35</xdr:row>
      <xdr:rowOff>109329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46466"/>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128252</xdr:rowOff>
    </xdr:from>
    <xdr:to>
      <xdr:col>85</xdr:col>
      <xdr:colOff>177800</xdr:colOff>
      <xdr:row>35</xdr:row>
      <xdr:rowOff>58402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151129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0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51018</xdr:rowOff>
    </xdr:from>
    <xdr:to>
      <xdr:col>81</xdr:col>
      <xdr:colOff>101600</xdr:colOff>
      <xdr:row>35</xdr:row>
      <xdr:rowOff>152618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143745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23586</xdr:rowOff>
    </xdr:from>
    <xdr:to>
      <xdr:col>76</xdr:col>
      <xdr:colOff>165100</xdr:colOff>
      <xdr:row>35</xdr:row>
      <xdr:rowOff>125186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141713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58529</xdr:rowOff>
    </xdr:from>
    <xdr:to>
      <xdr:col>72</xdr:col>
      <xdr:colOff>38100</xdr:colOff>
      <xdr:row>35</xdr:row>
      <xdr:rowOff>160129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66366</xdr:rowOff>
    </xdr:from>
    <xdr:to>
      <xdr:col>67</xdr:col>
      <xdr:colOff>101600</xdr:colOff>
      <xdr:row>34</xdr:row>
      <xdr:rowOff>167966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105606</xdr:rowOff>
    </xdr:from>
    <xdr:to>
      <xdr:col>85</xdr:col>
      <xdr:colOff>127000</xdr:colOff>
      <xdr:row>58</xdr:row>
      <xdr:rowOff>47901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78256"/>
          <a:ext cx="838200" cy="1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33989</xdr:rowOff>
    </xdr:from>
    <xdr:to>
      <xdr:col>81</xdr:col>
      <xdr:colOff>50800</xdr:colOff>
      <xdr:row>57</xdr:row>
      <xdr:rowOff>105606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35189"/>
          <a:ext cx="889000" cy="2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33989</xdr:rowOff>
    </xdr:from>
    <xdr:to>
      <xdr:col>76</xdr:col>
      <xdr:colOff>114300</xdr:colOff>
      <xdr:row>58</xdr:row>
      <xdr:rowOff>128956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35189"/>
          <a:ext cx="889000" cy="4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73275</xdr:rowOff>
    </xdr:from>
    <xdr:to>
      <xdr:col>71</xdr:col>
      <xdr:colOff>177800</xdr:colOff>
      <xdr:row>58</xdr:row>
      <xdr:rowOff>128956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674475"/>
          <a:ext cx="889000" cy="39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168551</xdr:rowOff>
    </xdr:from>
    <xdr:to>
      <xdr:col>85</xdr:col>
      <xdr:colOff>177800</xdr:colOff>
      <xdr:row>58</xdr:row>
      <xdr:rowOff>98701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146978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54806</xdr:rowOff>
    </xdr:from>
    <xdr:to>
      <xdr:col>81</xdr:col>
      <xdr:colOff>101600</xdr:colOff>
      <xdr:row>57</xdr:row>
      <xdr:rowOff>156406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147533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154639</xdr:rowOff>
    </xdr:from>
    <xdr:to>
      <xdr:col>76</xdr:col>
      <xdr:colOff>165100</xdr:colOff>
      <xdr:row>56</xdr:row>
      <xdr:rowOff>84789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101316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78156</xdr:rowOff>
    </xdr:from>
    <xdr:to>
      <xdr:col>72</xdr:col>
      <xdr:colOff>38100</xdr:colOff>
      <xdr:row>59</xdr:row>
      <xdr:rowOff>8306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170883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22475</xdr:rowOff>
    </xdr:from>
    <xdr:to>
      <xdr:col>67</xdr:col>
      <xdr:colOff>101600</xdr:colOff>
      <xdr:row>56</xdr:row>
      <xdr:rowOff>124075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140602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6426</xdr:rowOff>
    </xdr:from>
    <xdr:to>
      <xdr:col>85</xdr:col>
      <xdr:colOff>127000</xdr:colOff>
      <xdr:row>76</xdr:row>
      <xdr:rowOff>136179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522276"/>
          <a:ext cx="838200" cy="6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6426</xdr:rowOff>
    </xdr:from>
    <xdr:to>
      <xdr:col>81</xdr:col>
      <xdr:colOff>50800</xdr:colOff>
      <xdr:row>73</xdr:row>
      <xdr:rowOff>73223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522276"/>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73223</xdr:rowOff>
    </xdr:from>
    <xdr:to>
      <xdr:col>76</xdr:col>
      <xdr:colOff>114300</xdr:colOff>
      <xdr:row>77</xdr:row>
      <xdr:rowOff>132248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589073"/>
          <a:ext cx="889000" cy="7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132248</xdr:rowOff>
    </xdr:from>
    <xdr:to>
      <xdr:col>71</xdr:col>
      <xdr:colOff>177800</xdr:colOff>
      <xdr:row>78</xdr:row>
      <xdr:rowOff>9810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3389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118580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85379</xdr:rowOff>
    </xdr:from>
    <xdr:to>
      <xdr:col>85</xdr:col>
      <xdr:colOff>177800</xdr:colOff>
      <xdr:row>77</xdr:row>
      <xdr:rowOff>15529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108256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6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127076</xdr:rowOff>
    </xdr:from>
    <xdr:to>
      <xdr:col>81</xdr:col>
      <xdr:colOff>101600</xdr:colOff>
      <xdr:row>73</xdr:row>
      <xdr:rowOff>57226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4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73753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2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22423</xdr:rowOff>
    </xdr:from>
    <xdr:to>
      <xdr:col>76</xdr:col>
      <xdr:colOff>165100</xdr:colOff>
      <xdr:row>73</xdr:row>
      <xdr:rowOff>124023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5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140550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3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81448</xdr:rowOff>
    </xdr:from>
    <xdr:to>
      <xdr:col>72</xdr:col>
      <xdr:colOff>38100</xdr:colOff>
      <xdr:row>78</xdr:row>
      <xdr:rowOff>11598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28125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0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130460</xdr:rowOff>
    </xdr:from>
    <xdr:to>
      <xdr:col>67</xdr:col>
      <xdr:colOff>101600</xdr:colOff>
      <xdr:row>78</xdr:row>
      <xdr:rowOff>60610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77137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1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38002</xdr:rowOff>
    </xdr:from>
    <xdr:to>
      <xdr:col>85</xdr:col>
      <xdr:colOff>127000</xdr:colOff>
      <xdr:row>94</xdr:row>
      <xdr:rowOff>57175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154302"/>
          <a:ext cx="8382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57175</xdr:rowOff>
    </xdr:from>
    <xdr:to>
      <xdr:col>81</xdr:col>
      <xdr:colOff>50800</xdr:colOff>
      <xdr:row>94</xdr:row>
      <xdr:rowOff>65433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173475"/>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65433</xdr:rowOff>
    </xdr:from>
    <xdr:to>
      <xdr:col>76</xdr:col>
      <xdr:colOff>114300</xdr:colOff>
      <xdr:row>94</xdr:row>
      <xdr:rowOff>94123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181733"/>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94123</xdr:rowOff>
    </xdr:from>
    <xdr:to>
      <xdr:col>71</xdr:col>
      <xdr:colOff>177800</xdr:colOff>
      <xdr:row>94</xdr:row>
      <xdr:rowOff>103496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2104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158652</xdr:rowOff>
    </xdr:from>
    <xdr:to>
      <xdr:col>85</xdr:col>
      <xdr:colOff>177800</xdr:colOff>
      <xdr:row>94</xdr:row>
      <xdr:rowOff>88802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1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10079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95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6375</xdr:rowOff>
    </xdr:from>
    <xdr:to>
      <xdr:col>81</xdr:col>
      <xdr:colOff>101600</xdr:colOff>
      <xdr:row>94</xdr:row>
      <xdr:rowOff>107975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1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124502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8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14633</xdr:rowOff>
    </xdr:from>
    <xdr:to>
      <xdr:col>76</xdr:col>
      <xdr:colOff>165100</xdr:colOff>
      <xdr:row>94</xdr:row>
      <xdr:rowOff>116233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1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132760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9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43323</xdr:rowOff>
    </xdr:from>
    <xdr:to>
      <xdr:col>72</xdr:col>
      <xdr:colOff>38100</xdr:colOff>
      <xdr:row>94</xdr:row>
      <xdr:rowOff>144923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1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161450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52696</xdr:rowOff>
    </xdr:from>
    <xdr:to>
      <xdr:col>67</xdr:col>
      <xdr:colOff>101600</xdr:colOff>
      <xdr:row>94</xdr:row>
      <xdr:rowOff>154296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1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170823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9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及び全国平均に比べ高止まりしているのは令和元年度からの東日本台風災害関連事業等の増によることが主な要因であるが、令和３年度は農業施設復旧事業費や小中学校施設復旧事業費等の減により減少に転じ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近年は、類似団体平均及び全国平均に比べ低い水準となっている。令和３年度も、事業進捗による中条市民センター（公民館分）や朝陽小学校屋内運動場改築事業費の減に伴い引き続き減少傾向にあるが、今後は小・中学校の長寿命化対策経費の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総務費及び商工費は、新型コロナ感染拡大に伴う特別定額給付金事業費の皆減やコロナ経済対策事業費（ビックプレミアム商品券等）の減に伴い、大幅に減少している。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円となっており、第四学校給食センター及びサンマリーンながの等更新整備等の元金償還の本格化による影響などで増加している。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年度以降取崩額が積立額を上回ることなどにより目減り傾向が続いたが、令和３年度は、令和２年度決算剰余金の</a:t>
          </a: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の</a:t>
          </a:r>
          <a:r>
            <a:rPr kumimoji="1" lang="en-US" altLang="ja-JP" sz="1200">
              <a:solidFill>
                <a:sysClr val="windowText" lastClr="000000"/>
              </a:solidFill>
              <a:latin typeface="ＭＳ ゴシック" pitchFamily="49" charset="-128"/>
              <a:ea typeface="ＭＳ ゴシック" pitchFamily="49" charset="-128"/>
            </a:rPr>
            <a:t>22.2</a:t>
          </a:r>
          <a:r>
            <a:rPr kumimoji="1" lang="ja-JP" altLang="en-US" sz="1200">
              <a:solidFill>
                <a:sysClr val="windowText" lastClr="000000"/>
              </a:solidFill>
              <a:latin typeface="ＭＳ ゴシック" pitchFamily="49" charset="-128"/>
              <a:ea typeface="ＭＳ ゴシック" pitchFamily="49" charset="-128"/>
            </a:rPr>
            <a:t>億円を積み立てる一方、減収と見込んだ市税収入の大幅増収などにより、当初</a:t>
          </a:r>
          <a:r>
            <a:rPr kumimoji="1" lang="en-US" altLang="ja-JP" sz="1200">
              <a:solidFill>
                <a:sysClr val="windowText" lastClr="000000"/>
              </a:solidFill>
              <a:latin typeface="ＭＳ ゴシック" pitchFamily="49" charset="-128"/>
              <a:ea typeface="ＭＳ ゴシック" pitchFamily="49" charset="-128"/>
            </a:rPr>
            <a:t>26.4</a:t>
          </a:r>
          <a:r>
            <a:rPr kumimoji="1" lang="ja-JP" altLang="en-US" sz="1200">
              <a:solidFill>
                <a:sysClr val="windowText" lastClr="000000"/>
              </a:solidFill>
              <a:latin typeface="ＭＳ ゴシック" pitchFamily="49" charset="-128"/>
              <a:ea typeface="ＭＳ ゴシック" pitchFamily="49" charset="-128"/>
            </a:rPr>
            <a:t>億円と見込んだ基金の取り崩しは行わなかったため、残高が平成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年度の水準程度に回復している。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また、実質単年度収支は赤字となっているものの、健全な行財政運営を着実に進めており、実質収支額は継続的に黒字を確保している。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一般会計、特別会計、企業会計において、実質収支額及び資金剰余額は黒字のため、連結実質赤字額は生じていない。</a:t>
          </a:r>
        </a:p>
        <a:p>
          <a:r>
            <a:rPr kumimoji="1" lang="ja-JP" altLang="en-US" sz="1400">
              <a:latin typeface="ＭＳ ゴシック" pitchFamily="49" charset="-128"/>
              <a:ea typeface="ＭＳ ゴシック" pitchFamily="49" charset="-128"/>
            </a:rPr>
            <a:t>　一般会計については、今後も前年度と同程度の割合を維持していくように努める。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伊藤　正" id="{F01FE42B-9D41-4D45-9608-4BC370E2F90F}" userId="S::a0010662@pref.nagano.lg.jp::0ef72c69-bc95-4a70-a2c2-42390859495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DB16" dT="2023-03-16T07:19:50.78" personId="{F01FE42B-9D41-4D45-9608-4BC370E2F90F}" id="{EB1584AC-04BF-4077-B44D-195D55201538}">
    <text>流動負債804,837千円と固定負債5,302,593千円の合計6,107,430千円？</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80</v>
      </c>
      <c r="C2" s="179"/>
      <c r="D2" s="180"/>
    </row>
    <row r="3" spans="1:119" ht="18.75" customHeight="1" thickBot="1" x14ac:dyDescent="0.25">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175991415</v>
      </c>
      <c r="BO4" s="482"/>
      <c r="BP4" s="482"/>
      <c r="BQ4" s="482"/>
      <c r="BR4" s="482"/>
      <c r="BS4" s="482"/>
      <c r="BT4" s="482"/>
      <c r="BU4" s="483"/>
      <c r="BV4" s="481">
        <v>220270256</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5</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170095758</v>
      </c>
      <c r="BO5" s="453"/>
      <c r="BP5" s="453"/>
      <c r="BQ5" s="453"/>
      <c r="BR5" s="453"/>
      <c r="BS5" s="453"/>
      <c r="BT5" s="453"/>
      <c r="BU5" s="454"/>
      <c r="BV5" s="452">
        <v>214425865</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86.4</v>
      </c>
      <c r="CU5" s="450"/>
      <c r="CV5" s="450"/>
      <c r="CW5" s="450"/>
      <c r="CX5" s="450"/>
      <c r="CY5" s="450"/>
      <c r="CZ5" s="450"/>
      <c r="DA5" s="451"/>
      <c r="DB5" s="449">
        <v>90.6</v>
      </c>
      <c r="DC5" s="450"/>
      <c r="DD5" s="450"/>
      <c r="DE5" s="450"/>
      <c r="DF5" s="450"/>
      <c r="DG5" s="450"/>
      <c r="DH5" s="450"/>
      <c r="DI5" s="451"/>
    </row>
    <row r="6" spans="1:119" ht="18.75" customHeight="1" x14ac:dyDescent="0.2">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5895657</v>
      </c>
      <c r="BO6" s="453"/>
      <c r="BP6" s="453"/>
      <c r="BQ6" s="453"/>
      <c r="BR6" s="453"/>
      <c r="BS6" s="453"/>
      <c r="BT6" s="453"/>
      <c r="BU6" s="454"/>
      <c r="BV6" s="452">
        <v>5844391</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94</v>
      </c>
      <c r="CU6" s="596"/>
      <c r="CV6" s="596"/>
      <c r="CW6" s="596"/>
      <c r="CX6" s="596"/>
      <c r="CY6" s="596"/>
      <c r="CZ6" s="596"/>
      <c r="DA6" s="597"/>
      <c r="DB6" s="595">
        <v>97</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104</v>
      </c>
      <c r="AV7" s="511"/>
      <c r="AW7" s="511"/>
      <c r="AX7" s="511"/>
      <c r="AY7" s="466" t="s">
        <v>105</v>
      </c>
      <c r="AZ7" s="467"/>
      <c r="BA7" s="467"/>
      <c r="BB7" s="467"/>
      <c r="BC7" s="467"/>
      <c r="BD7" s="467"/>
      <c r="BE7" s="467"/>
      <c r="BF7" s="467"/>
      <c r="BG7" s="467"/>
      <c r="BH7" s="467"/>
      <c r="BI7" s="467"/>
      <c r="BJ7" s="467"/>
      <c r="BK7" s="467"/>
      <c r="BL7" s="467"/>
      <c r="BM7" s="468"/>
      <c r="BN7" s="452">
        <v>1864685</v>
      </c>
      <c r="BO7" s="453"/>
      <c r="BP7" s="453"/>
      <c r="BQ7" s="453"/>
      <c r="BR7" s="453"/>
      <c r="BS7" s="453"/>
      <c r="BT7" s="453"/>
      <c r="BU7" s="454"/>
      <c r="BV7" s="452">
        <v>1399684</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92383584</v>
      </c>
      <c r="CU7" s="453"/>
      <c r="CV7" s="453"/>
      <c r="CW7" s="453"/>
      <c r="CX7" s="453"/>
      <c r="CY7" s="453"/>
      <c r="CZ7" s="453"/>
      <c r="DA7" s="454"/>
      <c r="DB7" s="452">
        <v>88989707</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108</v>
      </c>
      <c r="AV8" s="511"/>
      <c r="AW8" s="511"/>
      <c r="AX8" s="511"/>
      <c r="AY8" s="466" t="s">
        <v>109</v>
      </c>
      <c r="AZ8" s="467"/>
      <c r="BA8" s="467"/>
      <c r="BB8" s="467"/>
      <c r="BC8" s="467"/>
      <c r="BD8" s="467"/>
      <c r="BE8" s="467"/>
      <c r="BF8" s="467"/>
      <c r="BG8" s="467"/>
      <c r="BH8" s="467"/>
      <c r="BI8" s="467"/>
      <c r="BJ8" s="467"/>
      <c r="BK8" s="467"/>
      <c r="BL8" s="467"/>
      <c r="BM8" s="468"/>
      <c r="BN8" s="452">
        <v>4030972</v>
      </c>
      <c r="BO8" s="453"/>
      <c r="BP8" s="453"/>
      <c r="BQ8" s="453"/>
      <c r="BR8" s="453"/>
      <c r="BS8" s="453"/>
      <c r="BT8" s="453"/>
      <c r="BU8" s="454"/>
      <c r="BV8" s="452">
        <v>4444707</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0.72</v>
      </c>
      <c r="CU8" s="556"/>
      <c r="CV8" s="556"/>
      <c r="CW8" s="556"/>
      <c r="CX8" s="556"/>
      <c r="CY8" s="556"/>
      <c r="CZ8" s="556"/>
      <c r="DA8" s="557"/>
      <c r="DB8" s="555">
        <v>0.74</v>
      </c>
      <c r="DC8" s="556"/>
      <c r="DD8" s="556"/>
      <c r="DE8" s="556"/>
      <c r="DF8" s="556"/>
      <c r="DG8" s="556"/>
      <c r="DH8" s="556"/>
      <c r="DI8" s="557"/>
    </row>
    <row r="9" spans="1:119" ht="18.75" customHeight="1" thickBot="1" x14ac:dyDescent="0.25">
      <c r="A9" s="178"/>
      <c r="B9" s="584" t="s">
        <v>111</v>
      </c>
      <c r="C9" s="585"/>
      <c r="D9" s="585"/>
      <c r="E9" s="585"/>
      <c r="F9" s="585"/>
      <c r="G9" s="585"/>
      <c r="H9" s="585"/>
      <c r="I9" s="585"/>
      <c r="J9" s="585"/>
      <c r="K9" s="503"/>
      <c r="L9" s="586" t="s">
        <v>112</v>
      </c>
      <c r="M9" s="587"/>
      <c r="N9" s="587"/>
      <c r="O9" s="587"/>
      <c r="P9" s="587"/>
      <c r="Q9" s="588"/>
      <c r="R9" s="589">
        <v>372760</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115</v>
      </c>
      <c r="AV9" s="511"/>
      <c r="AW9" s="511"/>
      <c r="AX9" s="511"/>
      <c r="AY9" s="466" t="s">
        <v>116</v>
      </c>
      <c r="AZ9" s="467"/>
      <c r="BA9" s="467"/>
      <c r="BB9" s="467"/>
      <c r="BC9" s="467"/>
      <c r="BD9" s="467"/>
      <c r="BE9" s="467"/>
      <c r="BF9" s="467"/>
      <c r="BG9" s="467"/>
      <c r="BH9" s="467"/>
      <c r="BI9" s="467"/>
      <c r="BJ9" s="467"/>
      <c r="BK9" s="467"/>
      <c r="BL9" s="467"/>
      <c r="BM9" s="468"/>
      <c r="BN9" s="452">
        <v>-413735</v>
      </c>
      <c r="BO9" s="453"/>
      <c r="BP9" s="453"/>
      <c r="BQ9" s="453"/>
      <c r="BR9" s="453"/>
      <c r="BS9" s="453"/>
      <c r="BT9" s="453"/>
      <c r="BU9" s="454"/>
      <c r="BV9" s="452">
        <v>4234954</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14.8</v>
      </c>
      <c r="CU9" s="450"/>
      <c r="CV9" s="450"/>
      <c r="CW9" s="450"/>
      <c r="CX9" s="450"/>
      <c r="CY9" s="450"/>
      <c r="CZ9" s="450"/>
      <c r="DA9" s="451"/>
      <c r="DB9" s="449">
        <v>14.8</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118</v>
      </c>
      <c r="M10" s="409"/>
      <c r="N10" s="409"/>
      <c r="O10" s="409"/>
      <c r="P10" s="409"/>
      <c r="Q10" s="410"/>
      <c r="R10" s="405">
        <v>377598</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120</v>
      </c>
      <c r="AV10" s="511"/>
      <c r="AW10" s="511"/>
      <c r="AX10" s="511"/>
      <c r="AY10" s="466" t="s">
        <v>121</v>
      </c>
      <c r="AZ10" s="467"/>
      <c r="BA10" s="467"/>
      <c r="BB10" s="467"/>
      <c r="BC10" s="467"/>
      <c r="BD10" s="467"/>
      <c r="BE10" s="467"/>
      <c r="BF10" s="467"/>
      <c r="BG10" s="467"/>
      <c r="BH10" s="467"/>
      <c r="BI10" s="467"/>
      <c r="BJ10" s="467"/>
      <c r="BK10" s="467"/>
      <c r="BL10" s="467"/>
      <c r="BM10" s="468"/>
      <c r="BN10" s="452">
        <v>15082</v>
      </c>
      <c r="BO10" s="453"/>
      <c r="BP10" s="453"/>
      <c r="BQ10" s="453"/>
      <c r="BR10" s="453"/>
      <c r="BS10" s="453"/>
      <c r="BT10" s="453"/>
      <c r="BU10" s="454"/>
      <c r="BV10" s="452">
        <v>16908</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126</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130</v>
      </c>
      <c r="DC11" s="556"/>
      <c r="DD11" s="556"/>
      <c r="DE11" s="556"/>
      <c r="DF11" s="556"/>
      <c r="DG11" s="556"/>
      <c r="DH11" s="556"/>
      <c r="DI11" s="557"/>
    </row>
    <row r="12" spans="1:119" ht="18.75" customHeight="1" x14ac:dyDescent="0.2">
      <c r="A12" s="178"/>
      <c r="B12" s="558" t="s">
        <v>131</v>
      </c>
      <c r="C12" s="559"/>
      <c r="D12" s="559"/>
      <c r="E12" s="559"/>
      <c r="F12" s="559"/>
      <c r="G12" s="559"/>
      <c r="H12" s="559"/>
      <c r="I12" s="559"/>
      <c r="J12" s="559"/>
      <c r="K12" s="560"/>
      <c r="L12" s="567" t="s">
        <v>132</v>
      </c>
      <c r="M12" s="568"/>
      <c r="N12" s="568"/>
      <c r="O12" s="568"/>
      <c r="P12" s="568"/>
      <c r="Q12" s="569"/>
      <c r="R12" s="570">
        <v>371651</v>
      </c>
      <c r="S12" s="571"/>
      <c r="T12" s="571"/>
      <c r="U12" s="571"/>
      <c r="V12" s="572"/>
      <c r="W12" s="573" t="s">
        <v>1</v>
      </c>
      <c r="X12" s="511"/>
      <c r="Y12" s="511"/>
      <c r="Z12" s="511"/>
      <c r="AA12" s="511"/>
      <c r="AB12" s="574"/>
      <c r="AC12" s="575" t="s">
        <v>133</v>
      </c>
      <c r="AD12" s="576"/>
      <c r="AE12" s="576"/>
      <c r="AF12" s="576"/>
      <c r="AG12" s="577"/>
      <c r="AH12" s="575" t="s">
        <v>134</v>
      </c>
      <c r="AI12" s="576"/>
      <c r="AJ12" s="576"/>
      <c r="AK12" s="576"/>
      <c r="AL12" s="578"/>
      <c r="AM12" s="509" t="s">
        <v>135</v>
      </c>
      <c r="AN12" s="409"/>
      <c r="AO12" s="409"/>
      <c r="AP12" s="409"/>
      <c r="AQ12" s="409"/>
      <c r="AR12" s="409"/>
      <c r="AS12" s="409"/>
      <c r="AT12" s="410"/>
      <c r="AU12" s="510" t="s">
        <v>120</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138</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139</v>
      </c>
      <c r="N13" s="537"/>
      <c r="O13" s="537"/>
      <c r="P13" s="537"/>
      <c r="Q13" s="538"/>
      <c r="R13" s="539">
        <v>367716</v>
      </c>
      <c r="S13" s="540"/>
      <c r="T13" s="540"/>
      <c r="U13" s="540"/>
      <c r="V13" s="541"/>
      <c r="W13" s="542" t="s">
        <v>140</v>
      </c>
      <c r="X13" s="438"/>
      <c r="Y13" s="438"/>
      <c r="Z13" s="438"/>
      <c r="AA13" s="438"/>
      <c r="AB13" s="439"/>
      <c r="AC13" s="405">
        <v>9927</v>
      </c>
      <c r="AD13" s="406"/>
      <c r="AE13" s="406"/>
      <c r="AF13" s="406"/>
      <c r="AG13" s="407"/>
      <c r="AH13" s="405">
        <v>11593</v>
      </c>
      <c r="AI13" s="406"/>
      <c r="AJ13" s="406"/>
      <c r="AK13" s="406"/>
      <c r="AL13" s="465"/>
      <c r="AM13" s="509" t="s">
        <v>141</v>
      </c>
      <c r="AN13" s="409"/>
      <c r="AO13" s="409"/>
      <c r="AP13" s="409"/>
      <c r="AQ13" s="409"/>
      <c r="AR13" s="409"/>
      <c r="AS13" s="409"/>
      <c r="AT13" s="410"/>
      <c r="AU13" s="510" t="s">
        <v>115</v>
      </c>
      <c r="AV13" s="511"/>
      <c r="AW13" s="511"/>
      <c r="AX13" s="511"/>
      <c r="AY13" s="466" t="s">
        <v>142</v>
      </c>
      <c r="AZ13" s="467"/>
      <c r="BA13" s="467"/>
      <c r="BB13" s="467"/>
      <c r="BC13" s="467"/>
      <c r="BD13" s="467"/>
      <c r="BE13" s="467"/>
      <c r="BF13" s="467"/>
      <c r="BG13" s="467"/>
      <c r="BH13" s="467"/>
      <c r="BI13" s="467"/>
      <c r="BJ13" s="467"/>
      <c r="BK13" s="467"/>
      <c r="BL13" s="467"/>
      <c r="BM13" s="468"/>
      <c r="BN13" s="452">
        <v>-398653</v>
      </c>
      <c r="BO13" s="453"/>
      <c r="BP13" s="453"/>
      <c r="BQ13" s="453"/>
      <c r="BR13" s="453"/>
      <c r="BS13" s="453"/>
      <c r="BT13" s="453"/>
      <c r="BU13" s="454"/>
      <c r="BV13" s="452">
        <v>4251862</v>
      </c>
      <c r="BW13" s="453"/>
      <c r="BX13" s="453"/>
      <c r="BY13" s="453"/>
      <c r="BZ13" s="453"/>
      <c r="CA13" s="453"/>
      <c r="CB13" s="453"/>
      <c r="CC13" s="454"/>
      <c r="CD13" s="492" t="s">
        <v>143</v>
      </c>
      <c r="CE13" s="412"/>
      <c r="CF13" s="412"/>
      <c r="CG13" s="412"/>
      <c r="CH13" s="412"/>
      <c r="CI13" s="412"/>
      <c r="CJ13" s="412"/>
      <c r="CK13" s="412"/>
      <c r="CL13" s="412"/>
      <c r="CM13" s="412"/>
      <c r="CN13" s="412"/>
      <c r="CO13" s="412"/>
      <c r="CP13" s="412"/>
      <c r="CQ13" s="412"/>
      <c r="CR13" s="412"/>
      <c r="CS13" s="493"/>
      <c r="CT13" s="449">
        <v>4.3</v>
      </c>
      <c r="CU13" s="450"/>
      <c r="CV13" s="450"/>
      <c r="CW13" s="450"/>
      <c r="CX13" s="450"/>
      <c r="CY13" s="450"/>
      <c r="CZ13" s="450"/>
      <c r="DA13" s="451"/>
      <c r="DB13" s="449">
        <v>3.6</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144</v>
      </c>
      <c r="M14" s="579"/>
      <c r="N14" s="579"/>
      <c r="O14" s="579"/>
      <c r="P14" s="579"/>
      <c r="Q14" s="580"/>
      <c r="R14" s="539">
        <v>374038</v>
      </c>
      <c r="S14" s="540"/>
      <c r="T14" s="540"/>
      <c r="U14" s="540"/>
      <c r="V14" s="541"/>
      <c r="W14" s="543"/>
      <c r="X14" s="441"/>
      <c r="Y14" s="441"/>
      <c r="Z14" s="441"/>
      <c r="AA14" s="441"/>
      <c r="AB14" s="442"/>
      <c r="AC14" s="532">
        <v>5.6</v>
      </c>
      <c r="AD14" s="533"/>
      <c r="AE14" s="533"/>
      <c r="AF14" s="533"/>
      <c r="AG14" s="534"/>
      <c r="AH14" s="532">
        <v>6.3</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145</v>
      </c>
      <c r="CE14" s="490"/>
      <c r="CF14" s="490"/>
      <c r="CG14" s="490"/>
      <c r="CH14" s="490"/>
      <c r="CI14" s="490"/>
      <c r="CJ14" s="490"/>
      <c r="CK14" s="490"/>
      <c r="CL14" s="490"/>
      <c r="CM14" s="490"/>
      <c r="CN14" s="490"/>
      <c r="CO14" s="490"/>
      <c r="CP14" s="490"/>
      <c r="CQ14" s="490"/>
      <c r="CR14" s="490"/>
      <c r="CS14" s="491"/>
      <c r="CT14" s="549">
        <v>33</v>
      </c>
      <c r="CU14" s="550"/>
      <c r="CV14" s="550"/>
      <c r="CW14" s="550"/>
      <c r="CX14" s="550"/>
      <c r="CY14" s="550"/>
      <c r="CZ14" s="550"/>
      <c r="DA14" s="551"/>
      <c r="DB14" s="549">
        <v>42.8</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146</v>
      </c>
      <c r="N15" s="537"/>
      <c r="O15" s="537"/>
      <c r="P15" s="537"/>
      <c r="Q15" s="538"/>
      <c r="R15" s="539">
        <v>369982</v>
      </c>
      <c r="S15" s="540"/>
      <c r="T15" s="540"/>
      <c r="U15" s="540"/>
      <c r="V15" s="541"/>
      <c r="W15" s="542" t="s">
        <v>147</v>
      </c>
      <c r="X15" s="438"/>
      <c r="Y15" s="438"/>
      <c r="Z15" s="438"/>
      <c r="AA15" s="438"/>
      <c r="AB15" s="439"/>
      <c r="AC15" s="405">
        <v>39383</v>
      </c>
      <c r="AD15" s="406"/>
      <c r="AE15" s="406"/>
      <c r="AF15" s="406"/>
      <c r="AG15" s="407"/>
      <c r="AH15" s="405">
        <v>41409</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49899636</v>
      </c>
      <c r="BO15" s="482"/>
      <c r="BP15" s="482"/>
      <c r="BQ15" s="482"/>
      <c r="BR15" s="482"/>
      <c r="BS15" s="482"/>
      <c r="BT15" s="482"/>
      <c r="BU15" s="483"/>
      <c r="BV15" s="481">
        <v>51432314</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22.1</v>
      </c>
      <c r="AD16" s="533"/>
      <c r="AE16" s="533"/>
      <c r="AF16" s="533"/>
      <c r="AG16" s="534"/>
      <c r="AH16" s="532">
        <v>22.6</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71049365</v>
      </c>
      <c r="BO16" s="453"/>
      <c r="BP16" s="453"/>
      <c r="BQ16" s="453"/>
      <c r="BR16" s="453"/>
      <c r="BS16" s="453"/>
      <c r="BT16" s="453"/>
      <c r="BU16" s="454"/>
      <c r="BV16" s="452">
        <v>69050407</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128507</v>
      </c>
      <c r="AD17" s="406"/>
      <c r="AE17" s="406"/>
      <c r="AF17" s="406"/>
      <c r="AG17" s="407"/>
      <c r="AH17" s="405">
        <v>130419</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63305186</v>
      </c>
      <c r="BO17" s="453"/>
      <c r="BP17" s="453"/>
      <c r="BQ17" s="453"/>
      <c r="BR17" s="453"/>
      <c r="BS17" s="453"/>
      <c r="BT17" s="453"/>
      <c r="BU17" s="454"/>
      <c r="BV17" s="452">
        <v>65462705</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157</v>
      </c>
      <c r="C18" s="503"/>
      <c r="D18" s="503"/>
      <c r="E18" s="504"/>
      <c r="F18" s="504"/>
      <c r="G18" s="504"/>
      <c r="H18" s="504"/>
      <c r="I18" s="504"/>
      <c r="J18" s="504"/>
      <c r="K18" s="504"/>
      <c r="L18" s="505">
        <v>834.81</v>
      </c>
      <c r="M18" s="505"/>
      <c r="N18" s="505"/>
      <c r="O18" s="505"/>
      <c r="P18" s="505"/>
      <c r="Q18" s="505"/>
      <c r="R18" s="506"/>
      <c r="S18" s="506"/>
      <c r="T18" s="506"/>
      <c r="U18" s="506"/>
      <c r="V18" s="507"/>
      <c r="W18" s="523"/>
      <c r="X18" s="524"/>
      <c r="Y18" s="524"/>
      <c r="Z18" s="524"/>
      <c r="AA18" s="524"/>
      <c r="AB18" s="548"/>
      <c r="AC18" s="422">
        <v>72.3</v>
      </c>
      <c r="AD18" s="423"/>
      <c r="AE18" s="423"/>
      <c r="AF18" s="423"/>
      <c r="AG18" s="508"/>
      <c r="AH18" s="422">
        <v>71.099999999999994</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84523224</v>
      </c>
      <c r="BO18" s="453"/>
      <c r="BP18" s="453"/>
      <c r="BQ18" s="453"/>
      <c r="BR18" s="453"/>
      <c r="BS18" s="453"/>
      <c r="BT18" s="453"/>
      <c r="BU18" s="454"/>
      <c r="BV18" s="452">
        <v>81683183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159</v>
      </c>
      <c r="C19" s="503"/>
      <c r="D19" s="503"/>
      <c r="E19" s="504"/>
      <c r="F19" s="504"/>
      <c r="G19" s="504"/>
      <c r="H19" s="504"/>
      <c r="I19" s="504"/>
      <c r="J19" s="504"/>
      <c r="K19" s="504"/>
      <c r="L19" s="512">
        <v>447</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108810191</v>
      </c>
      <c r="BO19" s="453"/>
      <c r="BP19" s="453"/>
      <c r="BQ19" s="453"/>
      <c r="BR19" s="453"/>
      <c r="BS19" s="453"/>
      <c r="BT19" s="453"/>
      <c r="BU19" s="454"/>
      <c r="BV19" s="452">
        <v>108101389</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161</v>
      </c>
      <c r="C20" s="503"/>
      <c r="D20" s="503"/>
      <c r="E20" s="504"/>
      <c r="F20" s="504"/>
      <c r="G20" s="504"/>
      <c r="H20" s="504"/>
      <c r="I20" s="504"/>
      <c r="J20" s="504"/>
      <c r="K20" s="504"/>
      <c r="L20" s="512">
        <v>156975</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150561530</v>
      </c>
      <c r="BO22" s="482"/>
      <c r="BP22" s="482"/>
      <c r="BQ22" s="482"/>
      <c r="BR22" s="482"/>
      <c r="BS22" s="482"/>
      <c r="BT22" s="482"/>
      <c r="BU22" s="483"/>
      <c r="BV22" s="481">
        <v>154408204</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92412441</v>
      </c>
      <c r="BO23" s="453"/>
      <c r="BP23" s="453"/>
      <c r="BQ23" s="453"/>
      <c r="BR23" s="453"/>
      <c r="BS23" s="453"/>
      <c r="BT23" s="453"/>
      <c r="BU23" s="454"/>
      <c r="BV23" s="452">
        <v>90695325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171</v>
      </c>
      <c r="F24" s="409"/>
      <c r="G24" s="409"/>
      <c r="H24" s="409"/>
      <c r="I24" s="409"/>
      <c r="J24" s="409"/>
      <c r="K24" s="410"/>
      <c r="L24" s="405">
        <v>1</v>
      </c>
      <c r="M24" s="406"/>
      <c r="N24" s="406"/>
      <c r="O24" s="406"/>
      <c r="P24" s="407"/>
      <c r="Q24" s="405">
        <v>10970</v>
      </c>
      <c r="R24" s="406"/>
      <c r="S24" s="406"/>
      <c r="T24" s="406"/>
      <c r="U24" s="406"/>
      <c r="V24" s="407"/>
      <c r="W24" s="495"/>
      <c r="X24" s="432"/>
      <c r="Y24" s="433"/>
      <c r="Z24" s="408" t="s">
        <v>172</v>
      </c>
      <c r="AA24" s="409"/>
      <c r="AB24" s="409"/>
      <c r="AC24" s="409"/>
      <c r="AD24" s="409"/>
      <c r="AE24" s="409"/>
      <c r="AF24" s="409"/>
      <c r="AG24" s="410"/>
      <c r="AH24" s="405">
        <v>2498</v>
      </c>
      <c r="AI24" s="406"/>
      <c r="AJ24" s="406"/>
      <c r="AK24" s="406"/>
      <c r="AL24" s="407"/>
      <c r="AM24" s="405">
        <v>8205930</v>
      </c>
      <c r="AN24" s="406"/>
      <c r="AO24" s="406"/>
      <c r="AP24" s="406"/>
      <c r="AQ24" s="406"/>
      <c r="AR24" s="407"/>
      <c r="AS24" s="405">
        <v>3285</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77344973</v>
      </c>
      <c r="BO24" s="453"/>
      <c r="BP24" s="453"/>
      <c r="BQ24" s="453"/>
      <c r="BR24" s="453"/>
      <c r="BS24" s="453"/>
      <c r="BT24" s="453"/>
      <c r="BU24" s="454"/>
      <c r="BV24" s="452">
        <v>83275810</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174</v>
      </c>
      <c r="F25" s="409"/>
      <c r="G25" s="409"/>
      <c r="H25" s="409"/>
      <c r="I25" s="409"/>
      <c r="J25" s="409"/>
      <c r="K25" s="410"/>
      <c r="L25" s="405">
        <v>2</v>
      </c>
      <c r="M25" s="406"/>
      <c r="N25" s="406"/>
      <c r="O25" s="406"/>
      <c r="P25" s="407"/>
      <c r="Q25" s="405">
        <v>8990</v>
      </c>
      <c r="R25" s="406"/>
      <c r="S25" s="406"/>
      <c r="T25" s="406"/>
      <c r="U25" s="406"/>
      <c r="V25" s="407"/>
      <c r="W25" s="495"/>
      <c r="X25" s="432"/>
      <c r="Y25" s="433"/>
      <c r="Z25" s="408" t="s">
        <v>175</v>
      </c>
      <c r="AA25" s="409"/>
      <c r="AB25" s="409"/>
      <c r="AC25" s="409"/>
      <c r="AD25" s="409"/>
      <c r="AE25" s="409"/>
      <c r="AF25" s="409"/>
      <c r="AG25" s="410"/>
      <c r="AH25" s="405">
        <v>478</v>
      </c>
      <c r="AI25" s="406"/>
      <c r="AJ25" s="406"/>
      <c r="AK25" s="406"/>
      <c r="AL25" s="407"/>
      <c r="AM25" s="405">
        <v>1523864</v>
      </c>
      <c r="AN25" s="406"/>
      <c r="AO25" s="406"/>
      <c r="AP25" s="406"/>
      <c r="AQ25" s="406"/>
      <c r="AR25" s="407"/>
      <c r="AS25" s="405">
        <v>3188</v>
      </c>
      <c r="AT25" s="406"/>
      <c r="AU25" s="406"/>
      <c r="AV25" s="406"/>
      <c r="AW25" s="406"/>
      <c r="AX25" s="465"/>
      <c r="AY25" s="478" t="s">
        <v>176</v>
      </c>
      <c r="AZ25" s="479"/>
      <c r="BA25" s="479"/>
      <c r="BB25" s="479"/>
      <c r="BC25" s="479"/>
      <c r="BD25" s="479"/>
      <c r="BE25" s="479"/>
      <c r="BF25" s="479"/>
      <c r="BG25" s="479"/>
      <c r="BH25" s="479"/>
      <c r="BI25" s="479"/>
      <c r="BJ25" s="479"/>
      <c r="BK25" s="479"/>
      <c r="BL25" s="479"/>
      <c r="BM25" s="480"/>
      <c r="BN25" s="481">
        <v>9131575</v>
      </c>
      <c r="BO25" s="482"/>
      <c r="BP25" s="482"/>
      <c r="BQ25" s="482"/>
      <c r="BR25" s="482"/>
      <c r="BS25" s="482"/>
      <c r="BT25" s="482"/>
      <c r="BU25" s="483"/>
      <c r="BV25" s="481">
        <v>23218094</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177</v>
      </c>
      <c r="F26" s="409"/>
      <c r="G26" s="409"/>
      <c r="H26" s="409"/>
      <c r="I26" s="409"/>
      <c r="J26" s="409"/>
      <c r="K26" s="410"/>
      <c r="L26" s="405">
        <v>1</v>
      </c>
      <c r="M26" s="406"/>
      <c r="N26" s="406"/>
      <c r="O26" s="406"/>
      <c r="P26" s="407"/>
      <c r="Q26" s="405">
        <v>7360</v>
      </c>
      <c r="R26" s="406"/>
      <c r="S26" s="406"/>
      <c r="T26" s="406"/>
      <c r="U26" s="406"/>
      <c r="V26" s="407"/>
      <c r="W26" s="495"/>
      <c r="X26" s="432"/>
      <c r="Y26" s="433"/>
      <c r="Z26" s="408" t="s">
        <v>178</v>
      </c>
      <c r="AA26" s="463"/>
      <c r="AB26" s="463"/>
      <c r="AC26" s="463"/>
      <c r="AD26" s="463"/>
      <c r="AE26" s="463"/>
      <c r="AF26" s="463"/>
      <c r="AG26" s="464"/>
      <c r="AH26" s="405">
        <v>110</v>
      </c>
      <c r="AI26" s="406"/>
      <c r="AJ26" s="406"/>
      <c r="AK26" s="406"/>
      <c r="AL26" s="407"/>
      <c r="AM26" s="405">
        <v>380380</v>
      </c>
      <c r="AN26" s="406"/>
      <c r="AO26" s="406"/>
      <c r="AP26" s="406"/>
      <c r="AQ26" s="406"/>
      <c r="AR26" s="407"/>
      <c r="AS26" s="405">
        <v>3458</v>
      </c>
      <c r="AT26" s="406"/>
      <c r="AU26" s="406"/>
      <c r="AV26" s="406"/>
      <c r="AW26" s="406"/>
      <c r="AX26" s="465"/>
      <c r="AY26" s="492" t="s">
        <v>179</v>
      </c>
      <c r="AZ26" s="412"/>
      <c r="BA26" s="412"/>
      <c r="BB26" s="412"/>
      <c r="BC26" s="412"/>
      <c r="BD26" s="412"/>
      <c r="BE26" s="412"/>
      <c r="BF26" s="412"/>
      <c r="BG26" s="412"/>
      <c r="BH26" s="412"/>
      <c r="BI26" s="412"/>
      <c r="BJ26" s="412"/>
      <c r="BK26" s="412"/>
      <c r="BL26" s="412"/>
      <c r="BM26" s="493"/>
      <c r="BN26" s="452" t="s">
        <v>138</v>
      </c>
      <c r="BO26" s="453"/>
      <c r="BP26" s="453"/>
      <c r="BQ26" s="453"/>
      <c r="BR26" s="453"/>
      <c r="BS26" s="453"/>
      <c r="BT26" s="453"/>
      <c r="BU26" s="454"/>
      <c r="BV26" s="452" t="s">
        <v>180</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181</v>
      </c>
      <c r="F27" s="409"/>
      <c r="G27" s="409"/>
      <c r="H27" s="409"/>
      <c r="I27" s="409"/>
      <c r="J27" s="409"/>
      <c r="K27" s="410"/>
      <c r="L27" s="405">
        <v>1</v>
      </c>
      <c r="M27" s="406"/>
      <c r="N27" s="406"/>
      <c r="O27" s="406"/>
      <c r="P27" s="407"/>
      <c r="Q27" s="405">
        <v>7320</v>
      </c>
      <c r="R27" s="406"/>
      <c r="S27" s="406"/>
      <c r="T27" s="406"/>
      <c r="U27" s="406"/>
      <c r="V27" s="407"/>
      <c r="W27" s="495"/>
      <c r="X27" s="432"/>
      <c r="Y27" s="433"/>
      <c r="Z27" s="408" t="s">
        <v>182</v>
      </c>
      <c r="AA27" s="409"/>
      <c r="AB27" s="409"/>
      <c r="AC27" s="409"/>
      <c r="AD27" s="409"/>
      <c r="AE27" s="409"/>
      <c r="AF27" s="409"/>
      <c r="AG27" s="410"/>
      <c r="AH27" s="405">
        <v>41</v>
      </c>
      <c r="AI27" s="406"/>
      <c r="AJ27" s="406"/>
      <c r="AK27" s="406"/>
      <c r="AL27" s="407"/>
      <c r="AM27" s="405">
        <v>160228</v>
      </c>
      <c r="AN27" s="406"/>
      <c r="AO27" s="406"/>
      <c r="AP27" s="406"/>
      <c r="AQ27" s="406"/>
      <c r="AR27" s="407"/>
      <c r="AS27" s="405">
        <v>3908</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1189226</v>
      </c>
      <c r="BO27" s="487"/>
      <c r="BP27" s="487"/>
      <c r="BQ27" s="487"/>
      <c r="BR27" s="487"/>
      <c r="BS27" s="487"/>
      <c r="BT27" s="487"/>
      <c r="BU27" s="488"/>
      <c r="BV27" s="486">
        <v>1187479</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184</v>
      </c>
      <c r="F28" s="409"/>
      <c r="G28" s="409"/>
      <c r="H28" s="409"/>
      <c r="I28" s="409"/>
      <c r="J28" s="409"/>
      <c r="K28" s="410"/>
      <c r="L28" s="405">
        <v>1</v>
      </c>
      <c r="M28" s="406"/>
      <c r="N28" s="406"/>
      <c r="O28" s="406"/>
      <c r="P28" s="407"/>
      <c r="Q28" s="405">
        <v>6540</v>
      </c>
      <c r="R28" s="406"/>
      <c r="S28" s="406"/>
      <c r="T28" s="406"/>
      <c r="U28" s="406"/>
      <c r="V28" s="407"/>
      <c r="W28" s="495"/>
      <c r="X28" s="432"/>
      <c r="Y28" s="433"/>
      <c r="Z28" s="408" t="s">
        <v>185</v>
      </c>
      <c r="AA28" s="409"/>
      <c r="AB28" s="409"/>
      <c r="AC28" s="409"/>
      <c r="AD28" s="409"/>
      <c r="AE28" s="409"/>
      <c r="AF28" s="409"/>
      <c r="AG28" s="410"/>
      <c r="AH28" s="405">
        <v>10</v>
      </c>
      <c r="AI28" s="406"/>
      <c r="AJ28" s="406"/>
      <c r="AK28" s="406"/>
      <c r="AL28" s="407"/>
      <c r="AM28" s="405">
        <v>25810</v>
      </c>
      <c r="AN28" s="406"/>
      <c r="AO28" s="406"/>
      <c r="AP28" s="406"/>
      <c r="AQ28" s="406"/>
      <c r="AR28" s="407"/>
      <c r="AS28" s="405">
        <v>2581</v>
      </c>
      <c r="AT28" s="406"/>
      <c r="AU28" s="406"/>
      <c r="AV28" s="406"/>
      <c r="AW28" s="406"/>
      <c r="AX28" s="465"/>
      <c r="AY28" s="469" t="s">
        <v>186</v>
      </c>
      <c r="AZ28" s="470"/>
      <c r="BA28" s="470"/>
      <c r="BB28" s="471"/>
      <c r="BC28" s="478" t="s">
        <v>47</v>
      </c>
      <c r="BD28" s="479"/>
      <c r="BE28" s="479"/>
      <c r="BF28" s="479"/>
      <c r="BG28" s="479"/>
      <c r="BH28" s="479"/>
      <c r="BI28" s="479"/>
      <c r="BJ28" s="479"/>
      <c r="BK28" s="479"/>
      <c r="BL28" s="479"/>
      <c r="BM28" s="480"/>
      <c r="BN28" s="481">
        <v>15772142</v>
      </c>
      <c r="BO28" s="482"/>
      <c r="BP28" s="482"/>
      <c r="BQ28" s="482"/>
      <c r="BR28" s="482"/>
      <c r="BS28" s="482"/>
      <c r="BT28" s="482"/>
      <c r="BU28" s="483"/>
      <c r="BV28" s="481">
        <v>13534706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187</v>
      </c>
      <c r="F29" s="409"/>
      <c r="G29" s="409"/>
      <c r="H29" s="409"/>
      <c r="I29" s="409"/>
      <c r="J29" s="409"/>
      <c r="K29" s="410"/>
      <c r="L29" s="405">
        <v>37</v>
      </c>
      <c r="M29" s="406"/>
      <c r="N29" s="406"/>
      <c r="O29" s="406"/>
      <c r="P29" s="407"/>
      <c r="Q29" s="405">
        <v>6060</v>
      </c>
      <c r="R29" s="406"/>
      <c r="S29" s="406"/>
      <c r="T29" s="406"/>
      <c r="U29" s="406"/>
      <c r="V29" s="407"/>
      <c r="W29" s="496"/>
      <c r="X29" s="497"/>
      <c r="Y29" s="498"/>
      <c r="Z29" s="408" t="s">
        <v>188</v>
      </c>
      <c r="AA29" s="409"/>
      <c r="AB29" s="409"/>
      <c r="AC29" s="409"/>
      <c r="AD29" s="409"/>
      <c r="AE29" s="409"/>
      <c r="AF29" s="409"/>
      <c r="AG29" s="410"/>
      <c r="AH29" s="405">
        <v>2549</v>
      </c>
      <c r="AI29" s="406"/>
      <c r="AJ29" s="406"/>
      <c r="AK29" s="406"/>
      <c r="AL29" s="407"/>
      <c r="AM29" s="405">
        <v>8391968</v>
      </c>
      <c r="AN29" s="406"/>
      <c r="AO29" s="406"/>
      <c r="AP29" s="406"/>
      <c r="AQ29" s="406"/>
      <c r="AR29" s="407"/>
      <c r="AS29" s="405">
        <v>3292</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7503026</v>
      </c>
      <c r="BO29" s="453"/>
      <c r="BP29" s="453"/>
      <c r="BQ29" s="453"/>
      <c r="BR29" s="453"/>
      <c r="BS29" s="453"/>
      <c r="BT29" s="453"/>
      <c r="BU29" s="454"/>
      <c r="BV29" s="452">
        <v>4075735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100.1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15046489</v>
      </c>
      <c r="BO30" s="487"/>
      <c r="BP30" s="487"/>
      <c r="BQ30" s="487"/>
      <c r="BR30" s="487"/>
      <c r="BS30" s="487"/>
      <c r="BT30" s="487"/>
      <c r="BU30" s="488"/>
      <c r="BV30" s="486">
        <v>13886235</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199</v>
      </c>
      <c r="V33" s="404"/>
      <c r="W33" s="403" t="s">
        <v>200</v>
      </c>
      <c r="X33" s="403"/>
      <c r="Y33" s="403"/>
      <c r="Z33" s="403"/>
      <c r="AA33" s="403"/>
      <c r="AB33" s="403"/>
      <c r="AC33" s="403"/>
      <c r="AD33" s="403"/>
      <c r="AE33" s="403"/>
      <c r="AF33" s="403"/>
      <c r="AG33" s="403"/>
      <c r="AH33" s="403"/>
      <c r="AI33" s="403"/>
      <c r="AJ33" s="403"/>
      <c r="AK33" s="403"/>
      <c r="AL33" s="203"/>
      <c r="AM33" s="404" t="s">
        <v>199</v>
      </c>
      <c r="AN33" s="404"/>
      <c r="AO33" s="403" t="s">
        <v>198</v>
      </c>
      <c r="AP33" s="403"/>
      <c r="AQ33" s="403"/>
      <c r="AR33" s="403"/>
      <c r="AS33" s="403"/>
      <c r="AT33" s="403"/>
      <c r="AU33" s="403"/>
      <c r="AV33" s="403"/>
      <c r="AW33" s="403"/>
      <c r="AX33" s="403"/>
      <c r="AY33" s="403"/>
      <c r="AZ33" s="403"/>
      <c r="BA33" s="403"/>
      <c r="BB33" s="403"/>
      <c r="BC33" s="403"/>
      <c r="BD33" s="204"/>
      <c r="BE33" s="403" t="s">
        <v>201</v>
      </c>
      <c r="BF33" s="403"/>
      <c r="BG33" s="403" t="s">
        <v>202</v>
      </c>
      <c r="BH33" s="403"/>
      <c r="BI33" s="403"/>
      <c r="BJ33" s="403"/>
      <c r="BK33" s="403"/>
      <c r="BL33" s="403"/>
      <c r="BM33" s="403"/>
      <c r="BN33" s="403"/>
      <c r="BO33" s="403"/>
      <c r="BP33" s="403"/>
      <c r="BQ33" s="403"/>
      <c r="BR33" s="403"/>
      <c r="BS33" s="403"/>
      <c r="BT33" s="403"/>
      <c r="BU33" s="403"/>
      <c r="BV33" s="204"/>
      <c r="BW33" s="404" t="s">
        <v>201</v>
      </c>
      <c r="BX33" s="404"/>
      <c r="BY33" s="403" t="s">
        <v>203</v>
      </c>
      <c r="BZ33" s="403"/>
      <c r="CA33" s="403"/>
      <c r="CB33" s="403"/>
      <c r="CC33" s="403"/>
      <c r="CD33" s="403"/>
      <c r="CE33" s="403"/>
      <c r="CF33" s="403"/>
      <c r="CG33" s="403"/>
      <c r="CH33" s="403"/>
      <c r="CI33" s="403"/>
      <c r="CJ33" s="403"/>
      <c r="CK33" s="403"/>
      <c r="CL33" s="403"/>
      <c r="CM33" s="403"/>
      <c r="CN33" s="203"/>
      <c r="CO33" s="404" t="s">
        <v>199</v>
      </c>
      <c r="CP33" s="404"/>
      <c r="CQ33" s="403" t="s">
        <v>204</v>
      </c>
      <c r="CR33" s="403"/>
      <c r="CS33" s="403"/>
      <c r="CT33" s="403"/>
      <c r="CU33" s="403"/>
      <c r="CV33" s="403"/>
      <c r="CW33" s="403"/>
      <c r="CX33" s="403"/>
      <c r="CY33" s="403"/>
      <c r="CZ33" s="403"/>
      <c r="DA33" s="403"/>
      <c r="DB33" s="403"/>
      <c r="DC33" s="403"/>
      <c r="DD33" s="403"/>
      <c r="DE33" s="403"/>
      <c r="DF33" s="203"/>
      <c r="DG33" s="402" t="s">
        <v>205</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5</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9</v>
      </c>
      <c r="AN34" s="400"/>
      <c r="AO34" s="401" t="str">
        <f>IF('各会計、関係団体の財政状況及び健全化判断比率'!B32="","",'各会計、関係団体の財政状況及び健全化判断比率'!B32)</f>
        <v>水道事業会計</v>
      </c>
      <c r="AP34" s="401"/>
      <c r="AQ34" s="401"/>
      <c r="AR34" s="401"/>
      <c r="AS34" s="401"/>
      <c r="AT34" s="401"/>
      <c r="AU34" s="401"/>
      <c r="AV34" s="401"/>
      <c r="AW34" s="401"/>
      <c r="AX34" s="401"/>
      <c r="AY34" s="401"/>
      <c r="AZ34" s="401"/>
      <c r="BA34" s="401"/>
      <c r="BB34" s="401"/>
      <c r="BC34" s="401"/>
      <c r="BD34" s="178"/>
      <c r="BE34" s="400">
        <f>IF(BG34="","",MAX(C34:D43,U34:V43,AM34:AN43)+1)</f>
        <v>13</v>
      </c>
      <c r="BF34" s="400"/>
      <c r="BG34" s="401" t="str">
        <f>IF('各会計、関係団体の財政状況及び健全化判断比率'!B36="","",'各会計、関係団体の財政状況及び健全化判断比率'!B36)</f>
        <v>鬼無里大岡観光施設事業特別会計</v>
      </c>
      <c r="BH34" s="401"/>
      <c r="BI34" s="401"/>
      <c r="BJ34" s="401"/>
      <c r="BK34" s="401"/>
      <c r="BL34" s="401"/>
      <c r="BM34" s="401"/>
      <c r="BN34" s="401"/>
      <c r="BO34" s="401"/>
      <c r="BP34" s="401"/>
      <c r="BQ34" s="401"/>
      <c r="BR34" s="401"/>
      <c r="BS34" s="401"/>
      <c r="BT34" s="401"/>
      <c r="BU34" s="401"/>
      <c r="BV34" s="178"/>
      <c r="BW34" s="400">
        <f>IF(BY34="","",MAX(C34:D43,U34:V43,AM34:AN43,BE34:BF43)+1)</f>
        <v>14</v>
      </c>
      <c r="BX34" s="400"/>
      <c r="BY34" s="401" t="str">
        <f>IF('各会計、関係団体の財政状況及び健全化判断比率'!B68="","",'各会計、関係団体の財政状況及び健全化判断比率'!B68)</f>
        <v>長野広域連合</v>
      </c>
      <c r="BZ34" s="401"/>
      <c r="CA34" s="401"/>
      <c r="CB34" s="401"/>
      <c r="CC34" s="401"/>
      <c r="CD34" s="401"/>
      <c r="CE34" s="401"/>
      <c r="CF34" s="401"/>
      <c r="CG34" s="401"/>
      <c r="CH34" s="401"/>
      <c r="CI34" s="401"/>
      <c r="CJ34" s="401"/>
      <c r="CK34" s="401"/>
      <c r="CL34" s="401"/>
      <c r="CM34" s="401"/>
      <c r="CN34" s="178"/>
      <c r="CO34" s="400">
        <f>IF(CQ34="","",MAX(C34:D43,U34:V43,AM34:AN43,BE34:BF43,BW34:BX43)+1)</f>
        <v>24</v>
      </c>
      <c r="CP34" s="400"/>
      <c r="CQ34" s="401" t="str">
        <f>IF('各会計、関係団体の財政状況及び健全化判断比率'!BS7="","",'各会計、関係団体の財政状況及び健全化判断比率'!BS7)</f>
        <v>長野市土地開発公社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〇</v>
      </c>
      <c r="DH34" s="398"/>
      <c r="DI34" s="205"/>
    </row>
    <row r="35" spans="1:113" ht="32.25" customHeight="1" x14ac:dyDescent="0.2">
      <c r="A35" s="178"/>
      <c r="B35" s="202"/>
      <c r="C35" s="400">
        <f>IF(E35="","",C34+1)</f>
        <v>2</v>
      </c>
      <c r="D35" s="400"/>
      <c r="E35" s="401" t="str">
        <f>IF('各会計、関係団体の財政状況及び健全化判断比率'!B8="","",'各会計、関係団体の財政状況及び健全化判断比率'!B8)</f>
        <v>母子父子寡婦福祉資金貸付事業特別会計</v>
      </c>
      <c r="F35" s="401"/>
      <c r="G35" s="401"/>
      <c r="H35" s="401"/>
      <c r="I35" s="401"/>
      <c r="J35" s="401"/>
      <c r="K35" s="401"/>
      <c r="L35" s="401"/>
      <c r="M35" s="401"/>
      <c r="N35" s="401"/>
      <c r="O35" s="401"/>
      <c r="P35" s="401"/>
      <c r="Q35" s="401"/>
      <c r="R35" s="401"/>
      <c r="S35" s="401"/>
      <c r="T35" s="178"/>
      <c r="U35" s="400">
        <f>IF(W35="","",U34+1)</f>
        <v>6</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10</v>
      </c>
      <c r="AN35" s="400"/>
      <c r="AO35" s="401" t="str">
        <f>IF('各会計、関係団体の財政状況及び健全化判断比率'!B33="","",'各会計、関係団体の財政状況及び健全化判断比率'!B33)</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15</v>
      </c>
      <c r="BX35" s="400"/>
      <c r="BY35" s="401" t="str">
        <f>IF('各会計、関係団体の財政状況及び健全化判断比率'!B69="","",'各会計、関係団体の財政状況及び健全化判断比率'!B69)</f>
        <v>　（一般会計）</v>
      </c>
      <c r="BZ35" s="401"/>
      <c r="CA35" s="401"/>
      <c r="CB35" s="401"/>
      <c r="CC35" s="401"/>
      <c r="CD35" s="401"/>
      <c r="CE35" s="401"/>
      <c r="CF35" s="401"/>
      <c r="CG35" s="401"/>
      <c r="CH35" s="401"/>
      <c r="CI35" s="401"/>
      <c r="CJ35" s="401"/>
      <c r="CK35" s="401"/>
      <c r="CL35" s="401"/>
      <c r="CM35" s="401"/>
      <c r="CN35" s="178"/>
      <c r="CO35" s="400">
        <f t="shared" ref="CO35:CO43" si="3">IF(CQ35="","",CO34+1)</f>
        <v>25</v>
      </c>
      <c r="CP35" s="400"/>
      <c r="CQ35" s="401" t="str">
        <f>IF('各会計、関係団体の財政状況及び健全化判断比率'!BS8="","",'各会計、関係団体の財政状況及び健全化判断比率'!BS8)</f>
        <v>長野市農業公社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f>IF(E36="","",C35+1)</f>
        <v>3</v>
      </c>
      <c r="D36" s="400"/>
      <c r="E36" s="401" t="str">
        <f>IF('各会計、関係団体の財政状況及び健全化判断比率'!B9="","",'各会計、関係団体の財政状況及び健全化判断比率'!B9)</f>
        <v>授産施設特別会計</v>
      </c>
      <c r="F36" s="401"/>
      <c r="G36" s="401"/>
      <c r="H36" s="401"/>
      <c r="I36" s="401"/>
      <c r="J36" s="401"/>
      <c r="K36" s="401"/>
      <c r="L36" s="401"/>
      <c r="M36" s="401"/>
      <c r="N36" s="401"/>
      <c r="O36" s="401"/>
      <c r="P36" s="401"/>
      <c r="Q36" s="401"/>
      <c r="R36" s="401"/>
      <c r="S36" s="401"/>
      <c r="T36" s="178"/>
      <c r="U36" s="400">
        <f t="shared" ref="U36:U43" si="4">IF(W36="","",U35+1)</f>
        <v>7</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f t="shared" si="0"/>
        <v>11</v>
      </c>
      <c r="AN36" s="400"/>
      <c r="AO36" s="401" t="str">
        <f>IF('各会計、関係団体の財政状況及び健全化判断比率'!B34="","",'各会計、関係団体の財政状況及び健全化判断比率'!B34)</f>
        <v>戸隠観光施設事業会計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16</v>
      </c>
      <c r="BX36" s="400"/>
      <c r="BY36" s="401" t="str">
        <f>IF('各会計、関係団体の財政状況及び健全化判断比率'!B70="","",'各会計、関係団体の財政状況及び健全化判断比率'!B70)</f>
        <v>　（老人福祉施設等運営事業特別会計）</v>
      </c>
      <c r="BZ36" s="401"/>
      <c r="CA36" s="401"/>
      <c r="CB36" s="401"/>
      <c r="CC36" s="401"/>
      <c r="CD36" s="401"/>
      <c r="CE36" s="401"/>
      <c r="CF36" s="401"/>
      <c r="CG36" s="401"/>
      <c r="CH36" s="401"/>
      <c r="CI36" s="401"/>
      <c r="CJ36" s="401"/>
      <c r="CK36" s="401"/>
      <c r="CL36" s="401"/>
      <c r="CM36" s="401"/>
      <c r="CN36" s="178"/>
      <c r="CO36" s="400">
        <f t="shared" si="3"/>
        <v>26</v>
      </c>
      <c r="CP36" s="400"/>
      <c r="CQ36" s="401" t="str">
        <f>IF('各会計、関係団体の財政状況及び健全化判断比率'!BS9="","",'各会計、関係団体の財政状況及び健全化判断比率'!BS9)</f>
        <v>長野市開発公社</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f>IF(E37="","",C36+1)</f>
        <v>4</v>
      </c>
      <c r="D37" s="400"/>
      <c r="E37" s="401" t="str">
        <f>IF('各会計、関係団体の財政状況及び健全化判断比率'!B10="","",'各会計、関係団体の財政状況及び健全化判断比率'!B10)</f>
        <v>病院事業債管理特別会計</v>
      </c>
      <c r="F37" s="401"/>
      <c r="G37" s="401"/>
      <c r="H37" s="401"/>
      <c r="I37" s="401"/>
      <c r="J37" s="401"/>
      <c r="K37" s="401"/>
      <c r="L37" s="401"/>
      <c r="M37" s="401"/>
      <c r="N37" s="401"/>
      <c r="O37" s="401"/>
      <c r="P37" s="401"/>
      <c r="Q37" s="401"/>
      <c r="R37" s="401"/>
      <c r="S37" s="401"/>
      <c r="T37" s="178"/>
      <c r="U37" s="400">
        <f t="shared" si="4"/>
        <v>8</v>
      </c>
      <c r="V37" s="400"/>
      <c r="W37" s="401" t="str">
        <f>IF('各会計、関係団体の財政状況及び健全化判断比率'!B31="","",'各会計、関係団体の財政状況及び健全化判断比率'!B31)</f>
        <v>駐車場事業特別会計</v>
      </c>
      <c r="X37" s="401"/>
      <c r="Y37" s="401"/>
      <c r="Z37" s="401"/>
      <c r="AA37" s="401"/>
      <c r="AB37" s="401"/>
      <c r="AC37" s="401"/>
      <c r="AD37" s="401"/>
      <c r="AE37" s="401"/>
      <c r="AF37" s="401"/>
      <c r="AG37" s="401"/>
      <c r="AH37" s="401"/>
      <c r="AI37" s="401"/>
      <c r="AJ37" s="401"/>
      <c r="AK37" s="401"/>
      <c r="AL37" s="178"/>
      <c r="AM37" s="400">
        <f t="shared" si="0"/>
        <v>12</v>
      </c>
      <c r="AN37" s="400"/>
      <c r="AO37" s="401" t="str">
        <f>IF('各会計、関係団体の財政状況及び健全化判断比率'!B35="","",'各会計、関係団体の財政状況及び健全化判断比率'!B35)</f>
        <v>産業団地事業会計</v>
      </c>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17</v>
      </c>
      <c r="BX37" s="400"/>
      <c r="BY37" s="401" t="str">
        <f>IF('各会計、関係団体の財政状況及び健全化判断比率'!B71="","",'各会計、関係団体の財政状況及び健全化判断比率'!B71)</f>
        <v>　（長野地域ふるさと事業特別会計）</v>
      </c>
      <c r="BZ37" s="401"/>
      <c r="CA37" s="401"/>
      <c r="CB37" s="401"/>
      <c r="CC37" s="401"/>
      <c r="CD37" s="401"/>
      <c r="CE37" s="401"/>
      <c r="CF37" s="401"/>
      <c r="CG37" s="401"/>
      <c r="CH37" s="401"/>
      <c r="CI37" s="401"/>
      <c r="CJ37" s="401"/>
      <c r="CK37" s="401"/>
      <c r="CL37" s="401"/>
      <c r="CM37" s="401"/>
      <c r="CN37" s="178"/>
      <c r="CO37" s="400">
        <f t="shared" si="3"/>
        <v>27</v>
      </c>
      <c r="CP37" s="400"/>
      <c r="CQ37" s="401" t="str">
        <f>IF('各会計、関係団体の財政状況及び健全化判断比率'!BS10="","",'各会計、関係団体の財政状況及び健全化判断比率'!BS10)</f>
        <v>ながの観光コンベンションビューロー</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18</v>
      </c>
      <c r="BX38" s="400"/>
      <c r="BY38" s="401" t="str">
        <f>IF('各会計、関係団体の財政状況及び健全化判断比率'!B72="","",'各会計、関係団体の財政状況及び健全化判断比率'!B72)</f>
        <v>　（ごみ処理施設事業特別会計）</v>
      </c>
      <c r="BZ38" s="401"/>
      <c r="CA38" s="401"/>
      <c r="CB38" s="401"/>
      <c r="CC38" s="401"/>
      <c r="CD38" s="401"/>
      <c r="CE38" s="401"/>
      <c r="CF38" s="401"/>
      <c r="CG38" s="401"/>
      <c r="CH38" s="401"/>
      <c r="CI38" s="401"/>
      <c r="CJ38" s="401"/>
      <c r="CK38" s="401"/>
      <c r="CL38" s="401"/>
      <c r="CM38" s="401"/>
      <c r="CN38" s="178"/>
      <c r="CO38" s="400">
        <f t="shared" si="3"/>
        <v>28</v>
      </c>
      <c r="CP38" s="400"/>
      <c r="CQ38" s="401" t="str">
        <f>IF('各会計、関係団体の財政状況及び健全化判断比率'!BS11="","",'各会計、関係団体の財政状況及び健全化判断比率'!BS11)</f>
        <v>エムウェーブ</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19</v>
      </c>
      <c r="BX39" s="400"/>
      <c r="BY39" s="401" t="str">
        <f>IF('各会計、関係団体の財政状況及び健全化判断比率'!B73="","",'各会計、関係団体の財政状況及び健全化判断比率'!B73)</f>
        <v>須高行政事務組合</v>
      </c>
      <c r="BZ39" s="401"/>
      <c r="CA39" s="401"/>
      <c r="CB39" s="401"/>
      <c r="CC39" s="401"/>
      <c r="CD39" s="401"/>
      <c r="CE39" s="401"/>
      <c r="CF39" s="401"/>
      <c r="CG39" s="401"/>
      <c r="CH39" s="401"/>
      <c r="CI39" s="401"/>
      <c r="CJ39" s="401"/>
      <c r="CK39" s="401"/>
      <c r="CL39" s="401"/>
      <c r="CM39" s="401"/>
      <c r="CN39" s="178"/>
      <c r="CO39" s="400">
        <f t="shared" si="3"/>
        <v>29</v>
      </c>
      <c r="CP39" s="400"/>
      <c r="CQ39" s="401" t="str">
        <f>IF('各会計、関係団体の財政状況及び健全化判断比率'!BS12="","",'各会計、関係団体の財政状況及び健全化判断比率'!BS12)</f>
        <v>長野市勤労者共済会</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20</v>
      </c>
      <c r="BX40" s="400"/>
      <c r="BY40" s="401" t="str">
        <f>IF('各会計、関係団体の財政状況及び健全化判断比率'!B74="","",'各会計、関係団体の財政状況及び健全化判断比率'!B74)</f>
        <v>千曲衛生施設組合</v>
      </c>
      <c r="BZ40" s="401"/>
      <c r="CA40" s="401"/>
      <c r="CB40" s="401"/>
      <c r="CC40" s="401"/>
      <c r="CD40" s="401"/>
      <c r="CE40" s="401"/>
      <c r="CF40" s="401"/>
      <c r="CG40" s="401"/>
      <c r="CH40" s="401"/>
      <c r="CI40" s="401"/>
      <c r="CJ40" s="401"/>
      <c r="CK40" s="401"/>
      <c r="CL40" s="401"/>
      <c r="CM40" s="401"/>
      <c r="CN40" s="178"/>
      <c r="CO40" s="400">
        <f t="shared" si="3"/>
        <v>30</v>
      </c>
      <c r="CP40" s="400"/>
      <c r="CQ40" s="401" t="str">
        <f>IF('各会計、関係団体の財政状況及び健全化判断比率'!BS13="","",'各会計、関係団体の財政状況及び健全化判断比率'!BS13)</f>
        <v>長野市スポーツ協会</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21</v>
      </c>
      <c r="BX41" s="400"/>
      <c r="BY41" s="401" t="str">
        <f>IF('各会計、関係団体の財政状況及び健全化判断比率'!B75="","",'各会計、関係団体の財政状況及び健全化判断比率'!B75)</f>
        <v>長野県後期高齢者医療広域連合</v>
      </c>
      <c r="BZ41" s="401"/>
      <c r="CA41" s="401"/>
      <c r="CB41" s="401"/>
      <c r="CC41" s="401"/>
      <c r="CD41" s="401"/>
      <c r="CE41" s="401"/>
      <c r="CF41" s="401"/>
      <c r="CG41" s="401"/>
      <c r="CH41" s="401"/>
      <c r="CI41" s="401"/>
      <c r="CJ41" s="401"/>
      <c r="CK41" s="401"/>
      <c r="CL41" s="401"/>
      <c r="CM41" s="401"/>
      <c r="CN41" s="178"/>
      <c r="CO41" s="400">
        <f t="shared" si="3"/>
        <v>31</v>
      </c>
      <c r="CP41" s="400"/>
      <c r="CQ41" s="401" t="str">
        <f>IF('各会計、関係団体の財政状況及び健全化判断比率'!BS14="","",'各会計、関係団体の財政状況及び健全化判断比率'!BS14)</f>
        <v>長野市文化芸術振興財団</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22</v>
      </c>
      <c r="BX42" s="400"/>
      <c r="BY42" s="401" t="str">
        <f>IF('各会計、関係団体の財政状況及び健全化判断比率'!B76="","",'各会計、関係団体の財政状況及び健全化判断比率'!B76)</f>
        <v>　（一般会計）</v>
      </c>
      <c r="BZ42" s="401"/>
      <c r="CA42" s="401"/>
      <c r="CB42" s="401"/>
      <c r="CC42" s="401"/>
      <c r="CD42" s="401"/>
      <c r="CE42" s="401"/>
      <c r="CF42" s="401"/>
      <c r="CG42" s="401"/>
      <c r="CH42" s="401"/>
      <c r="CI42" s="401"/>
      <c r="CJ42" s="401"/>
      <c r="CK42" s="401"/>
      <c r="CL42" s="401"/>
      <c r="CM42" s="401"/>
      <c r="CN42" s="178"/>
      <c r="CO42" s="400">
        <f t="shared" si="3"/>
        <v>32</v>
      </c>
      <c r="CP42" s="400"/>
      <c r="CQ42" s="401" t="str">
        <f>IF('各会計、関係団体の財政状況及び健全化判断比率'!BS15="","",'各会計、関係団体の財政状況及び健全化判断比率'!BS15)</f>
        <v>ながの緑育協会</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23</v>
      </c>
      <c r="BX43" s="400"/>
      <c r="BY43" s="401" t="str">
        <f>IF('各会計、関係団体の財政状況及び健全化判断比率'!B77="","",'各会計、関係団体の財政状況及び健全化判断比率'!B77)</f>
        <v>　（後期高齢者医療等別会計）</v>
      </c>
      <c r="BZ43" s="401"/>
      <c r="CA43" s="401"/>
      <c r="CB43" s="401"/>
      <c r="CC43" s="401"/>
      <c r="CD43" s="401"/>
      <c r="CE43" s="401"/>
      <c r="CF43" s="401"/>
      <c r="CG43" s="401"/>
      <c r="CH43" s="401"/>
      <c r="CI43" s="401"/>
      <c r="CJ43" s="401"/>
      <c r="CK43" s="401"/>
      <c r="CL43" s="401"/>
      <c r="CM43" s="401"/>
      <c r="CN43" s="178"/>
      <c r="CO43" s="400">
        <f t="shared" si="3"/>
        <v>33</v>
      </c>
      <c r="CP43" s="400"/>
      <c r="CQ43" s="401" t="str">
        <f>IF('各会計、関係団体の財政状況及び健全化判断比率'!BS16="","",'各会計、関係団体の財政状況及び健全化判断比率'!BS16)</f>
        <v>長野市民病院</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97" t="s">
        <v>207</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208</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209</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210</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211</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212</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213</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625</v>
      </c>
    </row>
    <row r="54" spans="5:113" x14ac:dyDescent="0.2"/>
    <row r="55" spans="5:113" x14ac:dyDescent="0.2"/>
    <row r="56" spans="5:113" x14ac:dyDescent="0.2"/>
  </sheetData>
  <sheetProtection algorithmName="SHA-512" hashValue="Ct+eNjOdYKpbpnceQZC8wf61F9SGRUDKio3LZXDrXpiK2eehHpWOVqBFHBIuR5La6Q8LPpcuaxy49+4mLyQULg==" saltValue="ZGpYVmWHbv5x8SAPjxOKW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BN9" sqref="BN9:BU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85" t="s">
        <v>574</v>
      </c>
      <c r="D34" s="1185"/>
      <c r="E34" s="1186"/>
      <c r="F34" s="32">
        <v>13.54</v>
      </c>
      <c r="G34" s="33">
        <v>14.3</v>
      </c>
      <c r="H34" s="33">
        <v>15.53</v>
      </c>
      <c r="I34" s="33">
        <v>15.71</v>
      </c>
      <c r="J34" s="34">
        <v>15.93</v>
      </c>
      <c r="K34" s="22"/>
      <c r="L34" s="22"/>
      <c r="M34" s="22"/>
      <c r="N34" s="22"/>
      <c r="O34" s="22"/>
      <c r="P34" s="22"/>
    </row>
    <row r="35" spans="1:16" ht="39" customHeight="1" x14ac:dyDescent="0.2">
      <c r="A35" s="22"/>
      <c r="B35" s="35"/>
      <c r="C35" s="1179" t="s">
        <v>575</v>
      </c>
      <c r="D35" s="1180"/>
      <c r="E35" s="1181"/>
      <c r="F35" s="36">
        <v>6.91</v>
      </c>
      <c r="G35" s="37">
        <v>6.52</v>
      </c>
      <c r="H35" s="37">
        <v>6.07</v>
      </c>
      <c r="I35" s="37">
        <v>5.88</v>
      </c>
      <c r="J35" s="38">
        <v>6.26</v>
      </c>
      <c r="K35" s="22"/>
      <c r="L35" s="22"/>
      <c r="M35" s="22"/>
      <c r="N35" s="22"/>
      <c r="O35" s="22"/>
      <c r="P35" s="22"/>
    </row>
    <row r="36" spans="1:16" ht="39" customHeight="1" x14ac:dyDescent="0.2">
      <c r="A36" s="22"/>
      <c r="B36" s="35"/>
      <c r="C36" s="1179" t="s">
        <v>576</v>
      </c>
      <c r="D36" s="1180"/>
      <c r="E36" s="1181"/>
      <c r="F36" s="36">
        <v>2.02</v>
      </c>
      <c r="G36" s="37">
        <v>2.5099999999999998</v>
      </c>
      <c r="H36" s="37">
        <v>0.23</v>
      </c>
      <c r="I36" s="37">
        <v>4.99</v>
      </c>
      <c r="J36" s="38">
        <v>4.3600000000000003</v>
      </c>
      <c r="K36" s="22"/>
      <c r="L36" s="22"/>
      <c r="M36" s="22"/>
      <c r="N36" s="22"/>
      <c r="O36" s="22"/>
      <c r="P36" s="22"/>
    </row>
    <row r="37" spans="1:16" ht="39" customHeight="1" x14ac:dyDescent="0.2">
      <c r="A37" s="22"/>
      <c r="B37" s="35"/>
      <c r="C37" s="1179" t="s">
        <v>577</v>
      </c>
      <c r="D37" s="1180"/>
      <c r="E37" s="1181"/>
      <c r="F37" s="36">
        <v>1.61</v>
      </c>
      <c r="G37" s="37">
        <v>1.71</v>
      </c>
      <c r="H37" s="37">
        <v>1.82</v>
      </c>
      <c r="I37" s="37">
        <v>1.65</v>
      </c>
      <c r="J37" s="38">
        <v>1.65</v>
      </c>
      <c r="K37" s="22"/>
      <c r="L37" s="22"/>
      <c r="M37" s="22"/>
      <c r="N37" s="22"/>
      <c r="O37" s="22"/>
      <c r="P37" s="22"/>
    </row>
    <row r="38" spans="1:16" ht="39" customHeight="1" x14ac:dyDescent="0.2">
      <c r="A38" s="22"/>
      <c r="B38" s="35"/>
      <c r="C38" s="1179" t="s">
        <v>578</v>
      </c>
      <c r="D38" s="1180"/>
      <c r="E38" s="1181"/>
      <c r="F38" s="36">
        <v>1.1299999999999999</v>
      </c>
      <c r="G38" s="37">
        <v>0.74</v>
      </c>
      <c r="H38" s="37">
        <v>0.36</v>
      </c>
      <c r="I38" s="37">
        <v>1.28</v>
      </c>
      <c r="J38" s="38">
        <v>1.25</v>
      </c>
      <c r="K38" s="22"/>
      <c r="L38" s="22"/>
      <c r="M38" s="22"/>
      <c r="N38" s="22"/>
      <c r="O38" s="22"/>
      <c r="P38" s="22"/>
    </row>
    <row r="39" spans="1:16" ht="39" customHeight="1" x14ac:dyDescent="0.2">
      <c r="A39" s="22"/>
      <c r="B39" s="35"/>
      <c r="C39" s="1179" t="s">
        <v>579</v>
      </c>
      <c r="D39" s="1180"/>
      <c r="E39" s="1181"/>
      <c r="F39" s="36">
        <v>0.59</v>
      </c>
      <c r="G39" s="37">
        <v>0.94</v>
      </c>
      <c r="H39" s="37">
        <v>0.79</v>
      </c>
      <c r="I39" s="37">
        <v>0.69</v>
      </c>
      <c r="J39" s="38">
        <v>0.95</v>
      </c>
      <c r="K39" s="22"/>
      <c r="L39" s="22"/>
      <c r="M39" s="22"/>
      <c r="N39" s="22"/>
      <c r="O39" s="22"/>
      <c r="P39" s="22"/>
    </row>
    <row r="40" spans="1:16" ht="39" customHeight="1" x14ac:dyDescent="0.2">
      <c r="A40" s="22"/>
      <c r="B40" s="35"/>
      <c r="C40" s="1179" t="s">
        <v>580</v>
      </c>
      <c r="D40" s="1180"/>
      <c r="E40" s="1181"/>
      <c r="F40" s="36">
        <v>0.04</v>
      </c>
      <c r="G40" s="37">
        <v>0.05</v>
      </c>
      <c r="H40" s="37">
        <v>0.06</v>
      </c>
      <c r="I40" s="37">
        <v>0.08</v>
      </c>
      <c r="J40" s="38">
        <v>0.09</v>
      </c>
      <c r="K40" s="22"/>
      <c r="L40" s="22"/>
      <c r="M40" s="22"/>
      <c r="N40" s="22"/>
      <c r="O40" s="22"/>
      <c r="P40" s="22"/>
    </row>
    <row r="41" spans="1:16" ht="39" customHeight="1" x14ac:dyDescent="0.2">
      <c r="A41" s="22"/>
      <c r="B41" s="35"/>
      <c r="C41" s="1179" t="s">
        <v>581</v>
      </c>
      <c r="D41" s="1180"/>
      <c r="E41" s="1181"/>
      <c r="F41" s="36">
        <v>0</v>
      </c>
      <c r="G41" s="37">
        <v>0.02</v>
      </c>
      <c r="H41" s="37">
        <v>0.05</v>
      </c>
      <c r="I41" s="37">
        <v>0</v>
      </c>
      <c r="J41" s="38">
        <v>0.01</v>
      </c>
      <c r="K41" s="22"/>
      <c r="L41" s="22"/>
      <c r="M41" s="22"/>
      <c r="N41" s="22"/>
      <c r="O41" s="22"/>
      <c r="P41" s="22"/>
    </row>
    <row r="42" spans="1:16" ht="39" customHeight="1" x14ac:dyDescent="0.2">
      <c r="A42" s="22"/>
      <c r="B42" s="39"/>
      <c r="C42" s="1179" t="s">
        <v>582</v>
      </c>
      <c r="D42" s="1180"/>
      <c r="E42" s="1181"/>
      <c r="F42" s="36" t="s">
        <v>523</v>
      </c>
      <c r="G42" s="37" t="s">
        <v>523</v>
      </c>
      <c r="H42" s="37" t="s">
        <v>523</v>
      </c>
      <c r="I42" s="37" t="s">
        <v>523</v>
      </c>
      <c r="J42" s="38" t="s">
        <v>523</v>
      </c>
      <c r="K42" s="22"/>
      <c r="L42" s="22"/>
      <c r="M42" s="22"/>
      <c r="N42" s="22"/>
      <c r="O42" s="22"/>
      <c r="P42" s="22"/>
    </row>
    <row r="43" spans="1:16" ht="39" customHeight="1" thickBot="1" x14ac:dyDescent="0.25">
      <c r="A43" s="22"/>
      <c r="B43" s="40"/>
      <c r="C43" s="1182" t="s">
        <v>583</v>
      </c>
      <c r="D43" s="1183"/>
      <c r="E43" s="1184"/>
      <c r="F43" s="41">
        <v>0.01</v>
      </c>
      <c r="G43" s="42">
        <v>0.01</v>
      </c>
      <c r="H43" s="42">
        <v>0.01</v>
      </c>
      <c r="I43" s="42">
        <v>0.01</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7N1vJeEnssuxk3CljEH4iKrUiEywpANCnkM2T8+nov5NtihIEkvagzUHqkBYnet3clElmr30gAyzmglQC9pTA==" saltValue="oUiH6W7rZF/N4Mqoc/6H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70" zoomScaleNormal="70" zoomScaleSheetLayoutView="55" workbookViewId="0">
      <selection activeCell="U51" sqref="U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05" t="s">
        <v>10</v>
      </c>
      <c r="C45" s="1206"/>
      <c r="D45" s="58"/>
      <c r="E45" s="1211" t="s">
        <v>11</v>
      </c>
      <c r="F45" s="1211"/>
      <c r="G45" s="1211"/>
      <c r="H45" s="1211"/>
      <c r="I45" s="1211"/>
      <c r="J45" s="1212"/>
      <c r="K45" s="59">
        <v>15629</v>
      </c>
      <c r="L45" s="60">
        <v>15713</v>
      </c>
      <c r="M45" s="60">
        <v>15965</v>
      </c>
      <c r="N45" s="60">
        <v>15990</v>
      </c>
      <c r="O45" s="61">
        <v>16180</v>
      </c>
      <c r="P45" s="48"/>
      <c r="Q45" s="48"/>
      <c r="R45" s="48"/>
      <c r="S45" s="48"/>
      <c r="T45" s="48"/>
      <c r="U45" s="48"/>
    </row>
    <row r="46" spans="1:21" ht="30.75" customHeight="1" x14ac:dyDescent="0.2">
      <c r="A46" s="48"/>
      <c r="B46" s="1207"/>
      <c r="C46" s="1208"/>
      <c r="D46" s="62"/>
      <c r="E46" s="1189" t="s">
        <v>12</v>
      </c>
      <c r="F46" s="1189"/>
      <c r="G46" s="1189"/>
      <c r="H46" s="1189"/>
      <c r="I46" s="1189"/>
      <c r="J46" s="1190"/>
      <c r="K46" s="63" t="s">
        <v>523</v>
      </c>
      <c r="L46" s="64" t="s">
        <v>523</v>
      </c>
      <c r="M46" s="64" t="s">
        <v>523</v>
      </c>
      <c r="N46" s="64" t="s">
        <v>523</v>
      </c>
      <c r="O46" s="65" t="s">
        <v>523</v>
      </c>
      <c r="P46" s="48"/>
      <c r="Q46" s="48"/>
      <c r="R46" s="48"/>
      <c r="S46" s="48"/>
      <c r="T46" s="48"/>
      <c r="U46" s="48"/>
    </row>
    <row r="47" spans="1:21" ht="30.75" customHeight="1" x14ac:dyDescent="0.2">
      <c r="A47" s="48"/>
      <c r="B47" s="1207"/>
      <c r="C47" s="1208"/>
      <c r="D47" s="62"/>
      <c r="E47" s="1189" t="s">
        <v>13</v>
      </c>
      <c r="F47" s="1189"/>
      <c r="G47" s="1189"/>
      <c r="H47" s="1189"/>
      <c r="I47" s="1189"/>
      <c r="J47" s="1190"/>
      <c r="K47" s="63" t="s">
        <v>523</v>
      </c>
      <c r="L47" s="64" t="s">
        <v>523</v>
      </c>
      <c r="M47" s="64" t="s">
        <v>523</v>
      </c>
      <c r="N47" s="64" t="s">
        <v>523</v>
      </c>
      <c r="O47" s="65" t="s">
        <v>523</v>
      </c>
      <c r="P47" s="48"/>
      <c r="Q47" s="48"/>
      <c r="R47" s="48"/>
      <c r="S47" s="48"/>
      <c r="T47" s="48"/>
      <c r="U47" s="48"/>
    </row>
    <row r="48" spans="1:21" ht="30.75" customHeight="1" x14ac:dyDescent="0.2">
      <c r="A48" s="48"/>
      <c r="B48" s="1207"/>
      <c r="C48" s="1208"/>
      <c r="D48" s="62"/>
      <c r="E48" s="1189" t="s">
        <v>14</v>
      </c>
      <c r="F48" s="1189"/>
      <c r="G48" s="1189"/>
      <c r="H48" s="1189"/>
      <c r="I48" s="1189"/>
      <c r="J48" s="1190"/>
      <c r="K48" s="63">
        <v>5005</v>
      </c>
      <c r="L48" s="64">
        <v>4934</v>
      </c>
      <c r="M48" s="64">
        <v>4880</v>
      </c>
      <c r="N48" s="64">
        <v>4780</v>
      </c>
      <c r="O48" s="65">
        <v>4751</v>
      </c>
      <c r="P48" s="48"/>
      <c r="Q48" s="48"/>
      <c r="R48" s="48"/>
      <c r="S48" s="48"/>
      <c r="T48" s="48"/>
      <c r="U48" s="48"/>
    </row>
    <row r="49" spans="1:21" ht="30.75" customHeight="1" x14ac:dyDescent="0.2">
      <c r="A49" s="48"/>
      <c r="B49" s="1207"/>
      <c r="C49" s="1208"/>
      <c r="D49" s="62"/>
      <c r="E49" s="1189" t="s">
        <v>15</v>
      </c>
      <c r="F49" s="1189"/>
      <c r="G49" s="1189"/>
      <c r="H49" s="1189"/>
      <c r="I49" s="1189"/>
      <c r="J49" s="1190"/>
      <c r="K49" s="63">
        <v>51</v>
      </c>
      <c r="L49" s="64">
        <v>96</v>
      </c>
      <c r="M49" s="64">
        <v>460</v>
      </c>
      <c r="N49" s="64">
        <v>860</v>
      </c>
      <c r="O49" s="65">
        <v>931</v>
      </c>
      <c r="P49" s="48"/>
      <c r="Q49" s="48"/>
      <c r="R49" s="48"/>
      <c r="S49" s="48"/>
      <c r="T49" s="48"/>
      <c r="U49" s="48"/>
    </row>
    <row r="50" spans="1:21" ht="30.75" customHeight="1" x14ac:dyDescent="0.2">
      <c r="A50" s="48"/>
      <c r="B50" s="1207"/>
      <c r="C50" s="1208"/>
      <c r="D50" s="62"/>
      <c r="E50" s="1189" t="s">
        <v>16</v>
      </c>
      <c r="F50" s="1189"/>
      <c r="G50" s="1189"/>
      <c r="H50" s="1189"/>
      <c r="I50" s="1189"/>
      <c r="J50" s="1190"/>
      <c r="K50" s="63">
        <v>162</v>
      </c>
      <c r="L50" s="64">
        <v>157</v>
      </c>
      <c r="M50" s="64">
        <v>132</v>
      </c>
      <c r="N50" s="64">
        <v>128</v>
      </c>
      <c r="O50" s="65">
        <v>61</v>
      </c>
      <c r="P50" s="48"/>
      <c r="Q50" s="48"/>
      <c r="R50" s="48"/>
      <c r="S50" s="48"/>
      <c r="T50" s="48"/>
      <c r="U50" s="48"/>
    </row>
    <row r="51" spans="1:21" ht="30.75" customHeight="1" x14ac:dyDescent="0.2">
      <c r="A51" s="48"/>
      <c r="B51" s="1209"/>
      <c r="C51" s="1210"/>
      <c r="D51" s="66"/>
      <c r="E51" s="1189" t="s">
        <v>17</v>
      </c>
      <c r="F51" s="1189"/>
      <c r="G51" s="1189"/>
      <c r="H51" s="1189"/>
      <c r="I51" s="1189"/>
      <c r="J51" s="1190"/>
      <c r="K51" s="63" t="s">
        <v>523</v>
      </c>
      <c r="L51" s="64" t="s">
        <v>523</v>
      </c>
      <c r="M51" s="64" t="s">
        <v>523</v>
      </c>
      <c r="N51" s="64" t="s">
        <v>523</v>
      </c>
      <c r="O51" s="65" t="s">
        <v>523</v>
      </c>
      <c r="P51" s="48"/>
      <c r="Q51" s="48"/>
      <c r="R51" s="48"/>
      <c r="S51" s="48"/>
      <c r="T51" s="48"/>
      <c r="U51" s="48"/>
    </row>
    <row r="52" spans="1:21" ht="30.75" customHeight="1" x14ac:dyDescent="0.2">
      <c r="A52" s="48"/>
      <c r="B52" s="1187" t="s">
        <v>18</v>
      </c>
      <c r="C52" s="1188"/>
      <c r="D52" s="66"/>
      <c r="E52" s="1189" t="s">
        <v>19</v>
      </c>
      <c r="F52" s="1189"/>
      <c r="G52" s="1189"/>
      <c r="H52" s="1189"/>
      <c r="I52" s="1189"/>
      <c r="J52" s="1190"/>
      <c r="K52" s="63">
        <v>19072</v>
      </c>
      <c r="L52" s="64">
        <v>19064</v>
      </c>
      <c r="M52" s="64">
        <v>18838</v>
      </c>
      <c r="N52" s="64">
        <v>18153</v>
      </c>
      <c r="O52" s="65">
        <v>18284</v>
      </c>
      <c r="P52" s="48"/>
      <c r="Q52" s="48"/>
      <c r="R52" s="48"/>
      <c r="S52" s="48"/>
      <c r="T52" s="48"/>
      <c r="U52" s="48"/>
    </row>
    <row r="53" spans="1:21" ht="30.75" customHeight="1" thickBot="1" x14ac:dyDescent="0.25">
      <c r="A53" s="48"/>
      <c r="B53" s="1191" t="s">
        <v>20</v>
      </c>
      <c r="C53" s="1192"/>
      <c r="D53" s="67"/>
      <c r="E53" s="1193" t="s">
        <v>21</v>
      </c>
      <c r="F53" s="1193"/>
      <c r="G53" s="1193"/>
      <c r="H53" s="1193"/>
      <c r="I53" s="1193"/>
      <c r="J53" s="1194"/>
      <c r="K53" s="68">
        <v>1775</v>
      </c>
      <c r="L53" s="69">
        <v>1836</v>
      </c>
      <c r="M53" s="69">
        <v>2599</v>
      </c>
      <c r="N53" s="69">
        <v>3605</v>
      </c>
      <c r="O53" s="70">
        <v>3639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195" t="s">
        <v>24</v>
      </c>
      <c r="C57" s="1196"/>
      <c r="D57" s="1199" t="s">
        <v>25</v>
      </c>
      <c r="E57" s="1200"/>
      <c r="F57" s="1200"/>
      <c r="G57" s="1200"/>
      <c r="H57" s="1200"/>
      <c r="I57" s="1200"/>
      <c r="J57" s="1201"/>
      <c r="K57" s="83"/>
      <c r="L57" s="84"/>
      <c r="M57" s="84"/>
      <c r="N57" s="84"/>
      <c r="O57" s="85"/>
    </row>
    <row r="58" spans="1:21" ht="31.5" customHeight="1" thickBot="1" x14ac:dyDescent="0.25">
      <c r="B58" s="1197"/>
      <c r="C58" s="1198"/>
      <c r="D58" s="1202" t="s">
        <v>26</v>
      </c>
      <c r="E58" s="1203"/>
      <c r="F58" s="1203"/>
      <c r="G58" s="1203"/>
      <c r="H58" s="1203"/>
      <c r="I58" s="1203"/>
      <c r="J58" s="120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RF2kvxOkrYn7QJ5xjaozo9Mt/OMB6UIjuEXeijrH+V15mi58Rk8vmth/+/9lAJEsHDurhryQUq/01NQO6qyA==" saltValue="SpVLBtD7P5Mars/pXmtM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3" zoomScaleSheetLayoutView="100" workbookViewId="0">
      <selection activeCell="S50" sqref="S5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25" t="s">
        <v>29</v>
      </c>
      <c r="C41" s="1226"/>
      <c r="D41" s="102"/>
      <c r="E41" s="1227" t="s">
        <v>30</v>
      </c>
      <c r="F41" s="1227"/>
      <c r="G41" s="1227"/>
      <c r="H41" s="1228"/>
      <c r="I41" s="346">
        <v>162233</v>
      </c>
      <c r="J41" s="347">
        <v>158797</v>
      </c>
      <c r="K41" s="347">
        <v>160273</v>
      </c>
      <c r="L41" s="347">
        <v>160516</v>
      </c>
      <c r="M41" s="348">
        <v>156024</v>
      </c>
    </row>
    <row r="42" spans="2:13" ht="27.75" customHeight="1" x14ac:dyDescent="0.2">
      <c r="B42" s="1215"/>
      <c r="C42" s="1216"/>
      <c r="D42" s="103"/>
      <c r="E42" s="1219" t="s">
        <v>31</v>
      </c>
      <c r="F42" s="1219"/>
      <c r="G42" s="1219"/>
      <c r="H42" s="1220"/>
      <c r="I42" s="349">
        <v>4632</v>
      </c>
      <c r="J42" s="350">
        <v>4411</v>
      </c>
      <c r="K42" s="350">
        <v>4617</v>
      </c>
      <c r="L42" s="350">
        <v>4323</v>
      </c>
      <c r="M42" s="351">
        <v>3956</v>
      </c>
    </row>
    <row r="43" spans="2:13" ht="27.75" customHeight="1" x14ac:dyDescent="0.2">
      <c r="B43" s="1215"/>
      <c r="C43" s="1216"/>
      <c r="D43" s="103"/>
      <c r="E43" s="1219" t="s">
        <v>32</v>
      </c>
      <c r="F43" s="1219"/>
      <c r="G43" s="1219"/>
      <c r="H43" s="1220"/>
      <c r="I43" s="349">
        <v>55512</v>
      </c>
      <c r="J43" s="350">
        <v>52015</v>
      </c>
      <c r="K43" s="350">
        <v>48548</v>
      </c>
      <c r="L43" s="350">
        <v>46362</v>
      </c>
      <c r="M43" s="351">
        <v>44642</v>
      </c>
    </row>
    <row r="44" spans="2:13" ht="27.75" customHeight="1" x14ac:dyDescent="0.2">
      <c r="B44" s="1215"/>
      <c r="C44" s="1216"/>
      <c r="D44" s="103"/>
      <c r="E44" s="1219" t="s">
        <v>33</v>
      </c>
      <c r="F44" s="1219"/>
      <c r="G44" s="1219"/>
      <c r="H44" s="1220"/>
      <c r="I44" s="349">
        <v>4895</v>
      </c>
      <c r="J44" s="350">
        <v>10935</v>
      </c>
      <c r="K44" s="350">
        <v>11755</v>
      </c>
      <c r="L44" s="350">
        <v>12894</v>
      </c>
      <c r="M44" s="351">
        <v>14107</v>
      </c>
    </row>
    <row r="45" spans="2:13" ht="27.75" customHeight="1" x14ac:dyDescent="0.2">
      <c r="B45" s="1215"/>
      <c r="C45" s="1216"/>
      <c r="D45" s="103"/>
      <c r="E45" s="1219" t="s">
        <v>34</v>
      </c>
      <c r="F45" s="1219"/>
      <c r="G45" s="1219"/>
      <c r="H45" s="1220"/>
      <c r="I45" s="349">
        <v>22796</v>
      </c>
      <c r="J45" s="350">
        <v>22262</v>
      </c>
      <c r="K45" s="350">
        <v>22084</v>
      </c>
      <c r="L45" s="350">
        <v>22507</v>
      </c>
      <c r="M45" s="351">
        <v>22629</v>
      </c>
    </row>
    <row r="46" spans="2:13" ht="27.75" customHeight="1" x14ac:dyDescent="0.2">
      <c r="B46" s="1215"/>
      <c r="C46" s="1216"/>
      <c r="D46" s="104"/>
      <c r="E46" s="1219" t="s">
        <v>35</v>
      </c>
      <c r="F46" s="1219"/>
      <c r="G46" s="1219"/>
      <c r="H46" s="1220"/>
      <c r="I46" s="349">
        <v>907</v>
      </c>
      <c r="J46" s="350">
        <v>1467</v>
      </c>
      <c r="K46" s="350">
        <v>1144</v>
      </c>
      <c r="L46" s="350">
        <v>1059</v>
      </c>
      <c r="M46" s="351">
        <v>1169</v>
      </c>
    </row>
    <row r="47" spans="2:13" ht="27.75" customHeight="1" x14ac:dyDescent="0.2">
      <c r="B47" s="1215"/>
      <c r="C47" s="1216"/>
      <c r="D47" s="105"/>
      <c r="E47" s="1229" t="s">
        <v>36</v>
      </c>
      <c r="F47" s="1230"/>
      <c r="G47" s="1230"/>
      <c r="H47" s="1231"/>
      <c r="I47" s="349" t="s">
        <v>523</v>
      </c>
      <c r="J47" s="350" t="s">
        <v>523</v>
      </c>
      <c r="K47" s="350" t="s">
        <v>523</v>
      </c>
      <c r="L47" s="350" t="s">
        <v>523</v>
      </c>
      <c r="M47" s="351" t="s">
        <v>523</v>
      </c>
    </row>
    <row r="48" spans="2:13" ht="27.75" customHeight="1" x14ac:dyDescent="0.2">
      <c r="B48" s="1215"/>
      <c r="C48" s="1216"/>
      <c r="D48" s="103"/>
      <c r="E48" s="1219" t="s">
        <v>37</v>
      </c>
      <c r="F48" s="1219"/>
      <c r="G48" s="1219"/>
      <c r="H48" s="1220"/>
      <c r="I48" s="349" t="s">
        <v>523</v>
      </c>
      <c r="J48" s="350" t="s">
        <v>523</v>
      </c>
      <c r="K48" s="350" t="s">
        <v>523</v>
      </c>
      <c r="L48" s="350" t="s">
        <v>523</v>
      </c>
      <c r="M48" s="351" t="s">
        <v>523</v>
      </c>
    </row>
    <row r="49" spans="2:13" ht="27.75" customHeight="1" x14ac:dyDescent="0.2">
      <c r="B49" s="1217"/>
      <c r="C49" s="1218"/>
      <c r="D49" s="103"/>
      <c r="E49" s="1219" t="s">
        <v>38</v>
      </c>
      <c r="F49" s="1219"/>
      <c r="G49" s="1219"/>
      <c r="H49" s="1220"/>
      <c r="I49" s="349" t="s">
        <v>523</v>
      </c>
      <c r="J49" s="350" t="s">
        <v>523</v>
      </c>
      <c r="K49" s="350" t="s">
        <v>523</v>
      </c>
      <c r="L49" s="350" t="s">
        <v>523</v>
      </c>
      <c r="M49" s="351" t="s">
        <v>523</v>
      </c>
    </row>
    <row r="50" spans="2:13" ht="27.75" customHeight="1" x14ac:dyDescent="0.2">
      <c r="B50" s="1213" t="s">
        <v>39</v>
      </c>
      <c r="C50" s="1214"/>
      <c r="D50" s="106"/>
      <c r="E50" s="1219" t="s">
        <v>40</v>
      </c>
      <c r="F50" s="1219"/>
      <c r="G50" s="1219"/>
      <c r="H50" s="1220"/>
      <c r="I50" s="349">
        <v>26172</v>
      </c>
      <c r="J50" s="350">
        <v>26492</v>
      </c>
      <c r="K50" s="350">
        <v>25329</v>
      </c>
      <c r="L50" s="350">
        <v>27732</v>
      </c>
      <c r="M50" s="351">
        <v>34148</v>
      </c>
    </row>
    <row r="51" spans="2:13" ht="27.75" customHeight="1" x14ac:dyDescent="0.2">
      <c r="B51" s="1215"/>
      <c r="C51" s="1216"/>
      <c r="D51" s="103"/>
      <c r="E51" s="1219" t="s">
        <v>41</v>
      </c>
      <c r="F51" s="1219"/>
      <c r="G51" s="1219"/>
      <c r="H51" s="1220"/>
      <c r="I51" s="349">
        <v>27798</v>
      </c>
      <c r="J51" s="350">
        <v>28837</v>
      </c>
      <c r="K51" s="350">
        <v>28039</v>
      </c>
      <c r="L51" s="350">
        <v>26342</v>
      </c>
      <c r="M51" s="351">
        <v>25211</v>
      </c>
    </row>
    <row r="52" spans="2:13" ht="27.75" customHeight="1" x14ac:dyDescent="0.2">
      <c r="B52" s="1217"/>
      <c r="C52" s="1218"/>
      <c r="D52" s="103"/>
      <c r="E52" s="1219" t="s">
        <v>42</v>
      </c>
      <c r="F52" s="1219"/>
      <c r="G52" s="1219"/>
      <c r="H52" s="1220"/>
      <c r="I52" s="349">
        <v>163743</v>
      </c>
      <c r="J52" s="350">
        <v>162553</v>
      </c>
      <c r="K52" s="350">
        <v>158386</v>
      </c>
      <c r="L52" s="350">
        <v>161867</v>
      </c>
      <c r="M52" s="351">
        <v>157590</v>
      </c>
    </row>
    <row r="53" spans="2:13" ht="27.75" customHeight="1" thickBot="1" x14ac:dyDescent="0.25">
      <c r="B53" s="1221" t="s">
        <v>43</v>
      </c>
      <c r="C53" s="1222"/>
      <c r="D53" s="107"/>
      <c r="E53" s="1223" t="s">
        <v>44</v>
      </c>
      <c r="F53" s="1223"/>
      <c r="G53" s="1223"/>
      <c r="H53" s="1224"/>
      <c r="I53" s="352">
        <v>33262</v>
      </c>
      <c r="J53" s="353">
        <v>32006</v>
      </c>
      <c r="K53" s="353">
        <v>36666</v>
      </c>
      <c r="L53" s="353">
        <v>31719</v>
      </c>
      <c r="M53" s="354">
        <v>25578</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2lMSLwSloHo6kuvXrXWD53vyke4QIJSCHBiNhyjCSfu5dMRKi5AwniamO96AeTsG4fZq2a7q/DgN1DfrYUhytg==" saltValue="HX+AYSRq8dOqxn/Lnn1Q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election activeCell="F53" sqref="F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40" t="s">
        <v>47</v>
      </c>
      <c r="D55" s="1240"/>
      <c r="E55" s="1241"/>
      <c r="F55" s="119">
        <v>13408</v>
      </c>
      <c r="G55" s="119">
        <v>13535</v>
      </c>
      <c r="H55" s="120">
        <v>15772</v>
      </c>
    </row>
    <row r="56" spans="2:8" ht="52.5" customHeight="1" x14ac:dyDescent="0.2">
      <c r="B56" s="121"/>
      <c r="C56" s="1242" t="s">
        <v>48</v>
      </c>
      <c r="D56" s="1242"/>
      <c r="E56" s="1243"/>
      <c r="F56" s="122">
        <v>4073</v>
      </c>
      <c r="G56" s="122">
        <v>4076</v>
      </c>
      <c r="H56" s="123">
        <v>7503</v>
      </c>
    </row>
    <row r="57" spans="2:8" ht="53.25" customHeight="1" x14ac:dyDescent="0.2">
      <c r="B57" s="121"/>
      <c r="C57" s="1244" t="s">
        <v>49</v>
      </c>
      <c r="D57" s="1244"/>
      <c r="E57" s="1245"/>
      <c r="F57" s="124">
        <v>13781</v>
      </c>
      <c r="G57" s="124">
        <v>13886</v>
      </c>
      <c r="H57" s="125">
        <v>15046</v>
      </c>
    </row>
    <row r="58" spans="2:8" ht="45.75" customHeight="1" x14ac:dyDescent="0.2">
      <c r="B58" s="126"/>
      <c r="C58" s="1232" t="s">
        <v>604</v>
      </c>
      <c r="D58" s="1233"/>
      <c r="E58" s="1234"/>
      <c r="F58" s="127">
        <v>4108</v>
      </c>
      <c r="G58" s="127">
        <v>4522</v>
      </c>
      <c r="H58" s="128">
        <v>4752</v>
      </c>
    </row>
    <row r="59" spans="2:8" ht="45.75" customHeight="1" x14ac:dyDescent="0.2">
      <c r="B59" s="126"/>
      <c r="C59" s="1232" t="s">
        <v>605</v>
      </c>
      <c r="D59" s="1233"/>
      <c r="E59" s="1234"/>
      <c r="F59" s="127">
        <v>3338</v>
      </c>
      <c r="G59" s="127">
        <v>3094</v>
      </c>
      <c r="H59" s="128">
        <v>3965</v>
      </c>
    </row>
    <row r="60" spans="2:8" ht="45.75" customHeight="1" x14ac:dyDescent="0.2">
      <c r="B60" s="126"/>
      <c r="C60" s="1232" t="s">
        <v>606</v>
      </c>
      <c r="D60" s="1233"/>
      <c r="E60" s="1234"/>
      <c r="F60" s="127">
        <v>2921</v>
      </c>
      <c r="G60" s="127">
        <v>2887</v>
      </c>
      <c r="H60" s="128">
        <v>2831</v>
      </c>
    </row>
    <row r="61" spans="2:8" ht="45.75" customHeight="1" x14ac:dyDescent="0.2">
      <c r="B61" s="126"/>
      <c r="C61" s="1232" t="s">
        <v>607</v>
      </c>
      <c r="D61" s="1233"/>
      <c r="E61" s="1234"/>
      <c r="F61" s="127">
        <v>1366</v>
      </c>
      <c r="G61" s="127">
        <v>1439</v>
      </c>
      <c r="H61" s="128">
        <v>1537</v>
      </c>
    </row>
    <row r="62" spans="2:8" ht="45.75" customHeight="1" thickBot="1" x14ac:dyDescent="0.25">
      <c r="B62" s="129"/>
      <c r="C62" s="1235" t="s">
        <v>608</v>
      </c>
      <c r="D62" s="1236"/>
      <c r="E62" s="1237"/>
      <c r="F62" s="130">
        <v>516</v>
      </c>
      <c r="G62" s="130">
        <v>441</v>
      </c>
      <c r="H62" s="131">
        <v>363</v>
      </c>
    </row>
    <row r="63" spans="2:8" ht="52.5" customHeight="1" thickBot="1" x14ac:dyDescent="0.25">
      <c r="B63" s="132"/>
      <c r="C63" s="1238" t="s">
        <v>50</v>
      </c>
      <c r="D63" s="1238"/>
      <c r="E63" s="1239"/>
      <c r="F63" s="133">
        <v>31262</v>
      </c>
      <c r="G63" s="133">
        <v>31497</v>
      </c>
      <c r="H63" s="134">
        <v>38322</v>
      </c>
    </row>
    <row r="64" spans="2:8" ht="13.2" x14ac:dyDescent="0.2"/>
  </sheetData>
  <sheetProtection algorithmName="SHA-512" hashValue="+a87Vjpl10+p/a/ZyatgpG5vEMhmj9jDarzcevkyfMAzoZObBaeFBX6AylmFQEQ66a6NkVnZxAa+ykq+Htw88A==" saltValue="tp5wvYyQWfluff02bnR9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P58" zoomScale="90" zoomScaleNormal="90" zoomScaleSheetLayoutView="55" workbookViewId="0">
      <selection activeCell="BW17" sqref="BW17"/>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626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627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9" t="s">
        <v>628</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2" x14ac:dyDescent="0.2">
      <c r="B44" s="369"/>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2" x14ac:dyDescent="0.2">
      <c r="B45" s="369"/>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2" x14ac:dyDescent="0.2">
      <c r="B46" s="369"/>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2" x14ac:dyDescent="0.2">
      <c r="B47" s="369"/>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629</v>
      </c>
    </row>
    <row r="50" spans="1:109" ht="13.2" x14ac:dyDescent="0.2">
      <c r="B50" s="369"/>
      <c r="G50" s="1252"/>
      <c r="H50" s="1252"/>
      <c r="I50" s="1252"/>
      <c r="J50" s="1252"/>
      <c r="K50" s="379"/>
      <c r="L50" s="379"/>
      <c r="M50" s="380"/>
      <c r="N50" s="38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1" t="s">
        <v>565</v>
      </c>
      <c r="BQ50" s="1251"/>
      <c r="BR50" s="1251"/>
      <c r="BS50" s="1251"/>
      <c r="BT50" s="1251"/>
      <c r="BU50" s="1251"/>
      <c r="BV50" s="1251"/>
      <c r="BW50" s="1251"/>
      <c r="BX50" s="1251" t="s">
        <v>566</v>
      </c>
      <c r="BY50" s="1251"/>
      <c r="BZ50" s="1251"/>
      <c r="CA50" s="1251"/>
      <c r="CB50" s="1251"/>
      <c r="CC50" s="1251"/>
      <c r="CD50" s="1251"/>
      <c r="CE50" s="1251"/>
      <c r="CF50" s="1251" t="s">
        <v>567</v>
      </c>
      <c r="CG50" s="1251"/>
      <c r="CH50" s="1251"/>
      <c r="CI50" s="1251"/>
      <c r="CJ50" s="1251"/>
      <c r="CK50" s="1251"/>
      <c r="CL50" s="1251"/>
      <c r="CM50" s="1251"/>
      <c r="CN50" s="1251" t="s">
        <v>568</v>
      </c>
      <c r="CO50" s="1251"/>
      <c r="CP50" s="1251"/>
      <c r="CQ50" s="1251"/>
      <c r="CR50" s="1251"/>
      <c r="CS50" s="1251"/>
      <c r="CT50" s="1251"/>
      <c r="CU50" s="1251"/>
      <c r="CV50" s="1251" t="s">
        <v>569</v>
      </c>
      <c r="CW50" s="1251"/>
      <c r="CX50" s="1251"/>
      <c r="CY50" s="1251"/>
      <c r="CZ50" s="1251"/>
      <c r="DA50" s="1251"/>
      <c r="DB50" s="1251"/>
      <c r="DC50" s="1251"/>
    </row>
    <row r="51" spans="1:109" ht="13.5" customHeight="1" x14ac:dyDescent="0.2">
      <c r="B51" s="369"/>
      <c r="G51" s="1254"/>
      <c r="H51" s="1254"/>
      <c r="I51" s="1258"/>
      <c r="J51" s="1258"/>
      <c r="K51" s="1253"/>
      <c r="L51" s="1253"/>
      <c r="M51" s="1253"/>
      <c r="N51" s="1253"/>
      <c r="AM51" s="378"/>
      <c r="AN51" s="1249" t="s">
        <v>630</v>
      </c>
      <c r="AO51" s="1249"/>
      <c r="AP51" s="1249"/>
      <c r="AQ51" s="1249"/>
      <c r="AR51" s="1249"/>
      <c r="AS51" s="1249"/>
      <c r="AT51" s="1249"/>
      <c r="AU51" s="1249"/>
      <c r="AV51" s="1249"/>
      <c r="AW51" s="1249"/>
      <c r="AX51" s="1249"/>
      <c r="AY51" s="1249"/>
      <c r="AZ51" s="1249"/>
      <c r="BA51" s="1249"/>
      <c r="BB51" s="1249" t="s">
        <v>631</v>
      </c>
      <c r="BC51" s="1249"/>
      <c r="BD51" s="1249"/>
      <c r="BE51" s="1249"/>
      <c r="BF51" s="1249"/>
      <c r="BG51" s="1249"/>
      <c r="BH51" s="1249"/>
      <c r="BI51" s="1249"/>
      <c r="BJ51" s="1249"/>
      <c r="BK51" s="1249"/>
      <c r="BL51" s="1249"/>
      <c r="BM51" s="1249"/>
      <c r="BN51" s="1249"/>
      <c r="BO51" s="1249"/>
      <c r="BP51" s="1246">
        <v>46.2</v>
      </c>
      <c r="BQ51" s="1246"/>
      <c r="BR51" s="1246"/>
      <c r="BS51" s="1246"/>
      <c r="BT51" s="1246"/>
      <c r="BU51" s="1246"/>
      <c r="BV51" s="1246"/>
      <c r="BW51" s="1246"/>
      <c r="BX51" s="1246">
        <v>44</v>
      </c>
      <c r="BY51" s="1246"/>
      <c r="BZ51" s="1246"/>
      <c r="CA51" s="1246"/>
      <c r="CB51" s="1246"/>
      <c r="CC51" s="1246"/>
      <c r="CD51" s="1246"/>
      <c r="CE51" s="1246"/>
      <c r="CF51" s="1246">
        <v>50.7</v>
      </c>
      <c r="CG51" s="1246"/>
      <c r="CH51" s="1246"/>
      <c r="CI51" s="1246"/>
      <c r="CJ51" s="1246"/>
      <c r="CK51" s="1246"/>
      <c r="CL51" s="1246"/>
      <c r="CM51" s="1246"/>
      <c r="CN51" s="1246">
        <v>42.8</v>
      </c>
      <c r="CO51" s="1246"/>
      <c r="CP51" s="1246"/>
      <c r="CQ51" s="1246"/>
      <c r="CR51" s="1246"/>
      <c r="CS51" s="1246"/>
      <c r="CT51" s="1246"/>
      <c r="CU51" s="1246"/>
      <c r="CV51" s="1246">
        <v>33</v>
      </c>
      <c r="CW51" s="1246"/>
      <c r="CX51" s="1246"/>
      <c r="CY51" s="1246"/>
      <c r="CZ51" s="1246"/>
      <c r="DA51" s="1246"/>
      <c r="DB51" s="1246"/>
      <c r="DC51" s="1246"/>
    </row>
    <row r="52" spans="1:109" ht="13.2" x14ac:dyDescent="0.2">
      <c r="B52" s="369"/>
      <c r="G52" s="1254"/>
      <c r="H52" s="1254"/>
      <c r="I52" s="1258"/>
      <c r="J52" s="1258"/>
      <c r="K52" s="1253"/>
      <c r="L52" s="1253"/>
      <c r="M52" s="1253"/>
      <c r="N52" s="1253"/>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377"/>
      <c r="B53" s="369"/>
      <c r="G53" s="1254"/>
      <c r="H53" s="1254"/>
      <c r="I53" s="1252"/>
      <c r="J53" s="1252"/>
      <c r="K53" s="1253"/>
      <c r="L53" s="1253"/>
      <c r="M53" s="1253"/>
      <c r="N53" s="1253"/>
      <c r="AM53" s="378"/>
      <c r="AN53" s="1249"/>
      <c r="AO53" s="1249"/>
      <c r="AP53" s="1249"/>
      <c r="AQ53" s="1249"/>
      <c r="AR53" s="1249"/>
      <c r="AS53" s="1249"/>
      <c r="AT53" s="1249"/>
      <c r="AU53" s="1249"/>
      <c r="AV53" s="1249"/>
      <c r="AW53" s="1249"/>
      <c r="AX53" s="1249"/>
      <c r="AY53" s="1249"/>
      <c r="AZ53" s="1249"/>
      <c r="BA53" s="1249"/>
      <c r="BB53" s="1249" t="s">
        <v>632</v>
      </c>
      <c r="BC53" s="1249"/>
      <c r="BD53" s="1249"/>
      <c r="BE53" s="1249"/>
      <c r="BF53" s="1249"/>
      <c r="BG53" s="1249"/>
      <c r="BH53" s="1249"/>
      <c r="BI53" s="1249"/>
      <c r="BJ53" s="1249"/>
      <c r="BK53" s="1249"/>
      <c r="BL53" s="1249"/>
      <c r="BM53" s="1249"/>
      <c r="BN53" s="1249"/>
      <c r="BO53" s="1249"/>
      <c r="BP53" s="1246">
        <v>62.1</v>
      </c>
      <c r="BQ53" s="1246"/>
      <c r="BR53" s="1246"/>
      <c r="BS53" s="1246"/>
      <c r="BT53" s="1246"/>
      <c r="BU53" s="1246"/>
      <c r="BV53" s="1246"/>
      <c r="BW53" s="1246"/>
      <c r="BX53" s="1246">
        <v>62.9</v>
      </c>
      <c r="BY53" s="1246"/>
      <c r="BZ53" s="1246"/>
      <c r="CA53" s="1246"/>
      <c r="CB53" s="1246"/>
      <c r="CC53" s="1246"/>
      <c r="CD53" s="1246"/>
      <c r="CE53" s="1246"/>
      <c r="CF53" s="1246">
        <v>64</v>
      </c>
      <c r="CG53" s="1246"/>
      <c r="CH53" s="1246"/>
      <c r="CI53" s="1246"/>
      <c r="CJ53" s="1246"/>
      <c r="CK53" s="1246"/>
      <c r="CL53" s="1246"/>
      <c r="CM53" s="1246"/>
      <c r="CN53" s="1246">
        <v>65</v>
      </c>
      <c r="CO53" s="1246"/>
      <c r="CP53" s="1246"/>
      <c r="CQ53" s="1246"/>
      <c r="CR53" s="1246"/>
      <c r="CS53" s="1246"/>
      <c r="CT53" s="1246"/>
      <c r="CU53" s="1246"/>
      <c r="CV53" s="1246">
        <v>66.400000000000006</v>
      </c>
      <c r="CW53" s="1246"/>
      <c r="CX53" s="1246"/>
      <c r="CY53" s="1246"/>
      <c r="CZ53" s="1246"/>
      <c r="DA53" s="1246"/>
      <c r="DB53" s="1246"/>
      <c r="DC53" s="1246"/>
    </row>
    <row r="54" spans="1:109" ht="13.2" x14ac:dyDescent="0.2">
      <c r="A54" s="377"/>
      <c r="B54" s="369"/>
      <c r="G54" s="1254"/>
      <c r="H54" s="1254"/>
      <c r="I54" s="1252"/>
      <c r="J54" s="1252"/>
      <c r="K54" s="1253"/>
      <c r="L54" s="1253"/>
      <c r="M54" s="1253"/>
      <c r="N54" s="1253"/>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377"/>
      <c r="B55" s="369"/>
      <c r="G55" s="1252"/>
      <c r="H55" s="1252"/>
      <c r="I55" s="1252"/>
      <c r="J55" s="1252"/>
      <c r="K55" s="1253"/>
      <c r="L55" s="1253"/>
      <c r="M55" s="1253"/>
      <c r="N55" s="1253"/>
      <c r="AN55" s="1251" t="s">
        <v>633</v>
      </c>
      <c r="AO55" s="1251"/>
      <c r="AP55" s="1251"/>
      <c r="AQ55" s="1251"/>
      <c r="AR55" s="1251"/>
      <c r="AS55" s="1251"/>
      <c r="AT55" s="1251"/>
      <c r="AU55" s="1251"/>
      <c r="AV55" s="1251"/>
      <c r="AW55" s="1251"/>
      <c r="AX55" s="1251"/>
      <c r="AY55" s="1251"/>
      <c r="AZ55" s="1251"/>
      <c r="BA55" s="1251"/>
      <c r="BB55" s="1249" t="s">
        <v>631</v>
      </c>
      <c r="BC55" s="1249"/>
      <c r="BD55" s="1249"/>
      <c r="BE55" s="1249"/>
      <c r="BF55" s="1249"/>
      <c r="BG55" s="1249"/>
      <c r="BH55" s="1249"/>
      <c r="BI55" s="1249"/>
      <c r="BJ55" s="1249"/>
      <c r="BK55" s="1249"/>
      <c r="BL55" s="1249"/>
      <c r="BM55" s="1249"/>
      <c r="BN55" s="1249"/>
      <c r="BO55" s="1249"/>
      <c r="BP55" s="1246">
        <v>37.6</v>
      </c>
      <c r="BQ55" s="1246"/>
      <c r="BR55" s="1246"/>
      <c r="BS55" s="1246"/>
      <c r="BT55" s="1246"/>
      <c r="BU55" s="1246"/>
      <c r="BV55" s="1246"/>
      <c r="BW55" s="1246"/>
      <c r="BX55" s="1246">
        <v>34</v>
      </c>
      <c r="BY55" s="1246"/>
      <c r="BZ55" s="1246"/>
      <c r="CA55" s="1246"/>
      <c r="CB55" s="1246"/>
      <c r="CC55" s="1246"/>
      <c r="CD55" s="1246"/>
      <c r="CE55" s="1246"/>
      <c r="CF55" s="1246">
        <v>33.9</v>
      </c>
      <c r="CG55" s="1246"/>
      <c r="CH55" s="1246"/>
      <c r="CI55" s="1246"/>
      <c r="CJ55" s="1246"/>
      <c r="CK55" s="1246"/>
      <c r="CL55" s="1246"/>
      <c r="CM55" s="1246"/>
      <c r="CN55" s="1246">
        <v>31.5</v>
      </c>
      <c r="CO55" s="1246"/>
      <c r="CP55" s="1246"/>
      <c r="CQ55" s="1246"/>
      <c r="CR55" s="1246"/>
      <c r="CS55" s="1246"/>
      <c r="CT55" s="1246"/>
      <c r="CU55" s="1246"/>
      <c r="CV55" s="1246">
        <v>23.4</v>
      </c>
      <c r="CW55" s="1246"/>
      <c r="CX55" s="1246"/>
      <c r="CY55" s="1246"/>
      <c r="CZ55" s="1246"/>
      <c r="DA55" s="1246"/>
      <c r="DB55" s="1246"/>
      <c r="DC55" s="1246"/>
    </row>
    <row r="56" spans="1:109" ht="13.2" x14ac:dyDescent="0.2">
      <c r="A56" s="377"/>
      <c r="B56" s="369"/>
      <c r="G56" s="1252"/>
      <c r="H56" s="1252"/>
      <c r="I56" s="1252"/>
      <c r="J56" s="1252"/>
      <c r="K56" s="1253"/>
      <c r="L56" s="1253"/>
      <c r="M56" s="1253"/>
      <c r="N56" s="1253"/>
      <c r="AN56" s="1251"/>
      <c r="AO56" s="1251"/>
      <c r="AP56" s="1251"/>
      <c r="AQ56" s="1251"/>
      <c r="AR56" s="1251"/>
      <c r="AS56" s="1251"/>
      <c r="AT56" s="1251"/>
      <c r="AU56" s="1251"/>
      <c r="AV56" s="1251"/>
      <c r="AW56" s="1251"/>
      <c r="AX56" s="1251"/>
      <c r="AY56" s="1251"/>
      <c r="AZ56" s="1251"/>
      <c r="BA56" s="1251"/>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ht="13.2" x14ac:dyDescent="0.2">
      <c r="B57" s="381"/>
      <c r="G57" s="1252"/>
      <c r="H57" s="1252"/>
      <c r="I57" s="1247"/>
      <c r="J57" s="1247"/>
      <c r="K57" s="1253"/>
      <c r="L57" s="1253"/>
      <c r="M57" s="1253"/>
      <c r="N57" s="1253"/>
      <c r="AM57" s="363"/>
      <c r="AN57" s="1251"/>
      <c r="AO57" s="1251"/>
      <c r="AP57" s="1251"/>
      <c r="AQ57" s="1251"/>
      <c r="AR57" s="1251"/>
      <c r="AS57" s="1251"/>
      <c r="AT57" s="1251"/>
      <c r="AU57" s="1251"/>
      <c r="AV57" s="1251"/>
      <c r="AW57" s="1251"/>
      <c r="AX57" s="1251"/>
      <c r="AY57" s="1251"/>
      <c r="AZ57" s="1251"/>
      <c r="BA57" s="1251"/>
      <c r="BB57" s="1249" t="s">
        <v>632</v>
      </c>
      <c r="BC57" s="1249"/>
      <c r="BD57" s="1249"/>
      <c r="BE57" s="1249"/>
      <c r="BF57" s="1249"/>
      <c r="BG57" s="1249"/>
      <c r="BH57" s="1249"/>
      <c r="BI57" s="1249"/>
      <c r="BJ57" s="1249"/>
      <c r="BK57" s="1249"/>
      <c r="BL57" s="1249"/>
      <c r="BM57" s="1249"/>
      <c r="BN57" s="1249"/>
      <c r="BO57" s="1249"/>
      <c r="BP57" s="1246">
        <v>60</v>
      </c>
      <c r="BQ57" s="1246"/>
      <c r="BR57" s="1246"/>
      <c r="BS57" s="1246"/>
      <c r="BT57" s="1246"/>
      <c r="BU57" s="1246"/>
      <c r="BV57" s="1246"/>
      <c r="BW57" s="1246"/>
      <c r="BX57" s="1246">
        <v>61.1</v>
      </c>
      <c r="BY57" s="1246"/>
      <c r="BZ57" s="1246"/>
      <c r="CA57" s="1246"/>
      <c r="CB57" s="1246"/>
      <c r="CC57" s="1246"/>
      <c r="CD57" s="1246"/>
      <c r="CE57" s="1246"/>
      <c r="CF57" s="1246">
        <v>61.9</v>
      </c>
      <c r="CG57" s="1246"/>
      <c r="CH57" s="1246"/>
      <c r="CI57" s="1246"/>
      <c r="CJ57" s="1246"/>
      <c r="CK57" s="1246"/>
      <c r="CL57" s="1246"/>
      <c r="CM57" s="1246"/>
      <c r="CN57" s="1246">
        <v>62.7</v>
      </c>
      <c r="CO57" s="1246"/>
      <c r="CP57" s="1246"/>
      <c r="CQ57" s="1246"/>
      <c r="CR57" s="1246"/>
      <c r="CS57" s="1246"/>
      <c r="CT57" s="1246"/>
      <c r="CU57" s="1246"/>
      <c r="CV57" s="1246">
        <v>63.9</v>
      </c>
      <c r="CW57" s="1246"/>
      <c r="CX57" s="1246"/>
      <c r="CY57" s="1246"/>
      <c r="CZ57" s="1246"/>
      <c r="DA57" s="1246"/>
      <c r="DB57" s="1246"/>
      <c r="DC57" s="1246"/>
      <c r="DD57" s="382"/>
      <c r="DE57" s="381"/>
    </row>
    <row r="58" spans="1:109" s="377" customFormat="1" ht="13.2" x14ac:dyDescent="0.2">
      <c r="A58" s="363"/>
      <c r="B58" s="381"/>
      <c r="G58" s="1252"/>
      <c r="H58" s="1252"/>
      <c r="I58" s="1247"/>
      <c r="J58" s="1247"/>
      <c r="K58" s="1253"/>
      <c r="L58" s="1253"/>
      <c r="M58" s="1253"/>
      <c r="N58" s="1253"/>
      <c r="AM58" s="363"/>
      <c r="AN58" s="1251"/>
      <c r="AO58" s="1251"/>
      <c r="AP58" s="1251"/>
      <c r="AQ58" s="1251"/>
      <c r="AR58" s="1251"/>
      <c r="AS58" s="1251"/>
      <c r="AT58" s="1251"/>
      <c r="AU58" s="1251"/>
      <c r="AV58" s="1251"/>
      <c r="AW58" s="1251"/>
      <c r="AX58" s="1251"/>
      <c r="AY58" s="1251"/>
      <c r="AZ58" s="1251"/>
      <c r="BA58" s="1251"/>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634</v>
      </c>
    </row>
    <row r="64" spans="1:109" ht="13.2" x14ac:dyDescent="0.2">
      <c r="B64" s="369"/>
      <c r="G64" s="376"/>
      <c r="I64" s="389"/>
      <c r="J64" s="389"/>
      <c r="K64" s="389"/>
      <c r="L64" s="389"/>
      <c r="M64" s="389"/>
      <c r="N64" s="390"/>
      <c r="AM64" s="376"/>
      <c r="AN64" s="376" t="s">
        <v>627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68" t="s">
        <v>636</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ht="13.2" x14ac:dyDescent="0.2">
      <c r="B66" s="369"/>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ht="13.2" x14ac:dyDescent="0.2">
      <c r="B67" s="369"/>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ht="13.2" x14ac:dyDescent="0.2">
      <c r="B68" s="369"/>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ht="13.2" x14ac:dyDescent="0.2">
      <c r="B69" s="369"/>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629</v>
      </c>
    </row>
    <row r="72" spans="2:107" ht="13.2" x14ac:dyDescent="0.2">
      <c r="B72" s="369"/>
      <c r="G72" s="1252"/>
      <c r="H72" s="1252"/>
      <c r="I72" s="1252"/>
      <c r="J72" s="1252"/>
      <c r="K72" s="379"/>
      <c r="L72" s="379"/>
      <c r="M72" s="380"/>
      <c r="N72" s="38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1" t="s">
        <v>565</v>
      </c>
      <c r="BQ72" s="1251"/>
      <c r="BR72" s="1251"/>
      <c r="BS72" s="1251"/>
      <c r="BT72" s="1251"/>
      <c r="BU72" s="1251"/>
      <c r="BV72" s="1251"/>
      <c r="BW72" s="1251"/>
      <c r="BX72" s="1251" t="s">
        <v>566</v>
      </c>
      <c r="BY72" s="1251"/>
      <c r="BZ72" s="1251"/>
      <c r="CA72" s="1251"/>
      <c r="CB72" s="1251"/>
      <c r="CC72" s="1251"/>
      <c r="CD72" s="1251"/>
      <c r="CE72" s="1251"/>
      <c r="CF72" s="1251" t="s">
        <v>567</v>
      </c>
      <c r="CG72" s="1251"/>
      <c r="CH72" s="1251"/>
      <c r="CI72" s="1251"/>
      <c r="CJ72" s="1251"/>
      <c r="CK72" s="1251"/>
      <c r="CL72" s="1251"/>
      <c r="CM72" s="1251"/>
      <c r="CN72" s="1251" t="s">
        <v>568</v>
      </c>
      <c r="CO72" s="1251"/>
      <c r="CP72" s="1251"/>
      <c r="CQ72" s="1251"/>
      <c r="CR72" s="1251"/>
      <c r="CS72" s="1251"/>
      <c r="CT72" s="1251"/>
      <c r="CU72" s="1251"/>
      <c r="CV72" s="1251" t="s">
        <v>569</v>
      </c>
      <c r="CW72" s="1251"/>
      <c r="CX72" s="1251"/>
      <c r="CY72" s="1251"/>
      <c r="CZ72" s="1251"/>
      <c r="DA72" s="1251"/>
      <c r="DB72" s="1251"/>
      <c r="DC72" s="1251"/>
    </row>
    <row r="73" spans="2:107" ht="13.2" x14ac:dyDescent="0.2">
      <c r="B73" s="369"/>
      <c r="G73" s="1254"/>
      <c r="H73" s="1254"/>
      <c r="I73" s="1254"/>
      <c r="J73" s="1254"/>
      <c r="K73" s="1250"/>
      <c r="L73" s="1250"/>
      <c r="M73" s="1250"/>
      <c r="N73" s="1250"/>
      <c r="AM73" s="378"/>
      <c r="AN73" s="1249" t="s">
        <v>630</v>
      </c>
      <c r="AO73" s="1249"/>
      <c r="AP73" s="1249"/>
      <c r="AQ73" s="1249"/>
      <c r="AR73" s="1249"/>
      <c r="AS73" s="1249"/>
      <c r="AT73" s="1249"/>
      <c r="AU73" s="1249"/>
      <c r="AV73" s="1249"/>
      <c r="AW73" s="1249"/>
      <c r="AX73" s="1249"/>
      <c r="AY73" s="1249"/>
      <c r="AZ73" s="1249"/>
      <c r="BA73" s="1249"/>
      <c r="BB73" s="1249" t="s">
        <v>631</v>
      </c>
      <c r="BC73" s="1249"/>
      <c r="BD73" s="1249"/>
      <c r="BE73" s="1249"/>
      <c r="BF73" s="1249"/>
      <c r="BG73" s="1249"/>
      <c r="BH73" s="1249"/>
      <c r="BI73" s="1249"/>
      <c r="BJ73" s="1249"/>
      <c r="BK73" s="1249"/>
      <c r="BL73" s="1249"/>
      <c r="BM73" s="1249"/>
      <c r="BN73" s="1249"/>
      <c r="BO73" s="1249"/>
      <c r="BP73" s="1246">
        <v>46.2</v>
      </c>
      <c r="BQ73" s="1246"/>
      <c r="BR73" s="1246"/>
      <c r="BS73" s="1246"/>
      <c r="BT73" s="1246"/>
      <c r="BU73" s="1246"/>
      <c r="BV73" s="1246"/>
      <c r="BW73" s="1246"/>
      <c r="BX73" s="1246">
        <v>44</v>
      </c>
      <c r="BY73" s="1246"/>
      <c r="BZ73" s="1246"/>
      <c r="CA73" s="1246"/>
      <c r="CB73" s="1246"/>
      <c r="CC73" s="1246"/>
      <c r="CD73" s="1246"/>
      <c r="CE73" s="1246"/>
      <c r="CF73" s="1246">
        <v>50.7</v>
      </c>
      <c r="CG73" s="1246"/>
      <c r="CH73" s="1246"/>
      <c r="CI73" s="1246"/>
      <c r="CJ73" s="1246"/>
      <c r="CK73" s="1246"/>
      <c r="CL73" s="1246"/>
      <c r="CM73" s="1246"/>
      <c r="CN73" s="1246">
        <v>42.8</v>
      </c>
      <c r="CO73" s="1246"/>
      <c r="CP73" s="1246"/>
      <c r="CQ73" s="1246"/>
      <c r="CR73" s="1246"/>
      <c r="CS73" s="1246"/>
      <c r="CT73" s="1246"/>
      <c r="CU73" s="1246"/>
      <c r="CV73" s="1246">
        <v>33</v>
      </c>
      <c r="CW73" s="1246"/>
      <c r="CX73" s="1246"/>
      <c r="CY73" s="1246"/>
      <c r="CZ73" s="1246"/>
      <c r="DA73" s="1246"/>
      <c r="DB73" s="1246"/>
      <c r="DC73" s="1246"/>
    </row>
    <row r="74" spans="2:107" ht="13.2" x14ac:dyDescent="0.2">
      <c r="B74" s="369"/>
      <c r="G74" s="1254"/>
      <c r="H74" s="1254"/>
      <c r="I74" s="1254"/>
      <c r="J74" s="1254"/>
      <c r="K74" s="1250"/>
      <c r="L74" s="1250"/>
      <c r="M74" s="1250"/>
      <c r="N74" s="1250"/>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369"/>
      <c r="G75" s="1254"/>
      <c r="H75" s="1254"/>
      <c r="I75" s="1252"/>
      <c r="J75" s="1252"/>
      <c r="K75" s="1253"/>
      <c r="L75" s="1253"/>
      <c r="M75" s="1253"/>
      <c r="N75" s="1253"/>
      <c r="AM75" s="378"/>
      <c r="AN75" s="1249"/>
      <c r="AO75" s="1249"/>
      <c r="AP75" s="1249"/>
      <c r="AQ75" s="1249"/>
      <c r="AR75" s="1249"/>
      <c r="AS75" s="1249"/>
      <c r="AT75" s="1249"/>
      <c r="AU75" s="1249"/>
      <c r="AV75" s="1249"/>
      <c r="AW75" s="1249"/>
      <c r="AX75" s="1249"/>
      <c r="AY75" s="1249"/>
      <c r="AZ75" s="1249"/>
      <c r="BA75" s="1249"/>
      <c r="BB75" s="1249" t="s">
        <v>635</v>
      </c>
      <c r="BC75" s="1249"/>
      <c r="BD75" s="1249"/>
      <c r="BE75" s="1249"/>
      <c r="BF75" s="1249"/>
      <c r="BG75" s="1249"/>
      <c r="BH75" s="1249"/>
      <c r="BI75" s="1249"/>
      <c r="BJ75" s="1249"/>
      <c r="BK75" s="1249"/>
      <c r="BL75" s="1249"/>
      <c r="BM75" s="1249"/>
      <c r="BN75" s="1249"/>
      <c r="BO75" s="1249"/>
      <c r="BP75" s="1246">
        <v>2</v>
      </c>
      <c r="BQ75" s="1246"/>
      <c r="BR75" s="1246"/>
      <c r="BS75" s="1246"/>
      <c r="BT75" s="1246"/>
      <c r="BU75" s="1246"/>
      <c r="BV75" s="1246"/>
      <c r="BW75" s="1246"/>
      <c r="BX75" s="1246">
        <v>2.1</v>
      </c>
      <c r="BY75" s="1246"/>
      <c r="BZ75" s="1246"/>
      <c r="CA75" s="1246"/>
      <c r="CB75" s="1246"/>
      <c r="CC75" s="1246"/>
      <c r="CD75" s="1246"/>
      <c r="CE75" s="1246"/>
      <c r="CF75" s="1246">
        <v>2.8</v>
      </c>
      <c r="CG75" s="1246"/>
      <c r="CH75" s="1246"/>
      <c r="CI75" s="1246"/>
      <c r="CJ75" s="1246"/>
      <c r="CK75" s="1246"/>
      <c r="CL75" s="1246"/>
      <c r="CM75" s="1246"/>
      <c r="CN75" s="1246">
        <v>3.6</v>
      </c>
      <c r="CO75" s="1246"/>
      <c r="CP75" s="1246"/>
      <c r="CQ75" s="1246"/>
      <c r="CR75" s="1246"/>
      <c r="CS75" s="1246"/>
      <c r="CT75" s="1246"/>
      <c r="CU75" s="1246"/>
      <c r="CV75" s="1246">
        <v>4.3</v>
      </c>
      <c r="CW75" s="1246"/>
      <c r="CX75" s="1246"/>
      <c r="CY75" s="1246"/>
      <c r="CZ75" s="1246"/>
      <c r="DA75" s="1246"/>
      <c r="DB75" s="1246"/>
      <c r="DC75" s="1246"/>
    </row>
    <row r="76" spans="2:107" ht="13.2" x14ac:dyDescent="0.2">
      <c r="B76" s="369"/>
      <c r="G76" s="1254"/>
      <c r="H76" s="1254"/>
      <c r="I76" s="1252"/>
      <c r="J76" s="1252"/>
      <c r="K76" s="1253"/>
      <c r="L76" s="1253"/>
      <c r="M76" s="1253"/>
      <c r="N76" s="1253"/>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369"/>
      <c r="G77" s="1252"/>
      <c r="H77" s="1252"/>
      <c r="I77" s="1252"/>
      <c r="J77" s="1252"/>
      <c r="K77" s="1250"/>
      <c r="L77" s="1250"/>
      <c r="M77" s="1250"/>
      <c r="N77" s="1250"/>
      <c r="AN77" s="1251" t="s">
        <v>633</v>
      </c>
      <c r="AO77" s="1251"/>
      <c r="AP77" s="1251"/>
      <c r="AQ77" s="1251"/>
      <c r="AR77" s="1251"/>
      <c r="AS77" s="1251"/>
      <c r="AT77" s="1251"/>
      <c r="AU77" s="1251"/>
      <c r="AV77" s="1251"/>
      <c r="AW77" s="1251"/>
      <c r="AX77" s="1251"/>
      <c r="AY77" s="1251"/>
      <c r="AZ77" s="1251"/>
      <c r="BA77" s="1251"/>
      <c r="BB77" s="1249" t="s">
        <v>631</v>
      </c>
      <c r="BC77" s="1249"/>
      <c r="BD77" s="1249"/>
      <c r="BE77" s="1249"/>
      <c r="BF77" s="1249"/>
      <c r="BG77" s="1249"/>
      <c r="BH77" s="1249"/>
      <c r="BI77" s="1249"/>
      <c r="BJ77" s="1249"/>
      <c r="BK77" s="1249"/>
      <c r="BL77" s="1249"/>
      <c r="BM77" s="1249"/>
      <c r="BN77" s="1249"/>
      <c r="BO77" s="1249"/>
      <c r="BP77" s="1246">
        <v>37.6</v>
      </c>
      <c r="BQ77" s="1246"/>
      <c r="BR77" s="1246"/>
      <c r="BS77" s="1246"/>
      <c r="BT77" s="1246"/>
      <c r="BU77" s="1246"/>
      <c r="BV77" s="1246"/>
      <c r="BW77" s="1246"/>
      <c r="BX77" s="1246">
        <v>34</v>
      </c>
      <c r="BY77" s="1246"/>
      <c r="BZ77" s="1246"/>
      <c r="CA77" s="1246"/>
      <c r="CB77" s="1246"/>
      <c r="CC77" s="1246"/>
      <c r="CD77" s="1246"/>
      <c r="CE77" s="1246"/>
      <c r="CF77" s="1246">
        <v>33.9</v>
      </c>
      <c r="CG77" s="1246"/>
      <c r="CH77" s="1246"/>
      <c r="CI77" s="1246"/>
      <c r="CJ77" s="1246"/>
      <c r="CK77" s="1246"/>
      <c r="CL77" s="1246"/>
      <c r="CM77" s="1246"/>
      <c r="CN77" s="1246">
        <v>31.5</v>
      </c>
      <c r="CO77" s="1246"/>
      <c r="CP77" s="1246"/>
      <c r="CQ77" s="1246"/>
      <c r="CR77" s="1246"/>
      <c r="CS77" s="1246"/>
      <c r="CT77" s="1246"/>
      <c r="CU77" s="1246"/>
      <c r="CV77" s="1246">
        <v>23.4</v>
      </c>
      <c r="CW77" s="1246"/>
      <c r="CX77" s="1246"/>
      <c r="CY77" s="1246"/>
      <c r="CZ77" s="1246"/>
      <c r="DA77" s="1246"/>
      <c r="DB77" s="1246"/>
      <c r="DC77" s="1246"/>
    </row>
    <row r="78" spans="2:107" ht="13.2" x14ac:dyDescent="0.2">
      <c r="B78" s="369"/>
      <c r="G78" s="1252"/>
      <c r="H78" s="1252"/>
      <c r="I78" s="1252"/>
      <c r="J78" s="1252"/>
      <c r="K78" s="1250"/>
      <c r="L78" s="1250"/>
      <c r="M78" s="1250"/>
      <c r="N78" s="1250"/>
      <c r="AN78" s="1251"/>
      <c r="AO78" s="1251"/>
      <c r="AP78" s="1251"/>
      <c r="AQ78" s="1251"/>
      <c r="AR78" s="1251"/>
      <c r="AS78" s="1251"/>
      <c r="AT78" s="1251"/>
      <c r="AU78" s="1251"/>
      <c r="AV78" s="1251"/>
      <c r="AW78" s="1251"/>
      <c r="AX78" s="1251"/>
      <c r="AY78" s="1251"/>
      <c r="AZ78" s="1251"/>
      <c r="BA78" s="1251"/>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369"/>
      <c r="G79" s="1252"/>
      <c r="H79" s="1252"/>
      <c r="I79" s="1247"/>
      <c r="J79" s="1247"/>
      <c r="K79" s="1248"/>
      <c r="L79" s="1248"/>
      <c r="M79" s="1248"/>
      <c r="N79" s="1248"/>
      <c r="AN79" s="1251"/>
      <c r="AO79" s="1251"/>
      <c r="AP79" s="1251"/>
      <c r="AQ79" s="1251"/>
      <c r="AR79" s="1251"/>
      <c r="AS79" s="1251"/>
      <c r="AT79" s="1251"/>
      <c r="AU79" s="1251"/>
      <c r="AV79" s="1251"/>
      <c r="AW79" s="1251"/>
      <c r="AX79" s="1251"/>
      <c r="AY79" s="1251"/>
      <c r="AZ79" s="1251"/>
      <c r="BA79" s="1251"/>
      <c r="BB79" s="1249" t="s">
        <v>635</v>
      </c>
      <c r="BC79" s="1249"/>
      <c r="BD79" s="1249"/>
      <c r="BE79" s="1249"/>
      <c r="BF79" s="1249"/>
      <c r="BG79" s="1249"/>
      <c r="BH79" s="1249"/>
      <c r="BI79" s="1249"/>
      <c r="BJ79" s="1249"/>
      <c r="BK79" s="1249"/>
      <c r="BL79" s="1249"/>
      <c r="BM79" s="1249"/>
      <c r="BN79" s="1249"/>
      <c r="BO79" s="1249"/>
      <c r="BP79" s="1246">
        <v>6.1</v>
      </c>
      <c r="BQ79" s="1246"/>
      <c r="BR79" s="1246"/>
      <c r="BS79" s="1246"/>
      <c r="BT79" s="1246"/>
      <c r="BU79" s="1246"/>
      <c r="BV79" s="1246"/>
      <c r="BW79" s="1246"/>
      <c r="BX79" s="1246">
        <v>5.9</v>
      </c>
      <c r="BY79" s="1246"/>
      <c r="BZ79" s="1246"/>
      <c r="CA79" s="1246"/>
      <c r="CB79" s="1246"/>
      <c r="CC79" s="1246"/>
      <c r="CD79" s="1246"/>
      <c r="CE79" s="1246"/>
      <c r="CF79" s="1246">
        <v>5.7</v>
      </c>
      <c r="CG79" s="1246"/>
      <c r="CH79" s="1246"/>
      <c r="CI79" s="1246"/>
      <c r="CJ79" s="1246"/>
      <c r="CK79" s="1246"/>
      <c r="CL79" s="1246"/>
      <c r="CM79" s="1246"/>
      <c r="CN79" s="1246">
        <v>5.4</v>
      </c>
      <c r="CO79" s="1246"/>
      <c r="CP79" s="1246"/>
      <c r="CQ79" s="1246"/>
      <c r="CR79" s="1246"/>
      <c r="CS79" s="1246"/>
      <c r="CT79" s="1246"/>
      <c r="CU79" s="1246"/>
      <c r="CV79" s="1246">
        <v>5.2</v>
      </c>
      <c r="CW79" s="1246"/>
      <c r="CX79" s="1246"/>
      <c r="CY79" s="1246"/>
      <c r="CZ79" s="1246"/>
      <c r="DA79" s="1246"/>
      <c r="DB79" s="1246"/>
      <c r="DC79" s="1246"/>
    </row>
    <row r="80" spans="2:107" ht="13.2" x14ac:dyDescent="0.2">
      <c r="B80" s="369"/>
      <c r="G80" s="1252"/>
      <c r="H80" s="1252"/>
      <c r="I80" s="1247"/>
      <c r="J80" s="1247"/>
      <c r="K80" s="1248"/>
      <c r="L80" s="1248"/>
      <c r="M80" s="1248"/>
      <c r="N80" s="1248"/>
      <c r="AN80" s="1251"/>
      <c r="AO80" s="1251"/>
      <c r="AP80" s="1251"/>
      <c r="AQ80" s="1251"/>
      <c r="AR80" s="1251"/>
      <c r="AS80" s="1251"/>
      <c r="AT80" s="1251"/>
      <c r="AU80" s="1251"/>
      <c r="AV80" s="1251"/>
      <c r="AW80" s="1251"/>
      <c r="AX80" s="1251"/>
      <c r="AY80" s="1251"/>
      <c r="AZ80" s="1251"/>
      <c r="BA80" s="1251"/>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cNLQiroBHao40i4ScXO294r6VRyLRC2VMbJg++T3H15gLf9KFRuvswbHQWxBVqbcGRSoZ+OfFPF4tG2ohmESOg==" saltValue="jstMAHlDZ13gJhE/8bJP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5" zoomScaleNormal="85" zoomScaleSheetLayoutView="70" workbookViewId="0">
      <selection activeCell="BB22" sqref="BB2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ELR2d+s64zSj9o5I+c4qJ4tKTXxEfv5YqdyavKXesbzeFDUDDKaSavbFNcCC/9jeWPcsFajFs2iHs1ghw5ESug==" saltValue="ohihsdwyY9amh5S7uVsl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85" zoomScaleNormal="85" zoomScaleSheetLayoutView="55" workbookViewId="0">
      <selection activeCell="BB22" sqref="BB2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JirG1910ZcG0V6Np8bUAywSFBiCSCaSBSN26q6hyJYPpphZs5Xe6q2k7eV2+acBBCUhjFJAU/Cv32K3nhNg4fQ==" saltValue="Gx6ZvFkivCHTWUpcR5Wy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53975</v>
      </c>
      <c r="E3" s="153"/>
      <c r="F3" s="154">
        <v>48088</v>
      </c>
      <c r="G3" s="155"/>
      <c r="H3" s="156"/>
    </row>
    <row r="4" spans="1:8" x14ac:dyDescent="0.2">
      <c r="A4" s="157"/>
      <c r="B4" s="158"/>
      <c r="C4" s="159"/>
      <c r="D4" s="160">
        <v>33328</v>
      </c>
      <c r="E4" s="161"/>
      <c r="F4" s="162">
        <v>25183</v>
      </c>
      <c r="G4" s="163"/>
      <c r="H4" s="164"/>
    </row>
    <row r="5" spans="1:8" x14ac:dyDescent="0.2">
      <c r="A5" s="145" t="s">
        <v>557</v>
      </c>
      <c r="B5" s="150"/>
      <c r="C5" s="151"/>
      <c r="D5" s="152">
        <v>43231</v>
      </c>
      <c r="E5" s="153"/>
      <c r="F5" s="154">
        <v>46457</v>
      </c>
      <c r="G5" s="155"/>
      <c r="H5" s="156"/>
    </row>
    <row r="6" spans="1:8" x14ac:dyDescent="0.2">
      <c r="A6" s="157"/>
      <c r="B6" s="158"/>
      <c r="C6" s="159"/>
      <c r="D6" s="160">
        <v>21050</v>
      </c>
      <c r="E6" s="161"/>
      <c r="F6" s="162">
        <v>24020</v>
      </c>
      <c r="G6" s="163"/>
      <c r="H6" s="164"/>
    </row>
    <row r="7" spans="1:8" x14ac:dyDescent="0.2">
      <c r="A7" s="145" t="s">
        <v>558</v>
      </c>
      <c r="B7" s="150"/>
      <c r="C7" s="151"/>
      <c r="D7" s="152">
        <v>57795</v>
      </c>
      <c r="E7" s="153"/>
      <c r="F7" s="154">
        <v>51849</v>
      </c>
      <c r="G7" s="155"/>
      <c r="H7" s="156"/>
    </row>
    <row r="8" spans="1:8" x14ac:dyDescent="0.2">
      <c r="A8" s="157"/>
      <c r="B8" s="158"/>
      <c r="C8" s="159"/>
      <c r="D8" s="160">
        <v>22705</v>
      </c>
      <c r="E8" s="161"/>
      <c r="F8" s="162">
        <v>26326</v>
      </c>
      <c r="G8" s="163"/>
      <c r="H8" s="164"/>
    </row>
    <row r="9" spans="1:8" x14ac:dyDescent="0.2">
      <c r="A9" s="145" t="s">
        <v>559</v>
      </c>
      <c r="B9" s="150"/>
      <c r="C9" s="151"/>
      <c r="D9" s="152">
        <v>48549</v>
      </c>
      <c r="E9" s="153"/>
      <c r="F9" s="154">
        <v>52191</v>
      </c>
      <c r="G9" s="155"/>
      <c r="H9" s="156"/>
    </row>
    <row r="10" spans="1:8" x14ac:dyDescent="0.2">
      <c r="A10" s="157"/>
      <c r="B10" s="158"/>
      <c r="C10" s="159"/>
      <c r="D10" s="160">
        <v>25737</v>
      </c>
      <c r="E10" s="161"/>
      <c r="F10" s="162">
        <v>26807</v>
      </c>
      <c r="G10" s="163"/>
      <c r="H10" s="164"/>
    </row>
    <row r="11" spans="1:8" x14ac:dyDescent="0.2">
      <c r="A11" s="145" t="s">
        <v>560</v>
      </c>
      <c r="B11" s="150"/>
      <c r="C11" s="151"/>
      <c r="D11" s="152">
        <v>38534</v>
      </c>
      <c r="E11" s="153"/>
      <c r="F11" s="154">
        <v>48105</v>
      </c>
      <c r="G11" s="155"/>
      <c r="H11" s="156"/>
    </row>
    <row r="12" spans="1:8" x14ac:dyDescent="0.2">
      <c r="A12" s="157"/>
      <c r="B12" s="158"/>
      <c r="C12" s="165"/>
      <c r="D12" s="160">
        <v>18474</v>
      </c>
      <c r="E12" s="161"/>
      <c r="F12" s="162">
        <v>24072</v>
      </c>
      <c r="G12" s="163"/>
      <c r="H12" s="164"/>
    </row>
    <row r="13" spans="1:8" x14ac:dyDescent="0.2">
      <c r="A13" s="145"/>
      <c r="B13" s="150"/>
      <c r="C13" s="166"/>
      <c r="D13" s="167">
        <v>48417</v>
      </c>
      <c r="E13" s="168"/>
      <c r="F13" s="169">
        <v>49338</v>
      </c>
      <c r="G13" s="170"/>
      <c r="H13" s="156"/>
    </row>
    <row r="14" spans="1:8" x14ac:dyDescent="0.2">
      <c r="A14" s="157"/>
      <c r="B14" s="158"/>
      <c r="C14" s="159"/>
      <c r="D14" s="160">
        <v>24259</v>
      </c>
      <c r="E14" s="161"/>
      <c r="F14" s="162">
        <v>25282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2.0299999999999998</v>
      </c>
      <c r="C19" s="171">
        <f>ROUND(VALUE(SUBSTITUTE(実質収支比率等に係る経年分析!G$48,"▲","-")),2)</f>
        <v>2.5099999999999998</v>
      </c>
      <c r="D19" s="171">
        <f>ROUND(VALUE(SUBSTITUTE(実質収支比率等に係る経年分析!H$48,"▲","-")),2)</f>
        <v>0.24</v>
      </c>
      <c r="E19" s="171">
        <f>ROUND(VALUE(SUBSTITUTE(実質収支比率等に係る経年分析!I$48,"▲","-")),2)</f>
        <v>4.99</v>
      </c>
      <c r="F19" s="171">
        <f>ROUND(VALUE(SUBSTITUTE(実質収支比率等に係る経年分析!J$48,"▲","-")),2)</f>
        <v>4.3600000000000003</v>
      </c>
    </row>
    <row r="20" spans="1:11" x14ac:dyDescent="0.2">
      <c r="A20" s="171" t="s">
        <v>54</v>
      </c>
      <c r="B20" s="171">
        <f>ROUND(VALUE(SUBSTITUTE(実質収支比率等に係る経年分析!F$47,"▲","-")),2)</f>
        <v>17.47</v>
      </c>
      <c r="C20" s="171">
        <f>ROUND(VALUE(SUBSTITUTE(実質収支比率等に係る経年分析!G$47,"▲","-")),2)</f>
        <v>17.170000000000002</v>
      </c>
      <c r="D20" s="171">
        <f>ROUND(VALUE(SUBSTITUTE(実質収支比率等に係る経年分析!H$47,"▲","-")),2)</f>
        <v>15.3</v>
      </c>
      <c r="E20" s="171">
        <f>ROUND(VALUE(SUBSTITUTE(実質収支比率等に係る経年分析!I$47,"▲","-")),2)</f>
        <v>15.21</v>
      </c>
      <c r="F20" s="171">
        <f>ROUND(VALUE(SUBSTITUTE(実質収支比率等に係る経年分析!J$47,"▲","-")),2)</f>
        <v>17.07</v>
      </c>
    </row>
    <row r="21" spans="1:11" x14ac:dyDescent="0.2">
      <c r="A21" s="171" t="s">
        <v>55</v>
      </c>
      <c r="B21" s="171">
        <f>IF(ISNUMBER(VALUE(SUBSTITUTE(実質収支比率等に係る経年分析!F$49,"▲","-"))),ROUND(VALUE(SUBSTITUTE(実質収支比率等に係る経年分析!F$49,"▲","-")),2),NA())</f>
        <v>-2.1800000000000002</v>
      </c>
      <c r="C21" s="171">
        <f>IF(ISNUMBER(VALUE(SUBSTITUTE(実質収支比率等に係る経年分析!G$49,"▲","-"))),ROUND(VALUE(SUBSTITUTE(実質収支比率等に係る経年分析!G$49,"▲","-")),2),NA())</f>
        <v>-0.62</v>
      </c>
      <c r="D21" s="171">
        <f>IF(ISNUMBER(VALUE(SUBSTITUTE(実質収支比率等に係る経年分析!H$49,"▲","-"))),ROUND(VALUE(SUBSTITUTE(実質収支比率等に係る経年分析!H$49,"▲","-")),2),NA())</f>
        <v>-5.54</v>
      </c>
      <c r="E21" s="171">
        <f>IF(ISNUMBER(VALUE(SUBSTITUTE(実質収支比率等に係る経年分析!I$49,"▲","-"))),ROUND(VALUE(SUBSTITUTE(実質収支比率等に係る経年分析!I$49,"▲","-")),2),NA())</f>
        <v>4.78</v>
      </c>
      <c r="F21" s="171">
        <f>IF(ISNUMBER(VALUE(SUBSTITUTE(実質収支比率等に係る経年分析!J$49,"▲","-"))),ROUND(VALUE(SUBSTITUTE(実質収支比率等に係る経年分析!J$49,"▲","-")),2),NA())</f>
        <v>-0.43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戸隠観光施設事業会計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0.95</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1.1299999999999999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1.25</v>
      </c>
    </row>
    <row r="33" spans="1:16" x14ac:dyDescent="0.2">
      <c r="A33" s="172" t="str">
        <f>IF(連結実質赤字比率に係る赤字・黒字の構成分析!C$37="",NA(),連結実質赤字比率に係る赤字・黒字の構成分析!C$37)</f>
        <v>産業団地事業会計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1.65</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2.5099999999999998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4.3600000000000003</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15.93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19072</v>
      </c>
      <c r="E42" s="173"/>
      <c r="F42" s="173"/>
      <c r="G42" s="173">
        <f>'実質公債費比率（分子）の構造'!L$52</f>
        <v>19064</v>
      </c>
      <c r="H42" s="173"/>
      <c r="I42" s="173"/>
      <c r="J42" s="173">
        <f>'実質公債費比率（分子）の構造'!M$52</f>
        <v>18838</v>
      </c>
      <c r="K42" s="173"/>
      <c r="L42" s="173"/>
      <c r="M42" s="173">
        <f>'実質公債費比率（分子）の構造'!N$52</f>
        <v>18153</v>
      </c>
      <c r="N42" s="173"/>
      <c r="O42" s="173"/>
      <c r="P42" s="173">
        <f>'実質公債費比率（分子）の構造'!O$52</f>
        <v>18284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162</v>
      </c>
      <c r="C44" s="173"/>
      <c r="D44" s="173"/>
      <c r="E44" s="173">
        <f>'実質公債費比率（分子）の構造'!L$50</f>
        <v>157</v>
      </c>
      <c r="F44" s="173"/>
      <c r="G44" s="173"/>
      <c r="H44" s="173">
        <f>'実質公債費比率（分子）の構造'!M$50</f>
        <v>132</v>
      </c>
      <c r="I44" s="173"/>
      <c r="J44" s="173"/>
      <c r="K44" s="173">
        <f>'実質公債費比率（分子）の構造'!N$50</f>
        <v>128</v>
      </c>
      <c r="L44" s="173"/>
      <c r="M44" s="173"/>
      <c r="N44" s="173">
        <f>'実質公債費比率（分子）の構造'!O$50</f>
        <v>61</v>
      </c>
      <c r="O44" s="173"/>
      <c r="P44" s="173"/>
    </row>
    <row r="45" spans="1:16" x14ac:dyDescent="0.2">
      <c r="A45" s="173" t="s">
        <v>65</v>
      </c>
      <c r="B45" s="173">
        <f>'実質公債費比率（分子）の構造'!K$49</f>
        <v>51</v>
      </c>
      <c r="C45" s="173"/>
      <c r="D45" s="173"/>
      <c r="E45" s="173">
        <f>'実質公債費比率（分子）の構造'!L$49</f>
        <v>96</v>
      </c>
      <c r="F45" s="173"/>
      <c r="G45" s="173"/>
      <c r="H45" s="173">
        <f>'実質公債費比率（分子）の構造'!M$49</f>
        <v>460</v>
      </c>
      <c r="I45" s="173"/>
      <c r="J45" s="173"/>
      <c r="K45" s="173">
        <f>'実質公債費比率（分子）の構造'!N$49</f>
        <v>860</v>
      </c>
      <c r="L45" s="173"/>
      <c r="M45" s="173"/>
      <c r="N45" s="173">
        <f>'実質公債費比率（分子）の構造'!O$49</f>
        <v>931</v>
      </c>
      <c r="O45" s="173"/>
      <c r="P45" s="173"/>
    </row>
    <row r="46" spans="1:16" x14ac:dyDescent="0.2">
      <c r="A46" s="173" t="s">
        <v>66</v>
      </c>
      <c r="B46" s="173">
        <f>'実質公債費比率（分子）の構造'!K$48</f>
        <v>5005</v>
      </c>
      <c r="C46" s="173"/>
      <c r="D46" s="173"/>
      <c r="E46" s="173">
        <f>'実質公債費比率（分子）の構造'!L$48</f>
        <v>4934</v>
      </c>
      <c r="F46" s="173"/>
      <c r="G46" s="173"/>
      <c r="H46" s="173">
        <f>'実質公債費比率（分子）の構造'!M$48</f>
        <v>4880</v>
      </c>
      <c r="I46" s="173"/>
      <c r="J46" s="173"/>
      <c r="K46" s="173">
        <f>'実質公債費比率（分子）の構造'!N$48</f>
        <v>4780</v>
      </c>
      <c r="L46" s="173"/>
      <c r="M46" s="173"/>
      <c r="N46" s="173">
        <f>'実質公債費比率（分子）の構造'!O$48</f>
        <v>4751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15629</v>
      </c>
      <c r="C49" s="173"/>
      <c r="D49" s="173"/>
      <c r="E49" s="173">
        <f>'実質公債費比率（分子）の構造'!L$45</f>
        <v>15713</v>
      </c>
      <c r="F49" s="173"/>
      <c r="G49" s="173"/>
      <c r="H49" s="173">
        <f>'実質公債費比率（分子）の構造'!M$45</f>
        <v>15965</v>
      </c>
      <c r="I49" s="173"/>
      <c r="J49" s="173"/>
      <c r="K49" s="173">
        <f>'実質公債費比率（分子）の構造'!N$45</f>
        <v>15990</v>
      </c>
      <c r="L49" s="173"/>
      <c r="M49" s="173"/>
      <c r="N49" s="173">
        <f>'実質公債費比率（分子）の構造'!O$45</f>
        <v>16180</v>
      </c>
      <c r="O49" s="173"/>
      <c r="P49" s="173"/>
    </row>
    <row r="50" spans="1:16" x14ac:dyDescent="0.2">
      <c r="A50" s="173" t="s">
        <v>70</v>
      </c>
      <c r="B50" s="173" t="e">
        <f>NA()</f>
        <v>#N/A</v>
      </c>
      <c r="C50" s="173">
        <f>IF(ISNUMBER('実質公債費比率（分子）の構造'!K$53),'実質公債費比率（分子）の構造'!K$53,NA())</f>
        <v>1775</v>
      </c>
      <c r="D50" s="173" t="e">
        <f>NA()</f>
        <v>#N/A</v>
      </c>
      <c r="E50" s="173" t="e">
        <f>NA()</f>
        <v>#N/A</v>
      </c>
      <c r="F50" s="173">
        <f>IF(ISNUMBER('実質公債費比率（分子）の構造'!L$53),'実質公債費比率（分子）の構造'!L$53,NA())</f>
        <v>1836</v>
      </c>
      <c r="G50" s="173" t="e">
        <f>NA()</f>
        <v>#N/A</v>
      </c>
      <c r="H50" s="173" t="e">
        <f>NA()</f>
        <v>#N/A</v>
      </c>
      <c r="I50" s="173">
        <f>IF(ISNUMBER('実質公債費比率（分子）の構造'!M$53),'実質公債費比率（分子）の構造'!M$53,NA())</f>
        <v>2599</v>
      </c>
      <c r="J50" s="173" t="e">
        <f>NA()</f>
        <v>#N/A</v>
      </c>
      <c r="K50" s="173" t="e">
        <f>NA()</f>
        <v>#N/A</v>
      </c>
      <c r="L50" s="173">
        <f>IF(ISNUMBER('実質公債費比率（分子）の構造'!N$53),'実質公債費比率（分子）の構造'!N$53,NA())</f>
        <v>3605</v>
      </c>
      <c r="M50" s="173" t="e">
        <f>NA()</f>
        <v>#N/A</v>
      </c>
      <c r="N50" s="173" t="e">
        <f>NA()</f>
        <v>#N/A</v>
      </c>
      <c r="O50" s="173">
        <f>IF(ISNUMBER('実質公債費比率（分子）の構造'!O$53),'実質公債費比率（分子）の構造'!O$53,NA())</f>
        <v>3639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163743</v>
      </c>
      <c r="E56" s="172"/>
      <c r="F56" s="172"/>
      <c r="G56" s="172">
        <f>'将来負担比率（分子）の構造'!J$52</f>
        <v>162553</v>
      </c>
      <c r="H56" s="172"/>
      <c r="I56" s="172"/>
      <c r="J56" s="172">
        <f>'将来負担比率（分子）の構造'!K$52</f>
        <v>158386</v>
      </c>
      <c r="K56" s="172"/>
      <c r="L56" s="172"/>
      <c r="M56" s="172">
        <f>'将来負担比率（分子）の構造'!L$52</f>
        <v>161867</v>
      </c>
      <c r="N56" s="172"/>
      <c r="O56" s="172"/>
      <c r="P56" s="172">
        <f>'将来負担比率（分子）の構造'!M$52</f>
        <v>157590</v>
      </c>
    </row>
    <row r="57" spans="1:16" x14ac:dyDescent="0.2">
      <c r="A57" s="172" t="s">
        <v>41</v>
      </c>
      <c r="B57" s="172"/>
      <c r="C57" s="172"/>
      <c r="D57" s="172">
        <f>'将来負担比率（分子）の構造'!I$51</f>
        <v>27798</v>
      </c>
      <c r="E57" s="172"/>
      <c r="F57" s="172"/>
      <c r="G57" s="172">
        <f>'将来負担比率（分子）の構造'!J$51</f>
        <v>28837</v>
      </c>
      <c r="H57" s="172"/>
      <c r="I57" s="172"/>
      <c r="J57" s="172">
        <f>'将来負担比率（分子）の構造'!K$51</f>
        <v>28039</v>
      </c>
      <c r="K57" s="172"/>
      <c r="L57" s="172"/>
      <c r="M57" s="172">
        <f>'将来負担比率（分子）の構造'!L$51</f>
        <v>26342</v>
      </c>
      <c r="N57" s="172"/>
      <c r="O57" s="172"/>
      <c r="P57" s="172">
        <f>'将来負担比率（分子）の構造'!M$51</f>
        <v>25211</v>
      </c>
    </row>
    <row r="58" spans="1:16" x14ac:dyDescent="0.2">
      <c r="A58" s="172" t="s">
        <v>40</v>
      </c>
      <c r="B58" s="172"/>
      <c r="C58" s="172"/>
      <c r="D58" s="172">
        <f>'将来負担比率（分子）の構造'!I$50</f>
        <v>26172</v>
      </c>
      <c r="E58" s="172"/>
      <c r="F58" s="172"/>
      <c r="G58" s="172">
        <f>'将来負担比率（分子）の構造'!J$50</f>
        <v>26492</v>
      </c>
      <c r="H58" s="172"/>
      <c r="I58" s="172"/>
      <c r="J58" s="172">
        <f>'将来負担比率（分子）の構造'!K$50</f>
        <v>25329</v>
      </c>
      <c r="K58" s="172"/>
      <c r="L58" s="172"/>
      <c r="M58" s="172">
        <f>'将来負担比率（分子）の構造'!L$50</f>
        <v>27732</v>
      </c>
      <c r="N58" s="172"/>
      <c r="O58" s="172"/>
      <c r="P58" s="172">
        <f>'将来負担比率（分子）の構造'!M$50</f>
        <v>34148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907</v>
      </c>
      <c r="C61" s="172"/>
      <c r="D61" s="172"/>
      <c r="E61" s="172">
        <f>'将来負担比率（分子）の構造'!J$46</f>
        <v>1467</v>
      </c>
      <c r="F61" s="172"/>
      <c r="G61" s="172"/>
      <c r="H61" s="172">
        <f>'将来負担比率（分子）の構造'!K$46</f>
        <v>1144</v>
      </c>
      <c r="I61" s="172"/>
      <c r="J61" s="172"/>
      <c r="K61" s="172">
        <f>'将来負担比率（分子）の構造'!L$46</f>
        <v>1059</v>
      </c>
      <c r="L61" s="172"/>
      <c r="M61" s="172"/>
      <c r="N61" s="172">
        <f>'将来負担比率（分子）の構造'!M$46</f>
        <v>1169</v>
      </c>
      <c r="O61" s="172"/>
      <c r="P61" s="172"/>
    </row>
    <row r="62" spans="1:16" x14ac:dyDescent="0.2">
      <c r="A62" s="172" t="s">
        <v>34</v>
      </c>
      <c r="B62" s="172">
        <f>'将来負担比率（分子）の構造'!I$45</f>
        <v>22796</v>
      </c>
      <c r="C62" s="172"/>
      <c r="D62" s="172"/>
      <c r="E62" s="172">
        <f>'将来負担比率（分子）の構造'!J$45</f>
        <v>22262</v>
      </c>
      <c r="F62" s="172"/>
      <c r="G62" s="172"/>
      <c r="H62" s="172">
        <f>'将来負担比率（分子）の構造'!K$45</f>
        <v>22084</v>
      </c>
      <c r="I62" s="172"/>
      <c r="J62" s="172"/>
      <c r="K62" s="172">
        <f>'将来負担比率（分子）の構造'!L$45</f>
        <v>22507</v>
      </c>
      <c r="L62" s="172"/>
      <c r="M62" s="172"/>
      <c r="N62" s="172">
        <f>'将来負担比率（分子）の構造'!M$45</f>
        <v>22629</v>
      </c>
      <c r="O62" s="172"/>
      <c r="P62" s="172"/>
    </row>
    <row r="63" spans="1:16" x14ac:dyDescent="0.2">
      <c r="A63" s="172" t="s">
        <v>33</v>
      </c>
      <c r="B63" s="172">
        <f>'将来負担比率（分子）の構造'!I$44</f>
        <v>4895</v>
      </c>
      <c r="C63" s="172"/>
      <c r="D63" s="172"/>
      <c r="E63" s="172">
        <f>'将来負担比率（分子）の構造'!J$44</f>
        <v>10935</v>
      </c>
      <c r="F63" s="172"/>
      <c r="G63" s="172"/>
      <c r="H63" s="172">
        <f>'将来負担比率（分子）の構造'!K$44</f>
        <v>11755</v>
      </c>
      <c r="I63" s="172"/>
      <c r="J63" s="172"/>
      <c r="K63" s="172">
        <f>'将来負担比率（分子）の構造'!L$44</f>
        <v>12894</v>
      </c>
      <c r="L63" s="172"/>
      <c r="M63" s="172"/>
      <c r="N63" s="172">
        <f>'将来負担比率（分子）の構造'!M$44</f>
        <v>14107</v>
      </c>
      <c r="O63" s="172"/>
      <c r="P63" s="172"/>
    </row>
    <row r="64" spans="1:16" x14ac:dyDescent="0.2">
      <c r="A64" s="172" t="s">
        <v>32</v>
      </c>
      <c r="B64" s="172">
        <f>'将来負担比率（分子）の構造'!I$43</f>
        <v>55512</v>
      </c>
      <c r="C64" s="172"/>
      <c r="D64" s="172"/>
      <c r="E64" s="172">
        <f>'将来負担比率（分子）の構造'!J$43</f>
        <v>52015</v>
      </c>
      <c r="F64" s="172"/>
      <c r="G64" s="172"/>
      <c r="H64" s="172">
        <f>'将来負担比率（分子）の構造'!K$43</f>
        <v>48548</v>
      </c>
      <c r="I64" s="172"/>
      <c r="J64" s="172"/>
      <c r="K64" s="172">
        <f>'将来負担比率（分子）の構造'!L$43</f>
        <v>46362</v>
      </c>
      <c r="L64" s="172"/>
      <c r="M64" s="172"/>
      <c r="N64" s="172">
        <f>'将来負担比率（分子）の構造'!M$43</f>
        <v>44642</v>
      </c>
      <c r="O64" s="172"/>
      <c r="P64" s="172"/>
    </row>
    <row r="65" spans="1:16" x14ac:dyDescent="0.2">
      <c r="A65" s="172" t="s">
        <v>31</v>
      </c>
      <c r="B65" s="172">
        <f>'将来負担比率（分子）の構造'!I$42</f>
        <v>4632</v>
      </c>
      <c r="C65" s="172"/>
      <c r="D65" s="172"/>
      <c r="E65" s="172">
        <f>'将来負担比率（分子）の構造'!J$42</f>
        <v>4411</v>
      </c>
      <c r="F65" s="172"/>
      <c r="G65" s="172"/>
      <c r="H65" s="172">
        <f>'将来負担比率（分子）の構造'!K$42</f>
        <v>4617</v>
      </c>
      <c r="I65" s="172"/>
      <c r="J65" s="172"/>
      <c r="K65" s="172">
        <f>'将来負担比率（分子）の構造'!L$42</f>
        <v>4323</v>
      </c>
      <c r="L65" s="172"/>
      <c r="M65" s="172"/>
      <c r="N65" s="172">
        <f>'将来負担比率（分子）の構造'!M$42</f>
        <v>3956</v>
      </c>
      <c r="O65" s="172"/>
      <c r="P65" s="172"/>
    </row>
    <row r="66" spans="1:16" x14ac:dyDescent="0.2">
      <c r="A66" s="172" t="s">
        <v>30</v>
      </c>
      <c r="B66" s="172">
        <f>'将来負担比率（分子）の構造'!I$41</f>
        <v>162233</v>
      </c>
      <c r="C66" s="172"/>
      <c r="D66" s="172"/>
      <c r="E66" s="172">
        <f>'将来負担比率（分子）の構造'!J$41</f>
        <v>158797</v>
      </c>
      <c r="F66" s="172"/>
      <c r="G66" s="172"/>
      <c r="H66" s="172">
        <f>'将来負担比率（分子）の構造'!K$41</f>
        <v>160273</v>
      </c>
      <c r="I66" s="172"/>
      <c r="J66" s="172"/>
      <c r="K66" s="172">
        <f>'将来負担比率（分子）の構造'!L$41</f>
        <v>160516</v>
      </c>
      <c r="L66" s="172"/>
      <c r="M66" s="172"/>
      <c r="N66" s="172">
        <f>'将来負担比率（分子）の構造'!M$41</f>
        <v>156024</v>
      </c>
      <c r="O66" s="172"/>
      <c r="P66" s="172"/>
    </row>
    <row r="67" spans="1:16" x14ac:dyDescent="0.2">
      <c r="A67" s="172" t="s">
        <v>74</v>
      </c>
      <c r="B67" s="172" t="e">
        <f>NA()</f>
        <v>#N/A</v>
      </c>
      <c r="C67" s="172">
        <f>IF(ISNUMBER('将来負担比率（分子）の構造'!I$53), IF('将来負担比率（分子）の構造'!I$53 &lt; 0, 0, '将来負担比率（分子）の構造'!I$53), NA())</f>
        <v>33262</v>
      </c>
      <c r="D67" s="172" t="e">
        <f>NA()</f>
        <v>#N/A</v>
      </c>
      <c r="E67" s="172" t="e">
        <f>NA()</f>
        <v>#N/A</v>
      </c>
      <c r="F67" s="172">
        <f>IF(ISNUMBER('将来負担比率（分子）の構造'!J$53), IF('将来負担比率（分子）の構造'!J$53 &lt; 0, 0, '将来負担比率（分子）の構造'!J$53), NA())</f>
        <v>32006</v>
      </c>
      <c r="G67" s="172" t="e">
        <f>NA()</f>
        <v>#N/A</v>
      </c>
      <c r="H67" s="172" t="e">
        <f>NA()</f>
        <v>#N/A</v>
      </c>
      <c r="I67" s="172">
        <f>IF(ISNUMBER('将来負担比率（分子）の構造'!K$53), IF('将来負担比率（分子）の構造'!K$53 &lt; 0, 0, '将来負担比率（分子）の構造'!K$53), NA())</f>
        <v>36666</v>
      </c>
      <c r="J67" s="172" t="e">
        <f>NA()</f>
        <v>#N/A</v>
      </c>
      <c r="K67" s="172" t="e">
        <f>NA()</f>
        <v>#N/A</v>
      </c>
      <c r="L67" s="172">
        <f>IF(ISNUMBER('将来負担比率（分子）の構造'!L$53), IF('将来負担比率（分子）の構造'!L$53 &lt; 0, 0, '将来負担比率（分子）の構造'!L$53), NA())</f>
        <v>31719</v>
      </c>
      <c r="M67" s="172" t="e">
        <f>NA()</f>
        <v>#N/A</v>
      </c>
      <c r="N67" s="172" t="e">
        <f>NA()</f>
        <v>#N/A</v>
      </c>
      <c r="O67" s="172">
        <f>IF(ISNUMBER('将来負担比率（分子）の構造'!M$53), IF('将来負担比率（分子）の構造'!M$53 &lt; 0, 0, '将来負担比率（分子）の構造'!M$53), NA())</f>
        <v>25578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13408</v>
      </c>
      <c r="C72" s="176">
        <f>基金残高に係る経年分析!G55</f>
        <v>13535</v>
      </c>
      <c r="D72" s="176">
        <f>基金残高に係る経年分析!H55</f>
        <v>15772</v>
      </c>
    </row>
    <row r="73" spans="1:16" x14ac:dyDescent="0.2">
      <c r="A73" s="175" t="s">
        <v>77</v>
      </c>
      <c r="B73" s="176">
        <f>基金残高に係る経年分析!F56</f>
        <v>4073</v>
      </c>
      <c r="C73" s="176">
        <f>基金残高に係る経年分析!G56</f>
        <v>4076</v>
      </c>
      <c r="D73" s="176">
        <f>基金残高に係る経年分析!H56</f>
        <v>7503</v>
      </c>
    </row>
    <row r="74" spans="1:16" x14ac:dyDescent="0.2">
      <c r="A74" s="175" t="s">
        <v>78</v>
      </c>
      <c r="B74" s="176">
        <f>基金残高に係る経年分析!F57</f>
        <v>13781</v>
      </c>
      <c r="C74" s="176">
        <f>基金残高に係る経年分析!G57</f>
        <v>13886</v>
      </c>
      <c r="D74" s="176">
        <f>基金残高に係る経年分析!H57</f>
        <v>15046</v>
      </c>
    </row>
  </sheetData>
  <sheetProtection algorithmName="SHA-512" hashValue="6Vv/3LKG5c1tJ8JhTiMi1Kf5xoRSrMcTntNrhr0pV607BomE/pvBoMIe8HJHeHYe+hFZb7HJ+lwpui/8Bwmr2w==" saltValue="SXyjlk+3AkQ7/TU5wX6o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2">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2">
      <c r="B5" s="642" t="s">
        <v>227</v>
      </c>
      <c r="C5" s="643"/>
      <c r="D5" s="643"/>
      <c r="E5" s="643"/>
      <c r="F5" s="643"/>
      <c r="G5" s="643"/>
      <c r="H5" s="643"/>
      <c r="I5" s="643"/>
      <c r="J5" s="643"/>
      <c r="K5" s="643"/>
      <c r="L5" s="643"/>
      <c r="M5" s="643"/>
      <c r="N5" s="643"/>
      <c r="O5" s="643"/>
      <c r="P5" s="643"/>
      <c r="Q5" s="644"/>
      <c r="R5" s="645">
        <v>58263038</v>
      </c>
      <c r="S5" s="646"/>
      <c r="T5" s="646"/>
      <c r="U5" s="646"/>
      <c r="V5" s="646"/>
      <c r="W5" s="646"/>
      <c r="X5" s="646"/>
      <c r="Y5" s="647"/>
      <c r="Z5" s="648">
        <v>33.1</v>
      </c>
      <c r="AA5" s="648"/>
      <c r="AB5" s="648"/>
      <c r="AC5" s="648"/>
      <c r="AD5" s="649">
        <v>54517589</v>
      </c>
      <c r="AE5" s="649"/>
      <c r="AF5" s="649"/>
      <c r="AG5" s="649"/>
      <c r="AH5" s="649"/>
      <c r="AI5" s="649"/>
      <c r="AJ5" s="649"/>
      <c r="AK5" s="649"/>
      <c r="AL5" s="650">
        <v>60.6</v>
      </c>
      <c r="AM5" s="651"/>
      <c r="AN5" s="651"/>
      <c r="AO5" s="652"/>
      <c r="AP5" s="642" t="s">
        <v>228</v>
      </c>
      <c r="AQ5" s="643"/>
      <c r="AR5" s="643"/>
      <c r="AS5" s="643"/>
      <c r="AT5" s="643"/>
      <c r="AU5" s="643"/>
      <c r="AV5" s="643"/>
      <c r="AW5" s="643"/>
      <c r="AX5" s="643"/>
      <c r="AY5" s="643"/>
      <c r="AZ5" s="643"/>
      <c r="BA5" s="643"/>
      <c r="BB5" s="643"/>
      <c r="BC5" s="643"/>
      <c r="BD5" s="643"/>
      <c r="BE5" s="643"/>
      <c r="BF5" s="644"/>
      <c r="BG5" s="656">
        <v>52399073</v>
      </c>
      <c r="BH5" s="657"/>
      <c r="BI5" s="657"/>
      <c r="BJ5" s="657"/>
      <c r="BK5" s="657"/>
      <c r="BL5" s="657"/>
      <c r="BM5" s="657"/>
      <c r="BN5" s="658"/>
      <c r="BO5" s="659">
        <v>89.9</v>
      </c>
      <c r="BP5" s="659"/>
      <c r="BQ5" s="659"/>
      <c r="BR5" s="659"/>
      <c r="BS5" s="660">
        <v>1243409</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2">
      <c r="B6" s="653" t="s">
        <v>232</v>
      </c>
      <c r="C6" s="654"/>
      <c r="D6" s="654"/>
      <c r="E6" s="654"/>
      <c r="F6" s="654"/>
      <c r="G6" s="654"/>
      <c r="H6" s="654"/>
      <c r="I6" s="654"/>
      <c r="J6" s="654"/>
      <c r="K6" s="654"/>
      <c r="L6" s="654"/>
      <c r="M6" s="654"/>
      <c r="N6" s="654"/>
      <c r="O6" s="654"/>
      <c r="P6" s="654"/>
      <c r="Q6" s="655"/>
      <c r="R6" s="656">
        <v>1393240</v>
      </c>
      <c r="S6" s="657"/>
      <c r="T6" s="657"/>
      <c r="U6" s="657"/>
      <c r="V6" s="657"/>
      <c r="W6" s="657"/>
      <c r="X6" s="657"/>
      <c r="Y6" s="658"/>
      <c r="Z6" s="659">
        <v>0.8</v>
      </c>
      <c r="AA6" s="659"/>
      <c r="AB6" s="659"/>
      <c r="AC6" s="659"/>
      <c r="AD6" s="660">
        <v>1393240</v>
      </c>
      <c r="AE6" s="660"/>
      <c r="AF6" s="660"/>
      <c r="AG6" s="660"/>
      <c r="AH6" s="660"/>
      <c r="AI6" s="660"/>
      <c r="AJ6" s="660"/>
      <c r="AK6" s="660"/>
      <c r="AL6" s="661">
        <v>1.5</v>
      </c>
      <c r="AM6" s="662"/>
      <c r="AN6" s="662"/>
      <c r="AO6" s="663"/>
      <c r="AP6" s="653" t="s">
        <v>233</v>
      </c>
      <c r="AQ6" s="654"/>
      <c r="AR6" s="654"/>
      <c r="AS6" s="654"/>
      <c r="AT6" s="654"/>
      <c r="AU6" s="654"/>
      <c r="AV6" s="654"/>
      <c r="AW6" s="654"/>
      <c r="AX6" s="654"/>
      <c r="AY6" s="654"/>
      <c r="AZ6" s="654"/>
      <c r="BA6" s="654"/>
      <c r="BB6" s="654"/>
      <c r="BC6" s="654"/>
      <c r="BD6" s="654"/>
      <c r="BE6" s="654"/>
      <c r="BF6" s="655"/>
      <c r="BG6" s="656">
        <v>52399073</v>
      </c>
      <c r="BH6" s="657"/>
      <c r="BI6" s="657"/>
      <c r="BJ6" s="657"/>
      <c r="BK6" s="657"/>
      <c r="BL6" s="657"/>
      <c r="BM6" s="657"/>
      <c r="BN6" s="658"/>
      <c r="BO6" s="659">
        <v>89.9</v>
      </c>
      <c r="BP6" s="659"/>
      <c r="BQ6" s="659"/>
      <c r="BR6" s="659"/>
      <c r="BS6" s="660">
        <v>1243409</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701547</v>
      </c>
      <c r="CS6" s="657"/>
      <c r="CT6" s="657"/>
      <c r="CU6" s="657"/>
      <c r="CV6" s="657"/>
      <c r="CW6" s="657"/>
      <c r="CX6" s="657"/>
      <c r="CY6" s="658"/>
      <c r="CZ6" s="650">
        <v>0.4</v>
      </c>
      <c r="DA6" s="651"/>
      <c r="DB6" s="651"/>
      <c r="DC6" s="667"/>
      <c r="DD6" s="665">
        <v>261</v>
      </c>
      <c r="DE6" s="657"/>
      <c r="DF6" s="657"/>
      <c r="DG6" s="657"/>
      <c r="DH6" s="657"/>
      <c r="DI6" s="657"/>
      <c r="DJ6" s="657"/>
      <c r="DK6" s="657"/>
      <c r="DL6" s="657"/>
      <c r="DM6" s="657"/>
      <c r="DN6" s="657"/>
      <c r="DO6" s="657"/>
      <c r="DP6" s="658"/>
      <c r="DQ6" s="665">
        <v>701547</v>
      </c>
      <c r="DR6" s="657"/>
      <c r="DS6" s="657"/>
      <c r="DT6" s="657"/>
      <c r="DU6" s="657"/>
      <c r="DV6" s="657"/>
      <c r="DW6" s="657"/>
      <c r="DX6" s="657"/>
      <c r="DY6" s="657"/>
      <c r="DZ6" s="657"/>
      <c r="EA6" s="657"/>
      <c r="EB6" s="657"/>
      <c r="EC6" s="666"/>
    </row>
    <row r="7" spans="2:143" ht="11.25" customHeight="1" x14ac:dyDescent="0.2">
      <c r="B7" s="653" t="s">
        <v>235</v>
      </c>
      <c r="C7" s="654"/>
      <c r="D7" s="654"/>
      <c r="E7" s="654"/>
      <c r="F7" s="654"/>
      <c r="G7" s="654"/>
      <c r="H7" s="654"/>
      <c r="I7" s="654"/>
      <c r="J7" s="654"/>
      <c r="K7" s="654"/>
      <c r="L7" s="654"/>
      <c r="M7" s="654"/>
      <c r="N7" s="654"/>
      <c r="O7" s="654"/>
      <c r="P7" s="654"/>
      <c r="Q7" s="655"/>
      <c r="R7" s="656">
        <v>37566</v>
      </c>
      <c r="S7" s="657"/>
      <c r="T7" s="657"/>
      <c r="U7" s="657"/>
      <c r="V7" s="657"/>
      <c r="W7" s="657"/>
      <c r="X7" s="657"/>
      <c r="Y7" s="658"/>
      <c r="Z7" s="659">
        <v>0</v>
      </c>
      <c r="AA7" s="659"/>
      <c r="AB7" s="659"/>
      <c r="AC7" s="659"/>
      <c r="AD7" s="660">
        <v>37566</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26714571</v>
      </c>
      <c r="BH7" s="657"/>
      <c r="BI7" s="657"/>
      <c r="BJ7" s="657"/>
      <c r="BK7" s="657"/>
      <c r="BL7" s="657"/>
      <c r="BM7" s="657"/>
      <c r="BN7" s="658"/>
      <c r="BO7" s="659">
        <v>45.9</v>
      </c>
      <c r="BP7" s="659"/>
      <c r="BQ7" s="659"/>
      <c r="BR7" s="659"/>
      <c r="BS7" s="660">
        <v>1243409</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17713920</v>
      </c>
      <c r="CS7" s="657"/>
      <c r="CT7" s="657"/>
      <c r="CU7" s="657"/>
      <c r="CV7" s="657"/>
      <c r="CW7" s="657"/>
      <c r="CX7" s="657"/>
      <c r="CY7" s="658"/>
      <c r="CZ7" s="659">
        <v>10.4</v>
      </c>
      <c r="DA7" s="659"/>
      <c r="DB7" s="659"/>
      <c r="DC7" s="659"/>
      <c r="DD7" s="665">
        <v>1276052</v>
      </c>
      <c r="DE7" s="657"/>
      <c r="DF7" s="657"/>
      <c r="DG7" s="657"/>
      <c r="DH7" s="657"/>
      <c r="DI7" s="657"/>
      <c r="DJ7" s="657"/>
      <c r="DK7" s="657"/>
      <c r="DL7" s="657"/>
      <c r="DM7" s="657"/>
      <c r="DN7" s="657"/>
      <c r="DO7" s="657"/>
      <c r="DP7" s="658"/>
      <c r="DQ7" s="665">
        <v>14614672</v>
      </c>
      <c r="DR7" s="657"/>
      <c r="DS7" s="657"/>
      <c r="DT7" s="657"/>
      <c r="DU7" s="657"/>
      <c r="DV7" s="657"/>
      <c r="DW7" s="657"/>
      <c r="DX7" s="657"/>
      <c r="DY7" s="657"/>
      <c r="DZ7" s="657"/>
      <c r="EA7" s="657"/>
      <c r="EB7" s="657"/>
      <c r="EC7" s="666"/>
    </row>
    <row r="8" spans="2:143" ht="11.25" customHeight="1" x14ac:dyDescent="0.2">
      <c r="B8" s="653" t="s">
        <v>238</v>
      </c>
      <c r="C8" s="654"/>
      <c r="D8" s="654"/>
      <c r="E8" s="654"/>
      <c r="F8" s="654"/>
      <c r="G8" s="654"/>
      <c r="H8" s="654"/>
      <c r="I8" s="654"/>
      <c r="J8" s="654"/>
      <c r="K8" s="654"/>
      <c r="L8" s="654"/>
      <c r="M8" s="654"/>
      <c r="N8" s="654"/>
      <c r="O8" s="654"/>
      <c r="P8" s="654"/>
      <c r="Q8" s="655"/>
      <c r="R8" s="656">
        <v>291081</v>
      </c>
      <c r="S8" s="657"/>
      <c r="T8" s="657"/>
      <c r="U8" s="657"/>
      <c r="V8" s="657"/>
      <c r="W8" s="657"/>
      <c r="X8" s="657"/>
      <c r="Y8" s="658"/>
      <c r="Z8" s="659">
        <v>0.2</v>
      </c>
      <c r="AA8" s="659"/>
      <c r="AB8" s="659"/>
      <c r="AC8" s="659"/>
      <c r="AD8" s="660">
        <v>291081</v>
      </c>
      <c r="AE8" s="660"/>
      <c r="AF8" s="660"/>
      <c r="AG8" s="660"/>
      <c r="AH8" s="660"/>
      <c r="AI8" s="660"/>
      <c r="AJ8" s="660"/>
      <c r="AK8" s="660"/>
      <c r="AL8" s="661">
        <v>0.3</v>
      </c>
      <c r="AM8" s="662"/>
      <c r="AN8" s="662"/>
      <c r="AO8" s="663"/>
      <c r="AP8" s="653" t="s">
        <v>239</v>
      </c>
      <c r="AQ8" s="654"/>
      <c r="AR8" s="654"/>
      <c r="AS8" s="654"/>
      <c r="AT8" s="654"/>
      <c r="AU8" s="654"/>
      <c r="AV8" s="654"/>
      <c r="AW8" s="654"/>
      <c r="AX8" s="654"/>
      <c r="AY8" s="654"/>
      <c r="AZ8" s="654"/>
      <c r="BA8" s="654"/>
      <c r="BB8" s="654"/>
      <c r="BC8" s="654"/>
      <c r="BD8" s="654"/>
      <c r="BE8" s="654"/>
      <c r="BF8" s="655"/>
      <c r="BG8" s="656">
        <v>669995</v>
      </c>
      <c r="BH8" s="657"/>
      <c r="BI8" s="657"/>
      <c r="BJ8" s="657"/>
      <c r="BK8" s="657"/>
      <c r="BL8" s="657"/>
      <c r="BM8" s="657"/>
      <c r="BN8" s="658"/>
      <c r="BO8" s="659">
        <v>1.1000000000000001</v>
      </c>
      <c r="BP8" s="659"/>
      <c r="BQ8" s="659"/>
      <c r="BR8" s="659"/>
      <c r="BS8" s="660" t="s">
        <v>129</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63226311</v>
      </c>
      <c r="CS8" s="657"/>
      <c r="CT8" s="657"/>
      <c r="CU8" s="657"/>
      <c r="CV8" s="657"/>
      <c r="CW8" s="657"/>
      <c r="CX8" s="657"/>
      <c r="CY8" s="658"/>
      <c r="CZ8" s="659">
        <v>37.200000000000003</v>
      </c>
      <c r="DA8" s="659"/>
      <c r="DB8" s="659"/>
      <c r="DC8" s="659"/>
      <c r="DD8" s="665">
        <v>636846</v>
      </c>
      <c r="DE8" s="657"/>
      <c r="DF8" s="657"/>
      <c r="DG8" s="657"/>
      <c r="DH8" s="657"/>
      <c r="DI8" s="657"/>
      <c r="DJ8" s="657"/>
      <c r="DK8" s="657"/>
      <c r="DL8" s="657"/>
      <c r="DM8" s="657"/>
      <c r="DN8" s="657"/>
      <c r="DO8" s="657"/>
      <c r="DP8" s="658"/>
      <c r="DQ8" s="665">
        <v>27270899</v>
      </c>
      <c r="DR8" s="657"/>
      <c r="DS8" s="657"/>
      <c r="DT8" s="657"/>
      <c r="DU8" s="657"/>
      <c r="DV8" s="657"/>
      <c r="DW8" s="657"/>
      <c r="DX8" s="657"/>
      <c r="DY8" s="657"/>
      <c r="DZ8" s="657"/>
      <c r="EA8" s="657"/>
      <c r="EB8" s="657"/>
      <c r="EC8" s="666"/>
    </row>
    <row r="9" spans="2:143" ht="11.25" customHeight="1" x14ac:dyDescent="0.2">
      <c r="B9" s="653" t="s">
        <v>241</v>
      </c>
      <c r="C9" s="654"/>
      <c r="D9" s="654"/>
      <c r="E9" s="654"/>
      <c r="F9" s="654"/>
      <c r="G9" s="654"/>
      <c r="H9" s="654"/>
      <c r="I9" s="654"/>
      <c r="J9" s="654"/>
      <c r="K9" s="654"/>
      <c r="L9" s="654"/>
      <c r="M9" s="654"/>
      <c r="N9" s="654"/>
      <c r="O9" s="654"/>
      <c r="P9" s="654"/>
      <c r="Q9" s="655"/>
      <c r="R9" s="656">
        <v>312726</v>
      </c>
      <c r="S9" s="657"/>
      <c r="T9" s="657"/>
      <c r="U9" s="657"/>
      <c r="V9" s="657"/>
      <c r="W9" s="657"/>
      <c r="X9" s="657"/>
      <c r="Y9" s="658"/>
      <c r="Z9" s="659">
        <v>0.2</v>
      </c>
      <c r="AA9" s="659"/>
      <c r="AB9" s="659"/>
      <c r="AC9" s="659"/>
      <c r="AD9" s="660">
        <v>312726</v>
      </c>
      <c r="AE9" s="660"/>
      <c r="AF9" s="660"/>
      <c r="AG9" s="660"/>
      <c r="AH9" s="660"/>
      <c r="AI9" s="660"/>
      <c r="AJ9" s="660"/>
      <c r="AK9" s="660"/>
      <c r="AL9" s="661">
        <v>0.3</v>
      </c>
      <c r="AM9" s="662"/>
      <c r="AN9" s="662"/>
      <c r="AO9" s="663"/>
      <c r="AP9" s="653" t="s">
        <v>242</v>
      </c>
      <c r="AQ9" s="654"/>
      <c r="AR9" s="654"/>
      <c r="AS9" s="654"/>
      <c r="AT9" s="654"/>
      <c r="AU9" s="654"/>
      <c r="AV9" s="654"/>
      <c r="AW9" s="654"/>
      <c r="AX9" s="654"/>
      <c r="AY9" s="654"/>
      <c r="AZ9" s="654"/>
      <c r="BA9" s="654"/>
      <c r="BB9" s="654"/>
      <c r="BC9" s="654"/>
      <c r="BD9" s="654"/>
      <c r="BE9" s="654"/>
      <c r="BF9" s="655"/>
      <c r="BG9" s="656">
        <v>20390809</v>
      </c>
      <c r="BH9" s="657"/>
      <c r="BI9" s="657"/>
      <c r="BJ9" s="657"/>
      <c r="BK9" s="657"/>
      <c r="BL9" s="657"/>
      <c r="BM9" s="657"/>
      <c r="BN9" s="658"/>
      <c r="BO9" s="659">
        <v>35</v>
      </c>
      <c r="BP9" s="659"/>
      <c r="BQ9" s="659"/>
      <c r="BR9" s="659"/>
      <c r="BS9" s="660" t="s">
        <v>129</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17907955</v>
      </c>
      <c r="CS9" s="657"/>
      <c r="CT9" s="657"/>
      <c r="CU9" s="657"/>
      <c r="CV9" s="657"/>
      <c r="CW9" s="657"/>
      <c r="CX9" s="657"/>
      <c r="CY9" s="658"/>
      <c r="CZ9" s="659">
        <v>10.5</v>
      </c>
      <c r="DA9" s="659"/>
      <c r="DB9" s="659"/>
      <c r="DC9" s="659"/>
      <c r="DD9" s="665">
        <v>634694</v>
      </c>
      <c r="DE9" s="657"/>
      <c r="DF9" s="657"/>
      <c r="DG9" s="657"/>
      <c r="DH9" s="657"/>
      <c r="DI9" s="657"/>
      <c r="DJ9" s="657"/>
      <c r="DK9" s="657"/>
      <c r="DL9" s="657"/>
      <c r="DM9" s="657"/>
      <c r="DN9" s="657"/>
      <c r="DO9" s="657"/>
      <c r="DP9" s="658"/>
      <c r="DQ9" s="665">
        <v>9684254</v>
      </c>
      <c r="DR9" s="657"/>
      <c r="DS9" s="657"/>
      <c r="DT9" s="657"/>
      <c r="DU9" s="657"/>
      <c r="DV9" s="657"/>
      <c r="DW9" s="657"/>
      <c r="DX9" s="657"/>
      <c r="DY9" s="657"/>
      <c r="DZ9" s="657"/>
      <c r="EA9" s="657"/>
      <c r="EB9" s="657"/>
      <c r="EC9" s="666"/>
    </row>
    <row r="10" spans="2:143" ht="11.25" customHeight="1" x14ac:dyDescent="0.2">
      <c r="B10" s="653" t="s">
        <v>244</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1421352</v>
      </c>
      <c r="BH10" s="657"/>
      <c r="BI10" s="657"/>
      <c r="BJ10" s="657"/>
      <c r="BK10" s="657"/>
      <c r="BL10" s="657"/>
      <c r="BM10" s="657"/>
      <c r="BN10" s="658"/>
      <c r="BO10" s="659">
        <v>2.4</v>
      </c>
      <c r="BP10" s="659"/>
      <c r="BQ10" s="659"/>
      <c r="BR10" s="659"/>
      <c r="BS10" s="660">
        <v>131718</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v>200574</v>
      </c>
      <c r="CS10" s="657"/>
      <c r="CT10" s="657"/>
      <c r="CU10" s="657"/>
      <c r="CV10" s="657"/>
      <c r="CW10" s="657"/>
      <c r="CX10" s="657"/>
      <c r="CY10" s="658"/>
      <c r="CZ10" s="659">
        <v>0.1</v>
      </c>
      <c r="DA10" s="659"/>
      <c r="DB10" s="659"/>
      <c r="DC10" s="659"/>
      <c r="DD10" s="665">
        <v>6699</v>
      </c>
      <c r="DE10" s="657"/>
      <c r="DF10" s="657"/>
      <c r="DG10" s="657"/>
      <c r="DH10" s="657"/>
      <c r="DI10" s="657"/>
      <c r="DJ10" s="657"/>
      <c r="DK10" s="657"/>
      <c r="DL10" s="657"/>
      <c r="DM10" s="657"/>
      <c r="DN10" s="657"/>
      <c r="DO10" s="657"/>
      <c r="DP10" s="658"/>
      <c r="DQ10" s="665">
        <v>148633</v>
      </c>
      <c r="DR10" s="657"/>
      <c r="DS10" s="657"/>
      <c r="DT10" s="657"/>
      <c r="DU10" s="657"/>
      <c r="DV10" s="657"/>
      <c r="DW10" s="657"/>
      <c r="DX10" s="657"/>
      <c r="DY10" s="657"/>
      <c r="DZ10" s="657"/>
      <c r="EA10" s="657"/>
      <c r="EB10" s="657"/>
      <c r="EC10" s="666"/>
    </row>
    <row r="11" spans="2:143" ht="11.25" customHeight="1" x14ac:dyDescent="0.2">
      <c r="B11" s="653" t="s">
        <v>247</v>
      </c>
      <c r="C11" s="654"/>
      <c r="D11" s="654"/>
      <c r="E11" s="654"/>
      <c r="F11" s="654"/>
      <c r="G11" s="654"/>
      <c r="H11" s="654"/>
      <c r="I11" s="654"/>
      <c r="J11" s="654"/>
      <c r="K11" s="654"/>
      <c r="L11" s="654"/>
      <c r="M11" s="654"/>
      <c r="N11" s="654"/>
      <c r="O11" s="654"/>
      <c r="P11" s="654"/>
      <c r="Q11" s="655"/>
      <c r="R11" s="656">
        <v>9614842</v>
      </c>
      <c r="S11" s="657"/>
      <c r="T11" s="657"/>
      <c r="U11" s="657"/>
      <c r="V11" s="657"/>
      <c r="W11" s="657"/>
      <c r="X11" s="657"/>
      <c r="Y11" s="658"/>
      <c r="Z11" s="661">
        <v>5.5</v>
      </c>
      <c r="AA11" s="662"/>
      <c r="AB11" s="662"/>
      <c r="AC11" s="668"/>
      <c r="AD11" s="665">
        <v>9614842</v>
      </c>
      <c r="AE11" s="657"/>
      <c r="AF11" s="657"/>
      <c r="AG11" s="657"/>
      <c r="AH11" s="657"/>
      <c r="AI11" s="657"/>
      <c r="AJ11" s="657"/>
      <c r="AK11" s="658"/>
      <c r="AL11" s="661">
        <v>10.7</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4232415</v>
      </c>
      <c r="BH11" s="657"/>
      <c r="BI11" s="657"/>
      <c r="BJ11" s="657"/>
      <c r="BK11" s="657"/>
      <c r="BL11" s="657"/>
      <c r="BM11" s="657"/>
      <c r="BN11" s="658"/>
      <c r="BO11" s="659">
        <v>7.3</v>
      </c>
      <c r="BP11" s="659"/>
      <c r="BQ11" s="659"/>
      <c r="BR11" s="659"/>
      <c r="BS11" s="660">
        <v>1111691</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1997995</v>
      </c>
      <c r="CS11" s="657"/>
      <c r="CT11" s="657"/>
      <c r="CU11" s="657"/>
      <c r="CV11" s="657"/>
      <c r="CW11" s="657"/>
      <c r="CX11" s="657"/>
      <c r="CY11" s="658"/>
      <c r="CZ11" s="659">
        <v>1.2</v>
      </c>
      <c r="DA11" s="659"/>
      <c r="DB11" s="659"/>
      <c r="DC11" s="659"/>
      <c r="DD11" s="665">
        <v>729326</v>
      </c>
      <c r="DE11" s="657"/>
      <c r="DF11" s="657"/>
      <c r="DG11" s="657"/>
      <c r="DH11" s="657"/>
      <c r="DI11" s="657"/>
      <c r="DJ11" s="657"/>
      <c r="DK11" s="657"/>
      <c r="DL11" s="657"/>
      <c r="DM11" s="657"/>
      <c r="DN11" s="657"/>
      <c r="DO11" s="657"/>
      <c r="DP11" s="658"/>
      <c r="DQ11" s="665">
        <v>1524589</v>
      </c>
      <c r="DR11" s="657"/>
      <c r="DS11" s="657"/>
      <c r="DT11" s="657"/>
      <c r="DU11" s="657"/>
      <c r="DV11" s="657"/>
      <c r="DW11" s="657"/>
      <c r="DX11" s="657"/>
      <c r="DY11" s="657"/>
      <c r="DZ11" s="657"/>
      <c r="EA11" s="657"/>
      <c r="EB11" s="657"/>
      <c r="EC11" s="666"/>
    </row>
    <row r="12" spans="2:143" ht="11.25" customHeight="1" x14ac:dyDescent="0.2">
      <c r="B12" s="653" t="s">
        <v>250</v>
      </c>
      <c r="C12" s="654"/>
      <c r="D12" s="654"/>
      <c r="E12" s="654"/>
      <c r="F12" s="654"/>
      <c r="G12" s="654"/>
      <c r="H12" s="654"/>
      <c r="I12" s="654"/>
      <c r="J12" s="654"/>
      <c r="K12" s="654"/>
      <c r="L12" s="654"/>
      <c r="M12" s="654"/>
      <c r="N12" s="654"/>
      <c r="O12" s="654"/>
      <c r="P12" s="654"/>
      <c r="Q12" s="655"/>
      <c r="R12" s="656">
        <v>49221</v>
      </c>
      <c r="S12" s="657"/>
      <c r="T12" s="657"/>
      <c r="U12" s="657"/>
      <c r="V12" s="657"/>
      <c r="W12" s="657"/>
      <c r="X12" s="657"/>
      <c r="Y12" s="658"/>
      <c r="Z12" s="659">
        <v>0</v>
      </c>
      <c r="AA12" s="659"/>
      <c r="AB12" s="659"/>
      <c r="AC12" s="659"/>
      <c r="AD12" s="660">
        <v>49221</v>
      </c>
      <c r="AE12" s="660"/>
      <c r="AF12" s="660"/>
      <c r="AG12" s="660"/>
      <c r="AH12" s="660"/>
      <c r="AI12" s="660"/>
      <c r="AJ12" s="660"/>
      <c r="AK12" s="660"/>
      <c r="AL12" s="661">
        <v>0.1</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22195229</v>
      </c>
      <c r="BH12" s="657"/>
      <c r="BI12" s="657"/>
      <c r="BJ12" s="657"/>
      <c r="BK12" s="657"/>
      <c r="BL12" s="657"/>
      <c r="BM12" s="657"/>
      <c r="BN12" s="658"/>
      <c r="BO12" s="659">
        <v>38.1</v>
      </c>
      <c r="BP12" s="659"/>
      <c r="BQ12" s="659"/>
      <c r="BR12" s="659"/>
      <c r="BS12" s="660" t="s">
        <v>129</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12603892</v>
      </c>
      <c r="CS12" s="657"/>
      <c r="CT12" s="657"/>
      <c r="CU12" s="657"/>
      <c r="CV12" s="657"/>
      <c r="CW12" s="657"/>
      <c r="CX12" s="657"/>
      <c r="CY12" s="658"/>
      <c r="CZ12" s="659">
        <v>7.4</v>
      </c>
      <c r="DA12" s="659"/>
      <c r="DB12" s="659"/>
      <c r="DC12" s="659"/>
      <c r="DD12" s="665">
        <v>1167412</v>
      </c>
      <c r="DE12" s="657"/>
      <c r="DF12" s="657"/>
      <c r="DG12" s="657"/>
      <c r="DH12" s="657"/>
      <c r="DI12" s="657"/>
      <c r="DJ12" s="657"/>
      <c r="DK12" s="657"/>
      <c r="DL12" s="657"/>
      <c r="DM12" s="657"/>
      <c r="DN12" s="657"/>
      <c r="DO12" s="657"/>
      <c r="DP12" s="658"/>
      <c r="DQ12" s="665">
        <v>3155490</v>
      </c>
      <c r="DR12" s="657"/>
      <c r="DS12" s="657"/>
      <c r="DT12" s="657"/>
      <c r="DU12" s="657"/>
      <c r="DV12" s="657"/>
      <c r="DW12" s="657"/>
      <c r="DX12" s="657"/>
      <c r="DY12" s="657"/>
      <c r="DZ12" s="657"/>
      <c r="EA12" s="657"/>
      <c r="EB12" s="657"/>
      <c r="EC12" s="666"/>
    </row>
    <row r="13" spans="2:143" ht="11.25" customHeight="1" x14ac:dyDescent="0.2">
      <c r="B13" s="653" t="s">
        <v>253</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21935518</v>
      </c>
      <c r="BH13" s="657"/>
      <c r="BI13" s="657"/>
      <c r="BJ13" s="657"/>
      <c r="BK13" s="657"/>
      <c r="BL13" s="657"/>
      <c r="BM13" s="657"/>
      <c r="BN13" s="658"/>
      <c r="BO13" s="659">
        <v>37.6</v>
      </c>
      <c r="BP13" s="659"/>
      <c r="BQ13" s="659"/>
      <c r="BR13" s="659"/>
      <c r="BS13" s="660" t="s">
        <v>129</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18316086</v>
      </c>
      <c r="CS13" s="657"/>
      <c r="CT13" s="657"/>
      <c r="CU13" s="657"/>
      <c r="CV13" s="657"/>
      <c r="CW13" s="657"/>
      <c r="CX13" s="657"/>
      <c r="CY13" s="658"/>
      <c r="CZ13" s="659">
        <v>10.8</v>
      </c>
      <c r="DA13" s="659"/>
      <c r="DB13" s="659"/>
      <c r="DC13" s="659"/>
      <c r="DD13" s="665">
        <v>7431057</v>
      </c>
      <c r="DE13" s="657"/>
      <c r="DF13" s="657"/>
      <c r="DG13" s="657"/>
      <c r="DH13" s="657"/>
      <c r="DI13" s="657"/>
      <c r="DJ13" s="657"/>
      <c r="DK13" s="657"/>
      <c r="DL13" s="657"/>
      <c r="DM13" s="657"/>
      <c r="DN13" s="657"/>
      <c r="DO13" s="657"/>
      <c r="DP13" s="658"/>
      <c r="DQ13" s="665">
        <v>13286161</v>
      </c>
      <c r="DR13" s="657"/>
      <c r="DS13" s="657"/>
      <c r="DT13" s="657"/>
      <c r="DU13" s="657"/>
      <c r="DV13" s="657"/>
      <c r="DW13" s="657"/>
      <c r="DX13" s="657"/>
      <c r="DY13" s="657"/>
      <c r="DZ13" s="657"/>
      <c r="EA13" s="657"/>
      <c r="EB13" s="657"/>
      <c r="EC13" s="666"/>
    </row>
    <row r="14" spans="2:143" ht="11.25" customHeight="1" x14ac:dyDescent="0.2">
      <c r="B14" s="653" t="s">
        <v>256</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1241593</v>
      </c>
      <c r="BH14" s="657"/>
      <c r="BI14" s="657"/>
      <c r="BJ14" s="657"/>
      <c r="BK14" s="657"/>
      <c r="BL14" s="657"/>
      <c r="BM14" s="657"/>
      <c r="BN14" s="658"/>
      <c r="BO14" s="659">
        <v>2.1</v>
      </c>
      <c r="BP14" s="659"/>
      <c r="BQ14" s="659"/>
      <c r="BR14" s="659"/>
      <c r="BS14" s="660" t="s">
        <v>129</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4741827</v>
      </c>
      <c r="CS14" s="657"/>
      <c r="CT14" s="657"/>
      <c r="CU14" s="657"/>
      <c r="CV14" s="657"/>
      <c r="CW14" s="657"/>
      <c r="CX14" s="657"/>
      <c r="CY14" s="658"/>
      <c r="CZ14" s="659">
        <v>2.8</v>
      </c>
      <c r="DA14" s="659"/>
      <c r="DB14" s="659"/>
      <c r="DC14" s="659"/>
      <c r="DD14" s="665">
        <v>314146</v>
      </c>
      <c r="DE14" s="657"/>
      <c r="DF14" s="657"/>
      <c r="DG14" s="657"/>
      <c r="DH14" s="657"/>
      <c r="DI14" s="657"/>
      <c r="DJ14" s="657"/>
      <c r="DK14" s="657"/>
      <c r="DL14" s="657"/>
      <c r="DM14" s="657"/>
      <c r="DN14" s="657"/>
      <c r="DO14" s="657"/>
      <c r="DP14" s="658"/>
      <c r="DQ14" s="665">
        <v>4483752</v>
      </c>
      <c r="DR14" s="657"/>
      <c r="DS14" s="657"/>
      <c r="DT14" s="657"/>
      <c r="DU14" s="657"/>
      <c r="DV14" s="657"/>
      <c r="DW14" s="657"/>
      <c r="DX14" s="657"/>
      <c r="DY14" s="657"/>
      <c r="DZ14" s="657"/>
      <c r="EA14" s="657"/>
      <c r="EB14" s="657"/>
      <c r="EC14" s="666"/>
    </row>
    <row r="15" spans="2:143" ht="11.25" customHeight="1" x14ac:dyDescent="0.2">
      <c r="B15" s="653" t="s">
        <v>259</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2247680</v>
      </c>
      <c r="BH15" s="657"/>
      <c r="BI15" s="657"/>
      <c r="BJ15" s="657"/>
      <c r="BK15" s="657"/>
      <c r="BL15" s="657"/>
      <c r="BM15" s="657"/>
      <c r="BN15" s="658"/>
      <c r="BO15" s="659">
        <v>3.9</v>
      </c>
      <c r="BP15" s="659"/>
      <c r="BQ15" s="659"/>
      <c r="BR15" s="659"/>
      <c r="BS15" s="660" t="s">
        <v>129</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13680858</v>
      </c>
      <c r="CS15" s="657"/>
      <c r="CT15" s="657"/>
      <c r="CU15" s="657"/>
      <c r="CV15" s="657"/>
      <c r="CW15" s="657"/>
      <c r="CX15" s="657"/>
      <c r="CY15" s="658"/>
      <c r="CZ15" s="659">
        <v>8</v>
      </c>
      <c r="DA15" s="659"/>
      <c r="DB15" s="659"/>
      <c r="DC15" s="659"/>
      <c r="DD15" s="665">
        <v>2124707</v>
      </c>
      <c r="DE15" s="657"/>
      <c r="DF15" s="657"/>
      <c r="DG15" s="657"/>
      <c r="DH15" s="657"/>
      <c r="DI15" s="657"/>
      <c r="DJ15" s="657"/>
      <c r="DK15" s="657"/>
      <c r="DL15" s="657"/>
      <c r="DM15" s="657"/>
      <c r="DN15" s="657"/>
      <c r="DO15" s="657"/>
      <c r="DP15" s="658"/>
      <c r="DQ15" s="665">
        <v>11406245</v>
      </c>
      <c r="DR15" s="657"/>
      <c r="DS15" s="657"/>
      <c r="DT15" s="657"/>
      <c r="DU15" s="657"/>
      <c r="DV15" s="657"/>
      <c r="DW15" s="657"/>
      <c r="DX15" s="657"/>
      <c r="DY15" s="657"/>
      <c r="DZ15" s="657"/>
      <c r="EA15" s="657"/>
      <c r="EB15" s="657"/>
      <c r="EC15" s="666"/>
    </row>
    <row r="16" spans="2:143" ht="11.25" customHeight="1" x14ac:dyDescent="0.2">
      <c r="B16" s="653" t="s">
        <v>262</v>
      </c>
      <c r="C16" s="654"/>
      <c r="D16" s="654"/>
      <c r="E16" s="654"/>
      <c r="F16" s="654"/>
      <c r="G16" s="654"/>
      <c r="H16" s="654"/>
      <c r="I16" s="654"/>
      <c r="J16" s="654"/>
      <c r="K16" s="654"/>
      <c r="L16" s="654"/>
      <c r="M16" s="654"/>
      <c r="N16" s="654"/>
      <c r="O16" s="654"/>
      <c r="P16" s="654"/>
      <c r="Q16" s="655"/>
      <c r="R16" s="656">
        <v>95657</v>
      </c>
      <c r="S16" s="657"/>
      <c r="T16" s="657"/>
      <c r="U16" s="657"/>
      <c r="V16" s="657"/>
      <c r="W16" s="657"/>
      <c r="X16" s="657"/>
      <c r="Y16" s="658"/>
      <c r="Z16" s="659">
        <v>0.1</v>
      </c>
      <c r="AA16" s="659"/>
      <c r="AB16" s="659"/>
      <c r="AC16" s="659"/>
      <c r="AD16" s="660">
        <v>95657</v>
      </c>
      <c r="AE16" s="660"/>
      <c r="AF16" s="660"/>
      <c r="AG16" s="660"/>
      <c r="AH16" s="660"/>
      <c r="AI16" s="660"/>
      <c r="AJ16" s="660"/>
      <c r="AK16" s="660"/>
      <c r="AL16" s="661">
        <v>0.1</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v>2816104</v>
      </c>
      <c r="CS16" s="657"/>
      <c r="CT16" s="657"/>
      <c r="CU16" s="657"/>
      <c r="CV16" s="657"/>
      <c r="CW16" s="657"/>
      <c r="CX16" s="657"/>
      <c r="CY16" s="658"/>
      <c r="CZ16" s="659">
        <v>1.7</v>
      </c>
      <c r="DA16" s="659"/>
      <c r="DB16" s="659"/>
      <c r="DC16" s="659"/>
      <c r="DD16" s="665" t="s">
        <v>129</v>
      </c>
      <c r="DE16" s="657"/>
      <c r="DF16" s="657"/>
      <c r="DG16" s="657"/>
      <c r="DH16" s="657"/>
      <c r="DI16" s="657"/>
      <c r="DJ16" s="657"/>
      <c r="DK16" s="657"/>
      <c r="DL16" s="657"/>
      <c r="DM16" s="657"/>
      <c r="DN16" s="657"/>
      <c r="DO16" s="657"/>
      <c r="DP16" s="658"/>
      <c r="DQ16" s="665">
        <v>497334</v>
      </c>
      <c r="DR16" s="657"/>
      <c r="DS16" s="657"/>
      <c r="DT16" s="657"/>
      <c r="DU16" s="657"/>
      <c r="DV16" s="657"/>
      <c r="DW16" s="657"/>
      <c r="DX16" s="657"/>
      <c r="DY16" s="657"/>
      <c r="DZ16" s="657"/>
      <c r="EA16" s="657"/>
      <c r="EB16" s="657"/>
      <c r="EC16" s="666"/>
    </row>
    <row r="17" spans="2:133" ht="11.25" customHeight="1" x14ac:dyDescent="0.2">
      <c r="B17" s="653" t="s">
        <v>265</v>
      </c>
      <c r="C17" s="654"/>
      <c r="D17" s="654"/>
      <c r="E17" s="654"/>
      <c r="F17" s="654"/>
      <c r="G17" s="654"/>
      <c r="H17" s="654"/>
      <c r="I17" s="654"/>
      <c r="J17" s="654"/>
      <c r="K17" s="654"/>
      <c r="L17" s="654"/>
      <c r="M17" s="654"/>
      <c r="N17" s="654"/>
      <c r="O17" s="654"/>
      <c r="P17" s="654"/>
      <c r="Q17" s="655"/>
      <c r="R17" s="656">
        <v>992754</v>
      </c>
      <c r="S17" s="657"/>
      <c r="T17" s="657"/>
      <c r="U17" s="657"/>
      <c r="V17" s="657"/>
      <c r="W17" s="657"/>
      <c r="X17" s="657"/>
      <c r="Y17" s="658"/>
      <c r="Z17" s="659">
        <v>0.6</v>
      </c>
      <c r="AA17" s="659"/>
      <c r="AB17" s="659"/>
      <c r="AC17" s="659"/>
      <c r="AD17" s="660">
        <v>992754</v>
      </c>
      <c r="AE17" s="660"/>
      <c r="AF17" s="660"/>
      <c r="AG17" s="660"/>
      <c r="AH17" s="660"/>
      <c r="AI17" s="660"/>
      <c r="AJ17" s="660"/>
      <c r="AK17" s="660"/>
      <c r="AL17" s="661">
        <v>1.1000000000000001</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16188689</v>
      </c>
      <c r="CS17" s="657"/>
      <c r="CT17" s="657"/>
      <c r="CU17" s="657"/>
      <c r="CV17" s="657"/>
      <c r="CW17" s="657"/>
      <c r="CX17" s="657"/>
      <c r="CY17" s="658"/>
      <c r="CZ17" s="659">
        <v>9.5</v>
      </c>
      <c r="DA17" s="659"/>
      <c r="DB17" s="659"/>
      <c r="DC17" s="659"/>
      <c r="DD17" s="665" t="s">
        <v>129</v>
      </c>
      <c r="DE17" s="657"/>
      <c r="DF17" s="657"/>
      <c r="DG17" s="657"/>
      <c r="DH17" s="657"/>
      <c r="DI17" s="657"/>
      <c r="DJ17" s="657"/>
      <c r="DK17" s="657"/>
      <c r="DL17" s="657"/>
      <c r="DM17" s="657"/>
      <c r="DN17" s="657"/>
      <c r="DO17" s="657"/>
      <c r="DP17" s="658"/>
      <c r="DQ17" s="665">
        <v>16140958</v>
      </c>
      <c r="DR17" s="657"/>
      <c r="DS17" s="657"/>
      <c r="DT17" s="657"/>
      <c r="DU17" s="657"/>
      <c r="DV17" s="657"/>
      <c r="DW17" s="657"/>
      <c r="DX17" s="657"/>
      <c r="DY17" s="657"/>
      <c r="DZ17" s="657"/>
      <c r="EA17" s="657"/>
      <c r="EB17" s="657"/>
      <c r="EC17" s="666"/>
    </row>
    <row r="18" spans="2:133" ht="11.25" customHeight="1" x14ac:dyDescent="0.2">
      <c r="B18" s="653" t="s">
        <v>268</v>
      </c>
      <c r="C18" s="654"/>
      <c r="D18" s="654"/>
      <c r="E18" s="654"/>
      <c r="F18" s="654"/>
      <c r="G18" s="654"/>
      <c r="H18" s="654"/>
      <c r="I18" s="654"/>
      <c r="J18" s="654"/>
      <c r="K18" s="654"/>
      <c r="L18" s="654"/>
      <c r="M18" s="654"/>
      <c r="N18" s="654"/>
      <c r="O18" s="654"/>
      <c r="P18" s="654"/>
      <c r="Q18" s="655"/>
      <c r="R18" s="656">
        <v>980971</v>
      </c>
      <c r="S18" s="657"/>
      <c r="T18" s="657"/>
      <c r="U18" s="657"/>
      <c r="V18" s="657"/>
      <c r="W18" s="657"/>
      <c r="X18" s="657"/>
      <c r="Y18" s="658"/>
      <c r="Z18" s="659">
        <v>0.6</v>
      </c>
      <c r="AA18" s="659"/>
      <c r="AB18" s="659"/>
      <c r="AC18" s="659"/>
      <c r="AD18" s="660">
        <v>919006</v>
      </c>
      <c r="AE18" s="660"/>
      <c r="AF18" s="660"/>
      <c r="AG18" s="660"/>
      <c r="AH18" s="660"/>
      <c r="AI18" s="660"/>
      <c r="AJ18" s="660"/>
      <c r="AK18" s="660"/>
      <c r="AL18" s="661">
        <v>1</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2">
      <c r="B19" s="653" t="s">
        <v>271</v>
      </c>
      <c r="C19" s="654"/>
      <c r="D19" s="654"/>
      <c r="E19" s="654"/>
      <c r="F19" s="654"/>
      <c r="G19" s="654"/>
      <c r="H19" s="654"/>
      <c r="I19" s="654"/>
      <c r="J19" s="654"/>
      <c r="K19" s="654"/>
      <c r="L19" s="654"/>
      <c r="M19" s="654"/>
      <c r="N19" s="654"/>
      <c r="O19" s="654"/>
      <c r="P19" s="654"/>
      <c r="Q19" s="655"/>
      <c r="R19" s="656">
        <v>289756</v>
      </c>
      <c r="S19" s="657"/>
      <c r="T19" s="657"/>
      <c r="U19" s="657"/>
      <c r="V19" s="657"/>
      <c r="W19" s="657"/>
      <c r="X19" s="657"/>
      <c r="Y19" s="658"/>
      <c r="Z19" s="659">
        <v>0.2</v>
      </c>
      <c r="AA19" s="659"/>
      <c r="AB19" s="659"/>
      <c r="AC19" s="659"/>
      <c r="AD19" s="660">
        <v>289756</v>
      </c>
      <c r="AE19" s="660"/>
      <c r="AF19" s="660"/>
      <c r="AG19" s="660"/>
      <c r="AH19" s="660"/>
      <c r="AI19" s="660"/>
      <c r="AJ19" s="660"/>
      <c r="AK19" s="660"/>
      <c r="AL19" s="661">
        <v>0.3</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5863965</v>
      </c>
      <c r="BH19" s="657"/>
      <c r="BI19" s="657"/>
      <c r="BJ19" s="657"/>
      <c r="BK19" s="657"/>
      <c r="BL19" s="657"/>
      <c r="BM19" s="657"/>
      <c r="BN19" s="658"/>
      <c r="BO19" s="659">
        <v>10.1</v>
      </c>
      <c r="BP19" s="659"/>
      <c r="BQ19" s="659"/>
      <c r="BR19" s="659"/>
      <c r="BS19" s="660" t="s">
        <v>129</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2">
      <c r="B20" s="653" t="s">
        <v>274</v>
      </c>
      <c r="C20" s="654"/>
      <c r="D20" s="654"/>
      <c r="E20" s="654"/>
      <c r="F20" s="654"/>
      <c r="G20" s="654"/>
      <c r="H20" s="654"/>
      <c r="I20" s="654"/>
      <c r="J20" s="654"/>
      <c r="K20" s="654"/>
      <c r="L20" s="654"/>
      <c r="M20" s="654"/>
      <c r="N20" s="654"/>
      <c r="O20" s="654"/>
      <c r="P20" s="654"/>
      <c r="Q20" s="655"/>
      <c r="R20" s="656">
        <v>27898</v>
      </c>
      <c r="S20" s="657"/>
      <c r="T20" s="657"/>
      <c r="U20" s="657"/>
      <c r="V20" s="657"/>
      <c r="W20" s="657"/>
      <c r="X20" s="657"/>
      <c r="Y20" s="658"/>
      <c r="Z20" s="659">
        <v>0</v>
      </c>
      <c r="AA20" s="659"/>
      <c r="AB20" s="659"/>
      <c r="AC20" s="659"/>
      <c r="AD20" s="660">
        <v>27898</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5863965</v>
      </c>
      <c r="BH20" s="657"/>
      <c r="BI20" s="657"/>
      <c r="BJ20" s="657"/>
      <c r="BK20" s="657"/>
      <c r="BL20" s="657"/>
      <c r="BM20" s="657"/>
      <c r="BN20" s="658"/>
      <c r="BO20" s="659">
        <v>10.1</v>
      </c>
      <c r="BP20" s="659"/>
      <c r="BQ20" s="659"/>
      <c r="BR20" s="659"/>
      <c r="BS20" s="660" t="s">
        <v>129</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170095758</v>
      </c>
      <c r="CS20" s="657"/>
      <c r="CT20" s="657"/>
      <c r="CU20" s="657"/>
      <c r="CV20" s="657"/>
      <c r="CW20" s="657"/>
      <c r="CX20" s="657"/>
      <c r="CY20" s="658"/>
      <c r="CZ20" s="659">
        <v>100</v>
      </c>
      <c r="DA20" s="659"/>
      <c r="DB20" s="659"/>
      <c r="DC20" s="659"/>
      <c r="DD20" s="665">
        <v>14321200</v>
      </c>
      <c r="DE20" s="657"/>
      <c r="DF20" s="657"/>
      <c r="DG20" s="657"/>
      <c r="DH20" s="657"/>
      <c r="DI20" s="657"/>
      <c r="DJ20" s="657"/>
      <c r="DK20" s="657"/>
      <c r="DL20" s="657"/>
      <c r="DM20" s="657"/>
      <c r="DN20" s="657"/>
      <c r="DO20" s="657"/>
      <c r="DP20" s="658"/>
      <c r="DQ20" s="665">
        <v>102914534</v>
      </c>
      <c r="DR20" s="657"/>
      <c r="DS20" s="657"/>
      <c r="DT20" s="657"/>
      <c r="DU20" s="657"/>
      <c r="DV20" s="657"/>
      <c r="DW20" s="657"/>
      <c r="DX20" s="657"/>
      <c r="DY20" s="657"/>
      <c r="DZ20" s="657"/>
      <c r="EA20" s="657"/>
      <c r="EB20" s="657"/>
      <c r="EC20" s="666"/>
    </row>
    <row r="21" spans="2:133" ht="11.25" customHeight="1" x14ac:dyDescent="0.2">
      <c r="B21" s="653" t="s">
        <v>277</v>
      </c>
      <c r="C21" s="654"/>
      <c r="D21" s="654"/>
      <c r="E21" s="654"/>
      <c r="F21" s="654"/>
      <c r="G21" s="654"/>
      <c r="H21" s="654"/>
      <c r="I21" s="654"/>
      <c r="J21" s="654"/>
      <c r="K21" s="654"/>
      <c r="L21" s="654"/>
      <c r="M21" s="654"/>
      <c r="N21" s="654"/>
      <c r="O21" s="654"/>
      <c r="P21" s="654"/>
      <c r="Q21" s="655"/>
      <c r="R21" s="656">
        <v>29458</v>
      </c>
      <c r="S21" s="657"/>
      <c r="T21" s="657"/>
      <c r="U21" s="657"/>
      <c r="V21" s="657"/>
      <c r="W21" s="657"/>
      <c r="X21" s="657"/>
      <c r="Y21" s="658"/>
      <c r="Z21" s="659">
        <v>0</v>
      </c>
      <c r="AA21" s="659"/>
      <c r="AB21" s="659"/>
      <c r="AC21" s="659"/>
      <c r="AD21" s="660">
        <v>29458</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22759</v>
      </c>
      <c r="BH21" s="657"/>
      <c r="BI21" s="657"/>
      <c r="BJ21" s="657"/>
      <c r="BK21" s="657"/>
      <c r="BL21" s="657"/>
      <c r="BM21" s="657"/>
      <c r="BN21" s="658"/>
      <c r="BO21" s="659">
        <v>0</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7" t="s">
        <v>279</v>
      </c>
      <c r="C22" s="688"/>
      <c r="D22" s="688"/>
      <c r="E22" s="688"/>
      <c r="F22" s="688"/>
      <c r="G22" s="688"/>
      <c r="H22" s="688"/>
      <c r="I22" s="688"/>
      <c r="J22" s="688"/>
      <c r="K22" s="688"/>
      <c r="L22" s="688"/>
      <c r="M22" s="688"/>
      <c r="N22" s="688"/>
      <c r="O22" s="688"/>
      <c r="P22" s="688"/>
      <c r="Q22" s="689"/>
      <c r="R22" s="656">
        <v>633859</v>
      </c>
      <c r="S22" s="657"/>
      <c r="T22" s="657"/>
      <c r="U22" s="657"/>
      <c r="V22" s="657"/>
      <c r="W22" s="657"/>
      <c r="X22" s="657"/>
      <c r="Y22" s="658"/>
      <c r="Z22" s="659">
        <v>0.4</v>
      </c>
      <c r="AA22" s="659"/>
      <c r="AB22" s="659"/>
      <c r="AC22" s="659"/>
      <c r="AD22" s="660">
        <v>571894</v>
      </c>
      <c r="AE22" s="660"/>
      <c r="AF22" s="660"/>
      <c r="AG22" s="660"/>
      <c r="AH22" s="660"/>
      <c r="AI22" s="660"/>
      <c r="AJ22" s="660"/>
      <c r="AK22" s="660"/>
      <c r="AL22" s="661">
        <v>0.60000002384185791</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v>2095757</v>
      </c>
      <c r="BH22" s="657"/>
      <c r="BI22" s="657"/>
      <c r="BJ22" s="657"/>
      <c r="BK22" s="657"/>
      <c r="BL22" s="657"/>
      <c r="BM22" s="657"/>
      <c r="BN22" s="658"/>
      <c r="BO22" s="659">
        <v>3.6</v>
      </c>
      <c r="BP22" s="659"/>
      <c r="BQ22" s="659"/>
      <c r="BR22" s="659"/>
      <c r="BS22" s="660" t="s">
        <v>129</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282</v>
      </c>
      <c r="C23" s="654"/>
      <c r="D23" s="654"/>
      <c r="E23" s="654"/>
      <c r="F23" s="654"/>
      <c r="G23" s="654"/>
      <c r="H23" s="654"/>
      <c r="I23" s="654"/>
      <c r="J23" s="654"/>
      <c r="K23" s="654"/>
      <c r="L23" s="654"/>
      <c r="M23" s="654"/>
      <c r="N23" s="654"/>
      <c r="O23" s="654"/>
      <c r="P23" s="654"/>
      <c r="Q23" s="655"/>
      <c r="R23" s="656">
        <v>23591576</v>
      </c>
      <c r="S23" s="657"/>
      <c r="T23" s="657"/>
      <c r="U23" s="657"/>
      <c r="V23" s="657"/>
      <c r="W23" s="657"/>
      <c r="X23" s="657"/>
      <c r="Y23" s="658"/>
      <c r="Z23" s="659">
        <v>13.4</v>
      </c>
      <c r="AA23" s="659"/>
      <c r="AB23" s="659"/>
      <c r="AC23" s="659"/>
      <c r="AD23" s="660">
        <v>21149729</v>
      </c>
      <c r="AE23" s="660"/>
      <c r="AF23" s="660"/>
      <c r="AG23" s="660"/>
      <c r="AH23" s="660"/>
      <c r="AI23" s="660"/>
      <c r="AJ23" s="660"/>
      <c r="AK23" s="660"/>
      <c r="AL23" s="661">
        <v>23.5</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v>3745449</v>
      </c>
      <c r="BH23" s="657"/>
      <c r="BI23" s="657"/>
      <c r="BJ23" s="657"/>
      <c r="BK23" s="657"/>
      <c r="BL23" s="657"/>
      <c r="BM23" s="657"/>
      <c r="BN23" s="658"/>
      <c r="BO23" s="659">
        <v>6.4</v>
      </c>
      <c r="BP23" s="659"/>
      <c r="BQ23" s="659"/>
      <c r="BR23" s="659"/>
      <c r="BS23" s="660" t="s">
        <v>129</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2">
      <c r="B24" s="653" t="s">
        <v>289</v>
      </c>
      <c r="C24" s="654"/>
      <c r="D24" s="654"/>
      <c r="E24" s="654"/>
      <c r="F24" s="654"/>
      <c r="G24" s="654"/>
      <c r="H24" s="654"/>
      <c r="I24" s="654"/>
      <c r="J24" s="654"/>
      <c r="K24" s="654"/>
      <c r="L24" s="654"/>
      <c r="M24" s="654"/>
      <c r="N24" s="654"/>
      <c r="O24" s="654"/>
      <c r="P24" s="654"/>
      <c r="Q24" s="655"/>
      <c r="R24" s="656">
        <v>21149729</v>
      </c>
      <c r="S24" s="657"/>
      <c r="T24" s="657"/>
      <c r="U24" s="657"/>
      <c r="V24" s="657"/>
      <c r="W24" s="657"/>
      <c r="X24" s="657"/>
      <c r="Y24" s="658"/>
      <c r="Z24" s="659">
        <v>12</v>
      </c>
      <c r="AA24" s="659"/>
      <c r="AB24" s="659"/>
      <c r="AC24" s="659"/>
      <c r="AD24" s="660">
        <v>21149729</v>
      </c>
      <c r="AE24" s="660"/>
      <c r="AF24" s="660"/>
      <c r="AG24" s="660"/>
      <c r="AH24" s="660"/>
      <c r="AI24" s="660"/>
      <c r="AJ24" s="660"/>
      <c r="AK24" s="660"/>
      <c r="AL24" s="661">
        <v>23.5</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80778775</v>
      </c>
      <c r="CS24" s="646"/>
      <c r="CT24" s="646"/>
      <c r="CU24" s="646"/>
      <c r="CV24" s="646"/>
      <c r="CW24" s="646"/>
      <c r="CX24" s="646"/>
      <c r="CY24" s="647"/>
      <c r="CZ24" s="650">
        <v>47.5</v>
      </c>
      <c r="DA24" s="651"/>
      <c r="DB24" s="651"/>
      <c r="DC24" s="667"/>
      <c r="DD24" s="690">
        <v>48628890</v>
      </c>
      <c r="DE24" s="646"/>
      <c r="DF24" s="646"/>
      <c r="DG24" s="646"/>
      <c r="DH24" s="646"/>
      <c r="DI24" s="646"/>
      <c r="DJ24" s="646"/>
      <c r="DK24" s="647"/>
      <c r="DL24" s="690">
        <v>47556003</v>
      </c>
      <c r="DM24" s="646"/>
      <c r="DN24" s="646"/>
      <c r="DO24" s="646"/>
      <c r="DP24" s="646"/>
      <c r="DQ24" s="646"/>
      <c r="DR24" s="646"/>
      <c r="DS24" s="646"/>
      <c r="DT24" s="646"/>
      <c r="DU24" s="646"/>
      <c r="DV24" s="647"/>
      <c r="DW24" s="650">
        <v>48.6</v>
      </c>
      <c r="DX24" s="651"/>
      <c r="DY24" s="651"/>
      <c r="DZ24" s="651"/>
      <c r="EA24" s="651"/>
      <c r="EB24" s="651"/>
      <c r="EC24" s="652"/>
    </row>
    <row r="25" spans="2:133" ht="11.25" customHeight="1" x14ac:dyDescent="0.2">
      <c r="B25" s="653" t="s">
        <v>292</v>
      </c>
      <c r="C25" s="654"/>
      <c r="D25" s="654"/>
      <c r="E25" s="654"/>
      <c r="F25" s="654"/>
      <c r="G25" s="654"/>
      <c r="H25" s="654"/>
      <c r="I25" s="654"/>
      <c r="J25" s="654"/>
      <c r="K25" s="654"/>
      <c r="L25" s="654"/>
      <c r="M25" s="654"/>
      <c r="N25" s="654"/>
      <c r="O25" s="654"/>
      <c r="P25" s="654"/>
      <c r="Q25" s="655"/>
      <c r="R25" s="656">
        <v>2440421</v>
      </c>
      <c r="S25" s="657"/>
      <c r="T25" s="657"/>
      <c r="U25" s="657"/>
      <c r="V25" s="657"/>
      <c r="W25" s="657"/>
      <c r="X25" s="657"/>
      <c r="Y25" s="658"/>
      <c r="Z25" s="659">
        <v>1.4</v>
      </c>
      <c r="AA25" s="659"/>
      <c r="AB25" s="659"/>
      <c r="AC25" s="659"/>
      <c r="AD25" s="660" t="s">
        <v>129</v>
      </c>
      <c r="AE25" s="660"/>
      <c r="AF25" s="660"/>
      <c r="AG25" s="660"/>
      <c r="AH25" s="660"/>
      <c r="AI25" s="660"/>
      <c r="AJ25" s="660"/>
      <c r="AK25" s="660"/>
      <c r="AL25" s="661" t="s">
        <v>129</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25401083</v>
      </c>
      <c r="CS25" s="683"/>
      <c r="CT25" s="683"/>
      <c r="CU25" s="683"/>
      <c r="CV25" s="683"/>
      <c r="CW25" s="683"/>
      <c r="CX25" s="683"/>
      <c r="CY25" s="684"/>
      <c r="CZ25" s="661">
        <v>14.9</v>
      </c>
      <c r="DA25" s="685"/>
      <c r="DB25" s="685"/>
      <c r="DC25" s="691"/>
      <c r="DD25" s="665">
        <v>22908372</v>
      </c>
      <c r="DE25" s="683"/>
      <c r="DF25" s="683"/>
      <c r="DG25" s="683"/>
      <c r="DH25" s="683"/>
      <c r="DI25" s="683"/>
      <c r="DJ25" s="683"/>
      <c r="DK25" s="684"/>
      <c r="DL25" s="665">
        <v>22297519</v>
      </c>
      <c r="DM25" s="683"/>
      <c r="DN25" s="683"/>
      <c r="DO25" s="683"/>
      <c r="DP25" s="683"/>
      <c r="DQ25" s="683"/>
      <c r="DR25" s="683"/>
      <c r="DS25" s="683"/>
      <c r="DT25" s="683"/>
      <c r="DU25" s="683"/>
      <c r="DV25" s="684"/>
      <c r="DW25" s="661">
        <v>22.8</v>
      </c>
      <c r="DX25" s="685"/>
      <c r="DY25" s="685"/>
      <c r="DZ25" s="685"/>
      <c r="EA25" s="685"/>
      <c r="EB25" s="685"/>
      <c r="EC25" s="686"/>
    </row>
    <row r="26" spans="2:133" ht="11.25" customHeight="1" x14ac:dyDescent="0.2">
      <c r="B26" s="653" t="s">
        <v>295</v>
      </c>
      <c r="C26" s="654"/>
      <c r="D26" s="654"/>
      <c r="E26" s="654"/>
      <c r="F26" s="654"/>
      <c r="G26" s="654"/>
      <c r="H26" s="654"/>
      <c r="I26" s="654"/>
      <c r="J26" s="654"/>
      <c r="K26" s="654"/>
      <c r="L26" s="654"/>
      <c r="M26" s="654"/>
      <c r="N26" s="654"/>
      <c r="O26" s="654"/>
      <c r="P26" s="654"/>
      <c r="Q26" s="655"/>
      <c r="R26" s="656">
        <v>1426</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17037316</v>
      </c>
      <c r="CS26" s="657"/>
      <c r="CT26" s="657"/>
      <c r="CU26" s="657"/>
      <c r="CV26" s="657"/>
      <c r="CW26" s="657"/>
      <c r="CX26" s="657"/>
      <c r="CY26" s="658"/>
      <c r="CZ26" s="661">
        <v>10</v>
      </c>
      <c r="DA26" s="685"/>
      <c r="DB26" s="685"/>
      <c r="DC26" s="691"/>
      <c r="DD26" s="665">
        <v>15059023</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2">
      <c r="B27" s="653" t="s">
        <v>298</v>
      </c>
      <c r="C27" s="654"/>
      <c r="D27" s="654"/>
      <c r="E27" s="654"/>
      <c r="F27" s="654"/>
      <c r="G27" s="654"/>
      <c r="H27" s="654"/>
      <c r="I27" s="654"/>
      <c r="J27" s="654"/>
      <c r="K27" s="654"/>
      <c r="L27" s="654"/>
      <c r="M27" s="654"/>
      <c r="N27" s="654"/>
      <c r="O27" s="654"/>
      <c r="P27" s="654"/>
      <c r="Q27" s="655"/>
      <c r="R27" s="656">
        <v>95622672</v>
      </c>
      <c r="S27" s="657"/>
      <c r="T27" s="657"/>
      <c r="U27" s="657"/>
      <c r="V27" s="657"/>
      <c r="W27" s="657"/>
      <c r="X27" s="657"/>
      <c r="Y27" s="658"/>
      <c r="Z27" s="659">
        <v>54.3</v>
      </c>
      <c r="AA27" s="659"/>
      <c r="AB27" s="659"/>
      <c r="AC27" s="659"/>
      <c r="AD27" s="660">
        <v>89373411</v>
      </c>
      <c r="AE27" s="660"/>
      <c r="AF27" s="660"/>
      <c r="AG27" s="660"/>
      <c r="AH27" s="660"/>
      <c r="AI27" s="660"/>
      <c r="AJ27" s="660"/>
      <c r="AK27" s="660"/>
      <c r="AL27" s="661">
        <v>99.400001525878906</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58263038</v>
      </c>
      <c r="BH27" s="657"/>
      <c r="BI27" s="657"/>
      <c r="BJ27" s="657"/>
      <c r="BK27" s="657"/>
      <c r="BL27" s="657"/>
      <c r="BM27" s="657"/>
      <c r="BN27" s="658"/>
      <c r="BO27" s="659">
        <v>100</v>
      </c>
      <c r="BP27" s="659"/>
      <c r="BQ27" s="659"/>
      <c r="BR27" s="659"/>
      <c r="BS27" s="660">
        <v>1243409</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39189059</v>
      </c>
      <c r="CS27" s="683"/>
      <c r="CT27" s="683"/>
      <c r="CU27" s="683"/>
      <c r="CV27" s="683"/>
      <c r="CW27" s="683"/>
      <c r="CX27" s="683"/>
      <c r="CY27" s="684"/>
      <c r="CZ27" s="661">
        <v>23</v>
      </c>
      <c r="DA27" s="685"/>
      <c r="DB27" s="685"/>
      <c r="DC27" s="691"/>
      <c r="DD27" s="665">
        <v>9579616</v>
      </c>
      <c r="DE27" s="683"/>
      <c r="DF27" s="683"/>
      <c r="DG27" s="683"/>
      <c r="DH27" s="683"/>
      <c r="DI27" s="683"/>
      <c r="DJ27" s="683"/>
      <c r="DK27" s="684"/>
      <c r="DL27" s="665">
        <v>9117582</v>
      </c>
      <c r="DM27" s="683"/>
      <c r="DN27" s="683"/>
      <c r="DO27" s="683"/>
      <c r="DP27" s="683"/>
      <c r="DQ27" s="683"/>
      <c r="DR27" s="683"/>
      <c r="DS27" s="683"/>
      <c r="DT27" s="683"/>
      <c r="DU27" s="683"/>
      <c r="DV27" s="684"/>
      <c r="DW27" s="661">
        <v>9.3000000000000007</v>
      </c>
      <c r="DX27" s="685"/>
      <c r="DY27" s="685"/>
      <c r="DZ27" s="685"/>
      <c r="EA27" s="685"/>
      <c r="EB27" s="685"/>
      <c r="EC27" s="686"/>
    </row>
    <row r="28" spans="2:133" ht="11.25" customHeight="1" x14ac:dyDescent="0.2">
      <c r="B28" s="653" t="s">
        <v>301</v>
      </c>
      <c r="C28" s="654"/>
      <c r="D28" s="654"/>
      <c r="E28" s="654"/>
      <c r="F28" s="654"/>
      <c r="G28" s="654"/>
      <c r="H28" s="654"/>
      <c r="I28" s="654"/>
      <c r="J28" s="654"/>
      <c r="K28" s="654"/>
      <c r="L28" s="654"/>
      <c r="M28" s="654"/>
      <c r="N28" s="654"/>
      <c r="O28" s="654"/>
      <c r="P28" s="654"/>
      <c r="Q28" s="655"/>
      <c r="R28" s="656">
        <v>65668</v>
      </c>
      <c r="S28" s="657"/>
      <c r="T28" s="657"/>
      <c r="U28" s="657"/>
      <c r="V28" s="657"/>
      <c r="W28" s="657"/>
      <c r="X28" s="657"/>
      <c r="Y28" s="658"/>
      <c r="Z28" s="659">
        <v>0</v>
      </c>
      <c r="AA28" s="659"/>
      <c r="AB28" s="659"/>
      <c r="AC28" s="659"/>
      <c r="AD28" s="660">
        <v>65668</v>
      </c>
      <c r="AE28" s="660"/>
      <c r="AF28" s="660"/>
      <c r="AG28" s="660"/>
      <c r="AH28" s="660"/>
      <c r="AI28" s="660"/>
      <c r="AJ28" s="660"/>
      <c r="AK28" s="660"/>
      <c r="AL28" s="661">
        <v>0.1</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16188633</v>
      </c>
      <c r="CS28" s="657"/>
      <c r="CT28" s="657"/>
      <c r="CU28" s="657"/>
      <c r="CV28" s="657"/>
      <c r="CW28" s="657"/>
      <c r="CX28" s="657"/>
      <c r="CY28" s="658"/>
      <c r="CZ28" s="661">
        <v>9.5</v>
      </c>
      <c r="DA28" s="685"/>
      <c r="DB28" s="685"/>
      <c r="DC28" s="691"/>
      <c r="DD28" s="665">
        <v>16140902</v>
      </c>
      <c r="DE28" s="657"/>
      <c r="DF28" s="657"/>
      <c r="DG28" s="657"/>
      <c r="DH28" s="657"/>
      <c r="DI28" s="657"/>
      <c r="DJ28" s="657"/>
      <c r="DK28" s="658"/>
      <c r="DL28" s="665">
        <v>16140902</v>
      </c>
      <c r="DM28" s="657"/>
      <c r="DN28" s="657"/>
      <c r="DO28" s="657"/>
      <c r="DP28" s="657"/>
      <c r="DQ28" s="657"/>
      <c r="DR28" s="657"/>
      <c r="DS28" s="657"/>
      <c r="DT28" s="657"/>
      <c r="DU28" s="657"/>
      <c r="DV28" s="658"/>
      <c r="DW28" s="661">
        <v>16.5</v>
      </c>
      <c r="DX28" s="685"/>
      <c r="DY28" s="685"/>
      <c r="DZ28" s="685"/>
      <c r="EA28" s="685"/>
      <c r="EB28" s="685"/>
      <c r="EC28" s="686"/>
    </row>
    <row r="29" spans="2:133" ht="11.25" customHeight="1" x14ac:dyDescent="0.2">
      <c r="B29" s="653" t="s">
        <v>303</v>
      </c>
      <c r="C29" s="654"/>
      <c r="D29" s="654"/>
      <c r="E29" s="654"/>
      <c r="F29" s="654"/>
      <c r="G29" s="654"/>
      <c r="H29" s="654"/>
      <c r="I29" s="654"/>
      <c r="J29" s="654"/>
      <c r="K29" s="654"/>
      <c r="L29" s="654"/>
      <c r="M29" s="654"/>
      <c r="N29" s="654"/>
      <c r="O29" s="654"/>
      <c r="P29" s="654"/>
      <c r="Q29" s="655"/>
      <c r="R29" s="656">
        <v>1223744</v>
      </c>
      <c r="S29" s="657"/>
      <c r="T29" s="657"/>
      <c r="U29" s="657"/>
      <c r="V29" s="657"/>
      <c r="W29" s="657"/>
      <c r="X29" s="657"/>
      <c r="Y29" s="658"/>
      <c r="Z29" s="659">
        <v>0.7</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69</v>
      </c>
      <c r="CG29" s="654"/>
      <c r="CH29" s="654"/>
      <c r="CI29" s="654"/>
      <c r="CJ29" s="654"/>
      <c r="CK29" s="654"/>
      <c r="CL29" s="654"/>
      <c r="CM29" s="654"/>
      <c r="CN29" s="654"/>
      <c r="CO29" s="654"/>
      <c r="CP29" s="654"/>
      <c r="CQ29" s="655"/>
      <c r="CR29" s="656">
        <v>16182793</v>
      </c>
      <c r="CS29" s="683"/>
      <c r="CT29" s="683"/>
      <c r="CU29" s="683"/>
      <c r="CV29" s="683"/>
      <c r="CW29" s="683"/>
      <c r="CX29" s="683"/>
      <c r="CY29" s="684"/>
      <c r="CZ29" s="661">
        <v>9.5</v>
      </c>
      <c r="DA29" s="685"/>
      <c r="DB29" s="685"/>
      <c r="DC29" s="691"/>
      <c r="DD29" s="665">
        <v>16135062</v>
      </c>
      <c r="DE29" s="683"/>
      <c r="DF29" s="683"/>
      <c r="DG29" s="683"/>
      <c r="DH29" s="683"/>
      <c r="DI29" s="683"/>
      <c r="DJ29" s="683"/>
      <c r="DK29" s="684"/>
      <c r="DL29" s="665">
        <v>16135062</v>
      </c>
      <c r="DM29" s="683"/>
      <c r="DN29" s="683"/>
      <c r="DO29" s="683"/>
      <c r="DP29" s="683"/>
      <c r="DQ29" s="683"/>
      <c r="DR29" s="683"/>
      <c r="DS29" s="683"/>
      <c r="DT29" s="683"/>
      <c r="DU29" s="683"/>
      <c r="DV29" s="684"/>
      <c r="DW29" s="661">
        <v>16.5</v>
      </c>
      <c r="DX29" s="685"/>
      <c r="DY29" s="685"/>
      <c r="DZ29" s="685"/>
      <c r="EA29" s="685"/>
      <c r="EB29" s="685"/>
      <c r="EC29" s="686"/>
    </row>
    <row r="30" spans="2:133" ht="11.25" customHeight="1" x14ac:dyDescent="0.2">
      <c r="B30" s="653" t="s">
        <v>305</v>
      </c>
      <c r="C30" s="654"/>
      <c r="D30" s="654"/>
      <c r="E30" s="654"/>
      <c r="F30" s="654"/>
      <c r="G30" s="654"/>
      <c r="H30" s="654"/>
      <c r="I30" s="654"/>
      <c r="J30" s="654"/>
      <c r="K30" s="654"/>
      <c r="L30" s="654"/>
      <c r="M30" s="654"/>
      <c r="N30" s="654"/>
      <c r="O30" s="654"/>
      <c r="P30" s="654"/>
      <c r="Q30" s="655"/>
      <c r="R30" s="656">
        <v>1250633</v>
      </c>
      <c r="S30" s="657"/>
      <c r="T30" s="657"/>
      <c r="U30" s="657"/>
      <c r="V30" s="657"/>
      <c r="W30" s="657"/>
      <c r="X30" s="657"/>
      <c r="Y30" s="658"/>
      <c r="Z30" s="659">
        <v>0.7</v>
      </c>
      <c r="AA30" s="659"/>
      <c r="AB30" s="659"/>
      <c r="AC30" s="659"/>
      <c r="AD30" s="660">
        <v>234043</v>
      </c>
      <c r="AE30" s="660"/>
      <c r="AF30" s="660"/>
      <c r="AG30" s="660"/>
      <c r="AH30" s="660"/>
      <c r="AI30" s="660"/>
      <c r="AJ30" s="660"/>
      <c r="AK30" s="660"/>
      <c r="AL30" s="661">
        <v>0.3</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15646774</v>
      </c>
      <c r="CS30" s="657"/>
      <c r="CT30" s="657"/>
      <c r="CU30" s="657"/>
      <c r="CV30" s="657"/>
      <c r="CW30" s="657"/>
      <c r="CX30" s="657"/>
      <c r="CY30" s="658"/>
      <c r="CZ30" s="661">
        <v>9.1999999999999993</v>
      </c>
      <c r="DA30" s="685"/>
      <c r="DB30" s="685"/>
      <c r="DC30" s="691"/>
      <c r="DD30" s="665">
        <v>15602048</v>
      </c>
      <c r="DE30" s="657"/>
      <c r="DF30" s="657"/>
      <c r="DG30" s="657"/>
      <c r="DH30" s="657"/>
      <c r="DI30" s="657"/>
      <c r="DJ30" s="657"/>
      <c r="DK30" s="658"/>
      <c r="DL30" s="665">
        <v>15602048</v>
      </c>
      <c r="DM30" s="657"/>
      <c r="DN30" s="657"/>
      <c r="DO30" s="657"/>
      <c r="DP30" s="657"/>
      <c r="DQ30" s="657"/>
      <c r="DR30" s="657"/>
      <c r="DS30" s="657"/>
      <c r="DT30" s="657"/>
      <c r="DU30" s="657"/>
      <c r="DV30" s="658"/>
      <c r="DW30" s="661">
        <v>15.9</v>
      </c>
      <c r="DX30" s="685"/>
      <c r="DY30" s="685"/>
      <c r="DZ30" s="685"/>
      <c r="EA30" s="685"/>
      <c r="EB30" s="685"/>
      <c r="EC30" s="686"/>
    </row>
    <row r="31" spans="2:133" ht="11.25" customHeight="1" x14ac:dyDescent="0.2">
      <c r="B31" s="653" t="s">
        <v>309</v>
      </c>
      <c r="C31" s="654"/>
      <c r="D31" s="654"/>
      <c r="E31" s="654"/>
      <c r="F31" s="654"/>
      <c r="G31" s="654"/>
      <c r="H31" s="654"/>
      <c r="I31" s="654"/>
      <c r="J31" s="654"/>
      <c r="K31" s="654"/>
      <c r="L31" s="654"/>
      <c r="M31" s="654"/>
      <c r="N31" s="654"/>
      <c r="O31" s="654"/>
      <c r="P31" s="654"/>
      <c r="Q31" s="655"/>
      <c r="R31" s="656">
        <v>838480</v>
      </c>
      <c r="S31" s="657"/>
      <c r="T31" s="657"/>
      <c r="U31" s="657"/>
      <c r="V31" s="657"/>
      <c r="W31" s="657"/>
      <c r="X31" s="657"/>
      <c r="Y31" s="658"/>
      <c r="Z31" s="659">
        <v>0.5</v>
      </c>
      <c r="AA31" s="659"/>
      <c r="AB31" s="659"/>
      <c r="AC31" s="659"/>
      <c r="AD31" s="660" t="s">
        <v>129</v>
      </c>
      <c r="AE31" s="660"/>
      <c r="AF31" s="660"/>
      <c r="AG31" s="660"/>
      <c r="AH31" s="660"/>
      <c r="AI31" s="660"/>
      <c r="AJ31" s="660"/>
      <c r="AK31" s="660"/>
      <c r="AL31" s="661" t="s">
        <v>129</v>
      </c>
      <c r="AM31" s="662"/>
      <c r="AN31" s="662"/>
      <c r="AO31" s="663"/>
      <c r="AP31" s="704" t="s">
        <v>310</v>
      </c>
      <c r="AQ31" s="705"/>
      <c r="AR31" s="705"/>
      <c r="AS31" s="705"/>
      <c r="AT31" s="710" t="s">
        <v>311</v>
      </c>
      <c r="AU31" s="355"/>
      <c r="AV31" s="355"/>
      <c r="AW31" s="355"/>
      <c r="AX31" s="642" t="s">
        <v>188</v>
      </c>
      <c r="AY31" s="643"/>
      <c r="AZ31" s="643"/>
      <c r="BA31" s="643"/>
      <c r="BB31" s="643"/>
      <c r="BC31" s="643"/>
      <c r="BD31" s="643"/>
      <c r="BE31" s="643"/>
      <c r="BF31" s="644"/>
      <c r="BG31" s="703">
        <v>99.7</v>
      </c>
      <c r="BH31" s="700"/>
      <c r="BI31" s="700"/>
      <c r="BJ31" s="700"/>
      <c r="BK31" s="700"/>
      <c r="BL31" s="700"/>
      <c r="BM31" s="651">
        <v>99.1</v>
      </c>
      <c r="BN31" s="700"/>
      <c r="BO31" s="700"/>
      <c r="BP31" s="700"/>
      <c r="BQ31" s="701"/>
      <c r="BR31" s="703">
        <v>99.3</v>
      </c>
      <c r="BS31" s="700"/>
      <c r="BT31" s="700"/>
      <c r="BU31" s="700"/>
      <c r="BV31" s="700"/>
      <c r="BW31" s="700"/>
      <c r="BX31" s="651">
        <v>98.6</v>
      </c>
      <c r="BY31" s="700"/>
      <c r="BZ31" s="700"/>
      <c r="CA31" s="700"/>
      <c r="CB31" s="701"/>
      <c r="CD31" s="696"/>
      <c r="CE31" s="697"/>
      <c r="CF31" s="653" t="s">
        <v>312</v>
      </c>
      <c r="CG31" s="654"/>
      <c r="CH31" s="654"/>
      <c r="CI31" s="654"/>
      <c r="CJ31" s="654"/>
      <c r="CK31" s="654"/>
      <c r="CL31" s="654"/>
      <c r="CM31" s="654"/>
      <c r="CN31" s="654"/>
      <c r="CO31" s="654"/>
      <c r="CP31" s="654"/>
      <c r="CQ31" s="655"/>
      <c r="CR31" s="656">
        <v>536019</v>
      </c>
      <c r="CS31" s="683"/>
      <c r="CT31" s="683"/>
      <c r="CU31" s="683"/>
      <c r="CV31" s="683"/>
      <c r="CW31" s="683"/>
      <c r="CX31" s="683"/>
      <c r="CY31" s="684"/>
      <c r="CZ31" s="661">
        <v>0.3</v>
      </c>
      <c r="DA31" s="685"/>
      <c r="DB31" s="685"/>
      <c r="DC31" s="691"/>
      <c r="DD31" s="665">
        <v>533014</v>
      </c>
      <c r="DE31" s="683"/>
      <c r="DF31" s="683"/>
      <c r="DG31" s="683"/>
      <c r="DH31" s="683"/>
      <c r="DI31" s="683"/>
      <c r="DJ31" s="683"/>
      <c r="DK31" s="684"/>
      <c r="DL31" s="665">
        <v>533014</v>
      </c>
      <c r="DM31" s="683"/>
      <c r="DN31" s="683"/>
      <c r="DO31" s="683"/>
      <c r="DP31" s="683"/>
      <c r="DQ31" s="683"/>
      <c r="DR31" s="683"/>
      <c r="DS31" s="683"/>
      <c r="DT31" s="683"/>
      <c r="DU31" s="683"/>
      <c r="DV31" s="684"/>
      <c r="DW31" s="661">
        <v>0.5</v>
      </c>
      <c r="DX31" s="685"/>
      <c r="DY31" s="685"/>
      <c r="DZ31" s="685"/>
      <c r="EA31" s="685"/>
      <c r="EB31" s="685"/>
      <c r="EC31" s="686"/>
    </row>
    <row r="32" spans="2:133" ht="11.25" customHeight="1" x14ac:dyDescent="0.2">
      <c r="B32" s="653" t="s">
        <v>313</v>
      </c>
      <c r="C32" s="654"/>
      <c r="D32" s="654"/>
      <c r="E32" s="654"/>
      <c r="F32" s="654"/>
      <c r="G32" s="654"/>
      <c r="H32" s="654"/>
      <c r="I32" s="654"/>
      <c r="J32" s="654"/>
      <c r="K32" s="654"/>
      <c r="L32" s="654"/>
      <c r="M32" s="654"/>
      <c r="N32" s="654"/>
      <c r="O32" s="654"/>
      <c r="P32" s="654"/>
      <c r="Q32" s="655"/>
      <c r="R32" s="656">
        <v>38239130</v>
      </c>
      <c r="S32" s="657"/>
      <c r="T32" s="657"/>
      <c r="U32" s="657"/>
      <c r="V32" s="657"/>
      <c r="W32" s="657"/>
      <c r="X32" s="657"/>
      <c r="Y32" s="658"/>
      <c r="Z32" s="659">
        <v>21.7</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314</v>
      </c>
      <c r="AX32" s="653" t="s">
        <v>315</v>
      </c>
      <c r="AY32" s="654"/>
      <c r="AZ32" s="654"/>
      <c r="BA32" s="654"/>
      <c r="BB32" s="654"/>
      <c r="BC32" s="654"/>
      <c r="BD32" s="654"/>
      <c r="BE32" s="654"/>
      <c r="BF32" s="655"/>
      <c r="BG32" s="713">
        <v>99.6</v>
      </c>
      <c r="BH32" s="683"/>
      <c r="BI32" s="683"/>
      <c r="BJ32" s="683"/>
      <c r="BK32" s="683"/>
      <c r="BL32" s="683"/>
      <c r="BM32" s="662">
        <v>99.1</v>
      </c>
      <c r="BN32" s="683"/>
      <c r="BO32" s="683"/>
      <c r="BP32" s="683"/>
      <c r="BQ32" s="702"/>
      <c r="BR32" s="713">
        <v>99.3</v>
      </c>
      <c r="BS32" s="683"/>
      <c r="BT32" s="683"/>
      <c r="BU32" s="683"/>
      <c r="BV32" s="683"/>
      <c r="BW32" s="683"/>
      <c r="BX32" s="662">
        <v>98.6</v>
      </c>
      <c r="BY32" s="683"/>
      <c r="BZ32" s="683"/>
      <c r="CA32" s="683"/>
      <c r="CB32" s="702"/>
      <c r="CD32" s="698"/>
      <c r="CE32" s="699"/>
      <c r="CF32" s="653" t="s">
        <v>316</v>
      </c>
      <c r="CG32" s="654"/>
      <c r="CH32" s="654"/>
      <c r="CI32" s="654"/>
      <c r="CJ32" s="654"/>
      <c r="CK32" s="654"/>
      <c r="CL32" s="654"/>
      <c r="CM32" s="654"/>
      <c r="CN32" s="654"/>
      <c r="CO32" s="654"/>
      <c r="CP32" s="654"/>
      <c r="CQ32" s="655"/>
      <c r="CR32" s="656">
        <v>5840</v>
      </c>
      <c r="CS32" s="657"/>
      <c r="CT32" s="657"/>
      <c r="CU32" s="657"/>
      <c r="CV32" s="657"/>
      <c r="CW32" s="657"/>
      <c r="CX32" s="657"/>
      <c r="CY32" s="658"/>
      <c r="CZ32" s="661">
        <v>0</v>
      </c>
      <c r="DA32" s="685"/>
      <c r="DB32" s="685"/>
      <c r="DC32" s="691"/>
      <c r="DD32" s="665">
        <v>5840</v>
      </c>
      <c r="DE32" s="657"/>
      <c r="DF32" s="657"/>
      <c r="DG32" s="657"/>
      <c r="DH32" s="657"/>
      <c r="DI32" s="657"/>
      <c r="DJ32" s="657"/>
      <c r="DK32" s="658"/>
      <c r="DL32" s="665">
        <v>5840</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2">
      <c r="B33" s="687" t="s">
        <v>317</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6"/>
      <c r="AV33" s="356"/>
      <c r="AW33" s="356"/>
      <c r="AX33" s="674" t="s">
        <v>318</v>
      </c>
      <c r="AY33" s="675"/>
      <c r="AZ33" s="675"/>
      <c r="BA33" s="675"/>
      <c r="BB33" s="675"/>
      <c r="BC33" s="675"/>
      <c r="BD33" s="675"/>
      <c r="BE33" s="675"/>
      <c r="BF33" s="676"/>
      <c r="BG33" s="714">
        <v>99.6</v>
      </c>
      <c r="BH33" s="715"/>
      <c r="BI33" s="715"/>
      <c r="BJ33" s="715"/>
      <c r="BK33" s="715"/>
      <c r="BL33" s="715"/>
      <c r="BM33" s="716">
        <v>99</v>
      </c>
      <c r="BN33" s="715"/>
      <c r="BO33" s="715"/>
      <c r="BP33" s="715"/>
      <c r="BQ33" s="717"/>
      <c r="BR33" s="714">
        <v>99.1</v>
      </c>
      <c r="BS33" s="715"/>
      <c r="BT33" s="715"/>
      <c r="BU33" s="715"/>
      <c r="BV33" s="715"/>
      <c r="BW33" s="715"/>
      <c r="BX33" s="716">
        <v>98.4</v>
      </c>
      <c r="BY33" s="715"/>
      <c r="BZ33" s="715"/>
      <c r="CA33" s="715"/>
      <c r="CB33" s="717"/>
      <c r="CD33" s="653" t="s">
        <v>319</v>
      </c>
      <c r="CE33" s="654"/>
      <c r="CF33" s="654"/>
      <c r="CG33" s="654"/>
      <c r="CH33" s="654"/>
      <c r="CI33" s="654"/>
      <c r="CJ33" s="654"/>
      <c r="CK33" s="654"/>
      <c r="CL33" s="654"/>
      <c r="CM33" s="654"/>
      <c r="CN33" s="654"/>
      <c r="CO33" s="654"/>
      <c r="CP33" s="654"/>
      <c r="CQ33" s="655"/>
      <c r="CR33" s="656">
        <v>72179679</v>
      </c>
      <c r="CS33" s="683"/>
      <c r="CT33" s="683"/>
      <c r="CU33" s="683"/>
      <c r="CV33" s="683"/>
      <c r="CW33" s="683"/>
      <c r="CX33" s="683"/>
      <c r="CY33" s="684"/>
      <c r="CZ33" s="661">
        <v>42.4</v>
      </c>
      <c r="DA33" s="685"/>
      <c r="DB33" s="685"/>
      <c r="DC33" s="691"/>
      <c r="DD33" s="665">
        <v>46556685</v>
      </c>
      <c r="DE33" s="683"/>
      <c r="DF33" s="683"/>
      <c r="DG33" s="683"/>
      <c r="DH33" s="683"/>
      <c r="DI33" s="683"/>
      <c r="DJ33" s="683"/>
      <c r="DK33" s="684"/>
      <c r="DL33" s="665">
        <v>36967221</v>
      </c>
      <c r="DM33" s="683"/>
      <c r="DN33" s="683"/>
      <c r="DO33" s="683"/>
      <c r="DP33" s="683"/>
      <c r="DQ33" s="683"/>
      <c r="DR33" s="683"/>
      <c r="DS33" s="683"/>
      <c r="DT33" s="683"/>
      <c r="DU33" s="683"/>
      <c r="DV33" s="684"/>
      <c r="DW33" s="661">
        <v>37.799999999999997</v>
      </c>
      <c r="DX33" s="685"/>
      <c r="DY33" s="685"/>
      <c r="DZ33" s="685"/>
      <c r="EA33" s="685"/>
      <c r="EB33" s="685"/>
      <c r="EC33" s="686"/>
    </row>
    <row r="34" spans="2:133" ht="11.25" customHeight="1" x14ac:dyDescent="0.2">
      <c r="B34" s="653" t="s">
        <v>320</v>
      </c>
      <c r="C34" s="654"/>
      <c r="D34" s="654"/>
      <c r="E34" s="654"/>
      <c r="F34" s="654"/>
      <c r="G34" s="654"/>
      <c r="H34" s="654"/>
      <c r="I34" s="654"/>
      <c r="J34" s="654"/>
      <c r="K34" s="654"/>
      <c r="L34" s="654"/>
      <c r="M34" s="654"/>
      <c r="N34" s="654"/>
      <c r="O34" s="654"/>
      <c r="P34" s="654"/>
      <c r="Q34" s="655"/>
      <c r="R34" s="656">
        <v>11505385</v>
      </c>
      <c r="S34" s="657"/>
      <c r="T34" s="657"/>
      <c r="U34" s="657"/>
      <c r="V34" s="657"/>
      <c r="W34" s="657"/>
      <c r="X34" s="657"/>
      <c r="Y34" s="658"/>
      <c r="Z34" s="659">
        <v>6.5</v>
      </c>
      <c r="AA34" s="659"/>
      <c r="AB34" s="659"/>
      <c r="AC34" s="659"/>
      <c r="AD34" s="660" t="s">
        <v>129</v>
      </c>
      <c r="AE34" s="660"/>
      <c r="AF34" s="660"/>
      <c r="AG34" s="660"/>
      <c r="AH34" s="660"/>
      <c r="AI34" s="660"/>
      <c r="AJ34" s="660"/>
      <c r="AK34" s="660"/>
      <c r="AL34" s="661" t="s">
        <v>129</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24973380</v>
      </c>
      <c r="CS34" s="657"/>
      <c r="CT34" s="657"/>
      <c r="CU34" s="657"/>
      <c r="CV34" s="657"/>
      <c r="CW34" s="657"/>
      <c r="CX34" s="657"/>
      <c r="CY34" s="658"/>
      <c r="CZ34" s="661">
        <v>14.7</v>
      </c>
      <c r="DA34" s="685"/>
      <c r="DB34" s="685"/>
      <c r="DC34" s="691"/>
      <c r="DD34" s="665">
        <v>15102540</v>
      </c>
      <c r="DE34" s="657"/>
      <c r="DF34" s="657"/>
      <c r="DG34" s="657"/>
      <c r="DH34" s="657"/>
      <c r="DI34" s="657"/>
      <c r="DJ34" s="657"/>
      <c r="DK34" s="658"/>
      <c r="DL34" s="665">
        <v>14511400</v>
      </c>
      <c r="DM34" s="657"/>
      <c r="DN34" s="657"/>
      <c r="DO34" s="657"/>
      <c r="DP34" s="657"/>
      <c r="DQ34" s="657"/>
      <c r="DR34" s="657"/>
      <c r="DS34" s="657"/>
      <c r="DT34" s="657"/>
      <c r="DU34" s="657"/>
      <c r="DV34" s="658"/>
      <c r="DW34" s="661">
        <v>14.8</v>
      </c>
      <c r="DX34" s="685"/>
      <c r="DY34" s="685"/>
      <c r="DZ34" s="685"/>
      <c r="EA34" s="685"/>
      <c r="EB34" s="685"/>
      <c r="EC34" s="686"/>
    </row>
    <row r="35" spans="2:133" ht="11.25" customHeight="1" x14ac:dyDescent="0.2">
      <c r="B35" s="653" t="s">
        <v>322</v>
      </c>
      <c r="C35" s="654"/>
      <c r="D35" s="654"/>
      <c r="E35" s="654"/>
      <c r="F35" s="654"/>
      <c r="G35" s="654"/>
      <c r="H35" s="654"/>
      <c r="I35" s="654"/>
      <c r="J35" s="654"/>
      <c r="K35" s="654"/>
      <c r="L35" s="654"/>
      <c r="M35" s="654"/>
      <c r="N35" s="654"/>
      <c r="O35" s="654"/>
      <c r="P35" s="654"/>
      <c r="Q35" s="655"/>
      <c r="R35" s="656">
        <v>516854</v>
      </c>
      <c r="S35" s="657"/>
      <c r="T35" s="657"/>
      <c r="U35" s="657"/>
      <c r="V35" s="657"/>
      <c r="W35" s="657"/>
      <c r="X35" s="657"/>
      <c r="Y35" s="658"/>
      <c r="Z35" s="659">
        <v>0.3</v>
      </c>
      <c r="AA35" s="659"/>
      <c r="AB35" s="659"/>
      <c r="AC35" s="659"/>
      <c r="AD35" s="660">
        <v>175870</v>
      </c>
      <c r="AE35" s="660"/>
      <c r="AF35" s="660"/>
      <c r="AG35" s="660"/>
      <c r="AH35" s="660"/>
      <c r="AI35" s="660"/>
      <c r="AJ35" s="660"/>
      <c r="AK35" s="660"/>
      <c r="AL35" s="661">
        <v>0.2</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2737342</v>
      </c>
      <c r="CS35" s="683"/>
      <c r="CT35" s="683"/>
      <c r="CU35" s="683"/>
      <c r="CV35" s="683"/>
      <c r="CW35" s="683"/>
      <c r="CX35" s="683"/>
      <c r="CY35" s="684"/>
      <c r="CZ35" s="661">
        <v>1.6</v>
      </c>
      <c r="DA35" s="685"/>
      <c r="DB35" s="685"/>
      <c r="DC35" s="691"/>
      <c r="DD35" s="665">
        <v>2619313</v>
      </c>
      <c r="DE35" s="683"/>
      <c r="DF35" s="683"/>
      <c r="DG35" s="683"/>
      <c r="DH35" s="683"/>
      <c r="DI35" s="683"/>
      <c r="DJ35" s="683"/>
      <c r="DK35" s="684"/>
      <c r="DL35" s="665">
        <v>2384246</v>
      </c>
      <c r="DM35" s="683"/>
      <c r="DN35" s="683"/>
      <c r="DO35" s="683"/>
      <c r="DP35" s="683"/>
      <c r="DQ35" s="683"/>
      <c r="DR35" s="683"/>
      <c r="DS35" s="683"/>
      <c r="DT35" s="683"/>
      <c r="DU35" s="683"/>
      <c r="DV35" s="684"/>
      <c r="DW35" s="661">
        <v>2.4</v>
      </c>
      <c r="DX35" s="685"/>
      <c r="DY35" s="685"/>
      <c r="DZ35" s="685"/>
      <c r="EA35" s="685"/>
      <c r="EB35" s="685"/>
      <c r="EC35" s="686"/>
    </row>
    <row r="36" spans="2:133" ht="11.25" customHeight="1" x14ac:dyDescent="0.2">
      <c r="B36" s="653" t="s">
        <v>326</v>
      </c>
      <c r="C36" s="654"/>
      <c r="D36" s="654"/>
      <c r="E36" s="654"/>
      <c r="F36" s="654"/>
      <c r="G36" s="654"/>
      <c r="H36" s="654"/>
      <c r="I36" s="654"/>
      <c r="J36" s="654"/>
      <c r="K36" s="654"/>
      <c r="L36" s="654"/>
      <c r="M36" s="654"/>
      <c r="N36" s="654"/>
      <c r="O36" s="654"/>
      <c r="P36" s="654"/>
      <c r="Q36" s="655"/>
      <c r="R36" s="656">
        <v>1270128</v>
      </c>
      <c r="S36" s="657"/>
      <c r="T36" s="657"/>
      <c r="U36" s="657"/>
      <c r="V36" s="657"/>
      <c r="W36" s="657"/>
      <c r="X36" s="657"/>
      <c r="Y36" s="658"/>
      <c r="Z36" s="659">
        <v>0.7</v>
      </c>
      <c r="AA36" s="659"/>
      <c r="AB36" s="659"/>
      <c r="AC36" s="659"/>
      <c r="AD36" s="660" t="s">
        <v>129</v>
      </c>
      <c r="AE36" s="660"/>
      <c r="AF36" s="660"/>
      <c r="AG36" s="660"/>
      <c r="AH36" s="660"/>
      <c r="AI36" s="660"/>
      <c r="AJ36" s="660"/>
      <c r="AK36" s="660"/>
      <c r="AL36" s="661" t="s">
        <v>129</v>
      </c>
      <c r="AM36" s="662"/>
      <c r="AN36" s="662"/>
      <c r="AO36" s="663"/>
      <c r="AP36" s="216"/>
      <c r="AQ36" s="718" t="s">
        <v>327</v>
      </c>
      <c r="AR36" s="719"/>
      <c r="AS36" s="719"/>
      <c r="AT36" s="719"/>
      <c r="AU36" s="719"/>
      <c r="AV36" s="719"/>
      <c r="AW36" s="719"/>
      <c r="AX36" s="719"/>
      <c r="AY36" s="720"/>
      <c r="AZ36" s="645">
        <v>17600258</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1159173</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19967213</v>
      </c>
      <c r="CS36" s="657"/>
      <c r="CT36" s="657"/>
      <c r="CU36" s="657"/>
      <c r="CV36" s="657"/>
      <c r="CW36" s="657"/>
      <c r="CX36" s="657"/>
      <c r="CY36" s="658"/>
      <c r="CZ36" s="661">
        <v>11.7</v>
      </c>
      <c r="DA36" s="685"/>
      <c r="DB36" s="685"/>
      <c r="DC36" s="691"/>
      <c r="DD36" s="665">
        <v>15071963</v>
      </c>
      <c r="DE36" s="657"/>
      <c r="DF36" s="657"/>
      <c r="DG36" s="657"/>
      <c r="DH36" s="657"/>
      <c r="DI36" s="657"/>
      <c r="DJ36" s="657"/>
      <c r="DK36" s="658"/>
      <c r="DL36" s="665">
        <v>10630100</v>
      </c>
      <c r="DM36" s="657"/>
      <c r="DN36" s="657"/>
      <c r="DO36" s="657"/>
      <c r="DP36" s="657"/>
      <c r="DQ36" s="657"/>
      <c r="DR36" s="657"/>
      <c r="DS36" s="657"/>
      <c r="DT36" s="657"/>
      <c r="DU36" s="657"/>
      <c r="DV36" s="658"/>
      <c r="DW36" s="661">
        <v>10.9</v>
      </c>
      <c r="DX36" s="685"/>
      <c r="DY36" s="685"/>
      <c r="DZ36" s="685"/>
      <c r="EA36" s="685"/>
      <c r="EB36" s="685"/>
      <c r="EC36" s="686"/>
    </row>
    <row r="37" spans="2:133" ht="11.25" customHeight="1" x14ac:dyDescent="0.2">
      <c r="B37" s="653" t="s">
        <v>330</v>
      </c>
      <c r="C37" s="654"/>
      <c r="D37" s="654"/>
      <c r="E37" s="654"/>
      <c r="F37" s="654"/>
      <c r="G37" s="654"/>
      <c r="H37" s="654"/>
      <c r="I37" s="654"/>
      <c r="J37" s="654"/>
      <c r="K37" s="654"/>
      <c r="L37" s="654"/>
      <c r="M37" s="654"/>
      <c r="N37" s="654"/>
      <c r="O37" s="654"/>
      <c r="P37" s="654"/>
      <c r="Q37" s="655"/>
      <c r="R37" s="656">
        <v>333025</v>
      </c>
      <c r="S37" s="657"/>
      <c r="T37" s="657"/>
      <c r="U37" s="657"/>
      <c r="V37" s="657"/>
      <c r="W37" s="657"/>
      <c r="X37" s="657"/>
      <c r="Y37" s="658"/>
      <c r="Z37" s="659">
        <v>0.2</v>
      </c>
      <c r="AA37" s="659"/>
      <c r="AB37" s="659"/>
      <c r="AC37" s="659"/>
      <c r="AD37" s="660" t="s">
        <v>129</v>
      </c>
      <c r="AE37" s="660"/>
      <c r="AF37" s="660"/>
      <c r="AG37" s="660"/>
      <c r="AH37" s="660"/>
      <c r="AI37" s="660"/>
      <c r="AJ37" s="660"/>
      <c r="AK37" s="660"/>
      <c r="AL37" s="661" t="s">
        <v>129</v>
      </c>
      <c r="AM37" s="662"/>
      <c r="AN37" s="662"/>
      <c r="AO37" s="663"/>
      <c r="AQ37" s="722" t="s">
        <v>331</v>
      </c>
      <c r="AR37" s="723"/>
      <c r="AS37" s="723"/>
      <c r="AT37" s="723"/>
      <c r="AU37" s="723"/>
      <c r="AV37" s="723"/>
      <c r="AW37" s="723"/>
      <c r="AX37" s="723"/>
      <c r="AY37" s="724"/>
      <c r="AZ37" s="656">
        <v>4557100</v>
      </c>
      <c r="BA37" s="657"/>
      <c r="BB37" s="657"/>
      <c r="BC37" s="657"/>
      <c r="BD37" s="683"/>
      <c r="BE37" s="683"/>
      <c r="BF37" s="702"/>
      <c r="BG37" s="653" t="s">
        <v>332</v>
      </c>
      <c r="BH37" s="654"/>
      <c r="BI37" s="654"/>
      <c r="BJ37" s="654"/>
      <c r="BK37" s="654"/>
      <c r="BL37" s="654"/>
      <c r="BM37" s="654"/>
      <c r="BN37" s="654"/>
      <c r="BO37" s="654"/>
      <c r="BP37" s="654"/>
      <c r="BQ37" s="654"/>
      <c r="BR37" s="654"/>
      <c r="BS37" s="654"/>
      <c r="BT37" s="654"/>
      <c r="BU37" s="655"/>
      <c r="BV37" s="656">
        <v>719416</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2683434</v>
      </c>
      <c r="CS37" s="683"/>
      <c r="CT37" s="683"/>
      <c r="CU37" s="683"/>
      <c r="CV37" s="683"/>
      <c r="CW37" s="683"/>
      <c r="CX37" s="683"/>
      <c r="CY37" s="684"/>
      <c r="CZ37" s="661">
        <v>1.6</v>
      </c>
      <c r="DA37" s="685"/>
      <c r="DB37" s="685"/>
      <c r="DC37" s="691"/>
      <c r="DD37" s="665">
        <v>2056578</v>
      </c>
      <c r="DE37" s="683"/>
      <c r="DF37" s="683"/>
      <c r="DG37" s="683"/>
      <c r="DH37" s="683"/>
      <c r="DI37" s="683"/>
      <c r="DJ37" s="683"/>
      <c r="DK37" s="684"/>
      <c r="DL37" s="665">
        <v>1888754</v>
      </c>
      <c r="DM37" s="683"/>
      <c r="DN37" s="683"/>
      <c r="DO37" s="683"/>
      <c r="DP37" s="683"/>
      <c r="DQ37" s="683"/>
      <c r="DR37" s="683"/>
      <c r="DS37" s="683"/>
      <c r="DT37" s="683"/>
      <c r="DU37" s="683"/>
      <c r="DV37" s="684"/>
      <c r="DW37" s="661">
        <v>1.9</v>
      </c>
      <c r="DX37" s="685"/>
      <c r="DY37" s="685"/>
      <c r="DZ37" s="685"/>
      <c r="EA37" s="685"/>
      <c r="EB37" s="685"/>
      <c r="EC37" s="686"/>
    </row>
    <row r="38" spans="2:133" ht="11.25" customHeight="1" x14ac:dyDescent="0.2">
      <c r="B38" s="653" t="s">
        <v>334</v>
      </c>
      <c r="C38" s="654"/>
      <c r="D38" s="654"/>
      <c r="E38" s="654"/>
      <c r="F38" s="654"/>
      <c r="G38" s="654"/>
      <c r="H38" s="654"/>
      <c r="I38" s="654"/>
      <c r="J38" s="654"/>
      <c r="K38" s="654"/>
      <c r="L38" s="654"/>
      <c r="M38" s="654"/>
      <c r="N38" s="654"/>
      <c r="O38" s="654"/>
      <c r="P38" s="654"/>
      <c r="Q38" s="655"/>
      <c r="R38" s="656">
        <v>2372037</v>
      </c>
      <c r="S38" s="657"/>
      <c r="T38" s="657"/>
      <c r="U38" s="657"/>
      <c r="V38" s="657"/>
      <c r="W38" s="657"/>
      <c r="X38" s="657"/>
      <c r="Y38" s="658"/>
      <c r="Z38" s="659">
        <v>1.3</v>
      </c>
      <c r="AA38" s="659"/>
      <c r="AB38" s="659"/>
      <c r="AC38" s="659"/>
      <c r="AD38" s="660" t="s">
        <v>129</v>
      </c>
      <c r="AE38" s="660"/>
      <c r="AF38" s="660"/>
      <c r="AG38" s="660"/>
      <c r="AH38" s="660"/>
      <c r="AI38" s="660"/>
      <c r="AJ38" s="660"/>
      <c r="AK38" s="660"/>
      <c r="AL38" s="661" t="s">
        <v>129</v>
      </c>
      <c r="AM38" s="662"/>
      <c r="AN38" s="662"/>
      <c r="AO38" s="663"/>
      <c r="AQ38" s="722" t="s">
        <v>335</v>
      </c>
      <c r="AR38" s="723"/>
      <c r="AS38" s="723"/>
      <c r="AT38" s="723"/>
      <c r="AU38" s="723"/>
      <c r="AV38" s="723"/>
      <c r="AW38" s="723"/>
      <c r="AX38" s="723"/>
      <c r="AY38" s="724"/>
      <c r="AZ38" s="656">
        <v>449193</v>
      </c>
      <c r="BA38" s="657"/>
      <c r="BB38" s="657"/>
      <c r="BC38" s="657"/>
      <c r="BD38" s="683"/>
      <c r="BE38" s="683"/>
      <c r="BF38" s="702"/>
      <c r="BG38" s="653" t="s">
        <v>336</v>
      </c>
      <c r="BH38" s="654"/>
      <c r="BI38" s="654"/>
      <c r="BJ38" s="654"/>
      <c r="BK38" s="654"/>
      <c r="BL38" s="654"/>
      <c r="BM38" s="654"/>
      <c r="BN38" s="654"/>
      <c r="BO38" s="654"/>
      <c r="BP38" s="654"/>
      <c r="BQ38" s="654"/>
      <c r="BR38" s="654"/>
      <c r="BS38" s="654"/>
      <c r="BT38" s="654"/>
      <c r="BU38" s="655"/>
      <c r="BV38" s="656">
        <v>45655</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12529331</v>
      </c>
      <c r="CS38" s="657"/>
      <c r="CT38" s="657"/>
      <c r="CU38" s="657"/>
      <c r="CV38" s="657"/>
      <c r="CW38" s="657"/>
      <c r="CX38" s="657"/>
      <c r="CY38" s="658"/>
      <c r="CZ38" s="661">
        <v>7.4</v>
      </c>
      <c r="DA38" s="685"/>
      <c r="DB38" s="685"/>
      <c r="DC38" s="691"/>
      <c r="DD38" s="665">
        <v>10434486</v>
      </c>
      <c r="DE38" s="657"/>
      <c r="DF38" s="657"/>
      <c r="DG38" s="657"/>
      <c r="DH38" s="657"/>
      <c r="DI38" s="657"/>
      <c r="DJ38" s="657"/>
      <c r="DK38" s="658"/>
      <c r="DL38" s="665">
        <v>9434874</v>
      </c>
      <c r="DM38" s="657"/>
      <c r="DN38" s="657"/>
      <c r="DO38" s="657"/>
      <c r="DP38" s="657"/>
      <c r="DQ38" s="657"/>
      <c r="DR38" s="657"/>
      <c r="DS38" s="657"/>
      <c r="DT38" s="657"/>
      <c r="DU38" s="657"/>
      <c r="DV38" s="658"/>
      <c r="DW38" s="661">
        <v>9.6</v>
      </c>
      <c r="DX38" s="685"/>
      <c r="DY38" s="685"/>
      <c r="DZ38" s="685"/>
      <c r="EA38" s="685"/>
      <c r="EB38" s="685"/>
      <c r="EC38" s="686"/>
    </row>
    <row r="39" spans="2:133" ht="11.25" customHeight="1" x14ac:dyDescent="0.2">
      <c r="B39" s="653" t="s">
        <v>338</v>
      </c>
      <c r="C39" s="654"/>
      <c r="D39" s="654"/>
      <c r="E39" s="654"/>
      <c r="F39" s="654"/>
      <c r="G39" s="654"/>
      <c r="H39" s="654"/>
      <c r="I39" s="654"/>
      <c r="J39" s="654"/>
      <c r="K39" s="654"/>
      <c r="L39" s="654"/>
      <c r="M39" s="654"/>
      <c r="N39" s="654"/>
      <c r="O39" s="654"/>
      <c r="P39" s="654"/>
      <c r="Q39" s="655"/>
      <c r="R39" s="656">
        <v>10953559</v>
      </c>
      <c r="S39" s="657"/>
      <c r="T39" s="657"/>
      <c r="U39" s="657"/>
      <c r="V39" s="657"/>
      <c r="W39" s="657"/>
      <c r="X39" s="657"/>
      <c r="Y39" s="658"/>
      <c r="Z39" s="659">
        <v>6.2</v>
      </c>
      <c r="AA39" s="659"/>
      <c r="AB39" s="659"/>
      <c r="AC39" s="659"/>
      <c r="AD39" s="660">
        <v>71549</v>
      </c>
      <c r="AE39" s="660"/>
      <c r="AF39" s="660"/>
      <c r="AG39" s="660"/>
      <c r="AH39" s="660"/>
      <c r="AI39" s="660"/>
      <c r="AJ39" s="660"/>
      <c r="AK39" s="660"/>
      <c r="AL39" s="661">
        <v>0.1</v>
      </c>
      <c r="AM39" s="662"/>
      <c r="AN39" s="662"/>
      <c r="AO39" s="663"/>
      <c r="AQ39" s="722" t="s">
        <v>339</v>
      </c>
      <c r="AR39" s="723"/>
      <c r="AS39" s="723"/>
      <c r="AT39" s="723"/>
      <c r="AU39" s="723"/>
      <c r="AV39" s="723"/>
      <c r="AW39" s="723"/>
      <c r="AX39" s="723"/>
      <c r="AY39" s="724"/>
      <c r="AZ39" s="656">
        <v>140266</v>
      </c>
      <c r="BA39" s="657"/>
      <c r="BB39" s="657"/>
      <c r="BC39" s="657"/>
      <c r="BD39" s="683"/>
      <c r="BE39" s="683"/>
      <c r="BF39" s="702"/>
      <c r="BG39" s="653" t="s">
        <v>340</v>
      </c>
      <c r="BH39" s="654"/>
      <c r="BI39" s="654"/>
      <c r="BJ39" s="654"/>
      <c r="BK39" s="654"/>
      <c r="BL39" s="654"/>
      <c r="BM39" s="654"/>
      <c r="BN39" s="654"/>
      <c r="BO39" s="654"/>
      <c r="BP39" s="654"/>
      <c r="BQ39" s="654"/>
      <c r="BR39" s="654"/>
      <c r="BS39" s="654"/>
      <c r="BT39" s="654"/>
      <c r="BU39" s="655"/>
      <c r="BV39" s="656">
        <v>68799</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3685652</v>
      </c>
      <c r="CS39" s="683"/>
      <c r="CT39" s="683"/>
      <c r="CU39" s="683"/>
      <c r="CV39" s="683"/>
      <c r="CW39" s="683"/>
      <c r="CX39" s="683"/>
      <c r="CY39" s="684"/>
      <c r="CZ39" s="661">
        <v>2.2000000000000002</v>
      </c>
      <c r="DA39" s="685"/>
      <c r="DB39" s="685"/>
      <c r="DC39" s="691"/>
      <c r="DD39" s="665">
        <v>3147399</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2">
      <c r="B40" s="653" t="s">
        <v>342</v>
      </c>
      <c r="C40" s="654"/>
      <c r="D40" s="654"/>
      <c r="E40" s="654"/>
      <c r="F40" s="654"/>
      <c r="G40" s="654"/>
      <c r="H40" s="654"/>
      <c r="I40" s="654"/>
      <c r="J40" s="654"/>
      <c r="K40" s="654"/>
      <c r="L40" s="654"/>
      <c r="M40" s="654"/>
      <c r="N40" s="654"/>
      <c r="O40" s="654"/>
      <c r="P40" s="654"/>
      <c r="Q40" s="655"/>
      <c r="R40" s="656">
        <v>11800100</v>
      </c>
      <c r="S40" s="657"/>
      <c r="T40" s="657"/>
      <c r="U40" s="657"/>
      <c r="V40" s="657"/>
      <c r="W40" s="657"/>
      <c r="X40" s="657"/>
      <c r="Y40" s="658"/>
      <c r="Z40" s="659">
        <v>6.7</v>
      </c>
      <c r="AA40" s="659"/>
      <c r="AB40" s="659"/>
      <c r="AC40" s="659"/>
      <c r="AD40" s="660" t="s">
        <v>129</v>
      </c>
      <c r="AE40" s="660"/>
      <c r="AF40" s="660"/>
      <c r="AG40" s="660"/>
      <c r="AH40" s="660"/>
      <c r="AI40" s="660"/>
      <c r="AJ40" s="660"/>
      <c r="AK40" s="660"/>
      <c r="AL40" s="661" t="s">
        <v>129</v>
      </c>
      <c r="AM40" s="662"/>
      <c r="AN40" s="662"/>
      <c r="AO40" s="663"/>
      <c r="AQ40" s="722" t="s">
        <v>343</v>
      </c>
      <c r="AR40" s="723"/>
      <c r="AS40" s="723"/>
      <c r="AT40" s="723"/>
      <c r="AU40" s="723"/>
      <c r="AV40" s="723"/>
      <c r="AW40" s="723"/>
      <c r="AX40" s="723"/>
      <c r="AY40" s="724"/>
      <c r="AZ40" s="656" t="s">
        <v>129</v>
      </c>
      <c r="BA40" s="657"/>
      <c r="BB40" s="657"/>
      <c r="BC40" s="657"/>
      <c r="BD40" s="683"/>
      <c r="BE40" s="683"/>
      <c r="BF40" s="702"/>
      <c r="BG40" s="706" t="s">
        <v>344</v>
      </c>
      <c r="BH40" s="707"/>
      <c r="BI40" s="707"/>
      <c r="BJ40" s="707"/>
      <c r="BK40" s="707"/>
      <c r="BL40" s="359"/>
      <c r="BM40" s="654" t="s">
        <v>345</v>
      </c>
      <c r="BN40" s="654"/>
      <c r="BO40" s="654"/>
      <c r="BP40" s="654"/>
      <c r="BQ40" s="654"/>
      <c r="BR40" s="654"/>
      <c r="BS40" s="654"/>
      <c r="BT40" s="654"/>
      <c r="BU40" s="655"/>
      <c r="BV40" s="656">
        <v>93</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v>8286761</v>
      </c>
      <c r="CS40" s="657"/>
      <c r="CT40" s="657"/>
      <c r="CU40" s="657"/>
      <c r="CV40" s="657"/>
      <c r="CW40" s="657"/>
      <c r="CX40" s="657"/>
      <c r="CY40" s="658"/>
      <c r="CZ40" s="661">
        <v>4.9000000000000004</v>
      </c>
      <c r="DA40" s="685"/>
      <c r="DB40" s="685"/>
      <c r="DC40" s="691"/>
      <c r="DD40" s="665">
        <v>180984</v>
      </c>
      <c r="DE40" s="657"/>
      <c r="DF40" s="657"/>
      <c r="DG40" s="657"/>
      <c r="DH40" s="657"/>
      <c r="DI40" s="657"/>
      <c r="DJ40" s="657"/>
      <c r="DK40" s="658"/>
      <c r="DL40" s="665">
        <v>6601</v>
      </c>
      <c r="DM40" s="657"/>
      <c r="DN40" s="657"/>
      <c r="DO40" s="657"/>
      <c r="DP40" s="657"/>
      <c r="DQ40" s="657"/>
      <c r="DR40" s="657"/>
      <c r="DS40" s="657"/>
      <c r="DT40" s="657"/>
      <c r="DU40" s="657"/>
      <c r="DV40" s="658"/>
      <c r="DW40" s="661">
        <v>0</v>
      </c>
      <c r="DX40" s="685"/>
      <c r="DY40" s="685"/>
      <c r="DZ40" s="685"/>
      <c r="EA40" s="685"/>
      <c r="EB40" s="685"/>
      <c r="EC40" s="686"/>
    </row>
    <row r="41" spans="2:133" ht="11.25" customHeight="1" x14ac:dyDescent="0.2">
      <c r="B41" s="653" t="s">
        <v>347</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348</v>
      </c>
      <c r="AR41" s="723"/>
      <c r="AS41" s="723"/>
      <c r="AT41" s="723"/>
      <c r="AU41" s="723"/>
      <c r="AV41" s="723"/>
      <c r="AW41" s="723"/>
      <c r="AX41" s="723"/>
      <c r="AY41" s="724"/>
      <c r="AZ41" s="656">
        <v>2547425</v>
      </c>
      <c r="BA41" s="657"/>
      <c r="BB41" s="657"/>
      <c r="BC41" s="657"/>
      <c r="BD41" s="683"/>
      <c r="BE41" s="683"/>
      <c r="BF41" s="702"/>
      <c r="BG41" s="706"/>
      <c r="BH41" s="707"/>
      <c r="BI41" s="707"/>
      <c r="BJ41" s="707"/>
      <c r="BK41" s="707"/>
      <c r="BL41" s="359"/>
      <c r="BM41" s="654" t="s">
        <v>349</v>
      </c>
      <c r="BN41" s="654"/>
      <c r="BO41" s="654"/>
      <c r="BP41" s="654"/>
      <c r="BQ41" s="654"/>
      <c r="BR41" s="654"/>
      <c r="BS41" s="654"/>
      <c r="BT41" s="654"/>
      <c r="BU41" s="655"/>
      <c r="BV41" s="656" t="s">
        <v>129</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2">
      <c r="B42" s="653" t="s">
        <v>351</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352</v>
      </c>
      <c r="AR42" s="729"/>
      <c r="AS42" s="729"/>
      <c r="AT42" s="729"/>
      <c r="AU42" s="729"/>
      <c r="AV42" s="729"/>
      <c r="AW42" s="729"/>
      <c r="AX42" s="729"/>
      <c r="AY42" s="730"/>
      <c r="AZ42" s="734">
        <v>9906274</v>
      </c>
      <c r="BA42" s="735"/>
      <c r="BB42" s="735"/>
      <c r="BC42" s="735"/>
      <c r="BD42" s="715"/>
      <c r="BE42" s="715"/>
      <c r="BF42" s="717"/>
      <c r="BG42" s="708"/>
      <c r="BH42" s="709"/>
      <c r="BI42" s="709"/>
      <c r="BJ42" s="709"/>
      <c r="BK42" s="709"/>
      <c r="BL42" s="357"/>
      <c r="BM42" s="675" t="s">
        <v>353</v>
      </c>
      <c r="BN42" s="675"/>
      <c r="BO42" s="675"/>
      <c r="BP42" s="675"/>
      <c r="BQ42" s="675"/>
      <c r="BR42" s="675"/>
      <c r="BS42" s="675"/>
      <c r="BT42" s="675"/>
      <c r="BU42" s="676"/>
      <c r="BV42" s="734">
        <v>347</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17137304</v>
      </c>
      <c r="CS42" s="683"/>
      <c r="CT42" s="683"/>
      <c r="CU42" s="683"/>
      <c r="CV42" s="683"/>
      <c r="CW42" s="683"/>
      <c r="CX42" s="683"/>
      <c r="CY42" s="684"/>
      <c r="CZ42" s="661">
        <v>10.1</v>
      </c>
      <c r="DA42" s="685"/>
      <c r="DB42" s="685"/>
      <c r="DC42" s="691"/>
      <c r="DD42" s="665">
        <v>7728959</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2">
      <c r="B43" s="653" t="s">
        <v>355</v>
      </c>
      <c r="C43" s="654"/>
      <c r="D43" s="654"/>
      <c r="E43" s="654"/>
      <c r="F43" s="654"/>
      <c r="G43" s="654"/>
      <c r="H43" s="654"/>
      <c r="I43" s="654"/>
      <c r="J43" s="654"/>
      <c r="K43" s="654"/>
      <c r="L43" s="654"/>
      <c r="M43" s="654"/>
      <c r="N43" s="654"/>
      <c r="O43" s="654"/>
      <c r="P43" s="654"/>
      <c r="Q43" s="655"/>
      <c r="R43" s="656">
        <v>7928600</v>
      </c>
      <c r="S43" s="657"/>
      <c r="T43" s="657"/>
      <c r="U43" s="657"/>
      <c r="V43" s="657"/>
      <c r="W43" s="657"/>
      <c r="X43" s="657"/>
      <c r="Y43" s="658"/>
      <c r="Z43" s="659">
        <v>4.5</v>
      </c>
      <c r="AA43" s="659"/>
      <c r="AB43" s="659"/>
      <c r="AC43" s="659"/>
      <c r="AD43" s="660" t="s">
        <v>129</v>
      </c>
      <c r="AE43" s="660"/>
      <c r="AF43" s="660"/>
      <c r="AG43" s="660"/>
      <c r="AH43" s="660"/>
      <c r="AI43" s="660"/>
      <c r="AJ43" s="660"/>
      <c r="AK43" s="660"/>
      <c r="AL43" s="661" t="s">
        <v>129</v>
      </c>
      <c r="AM43" s="662"/>
      <c r="AN43" s="662"/>
      <c r="AO43" s="663"/>
      <c r="CD43" s="653" t="s">
        <v>356</v>
      </c>
      <c r="CE43" s="654"/>
      <c r="CF43" s="654"/>
      <c r="CG43" s="654"/>
      <c r="CH43" s="654"/>
      <c r="CI43" s="654"/>
      <c r="CJ43" s="654"/>
      <c r="CK43" s="654"/>
      <c r="CL43" s="654"/>
      <c r="CM43" s="654"/>
      <c r="CN43" s="654"/>
      <c r="CO43" s="654"/>
      <c r="CP43" s="654"/>
      <c r="CQ43" s="655"/>
      <c r="CR43" s="656">
        <v>402458</v>
      </c>
      <c r="CS43" s="683"/>
      <c r="CT43" s="683"/>
      <c r="CU43" s="683"/>
      <c r="CV43" s="683"/>
      <c r="CW43" s="683"/>
      <c r="CX43" s="683"/>
      <c r="CY43" s="684"/>
      <c r="CZ43" s="661">
        <v>0.2</v>
      </c>
      <c r="DA43" s="685"/>
      <c r="DB43" s="685"/>
      <c r="DC43" s="691"/>
      <c r="DD43" s="665">
        <v>395832</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2">
      <c r="B44" s="674" t="s">
        <v>357</v>
      </c>
      <c r="C44" s="675"/>
      <c r="D44" s="675"/>
      <c r="E44" s="675"/>
      <c r="F44" s="675"/>
      <c r="G44" s="675"/>
      <c r="H44" s="675"/>
      <c r="I44" s="675"/>
      <c r="J44" s="675"/>
      <c r="K44" s="675"/>
      <c r="L44" s="675"/>
      <c r="M44" s="675"/>
      <c r="N44" s="675"/>
      <c r="O44" s="675"/>
      <c r="P44" s="675"/>
      <c r="Q44" s="676"/>
      <c r="R44" s="734">
        <v>175991415</v>
      </c>
      <c r="S44" s="735"/>
      <c r="T44" s="735"/>
      <c r="U44" s="735"/>
      <c r="V44" s="735"/>
      <c r="W44" s="735"/>
      <c r="X44" s="735"/>
      <c r="Y44" s="736"/>
      <c r="Z44" s="737">
        <v>100</v>
      </c>
      <c r="AA44" s="737"/>
      <c r="AB44" s="737"/>
      <c r="AC44" s="737"/>
      <c r="AD44" s="738">
        <v>89920541</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14321200</v>
      </c>
      <c r="CS44" s="657"/>
      <c r="CT44" s="657"/>
      <c r="CU44" s="657"/>
      <c r="CV44" s="657"/>
      <c r="CW44" s="657"/>
      <c r="CX44" s="657"/>
      <c r="CY44" s="658"/>
      <c r="CZ44" s="661">
        <v>8.4</v>
      </c>
      <c r="DA44" s="662"/>
      <c r="DB44" s="662"/>
      <c r="DC44" s="668"/>
      <c r="DD44" s="665">
        <v>7231625</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2">
      <c r="CD45" s="696"/>
      <c r="CE45" s="697"/>
      <c r="CF45" s="653" t="s">
        <v>359</v>
      </c>
      <c r="CG45" s="654"/>
      <c r="CH45" s="654"/>
      <c r="CI45" s="654"/>
      <c r="CJ45" s="654"/>
      <c r="CK45" s="654"/>
      <c r="CL45" s="654"/>
      <c r="CM45" s="654"/>
      <c r="CN45" s="654"/>
      <c r="CO45" s="654"/>
      <c r="CP45" s="654"/>
      <c r="CQ45" s="655"/>
      <c r="CR45" s="656">
        <v>7195823</v>
      </c>
      <c r="CS45" s="683"/>
      <c r="CT45" s="683"/>
      <c r="CU45" s="683"/>
      <c r="CV45" s="683"/>
      <c r="CW45" s="683"/>
      <c r="CX45" s="683"/>
      <c r="CY45" s="684"/>
      <c r="CZ45" s="661">
        <v>4.2</v>
      </c>
      <c r="DA45" s="685"/>
      <c r="DB45" s="685"/>
      <c r="DC45" s="691"/>
      <c r="DD45" s="665">
        <v>2258600</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2">
      <c r="B46" s="211" t="s">
        <v>360</v>
      </c>
      <c r="CD46" s="696"/>
      <c r="CE46" s="697"/>
      <c r="CF46" s="653" t="s">
        <v>361</v>
      </c>
      <c r="CG46" s="654"/>
      <c r="CH46" s="654"/>
      <c r="CI46" s="654"/>
      <c r="CJ46" s="654"/>
      <c r="CK46" s="654"/>
      <c r="CL46" s="654"/>
      <c r="CM46" s="654"/>
      <c r="CN46" s="654"/>
      <c r="CO46" s="654"/>
      <c r="CP46" s="654"/>
      <c r="CQ46" s="655"/>
      <c r="CR46" s="656">
        <v>6865859</v>
      </c>
      <c r="CS46" s="657"/>
      <c r="CT46" s="657"/>
      <c r="CU46" s="657"/>
      <c r="CV46" s="657"/>
      <c r="CW46" s="657"/>
      <c r="CX46" s="657"/>
      <c r="CY46" s="658"/>
      <c r="CZ46" s="661">
        <v>4</v>
      </c>
      <c r="DA46" s="662"/>
      <c r="DB46" s="662"/>
      <c r="DC46" s="668"/>
      <c r="DD46" s="665">
        <v>4721607</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2">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v>2816104</v>
      </c>
      <c r="CS47" s="683"/>
      <c r="CT47" s="683"/>
      <c r="CU47" s="683"/>
      <c r="CV47" s="683"/>
      <c r="CW47" s="683"/>
      <c r="CX47" s="683"/>
      <c r="CY47" s="684"/>
      <c r="CZ47" s="661">
        <v>1.7</v>
      </c>
      <c r="DA47" s="685"/>
      <c r="DB47" s="685"/>
      <c r="DC47" s="691"/>
      <c r="DD47" s="665">
        <v>497334</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ht="10.8" x14ac:dyDescent="0.2">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2">
      <c r="B49" s="360"/>
      <c r="CD49" s="674" t="s">
        <v>366</v>
      </c>
      <c r="CE49" s="675"/>
      <c r="CF49" s="675"/>
      <c r="CG49" s="675"/>
      <c r="CH49" s="675"/>
      <c r="CI49" s="675"/>
      <c r="CJ49" s="675"/>
      <c r="CK49" s="675"/>
      <c r="CL49" s="675"/>
      <c r="CM49" s="675"/>
      <c r="CN49" s="675"/>
      <c r="CO49" s="675"/>
      <c r="CP49" s="675"/>
      <c r="CQ49" s="676"/>
      <c r="CR49" s="734">
        <v>170095758</v>
      </c>
      <c r="CS49" s="715"/>
      <c r="CT49" s="715"/>
      <c r="CU49" s="715"/>
      <c r="CV49" s="715"/>
      <c r="CW49" s="715"/>
      <c r="CX49" s="715"/>
      <c r="CY49" s="742"/>
      <c r="CZ49" s="739">
        <v>100</v>
      </c>
      <c r="DA49" s="743"/>
      <c r="DB49" s="743"/>
      <c r="DC49" s="744"/>
      <c r="DD49" s="745">
        <v>102914534</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0.8" hidden="1" x14ac:dyDescent="0.2">
      <c r="B50" s="360"/>
    </row>
  </sheetData>
  <sheetProtection algorithmName="SHA-512" hashValue="aP5Zr3/r6NxnkpZAtOOL9fIvXGFxrrgx5YdrlNV3/55bVsrOiCsT6YUCtbaY/plmpMPtSqOQUzzHO5ifuAPXTA==" saltValue="ryPVPrR2ogCkHYl6aTWA3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DB17" sqref="DB17:DF17"/>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1" t="s">
        <v>367</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2" t="s">
        <v>368</v>
      </c>
      <c r="DK2" s="1123"/>
      <c r="DL2" s="1123"/>
      <c r="DM2" s="1123"/>
      <c r="DN2" s="1123"/>
      <c r="DO2" s="1124"/>
      <c r="DP2" s="219"/>
      <c r="DQ2" s="1122" t="s">
        <v>369</v>
      </c>
      <c r="DR2" s="1123"/>
      <c r="DS2" s="1123"/>
      <c r="DT2" s="1123"/>
      <c r="DU2" s="1123"/>
      <c r="DV2" s="1123"/>
      <c r="DW2" s="1123"/>
      <c r="DX2" s="1123"/>
      <c r="DY2" s="1123"/>
      <c r="DZ2" s="1124"/>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3" t="s">
        <v>370</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23"/>
      <c r="BA4" s="223"/>
      <c r="BB4" s="223"/>
      <c r="BC4" s="223"/>
      <c r="BD4" s="223"/>
      <c r="BE4" s="224"/>
      <c r="BF4" s="224"/>
      <c r="BG4" s="224"/>
      <c r="BH4" s="224"/>
      <c r="BI4" s="224"/>
      <c r="BJ4" s="224"/>
      <c r="BK4" s="224"/>
      <c r="BL4" s="224"/>
      <c r="BM4" s="224"/>
      <c r="BN4" s="224"/>
      <c r="BO4" s="224"/>
      <c r="BP4" s="224"/>
      <c r="BQ4" s="765" t="s">
        <v>371</v>
      </c>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225"/>
    </row>
    <row r="5" spans="1:131" s="226" customFormat="1" ht="26.25" customHeight="1" x14ac:dyDescent="0.2">
      <c r="A5" s="1029" t="s">
        <v>372</v>
      </c>
      <c r="B5" s="1030"/>
      <c r="C5" s="1030"/>
      <c r="D5" s="1030"/>
      <c r="E5" s="1030"/>
      <c r="F5" s="1030"/>
      <c r="G5" s="1030"/>
      <c r="H5" s="1030"/>
      <c r="I5" s="1030"/>
      <c r="J5" s="1030"/>
      <c r="K5" s="1030"/>
      <c r="L5" s="1030"/>
      <c r="M5" s="1030"/>
      <c r="N5" s="1030"/>
      <c r="O5" s="1030"/>
      <c r="P5" s="1031"/>
      <c r="Q5" s="1035" t="s">
        <v>373</v>
      </c>
      <c r="R5" s="1036"/>
      <c r="S5" s="1036"/>
      <c r="T5" s="1036"/>
      <c r="U5" s="1037"/>
      <c r="V5" s="1035" t="s">
        <v>374</v>
      </c>
      <c r="W5" s="1036"/>
      <c r="X5" s="1036"/>
      <c r="Y5" s="1036"/>
      <c r="Z5" s="1037"/>
      <c r="AA5" s="1035" t="s">
        <v>375</v>
      </c>
      <c r="AB5" s="1036"/>
      <c r="AC5" s="1036"/>
      <c r="AD5" s="1036"/>
      <c r="AE5" s="1036"/>
      <c r="AF5" s="1125" t="s">
        <v>376</v>
      </c>
      <c r="AG5" s="1036"/>
      <c r="AH5" s="1036"/>
      <c r="AI5" s="1036"/>
      <c r="AJ5" s="1049"/>
      <c r="AK5" s="1036" t="s">
        <v>377</v>
      </c>
      <c r="AL5" s="1036"/>
      <c r="AM5" s="1036"/>
      <c r="AN5" s="1036"/>
      <c r="AO5" s="1037"/>
      <c r="AP5" s="1035" t="s">
        <v>378</v>
      </c>
      <c r="AQ5" s="1036"/>
      <c r="AR5" s="1036"/>
      <c r="AS5" s="1036"/>
      <c r="AT5" s="1037"/>
      <c r="AU5" s="1035" t="s">
        <v>379</v>
      </c>
      <c r="AV5" s="1036"/>
      <c r="AW5" s="1036"/>
      <c r="AX5" s="1036"/>
      <c r="AY5" s="1049"/>
      <c r="AZ5" s="223"/>
      <c r="BA5" s="223"/>
      <c r="BB5" s="223"/>
      <c r="BC5" s="223"/>
      <c r="BD5" s="223"/>
      <c r="BE5" s="224"/>
      <c r="BF5" s="224"/>
      <c r="BG5" s="224"/>
      <c r="BH5" s="224"/>
      <c r="BI5" s="224"/>
      <c r="BJ5" s="224"/>
      <c r="BK5" s="224"/>
      <c r="BL5" s="224"/>
      <c r="BM5" s="224"/>
      <c r="BN5" s="224"/>
      <c r="BO5" s="224"/>
      <c r="BP5" s="224"/>
      <c r="BQ5" s="1029" t="s">
        <v>380</v>
      </c>
      <c r="BR5" s="1030"/>
      <c r="BS5" s="1030"/>
      <c r="BT5" s="1030"/>
      <c r="BU5" s="1030"/>
      <c r="BV5" s="1030"/>
      <c r="BW5" s="1030"/>
      <c r="BX5" s="1030"/>
      <c r="BY5" s="1030"/>
      <c r="BZ5" s="1030"/>
      <c r="CA5" s="1030"/>
      <c r="CB5" s="1030"/>
      <c r="CC5" s="1030"/>
      <c r="CD5" s="1030"/>
      <c r="CE5" s="1030"/>
      <c r="CF5" s="1030"/>
      <c r="CG5" s="1031"/>
      <c r="CH5" s="1035" t="s">
        <v>381</v>
      </c>
      <c r="CI5" s="1036"/>
      <c r="CJ5" s="1036"/>
      <c r="CK5" s="1036"/>
      <c r="CL5" s="1037"/>
      <c r="CM5" s="1035" t="s">
        <v>382</v>
      </c>
      <c r="CN5" s="1036"/>
      <c r="CO5" s="1036"/>
      <c r="CP5" s="1036"/>
      <c r="CQ5" s="1037"/>
      <c r="CR5" s="1035" t="s">
        <v>383</v>
      </c>
      <c r="CS5" s="1036"/>
      <c r="CT5" s="1036"/>
      <c r="CU5" s="1036"/>
      <c r="CV5" s="1037"/>
      <c r="CW5" s="1035" t="s">
        <v>384</v>
      </c>
      <c r="CX5" s="1036"/>
      <c r="CY5" s="1036"/>
      <c r="CZ5" s="1036"/>
      <c r="DA5" s="1037"/>
      <c r="DB5" s="1035" t="s">
        <v>385</v>
      </c>
      <c r="DC5" s="1036"/>
      <c r="DD5" s="1036"/>
      <c r="DE5" s="1036"/>
      <c r="DF5" s="1037"/>
      <c r="DG5" s="1141" t="s">
        <v>386</v>
      </c>
      <c r="DH5" s="1142"/>
      <c r="DI5" s="1142"/>
      <c r="DJ5" s="1142"/>
      <c r="DK5" s="1143"/>
      <c r="DL5" s="1141" t="s">
        <v>387</v>
      </c>
      <c r="DM5" s="1142"/>
      <c r="DN5" s="1142"/>
      <c r="DO5" s="1142"/>
      <c r="DP5" s="1143"/>
      <c r="DQ5" s="1035" t="s">
        <v>388</v>
      </c>
      <c r="DR5" s="1036"/>
      <c r="DS5" s="1036"/>
      <c r="DT5" s="1036"/>
      <c r="DU5" s="1037"/>
      <c r="DV5" s="1035" t="s">
        <v>379</v>
      </c>
      <c r="DW5" s="1036"/>
      <c r="DX5" s="1036"/>
      <c r="DY5" s="1036"/>
      <c r="DZ5" s="1049"/>
      <c r="EA5" s="225"/>
    </row>
    <row r="6" spans="1:131" s="226" customFormat="1" ht="26.25" customHeight="1" thickBot="1" x14ac:dyDescent="0.25">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26"/>
      <c r="AG6" s="1039"/>
      <c r="AH6" s="1039"/>
      <c r="AI6" s="1039"/>
      <c r="AJ6" s="1050"/>
      <c r="AK6" s="1039"/>
      <c r="AL6" s="1039"/>
      <c r="AM6" s="1039"/>
      <c r="AN6" s="1039"/>
      <c r="AO6" s="1040"/>
      <c r="AP6" s="1038"/>
      <c r="AQ6" s="1039"/>
      <c r="AR6" s="1039"/>
      <c r="AS6" s="1039"/>
      <c r="AT6" s="1040"/>
      <c r="AU6" s="1038"/>
      <c r="AV6" s="1039"/>
      <c r="AW6" s="1039"/>
      <c r="AX6" s="1039"/>
      <c r="AY6" s="1050"/>
      <c r="AZ6" s="223"/>
      <c r="BA6" s="223"/>
      <c r="BB6" s="223"/>
      <c r="BC6" s="223"/>
      <c r="BD6" s="223"/>
      <c r="BE6" s="224"/>
      <c r="BF6" s="224"/>
      <c r="BG6" s="224"/>
      <c r="BH6" s="224"/>
      <c r="BI6" s="224"/>
      <c r="BJ6" s="224"/>
      <c r="BK6" s="224"/>
      <c r="BL6" s="224"/>
      <c r="BM6" s="224"/>
      <c r="BN6" s="224"/>
      <c r="BO6" s="224"/>
      <c r="BP6" s="224"/>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44"/>
      <c r="DH6" s="1145"/>
      <c r="DI6" s="1145"/>
      <c r="DJ6" s="1145"/>
      <c r="DK6" s="1146"/>
      <c r="DL6" s="1144"/>
      <c r="DM6" s="1145"/>
      <c r="DN6" s="1145"/>
      <c r="DO6" s="1145"/>
      <c r="DP6" s="1146"/>
      <c r="DQ6" s="1038"/>
      <c r="DR6" s="1039"/>
      <c r="DS6" s="1039"/>
      <c r="DT6" s="1039"/>
      <c r="DU6" s="1040"/>
      <c r="DV6" s="1038"/>
      <c r="DW6" s="1039"/>
      <c r="DX6" s="1039"/>
      <c r="DY6" s="1039"/>
      <c r="DZ6" s="1050"/>
      <c r="EA6" s="225"/>
    </row>
    <row r="7" spans="1:131" s="226" customFormat="1" ht="26.25" customHeight="1" thickTop="1" x14ac:dyDescent="0.2">
      <c r="A7" s="227">
        <v>1</v>
      </c>
      <c r="B7" s="1081" t="s">
        <v>389</v>
      </c>
      <c r="C7" s="1082"/>
      <c r="D7" s="1082"/>
      <c r="E7" s="1082"/>
      <c r="F7" s="1082"/>
      <c r="G7" s="1082"/>
      <c r="H7" s="1082"/>
      <c r="I7" s="1082"/>
      <c r="J7" s="1082"/>
      <c r="K7" s="1082"/>
      <c r="L7" s="1082"/>
      <c r="M7" s="1082"/>
      <c r="N7" s="1082"/>
      <c r="O7" s="1082"/>
      <c r="P7" s="1083"/>
      <c r="Q7" s="1130">
        <v>175964</v>
      </c>
      <c r="R7" s="1131"/>
      <c r="S7" s="1131"/>
      <c r="T7" s="1131"/>
      <c r="U7" s="1131"/>
      <c r="V7" s="1131">
        <v>170090</v>
      </c>
      <c r="W7" s="1131"/>
      <c r="X7" s="1131"/>
      <c r="Y7" s="1131"/>
      <c r="Z7" s="1131"/>
      <c r="AA7" s="1131">
        <v>5874</v>
      </c>
      <c r="AB7" s="1131"/>
      <c r="AC7" s="1131"/>
      <c r="AD7" s="1131"/>
      <c r="AE7" s="1132"/>
      <c r="AF7" s="1133">
        <v>4031</v>
      </c>
      <c r="AG7" s="1134"/>
      <c r="AH7" s="1134"/>
      <c r="AI7" s="1134"/>
      <c r="AJ7" s="1135"/>
      <c r="AK7" s="1136">
        <v>333</v>
      </c>
      <c r="AL7" s="1137"/>
      <c r="AM7" s="1137"/>
      <c r="AN7" s="1137"/>
      <c r="AO7" s="1137"/>
      <c r="AP7" s="1137">
        <v>150507</v>
      </c>
      <c r="AQ7" s="1137"/>
      <c r="AR7" s="1137"/>
      <c r="AS7" s="1137"/>
      <c r="AT7" s="1137"/>
      <c r="AU7" s="1138"/>
      <c r="AV7" s="1138"/>
      <c r="AW7" s="1138"/>
      <c r="AX7" s="1138"/>
      <c r="AY7" s="1139"/>
      <c r="AZ7" s="223"/>
      <c r="BA7" s="223"/>
      <c r="BB7" s="223"/>
      <c r="BC7" s="223"/>
      <c r="BD7" s="223"/>
      <c r="BE7" s="224"/>
      <c r="BF7" s="224"/>
      <c r="BG7" s="224"/>
      <c r="BH7" s="224"/>
      <c r="BI7" s="224"/>
      <c r="BJ7" s="224"/>
      <c r="BK7" s="224"/>
      <c r="BL7" s="224"/>
      <c r="BM7" s="224"/>
      <c r="BN7" s="224"/>
      <c r="BO7" s="224"/>
      <c r="BP7" s="224"/>
      <c r="BQ7" s="227">
        <v>1</v>
      </c>
      <c r="BR7" s="228" t="s">
        <v>603</v>
      </c>
      <c r="BS7" s="1127" t="s">
        <v>590</v>
      </c>
      <c r="BT7" s="1128"/>
      <c r="BU7" s="1128"/>
      <c r="BV7" s="1128"/>
      <c r="BW7" s="1128"/>
      <c r="BX7" s="1128"/>
      <c r="BY7" s="1128"/>
      <c r="BZ7" s="1128"/>
      <c r="CA7" s="1128"/>
      <c r="CB7" s="1128"/>
      <c r="CC7" s="1128"/>
      <c r="CD7" s="1128"/>
      <c r="CE7" s="1128"/>
      <c r="CF7" s="1128"/>
      <c r="CG7" s="1140"/>
      <c r="CH7" s="1118">
        <v>-45</v>
      </c>
      <c r="CI7" s="1119"/>
      <c r="CJ7" s="1119"/>
      <c r="CK7" s="1119"/>
      <c r="CL7" s="1120"/>
      <c r="CM7" s="1118">
        <v>1148</v>
      </c>
      <c r="CN7" s="1119"/>
      <c r="CO7" s="1119"/>
      <c r="CP7" s="1119"/>
      <c r="CQ7" s="1120"/>
      <c r="CR7" s="1118">
        <v>5</v>
      </c>
      <c r="CS7" s="1119"/>
      <c r="CT7" s="1119"/>
      <c r="CU7" s="1119"/>
      <c r="CV7" s="1120"/>
      <c r="CW7" s="1118" t="s">
        <v>523</v>
      </c>
      <c r="CX7" s="1119"/>
      <c r="CY7" s="1119"/>
      <c r="CZ7" s="1119"/>
      <c r="DA7" s="1120"/>
      <c r="DB7" s="1118" t="s">
        <v>523</v>
      </c>
      <c r="DC7" s="1119"/>
      <c r="DD7" s="1119"/>
      <c r="DE7" s="1119"/>
      <c r="DF7" s="1120"/>
      <c r="DG7" s="1118">
        <v>4996</v>
      </c>
      <c r="DH7" s="1119"/>
      <c r="DI7" s="1119"/>
      <c r="DJ7" s="1119"/>
      <c r="DK7" s="1120"/>
      <c r="DL7" s="1118" t="s">
        <v>523</v>
      </c>
      <c r="DM7" s="1119"/>
      <c r="DN7" s="1119"/>
      <c r="DO7" s="1119"/>
      <c r="DP7" s="1120"/>
      <c r="DQ7" s="1118">
        <v>1169</v>
      </c>
      <c r="DR7" s="1119"/>
      <c r="DS7" s="1119"/>
      <c r="DT7" s="1119"/>
      <c r="DU7" s="1120"/>
      <c r="DV7" s="1127"/>
      <c r="DW7" s="1128"/>
      <c r="DX7" s="1128"/>
      <c r="DY7" s="1128"/>
      <c r="DZ7" s="1129"/>
      <c r="EA7" s="225"/>
    </row>
    <row r="8" spans="1:131" s="226" customFormat="1" ht="26.25" customHeight="1" x14ac:dyDescent="0.2">
      <c r="A8" s="229">
        <v>2</v>
      </c>
      <c r="B8" s="1064" t="s">
        <v>390</v>
      </c>
      <c r="C8" s="1065"/>
      <c r="D8" s="1065"/>
      <c r="E8" s="1065"/>
      <c r="F8" s="1065"/>
      <c r="G8" s="1065"/>
      <c r="H8" s="1065"/>
      <c r="I8" s="1065"/>
      <c r="J8" s="1065"/>
      <c r="K8" s="1065"/>
      <c r="L8" s="1065"/>
      <c r="M8" s="1065"/>
      <c r="N8" s="1065"/>
      <c r="O8" s="1065"/>
      <c r="P8" s="1066"/>
      <c r="Q8" s="1072">
        <v>37</v>
      </c>
      <c r="R8" s="1073"/>
      <c r="S8" s="1073"/>
      <c r="T8" s="1073"/>
      <c r="U8" s="1073"/>
      <c r="V8" s="1073">
        <v>15</v>
      </c>
      <c r="W8" s="1073"/>
      <c r="X8" s="1073"/>
      <c r="Y8" s="1073"/>
      <c r="Z8" s="1073"/>
      <c r="AA8" s="1073">
        <v>22</v>
      </c>
      <c r="AB8" s="1073"/>
      <c r="AC8" s="1073"/>
      <c r="AD8" s="1073"/>
      <c r="AE8" s="1074"/>
      <c r="AF8" s="1069" t="s">
        <v>180</v>
      </c>
      <c r="AG8" s="1070"/>
      <c r="AH8" s="1070"/>
      <c r="AI8" s="1070"/>
      <c r="AJ8" s="1071"/>
      <c r="AK8" s="1114">
        <v>7</v>
      </c>
      <c r="AL8" s="1115"/>
      <c r="AM8" s="1115"/>
      <c r="AN8" s="1115"/>
      <c r="AO8" s="1115"/>
      <c r="AP8" s="1115">
        <v>55</v>
      </c>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6" t="s">
        <v>591</v>
      </c>
      <c r="BT8" s="1027"/>
      <c r="BU8" s="1027"/>
      <c r="BV8" s="1027"/>
      <c r="BW8" s="1027"/>
      <c r="BX8" s="1027"/>
      <c r="BY8" s="1027"/>
      <c r="BZ8" s="1027"/>
      <c r="CA8" s="1027"/>
      <c r="CB8" s="1027"/>
      <c r="CC8" s="1027"/>
      <c r="CD8" s="1027"/>
      <c r="CE8" s="1027"/>
      <c r="CF8" s="1027"/>
      <c r="CG8" s="1048"/>
      <c r="CH8" s="753">
        <v>3</v>
      </c>
      <c r="CI8" s="754"/>
      <c r="CJ8" s="754"/>
      <c r="CK8" s="754"/>
      <c r="CL8" s="755"/>
      <c r="CM8" s="753">
        <v>38</v>
      </c>
      <c r="CN8" s="754"/>
      <c r="CO8" s="754"/>
      <c r="CP8" s="754"/>
      <c r="CQ8" s="755"/>
      <c r="CR8" s="753">
        <v>3</v>
      </c>
      <c r="CS8" s="754"/>
      <c r="CT8" s="754"/>
      <c r="CU8" s="754"/>
      <c r="CV8" s="755"/>
      <c r="CW8" s="753">
        <v>83</v>
      </c>
      <c r="CX8" s="754"/>
      <c r="CY8" s="754"/>
      <c r="CZ8" s="754"/>
      <c r="DA8" s="755"/>
      <c r="DB8" s="753" t="s">
        <v>523</v>
      </c>
      <c r="DC8" s="754"/>
      <c r="DD8" s="754"/>
      <c r="DE8" s="754"/>
      <c r="DF8" s="755"/>
      <c r="DG8" s="753" t="s">
        <v>523</v>
      </c>
      <c r="DH8" s="754"/>
      <c r="DI8" s="754"/>
      <c r="DJ8" s="754"/>
      <c r="DK8" s="755"/>
      <c r="DL8" s="753" t="s">
        <v>523</v>
      </c>
      <c r="DM8" s="754"/>
      <c r="DN8" s="754"/>
      <c r="DO8" s="754"/>
      <c r="DP8" s="755"/>
      <c r="DQ8" s="753" t="s">
        <v>523</v>
      </c>
      <c r="DR8" s="754"/>
      <c r="DS8" s="754"/>
      <c r="DT8" s="754"/>
      <c r="DU8" s="755"/>
      <c r="DV8" s="1026"/>
      <c r="DW8" s="1027"/>
      <c r="DX8" s="1027"/>
      <c r="DY8" s="1027"/>
      <c r="DZ8" s="1028"/>
      <c r="EA8" s="225"/>
    </row>
    <row r="9" spans="1:131" s="226" customFormat="1" ht="26.25" customHeight="1" x14ac:dyDescent="0.2">
      <c r="A9" s="229">
        <v>3</v>
      </c>
      <c r="B9" s="1064" t="s">
        <v>391</v>
      </c>
      <c r="C9" s="1065"/>
      <c r="D9" s="1065"/>
      <c r="E9" s="1065"/>
      <c r="F9" s="1065"/>
      <c r="G9" s="1065"/>
      <c r="H9" s="1065"/>
      <c r="I9" s="1065"/>
      <c r="J9" s="1065"/>
      <c r="K9" s="1065"/>
      <c r="L9" s="1065"/>
      <c r="M9" s="1065"/>
      <c r="N9" s="1065"/>
      <c r="O9" s="1065"/>
      <c r="P9" s="1066"/>
      <c r="Q9" s="1072">
        <v>65</v>
      </c>
      <c r="R9" s="1073"/>
      <c r="S9" s="1073"/>
      <c r="T9" s="1073"/>
      <c r="U9" s="1073"/>
      <c r="V9" s="1073">
        <v>65</v>
      </c>
      <c r="W9" s="1073"/>
      <c r="X9" s="1073"/>
      <c r="Y9" s="1073"/>
      <c r="Z9" s="1073"/>
      <c r="AA9" s="1073">
        <v>0</v>
      </c>
      <c r="AB9" s="1073"/>
      <c r="AC9" s="1073"/>
      <c r="AD9" s="1073"/>
      <c r="AE9" s="1074"/>
      <c r="AF9" s="1069">
        <v>0</v>
      </c>
      <c r="AG9" s="1070"/>
      <c r="AH9" s="1070"/>
      <c r="AI9" s="1070"/>
      <c r="AJ9" s="1071"/>
      <c r="AK9" s="1114">
        <v>17</v>
      </c>
      <c r="AL9" s="1115"/>
      <c r="AM9" s="1115"/>
      <c r="AN9" s="1115"/>
      <c r="AO9" s="1115"/>
      <c r="AP9" s="1115" t="s">
        <v>609</v>
      </c>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6" t="s">
        <v>592</v>
      </c>
      <c r="BT9" s="1027"/>
      <c r="BU9" s="1027"/>
      <c r="BV9" s="1027"/>
      <c r="BW9" s="1027"/>
      <c r="BX9" s="1027"/>
      <c r="BY9" s="1027"/>
      <c r="BZ9" s="1027"/>
      <c r="CA9" s="1027"/>
      <c r="CB9" s="1027"/>
      <c r="CC9" s="1027"/>
      <c r="CD9" s="1027"/>
      <c r="CE9" s="1027"/>
      <c r="CF9" s="1027"/>
      <c r="CG9" s="1048"/>
      <c r="CH9" s="753">
        <v>14</v>
      </c>
      <c r="CI9" s="754"/>
      <c r="CJ9" s="754"/>
      <c r="CK9" s="754"/>
      <c r="CL9" s="755"/>
      <c r="CM9" s="753">
        <v>676</v>
      </c>
      <c r="CN9" s="754"/>
      <c r="CO9" s="754"/>
      <c r="CP9" s="754"/>
      <c r="CQ9" s="755"/>
      <c r="CR9" s="753">
        <v>53</v>
      </c>
      <c r="CS9" s="754"/>
      <c r="CT9" s="754"/>
      <c r="CU9" s="754"/>
      <c r="CV9" s="755"/>
      <c r="CW9" s="753" t="s">
        <v>523</v>
      </c>
      <c r="CX9" s="754"/>
      <c r="CY9" s="754"/>
      <c r="CZ9" s="754"/>
      <c r="DA9" s="755"/>
      <c r="DB9" s="753" t="s">
        <v>523</v>
      </c>
      <c r="DC9" s="754"/>
      <c r="DD9" s="754"/>
      <c r="DE9" s="754"/>
      <c r="DF9" s="755"/>
      <c r="DG9" s="753" t="s">
        <v>523</v>
      </c>
      <c r="DH9" s="754"/>
      <c r="DI9" s="754"/>
      <c r="DJ9" s="754"/>
      <c r="DK9" s="755"/>
      <c r="DL9" s="753" t="s">
        <v>523</v>
      </c>
      <c r="DM9" s="754"/>
      <c r="DN9" s="754"/>
      <c r="DO9" s="754"/>
      <c r="DP9" s="755"/>
      <c r="DQ9" s="753" t="s">
        <v>523</v>
      </c>
      <c r="DR9" s="754"/>
      <c r="DS9" s="754"/>
      <c r="DT9" s="754"/>
      <c r="DU9" s="755"/>
      <c r="DV9" s="1026"/>
      <c r="DW9" s="1027"/>
      <c r="DX9" s="1027"/>
      <c r="DY9" s="1027"/>
      <c r="DZ9" s="1028"/>
      <c r="EA9" s="225"/>
    </row>
    <row r="10" spans="1:131" s="226" customFormat="1" ht="26.25" customHeight="1" x14ac:dyDescent="0.2">
      <c r="A10" s="229">
        <v>4</v>
      </c>
      <c r="B10" s="1064" t="s">
        <v>392</v>
      </c>
      <c r="C10" s="1065"/>
      <c r="D10" s="1065"/>
      <c r="E10" s="1065"/>
      <c r="F10" s="1065"/>
      <c r="G10" s="1065"/>
      <c r="H10" s="1065"/>
      <c r="I10" s="1065"/>
      <c r="J10" s="1065"/>
      <c r="K10" s="1065"/>
      <c r="L10" s="1065"/>
      <c r="M10" s="1065"/>
      <c r="N10" s="1065"/>
      <c r="O10" s="1065"/>
      <c r="P10" s="1066"/>
      <c r="Q10" s="1072">
        <v>1136</v>
      </c>
      <c r="R10" s="1073"/>
      <c r="S10" s="1073"/>
      <c r="T10" s="1073"/>
      <c r="U10" s="1073"/>
      <c r="V10" s="1073">
        <v>1136</v>
      </c>
      <c r="W10" s="1073"/>
      <c r="X10" s="1073"/>
      <c r="Y10" s="1073"/>
      <c r="Z10" s="1073"/>
      <c r="AA10" s="1073">
        <v>0</v>
      </c>
      <c r="AB10" s="1073"/>
      <c r="AC10" s="1073"/>
      <c r="AD10" s="1073"/>
      <c r="AE10" s="1074"/>
      <c r="AF10" s="1069" t="s">
        <v>180</v>
      </c>
      <c r="AG10" s="1070"/>
      <c r="AH10" s="1070"/>
      <c r="AI10" s="1070"/>
      <c r="AJ10" s="1071"/>
      <c r="AK10" s="1114" t="s">
        <v>523</v>
      </c>
      <c r="AL10" s="1115"/>
      <c r="AM10" s="1115"/>
      <c r="AN10" s="1115"/>
      <c r="AO10" s="1115"/>
      <c r="AP10" s="1115">
        <v>5463</v>
      </c>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6" t="s">
        <v>593</v>
      </c>
      <c r="BT10" s="1027"/>
      <c r="BU10" s="1027"/>
      <c r="BV10" s="1027"/>
      <c r="BW10" s="1027"/>
      <c r="BX10" s="1027"/>
      <c r="BY10" s="1027"/>
      <c r="BZ10" s="1027"/>
      <c r="CA10" s="1027"/>
      <c r="CB10" s="1027"/>
      <c r="CC10" s="1027"/>
      <c r="CD10" s="1027"/>
      <c r="CE10" s="1027"/>
      <c r="CF10" s="1027"/>
      <c r="CG10" s="1048"/>
      <c r="CH10" s="753">
        <v>3</v>
      </c>
      <c r="CI10" s="754"/>
      <c r="CJ10" s="754"/>
      <c r="CK10" s="754"/>
      <c r="CL10" s="755"/>
      <c r="CM10" s="753">
        <v>122</v>
      </c>
      <c r="CN10" s="754"/>
      <c r="CO10" s="754"/>
      <c r="CP10" s="754"/>
      <c r="CQ10" s="755"/>
      <c r="CR10" s="753">
        <v>52</v>
      </c>
      <c r="CS10" s="754"/>
      <c r="CT10" s="754"/>
      <c r="CU10" s="754"/>
      <c r="CV10" s="755"/>
      <c r="CW10" s="753">
        <v>343</v>
      </c>
      <c r="CX10" s="754"/>
      <c r="CY10" s="754"/>
      <c r="CZ10" s="754"/>
      <c r="DA10" s="755"/>
      <c r="DB10" s="753" t="s">
        <v>523</v>
      </c>
      <c r="DC10" s="754"/>
      <c r="DD10" s="754"/>
      <c r="DE10" s="754"/>
      <c r="DF10" s="755"/>
      <c r="DG10" s="753" t="s">
        <v>523</v>
      </c>
      <c r="DH10" s="754"/>
      <c r="DI10" s="754"/>
      <c r="DJ10" s="754"/>
      <c r="DK10" s="755"/>
      <c r="DL10" s="753" t="s">
        <v>523</v>
      </c>
      <c r="DM10" s="754"/>
      <c r="DN10" s="754"/>
      <c r="DO10" s="754"/>
      <c r="DP10" s="755"/>
      <c r="DQ10" s="753" t="s">
        <v>523</v>
      </c>
      <c r="DR10" s="754"/>
      <c r="DS10" s="754"/>
      <c r="DT10" s="754"/>
      <c r="DU10" s="755"/>
      <c r="DV10" s="1026"/>
      <c r="DW10" s="1027"/>
      <c r="DX10" s="1027"/>
      <c r="DY10" s="1027"/>
      <c r="DZ10" s="1028"/>
      <c r="EA10" s="225"/>
    </row>
    <row r="11" spans="1:131" s="226" customFormat="1" ht="26.25" customHeight="1" x14ac:dyDescent="0.2">
      <c r="A11" s="229">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6" t="s">
        <v>594</v>
      </c>
      <c r="BT11" s="1027"/>
      <c r="BU11" s="1027"/>
      <c r="BV11" s="1027"/>
      <c r="BW11" s="1027"/>
      <c r="BX11" s="1027"/>
      <c r="BY11" s="1027"/>
      <c r="BZ11" s="1027"/>
      <c r="CA11" s="1027"/>
      <c r="CB11" s="1027"/>
      <c r="CC11" s="1027"/>
      <c r="CD11" s="1027"/>
      <c r="CE11" s="1027"/>
      <c r="CF11" s="1027"/>
      <c r="CG11" s="1048"/>
      <c r="CH11" s="753" t="s">
        <v>624</v>
      </c>
      <c r="CI11" s="754"/>
      <c r="CJ11" s="754"/>
      <c r="CK11" s="754"/>
      <c r="CL11" s="755"/>
      <c r="CM11" s="753">
        <v>272</v>
      </c>
      <c r="CN11" s="754"/>
      <c r="CO11" s="754"/>
      <c r="CP11" s="754"/>
      <c r="CQ11" s="755"/>
      <c r="CR11" s="753">
        <v>52</v>
      </c>
      <c r="CS11" s="754"/>
      <c r="CT11" s="754"/>
      <c r="CU11" s="754"/>
      <c r="CV11" s="755"/>
      <c r="CW11" s="753" t="s">
        <v>523</v>
      </c>
      <c r="CX11" s="754"/>
      <c r="CY11" s="754"/>
      <c r="CZ11" s="754"/>
      <c r="DA11" s="755"/>
      <c r="DB11" s="753" t="s">
        <v>523</v>
      </c>
      <c r="DC11" s="754"/>
      <c r="DD11" s="754"/>
      <c r="DE11" s="754"/>
      <c r="DF11" s="755"/>
      <c r="DG11" s="753" t="s">
        <v>523</v>
      </c>
      <c r="DH11" s="754"/>
      <c r="DI11" s="754"/>
      <c r="DJ11" s="754"/>
      <c r="DK11" s="755"/>
      <c r="DL11" s="753" t="s">
        <v>523</v>
      </c>
      <c r="DM11" s="754"/>
      <c r="DN11" s="754"/>
      <c r="DO11" s="754"/>
      <c r="DP11" s="755"/>
      <c r="DQ11" s="753" t="s">
        <v>523</v>
      </c>
      <c r="DR11" s="754"/>
      <c r="DS11" s="754"/>
      <c r="DT11" s="754"/>
      <c r="DU11" s="755"/>
      <c r="DV11" s="1026"/>
      <c r="DW11" s="1027"/>
      <c r="DX11" s="1027"/>
      <c r="DY11" s="1027"/>
      <c r="DZ11" s="1028"/>
      <c r="EA11" s="225"/>
    </row>
    <row r="12" spans="1:131" s="226" customFormat="1" ht="26.25" customHeight="1" x14ac:dyDescent="0.2">
      <c r="A12" s="229">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6" t="s">
        <v>595</v>
      </c>
      <c r="BT12" s="1027"/>
      <c r="BU12" s="1027"/>
      <c r="BV12" s="1027"/>
      <c r="BW12" s="1027"/>
      <c r="BX12" s="1027"/>
      <c r="BY12" s="1027"/>
      <c r="BZ12" s="1027"/>
      <c r="CA12" s="1027"/>
      <c r="CB12" s="1027"/>
      <c r="CC12" s="1027"/>
      <c r="CD12" s="1027"/>
      <c r="CE12" s="1027"/>
      <c r="CF12" s="1027"/>
      <c r="CG12" s="1048"/>
      <c r="CH12" s="753">
        <v>7</v>
      </c>
      <c r="CI12" s="754"/>
      <c r="CJ12" s="754"/>
      <c r="CK12" s="754"/>
      <c r="CL12" s="755"/>
      <c r="CM12" s="753">
        <v>138</v>
      </c>
      <c r="CN12" s="754"/>
      <c r="CO12" s="754"/>
      <c r="CP12" s="754"/>
      <c r="CQ12" s="755"/>
      <c r="CR12" s="753">
        <v>24</v>
      </c>
      <c r="CS12" s="754"/>
      <c r="CT12" s="754"/>
      <c r="CU12" s="754"/>
      <c r="CV12" s="755"/>
      <c r="CW12" s="753">
        <v>20</v>
      </c>
      <c r="CX12" s="754"/>
      <c r="CY12" s="754"/>
      <c r="CZ12" s="754"/>
      <c r="DA12" s="755"/>
      <c r="DB12" s="753" t="s">
        <v>523</v>
      </c>
      <c r="DC12" s="754"/>
      <c r="DD12" s="754"/>
      <c r="DE12" s="754"/>
      <c r="DF12" s="755"/>
      <c r="DG12" s="753" t="s">
        <v>523</v>
      </c>
      <c r="DH12" s="754"/>
      <c r="DI12" s="754"/>
      <c r="DJ12" s="754"/>
      <c r="DK12" s="755"/>
      <c r="DL12" s="753" t="s">
        <v>523</v>
      </c>
      <c r="DM12" s="754"/>
      <c r="DN12" s="754"/>
      <c r="DO12" s="754"/>
      <c r="DP12" s="755"/>
      <c r="DQ12" s="753" t="s">
        <v>523</v>
      </c>
      <c r="DR12" s="754"/>
      <c r="DS12" s="754"/>
      <c r="DT12" s="754"/>
      <c r="DU12" s="755"/>
      <c r="DV12" s="1026"/>
      <c r="DW12" s="1027"/>
      <c r="DX12" s="1027"/>
      <c r="DY12" s="1027"/>
      <c r="DZ12" s="1028"/>
      <c r="EA12" s="225"/>
    </row>
    <row r="13" spans="1:131" s="226" customFormat="1" ht="26.25" customHeight="1" x14ac:dyDescent="0.2">
      <c r="A13" s="229">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6" t="s">
        <v>596</v>
      </c>
      <c r="BT13" s="1027"/>
      <c r="BU13" s="1027"/>
      <c r="BV13" s="1027"/>
      <c r="BW13" s="1027"/>
      <c r="BX13" s="1027"/>
      <c r="BY13" s="1027"/>
      <c r="BZ13" s="1027"/>
      <c r="CA13" s="1027"/>
      <c r="CB13" s="1027"/>
      <c r="CC13" s="1027"/>
      <c r="CD13" s="1027"/>
      <c r="CE13" s="1027"/>
      <c r="CF13" s="1027"/>
      <c r="CG13" s="1048"/>
      <c r="CH13" s="753">
        <v>0.1</v>
      </c>
      <c r="CI13" s="754"/>
      <c r="CJ13" s="754"/>
      <c r="CK13" s="754"/>
      <c r="CL13" s="755"/>
      <c r="CM13" s="753">
        <v>64</v>
      </c>
      <c r="CN13" s="754"/>
      <c r="CO13" s="754"/>
      <c r="CP13" s="754"/>
      <c r="CQ13" s="755"/>
      <c r="CR13" s="753">
        <v>22</v>
      </c>
      <c r="CS13" s="754"/>
      <c r="CT13" s="754"/>
      <c r="CU13" s="754"/>
      <c r="CV13" s="755"/>
      <c r="CW13" s="753">
        <v>37</v>
      </c>
      <c r="CX13" s="754"/>
      <c r="CY13" s="754"/>
      <c r="CZ13" s="754"/>
      <c r="DA13" s="755"/>
      <c r="DB13" s="753" t="s">
        <v>523</v>
      </c>
      <c r="DC13" s="754"/>
      <c r="DD13" s="754"/>
      <c r="DE13" s="754"/>
      <c r="DF13" s="755"/>
      <c r="DG13" s="753" t="s">
        <v>523</v>
      </c>
      <c r="DH13" s="754"/>
      <c r="DI13" s="754"/>
      <c r="DJ13" s="754"/>
      <c r="DK13" s="755"/>
      <c r="DL13" s="753" t="s">
        <v>523</v>
      </c>
      <c r="DM13" s="754"/>
      <c r="DN13" s="754"/>
      <c r="DO13" s="754"/>
      <c r="DP13" s="755"/>
      <c r="DQ13" s="753" t="s">
        <v>523</v>
      </c>
      <c r="DR13" s="754"/>
      <c r="DS13" s="754"/>
      <c r="DT13" s="754"/>
      <c r="DU13" s="755"/>
      <c r="DV13" s="1026" t="s">
        <v>623</v>
      </c>
      <c r="DW13" s="1027"/>
      <c r="DX13" s="1027"/>
      <c r="DY13" s="1027"/>
      <c r="DZ13" s="1028"/>
      <c r="EA13" s="225"/>
    </row>
    <row r="14" spans="1:131" s="226" customFormat="1" ht="26.25" customHeight="1" x14ac:dyDescent="0.2">
      <c r="A14" s="229">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6" t="s">
        <v>597</v>
      </c>
      <c r="BT14" s="1027"/>
      <c r="BU14" s="1027"/>
      <c r="BV14" s="1027"/>
      <c r="BW14" s="1027"/>
      <c r="BX14" s="1027"/>
      <c r="BY14" s="1027"/>
      <c r="BZ14" s="1027"/>
      <c r="CA14" s="1027"/>
      <c r="CB14" s="1027"/>
      <c r="CC14" s="1027"/>
      <c r="CD14" s="1027"/>
      <c r="CE14" s="1027"/>
      <c r="CF14" s="1027"/>
      <c r="CG14" s="1048"/>
      <c r="CH14" s="753">
        <v>25</v>
      </c>
      <c r="CI14" s="754"/>
      <c r="CJ14" s="754"/>
      <c r="CK14" s="754"/>
      <c r="CL14" s="755"/>
      <c r="CM14" s="753">
        <v>164</v>
      </c>
      <c r="CN14" s="754"/>
      <c r="CO14" s="754"/>
      <c r="CP14" s="754"/>
      <c r="CQ14" s="755"/>
      <c r="CR14" s="753">
        <v>30</v>
      </c>
      <c r="CS14" s="754"/>
      <c r="CT14" s="754"/>
      <c r="CU14" s="754"/>
      <c r="CV14" s="755"/>
      <c r="CW14" s="753" t="s">
        <v>523</v>
      </c>
      <c r="CX14" s="754"/>
      <c r="CY14" s="754"/>
      <c r="CZ14" s="754"/>
      <c r="DA14" s="755"/>
      <c r="DB14" s="753" t="s">
        <v>523</v>
      </c>
      <c r="DC14" s="754"/>
      <c r="DD14" s="754"/>
      <c r="DE14" s="754"/>
      <c r="DF14" s="755"/>
      <c r="DG14" s="753" t="s">
        <v>523</v>
      </c>
      <c r="DH14" s="754"/>
      <c r="DI14" s="754"/>
      <c r="DJ14" s="754"/>
      <c r="DK14" s="755"/>
      <c r="DL14" s="753" t="s">
        <v>523</v>
      </c>
      <c r="DM14" s="754"/>
      <c r="DN14" s="754"/>
      <c r="DO14" s="754"/>
      <c r="DP14" s="755"/>
      <c r="DQ14" s="753" t="s">
        <v>523</v>
      </c>
      <c r="DR14" s="754"/>
      <c r="DS14" s="754"/>
      <c r="DT14" s="754"/>
      <c r="DU14" s="755"/>
      <c r="DV14" s="1026"/>
      <c r="DW14" s="1027"/>
      <c r="DX14" s="1027"/>
      <c r="DY14" s="1027"/>
      <c r="DZ14" s="1028"/>
      <c r="EA14" s="225"/>
    </row>
    <row r="15" spans="1:131" s="226" customFormat="1" ht="26.25" customHeight="1" x14ac:dyDescent="0.2">
      <c r="A15" s="229">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6" t="s">
        <v>598</v>
      </c>
      <c r="BT15" s="1027"/>
      <c r="BU15" s="1027"/>
      <c r="BV15" s="1027"/>
      <c r="BW15" s="1027"/>
      <c r="BX15" s="1027"/>
      <c r="BY15" s="1027"/>
      <c r="BZ15" s="1027"/>
      <c r="CA15" s="1027"/>
      <c r="CB15" s="1027"/>
      <c r="CC15" s="1027"/>
      <c r="CD15" s="1027"/>
      <c r="CE15" s="1027"/>
      <c r="CF15" s="1027"/>
      <c r="CG15" s="1048"/>
      <c r="CH15" s="753">
        <v>0</v>
      </c>
      <c r="CI15" s="754"/>
      <c r="CJ15" s="754"/>
      <c r="CK15" s="754"/>
      <c r="CL15" s="755"/>
      <c r="CM15" s="753">
        <v>16</v>
      </c>
      <c r="CN15" s="754"/>
      <c r="CO15" s="754"/>
      <c r="CP15" s="754"/>
      <c r="CQ15" s="755"/>
      <c r="CR15" s="753">
        <v>1</v>
      </c>
      <c r="CS15" s="754"/>
      <c r="CT15" s="754"/>
      <c r="CU15" s="754"/>
      <c r="CV15" s="755"/>
      <c r="CW15" s="753" t="s">
        <v>523</v>
      </c>
      <c r="CX15" s="754"/>
      <c r="CY15" s="754"/>
      <c r="CZ15" s="754"/>
      <c r="DA15" s="755"/>
      <c r="DB15" s="753" t="s">
        <v>523</v>
      </c>
      <c r="DC15" s="754"/>
      <c r="DD15" s="754"/>
      <c r="DE15" s="754"/>
      <c r="DF15" s="755"/>
      <c r="DG15" s="753" t="s">
        <v>523</v>
      </c>
      <c r="DH15" s="754"/>
      <c r="DI15" s="754"/>
      <c r="DJ15" s="754"/>
      <c r="DK15" s="755"/>
      <c r="DL15" s="753" t="s">
        <v>523</v>
      </c>
      <c r="DM15" s="754"/>
      <c r="DN15" s="754"/>
      <c r="DO15" s="754"/>
      <c r="DP15" s="755"/>
      <c r="DQ15" s="753" t="s">
        <v>523</v>
      </c>
      <c r="DR15" s="754"/>
      <c r="DS15" s="754"/>
      <c r="DT15" s="754"/>
      <c r="DU15" s="755"/>
      <c r="DV15" s="1026"/>
      <c r="DW15" s="1027"/>
      <c r="DX15" s="1027"/>
      <c r="DY15" s="1027"/>
      <c r="DZ15" s="1028"/>
      <c r="EA15" s="225"/>
    </row>
    <row r="16" spans="1:131" s="226" customFormat="1" ht="26.25" customHeight="1" x14ac:dyDescent="0.2">
      <c r="A16" s="229">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6" t="s">
        <v>599</v>
      </c>
      <c r="BT16" s="1027"/>
      <c r="BU16" s="1027"/>
      <c r="BV16" s="1027"/>
      <c r="BW16" s="1027"/>
      <c r="BX16" s="1027"/>
      <c r="BY16" s="1027"/>
      <c r="BZ16" s="1027"/>
      <c r="CA16" s="1027"/>
      <c r="CB16" s="1027"/>
      <c r="CC16" s="1027"/>
      <c r="CD16" s="1027"/>
      <c r="CE16" s="1027"/>
      <c r="CF16" s="1027"/>
      <c r="CG16" s="1048"/>
      <c r="CH16" s="753">
        <v>965</v>
      </c>
      <c r="CI16" s="754"/>
      <c r="CJ16" s="754"/>
      <c r="CK16" s="754"/>
      <c r="CL16" s="755"/>
      <c r="CM16" s="753">
        <v>5161</v>
      </c>
      <c r="CN16" s="754"/>
      <c r="CO16" s="754"/>
      <c r="CP16" s="754"/>
      <c r="CQ16" s="755"/>
      <c r="CR16" s="753">
        <v>2654</v>
      </c>
      <c r="CS16" s="754"/>
      <c r="CT16" s="754"/>
      <c r="CU16" s="754"/>
      <c r="CV16" s="755"/>
      <c r="CW16" s="753">
        <v>6</v>
      </c>
      <c r="CX16" s="754"/>
      <c r="CY16" s="754"/>
      <c r="CZ16" s="754"/>
      <c r="DA16" s="755"/>
      <c r="DB16" s="753">
        <v>5303</v>
      </c>
      <c r="DC16" s="754"/>
      <c r="DD16" s="754"/>
      <c r="DE16" s="754"/>
      <c r="DF16" s="755"/>
      <c r="DG16" s="753" t="s">
        <v>523</v>
      </c>
      <c r="DH16" s="754"/>
      <c r="DI16" s="754"/>
      <c r="DJ16" s="754"/>
      <c r="DK16" s="755"/>
      <c r="DL16" s="753" t="s">
        <v>523</v>
      </c>
      <c r="DM16" s="754"/>
      <c r="DN16" s="754"/>
      <c r="DO16" s="754"/>
      <c r="DP16" s="755"/>
      <c r="DQ16" s="753" t="s">
        <v>523</v>
      </c>
      <c r="DR16" s="754"/>
      <c r="DS16" s="754"/>
      <c r="DT16" s="754"/>
      <c r="DU16" s="755"/>
      <c r="DV16" s="1026"/>
      <c r="DW16" s="1027"/>
      <c r="DX16" s="1027"/>
      <c r="DY16" s="1027"/>
      <c r="DZ16" s="1028"/>
      <c r="EA16" s="225"/>
    </row>
    <row r="17" spans="1:131" s="226" customFormat="1" ht="26.25" customHeight="1" x14ac:dyDescent="0.2">
      <c r="A17" s="229">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6" t="s">
        <v>600</v>
      </c>
      <c r="BT17" s="1027"/>
      <c r="BU17" s="1027"/>
      <c r="BV17" s="1027"/>
      <c r="BW17" s="1027"/>
      <c r="BX17" s="1027"/>
      <c r="BY17" s="1027"/>
      <c r="BZ17" s="1027"/>
      <c r="CA17" s="1027"/>
      <c r="CB17" s="1027"/>
      <c r="CC17" s="1027"/>
      <c r="CD17" s="1027"/>
      <c r="CE17" s="1027"/>
      <c r="CF17" s="1027"/>
      <c r="CG17" s="1048"/>
      <c r="CH17" s="753">
        <v>-64</v>
      </c>
      <c r="CI17" s="754"/>
      <c r="CJ17" s="754"/>
      <c r="CK17" s="754"/>
      <c r="CL17" s="755"/>
      <c r="CM17" s="753">
        <v>4995</v>
      </c>
      <c r="CN17" s="754"/>
      <c r="CO17" s="754"/>
      <c r="CP17" s="754"/>
      <c r="CQ17" s="755"/>
      <c r="CR17" s="753">
        <v>1</v>
      </c>
      <c r="CS17" s="754"/>
      <c r="CT17" s="754"/>
      <c r="CU17" s="754"/>
      <c r="CV17" s="755"/>
      <c r="CW17" s="753">
        <v>52</v>
      </c>
      <c r="CX17" s="754"/>
      <c r="CY17" s="754"/>
      <c r="CZ17" s="754"/>
      <c r="DA17" s="755"/>
      <c r="DB17" s="753" t="s">
        <v>523</v>
      </c>
      <c r="DC17" s="754"/>
      <c r="DD17" s="754"/>
      <c r="DE17" s="754"/>
      <c r="DF17" s="755"/>
      <c r="DG17" s="753" t="s">
        <v>523</v>
      </c>
      <c r="DH17" s="754"/>
      <c r="DI17" s="754"/>
      <c r="DJ17" s="754"/>
      <c r="DK17" s="755"/>
      <c r="DL17" s="753" t="s">
        <v>523</v>
      </c>
      <c r="DM17" s="754"/>
      <c r="DN17" s="754"/>
      <c r="DO17" s="754"/>
      <c r="DP17" s="755"/>
      <c r="DQ17" s="753" t="s">
        <v>523</v>
      </c>
      <c r="DR17" s="754"/>
      <c r="DS17" s="754"/>
      <c r="DT17" s="754"/>
      <c r="DU17" s="755"/>
      <c r="DV17" s="1026"/>
      <c r="DW17" s="1027"/>
      <c r="DX17" s="1027"/>
      <c r="DY17" s="1027"/>
      <c r="DZ17" s="1028"/>
      <c r="EA17" s="225"/>
    </row>
    <row r="18" spans="1:131" s="226" customFormat="1" ht="26.25" customHeight="1" x14ac:dyDescent="0.2">
      <c r="A18" s="229">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6" t="s">
        <v>601</v>
      </c>
      <c r="BT18" s="1027"/>
      <c r="BU18" s="1027"/>
      <c r="BV18" s="1027"/>
      <c r="BW18" s="1027"/>
      <c r="BX18" s="1027"/>
      <c r="BY18" s="1027"/>
      <c r="BZ18" s="1027"/>
      <c r="CA18" s="1027"/>
      <c r="CB18" s="1027"/>
      <c r="CC18" s="1027"/>
      <c r="CD18" s="1027"/>
      <c r="CE18" s="1027"/>
      <c r="CF18" s="1027"/>
      <c r="CG18" s="1048"/>
      <c r="CH18" s="753">
        <v>1217</v>
      </c>
      <c r="CI18" s="754"/>
      <c r="CJ18" s="754"/>
      <c r="CK18" s="754"/>
      <c r="CL18" s="755"/>
      <c r="CM18" s="753">
        <v>7401</v>
      </c>
      <c r="CN18" s="754"/>
      <c r="CO18" s="754"/>
      <c r="CP18" s="754"/>
      <c r="CQ18" s="755"/>
      <c r="CR18" s="753">
        <v>1</v>
      </c>
      <c r="CS18" s="754"/>
      <c r="CT18" s="754"/>
      <c r="CU18" s="754"/>
      <c r="CV18" s="755"/>
      <c r="CW18" s="753" t="s">
        <v>523</v>
      </c>
      <c r="CX18" s="754"/>
      <c r="CY18" s="754"/>
      <c r="CZ18" s="754"/>
      <c r="DA18" s="755"/>
      <c r="DB18" s="753" t="s">
        <v>523</v>
      </c>
      <c r="DC18" s="754"/>
      <c r="DD18" s="754"/>
      <c r="DE18" s="754"/>
      <c r="DF18" s="755"/>
      <c r="DG18" s="753" t="s">
        <v>523</v>
      </c>
      <c r="DH18" s="754"/>
      <c r="DI18" s="754"/>
      <c r="DJ18" s="754"/>
      <c r="DK18" s="755"/>
      <c r="DL18" s="753" t="s">
        <v>523</v>
      </c>
      <c r="DM18" s="754"/>
      <c r="DN18" s="754"/>
      <c r="DO18" s="754"/>
      <c r="DP18" s="755"/>
      <c r="DQ18" s="753" t="s">
        <v>523</v>
      </c>
      <c r="DR18" s="754"/>
      <c r="DS18" s="754"/>
      <c r="DT18" s="754"/>
      <c r="DU18" s="755"/>
      <c r="DV18" s="1026"/>
      <c r="DW18" s="1027"/>
      <c r="DX18" s="1027"/>
      <c r="DY18" s="1027"/>
      <c r="DZ18" s="1028"/>
      <c r="EA18" s="225"/>
    </row>
    <row r="19" spans="1:131" s="226" customFormat="1" ht="26.25" customHeight="1" x14ac:dyDescent="0.2">
      <c r="A19" s="229">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6" t="s">
        <v>602</v>
      </c>
      <c r="BT19" s="1027"/>
      <c r="BU19" s="1027"/>
      <c r="BV19" s="1027"/>
      <c r="BW19" s="1027"/>
      <c r="BX19" s="1027"/>
      <c r="BY19" s="1027"/>
      <c r="BZ19" s="1027"/>
      <c r="CA19" s="1027"/>
      <c r="CB19" s="1027"/>
      <c r="CC19" s="1027"/>
      <c r="CD19" s="1027"/>
      <c r="CE19" s="1027"/>
      <c r="CF19" s="1027"/>
      <c r="CG19" s="1048"/>
      <c r="CH19" s="753">
        <v>-23</v>
      </c>
      <c r="CI19" s="754"/>
      <c r="CJ19" s="754"/>
      <c r="CK19" s="754"/>
      <c r="CL19" s="755"/>
      <c r="CM19" s="753">
        <v>205</v>
      </c>
      <c r="CN19" s="754"/>
      <c r="CO19" s="754"/>
      <c r="CP19" s="754"/>
      <c r="CQ19" s="755"/>
      <c r="CR19" s="753">
        <v>20</v>
      </c>
      <c r="CS19" s="754"/>
      <c r="CT19" s="754"/>
      <c r="CU19" s="754"/>
      <c r="CV19" s="755"/>
      <c r="CW19" s="753">
        <v>7</v>
      </c>
      <c r="CX19" s="754"/>
      <c r="CY19" s="754"/>
      <c r="CZ19" s="754"/>
      <c r="DA19" s="755"/>
      <c r="DB19" s="753" t="s">
        <v>523</v>
      </c>
      <c r="DC19" s="754"/>
      <c r="DD19" s="754"/>
      <c r="DE19" s="754"/>
      <c r="DF19" s="755"/>
      <c r="DG19" s="753" t="s">
        <v>523</v>
      </c>
      <c r="DH19" s="754"/>
      <c r="DI19" s="754"/>
      <c r="DJ19" s="754"/>
      <c r="DK19" s="755"/>
      <c r="DL19" s="753" t="s">
        <v>523</v>
      </c>
      <c r="DM19" s="754"/>
      <c r="DN19" s="754"/>
      <c r="DO19" s="754"/>
      <c r="DP19" s="755"/>
      <c r="DQ19" s="753" t="s">
        <v>523</v>
      </c>
      <c r="DR19" s="754"/>
      <c r="DS19" s="754"/>
      <c r="DT19" s="754"/>
      <c r="DU19" s="755"/>
      <c r="DV19" s="1026"/>
      <c r="DW19" s="1027"/>
      <c r="DX19" s="1027"/>
      <c r="DY19" s="1027"/>
      <c r="DZ19" s="1028"/>
      <c r="EA19" s="225"/>
    </row>
    <row r="20" spans="1:131" s="226" customFormat="1" ht="26.25" customHeight="1" x14ac:dyDescent="0.2">
      <c r="A20" s="229">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6"/>
      <c r="BT20" s="1027"/>
      <c r="BU20" s="1027"/>
      <c r="BV20" s="1027"/>
      <c r="BW20" s="1027"/>
      <c r="BX20" s="1027"/>
      <c r="BY20" s="1027"/>
      <c r="BZ20" s="1027"/>
      <c r="CA20" s="1027"/>
      <c r="CB20" s="1027"/>
      <c r="CC20" s="1027"/>
      <c r="CD20" s="1027"/>
      <c r="CE20" s="1027"/>
      <c r="CF20" s="1027"/>
      <c r="CG20" s="1048"/>
      <c r="CH20" s="753"/>
      <c r="CI20" s="754"/>
      <c r="CJ20" s="754"/>
      <c r="CK20" s="754"/>
      <c r="CL20" s="755"/>
      <c r="CM20" s="753"/>
      <c r="CN20" s="754"/>
      <c r="CO20" s="754"/>
      <c r="CP20" s="754"/>
      <c r="CQ20" s="755"/>
      <c r="CR20" s="753"/>
      <c r="CS20" s="754"/>
      <c r="CT20" s="754"/>
      <c r="CU20" s="754"/>
      <c r="CV20" s="755"/>
      <c r="CW20" s="753"/>
      <c r="CX20" s="754"/>
      <c r="CY20" s="754"/>
      <c r="CZ20" s="754"/>
      <c r="DA20" s="755"/>
      <c r="DB20" s="753"/>
      <c r="DC20" s="754"/>
      <c r="DD20" s="754"/>
      <c r="DE20" s="754"/>
      <c r="DF20" s="755"/>
      <c r="DG20" s="753"/>
      <c r="DH20" s="754"/>
      <c r="DI20" s="754"/>
      <c r="DJ20" s="754"/>
      <c r="DK20" s="755"/>
      <c r="DL20" s="753"/>
      <c r="DM20" s="754"/>
      <c r="DN20" s="754"/>
      <c r="DO20" s="754"/>
      <c r="DP20" s="755"/>
      <c r="DQ20" s="753"/>
      <c r="DR20" s="754"/>
      <c r="DS20" s="754"/>
      <c r="DT20" s="754"/>
      <c r="DU20" s="755"/>
      <c r="DV20" s="1026"/>
      <c r="DW20" s="1027"/>
      <c r="DX20" s="1027"/>
      <c r="DY20" s="1027"/>
      <c r="DZ20" s="1028"/>
      <c r="EA20" s="225"/>
    </row>
    <row r="21" spans="1:131" s="226" customFormat="1" ht="26.25" customHeight="1" thickBot="1" x14ac:dyDescent="0.25">
      <c r="A21" s="229">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6"/>
      <c r="BT21" s="1027"/>
      <c r="BU21" s="1027"/>
      <c r="BV21" s="1027"/>
      <c r="BW21" s="1027"/>
      <c r="BX21" s="1027"/>
      <c r="BY21" s="1027"/>
      <c r="BZ21" s="1027"/>
      <c r="CA21" s="1027"/>
      <c r="CB21" s="1027"/>
      <c r="CC21" s="1027"/>
      <c r="CD21" s="1027"/>
      <c r="CE21" s="1027"/>
      <c r="CF21" s="1027"/>
      <c r="CG21" s="1048"/>
      <c r="CH21" s="753"/>
      <c r="CI21" s="754"/>
      <c r="CJ21" s="754"/>
      <c r="CK21" s="754"/>
      <c r="CL21" s="755"/>
      <c r="CM21" s="753"/>
      <c r="CN21" s="754"/>
      <c r="CO21" s="754"/>
      <c r="CP21" s="754"/>
      <c r="CQ21" s="755"/>
      <c r="CR21" s="753"/>
      <c r="CS21" s="754"/>
      <c r="CT21" s="754"/>
      <c r="CU21" s="754"/>
      <c r="CV21" s="755"/>
      <c r="CW21" s="753"/>
      <c r="CX21" s="754"/>
      <c r="CY21" s="754"/>
      <c r="CZ21" s="754"/>
      <c r="DA21" s="755"/>
      <c r="DB21" s="753"/>
      <c r="DC21" s="754"/>
      <c r="DD21" s="754"/>
      <c r="DE21" s="754"/>
      <c r="DF21" s="755"/>
      <c r="DG21" s="753"/>
      <c r="DH21" s="754"/>
      <c r="DI21" s="754"/>
      <c r="DJ21" s="754"/>
      <c r="DK21" s="755"/>
      <c r="DL21" s="753"/>
      <c r="DM21" s="754"/>
      <c r="DN21" s="754"/>
      <c r="DO21" s="754"/>
      <c r="DP21" s="755"/>
      <c r="DQ21" s="753"/>
      <c r="DR21" s="754"/>
      <c r="DS21" s="754"/>
      <c r="DT21" s="754"/>
      <c r="DU21" s="755"/>
      <c r="DV21" s="1026"/>
      <c r="DW21" s="1027"/>
      <c r="DX21" s="1027"/>
      <c r="DY21" s="1027"/>
      <c r="DZ21" s="1028"/>
      <c r="EA21" s="225"/>
    </row>
    <row r="22" spans="1:131" s="226" customFormat="1" ht="26.25" customHeight="1" x14ac:dyDescent="0.2">
      <c r="A22" s="229">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393</v>
      </c>
      <c r="BA22" s="1062"/>
      <c r="BB22" s="1062"/>
      <c r="BC22" s="1062"/>
      <c r="BD22" s="1063"/>
      <c r="BE22" s="224"/>
      <c r="BF22" s="224"/>
      <c r="BG22" s="224"/>
      <c r="BH22" s="224"/>
      <c r="BI22" s="224"/>
      <c r="BJ22" s="224"/>
      <c r="BK22" s="224"/>
      <c r="BL22" s="224"/>
      <c r="BM22" s="224"/>
      <c r="BN22" s="224"/>
      <c r="BO22" s="224"/>
      <c r="BP22" s="224"/>
      <c r="BQ22" s="229">
        <v>16</v>
      </c>
      <c r="BR22" s="230"/>
      <c r="BS22" s="1026"/>
      <c r="BT22" s="1027"/>
      <c r="BU22" s="1027"/>
      <c r="BV22" s="1027"/>
      <c r="BW22" s="1027"/>
      <c r="BX22" s="1027"/>
      <c r="BY22" s="1027"/>
      <c r="BZ22" s="1027"/>
      <c r="CA22" s="1027"/>
      <c r="CB22" s="1027"/>
      <c r="CC22" s="1027"/>
      <c r="CD22" s="1027"/>
      <c r="CE22" s="1027"/>
      <c r="CF22" s="1027"/>
      <c r="CG22" s="1048"/>
      <c r="CH22" s="753"/>
      <c r="CI22" s="754"/>
      <c r="CJ22" s="754"/>
      <c r="CK22" s="754"/>
      <c r="CL22" s="755"/>
      <c r="CM22" s="753"/>
      <c r="CN22" s="754"/>
      <c r="CO22" s="754"/>
      <c r="CP22" s="754"/>
      <c r="CQ22" s="755"/>
      <c r="CR22" s="753"/>
      <c r="CS22" s="754"/>
      <c r="CT22" s="754"/>
      <c r="CU22" s="754"/>
      <c r="CV22" s="755"/>
      <c r="CW22" s="753"/>
      <c r="CX22" s="754"/>
      <c r="CY22" s="754"/>
      <c r="CZ22" s="754"/>
      <c r="DA22" s="755"/>
      <c r="DB22" s="753"/>
      <c r="DC22" s="754"/>
      <c r="DD22" s="754"/>
      <c r="DE22" s="754"/>
      <c r="DF22" s="755"/>
      <c r="DG22" s="753"/>
      <c r="DH22" s="754"/>
      <c r="DI22" s="754"/>
      <c r="DJ22" s="754"/>
      <c r="DK22" s="755"/>
      <c r="DL22" s="753"/>
      <c r="DM22" s="754"/>
      <c r="DN22" s="754"/>
      <c r="DO22" s="754"/>
      <c r="DP22" s="755"/>
      <c r="DQ22" s="753"/>
      <c r="DR22" s="754"/>
      <c r="DS22" s="754"/>
      <c r="DT22" s="754"/>
      <c r="DU22" s="755"/>
      <c r="DV22" s="1026"/>
      <c r="DW22" s="1027"/>
      <c r="DX22" s="1027"/>
      <c r="DY22" s="1027"/>
      <c r="DZ22" s="1028"/>
      <c r="EA22" s="225"/>
    </row>
    <row r="23" spans="1:131" s="226" customFormat="1" ht="26.25" customHeight="1" thickBot="1" x14ac:dyDescent="0.25">
      <c r="A23" s="231" t="s">
        <v>394</v>
      </c>
      <c r="B23" s="972" t="s">
        <v>395</v>
      </c>
      <c r="C23" s="973"/>
      <c r="D23" s="973"/>
      <c r="E23" s="973"/>
      <c r="F23" s="973"/>
      <c r="G23" s="973"/>
      <c r="H23" s="973"/>
      <c r="I23" s="973"/>
      <c r="J23" s="973"/>
      <c r="K23" s="973"/>
      <c r="L23" s="973"/>
      <c r="M23" s="973"/>
      <c r="N23" s="973"/>
      <c r="O23" s="973"/>
      <c r="P23" s="983"/>
      <c r="Q23" s="1101">
        <v>177128</v>
      </c>
      <c r="R23" s="1095"/>
      <c r="S23" s="1095"/>
      <c r="T23" s="1095"/>
      <c r="U23" s="1095"/>
      <c r="V23" s="1095">
        <v>171232</v>
      </c>
      <c r="W23" s="1095"/>
      <c r="X23" s="1095"/>
      <c r="Y23" s="1095"/>
      <c r="Z23" s="1095"/>
      <c r="AA23" s="1095">
        <v>5896</v>
      </c>
      <c r="AB23" s="1095"/>
      <c r="AC23" s="1095"/>
      <c r="AD23" s="1095"/>
      <c r="AE23" s="1102"/>
      <c r="AF23" s="1103">
        <v>4031</v>
      </c>
      <c r="AG23" s="1095"/>
      <c r="AH23" s="1095"/>
      <c r="AI23" s="1095"/>
      <c r="AJ23" s="1104"/>
      <c r="AK23" s="1105"/>
      <c r="AL23" s="1106"/>
      <c r="AM23" s="1106"/>
      <c r="AN23" s="1106"/>
      <c r="AO23" s="1106"/>
      <c r="AP23" s="1095">
        <v>156024</v>
      </c>
      <c r="AQ23" s="1095"/>
      <c r="AR23" s="1095"/>
      <c r="AS23" s="1095"/>
      <c r="AT23" s="1095"/>
      <c r="AU23" s="1096"/>
      <c r="AV23" s="1096"/>
      <c r="AW23" s="1096"/>
      <c r="AX23" s="1096"/>
      <c r="AY23" s="1097"/>
      <c r="AZ23" s="1098" t="s">
        <v>180</v>
      </c>
      <c r="BA23" s="1099"/>
      <c r="BB23" s="1099"/>
      <c r="BC23" s="1099"/>
      <c r="BD23" s="1100"/>
      <c r="BE23" s="224"/>
      <c r="BF23" s="224"/>
      <c r="BG23" s="224"/>
      <c r="BH23" s="224"/>
      <c r="BI23" s="224"/>
      <c r="BJ23" s="224"/>
      <c r="BK23" s="224"/>
      <c r="BL23" s="224"/>
      <c r="BM23" s="224"/>
      <c r="BN23" s="224"/>
      <c r="BO23" s="224"/>
      <c r="BP23" s="224"/>
      <c r="BQ23" s="229">
        <v>17</v>
      </c>
      <c r="BR23" s="230"/>
      <c r="BS23" s="1026"/>
      <c r="BT23" s="1027"/>
      <c r="BU23" s="1027"/>
      <c r="BV23" s="1027"/>
      <c r="BW23" s="1027"/>
      <c r="BX23" s="1027"/>
      <c r="BY23" s="1027"/>
      <c r="BZ23" s="1027"/>
      <c r="CA23" s="1027"/>
      <c r="CB23" s="1027"/>
      <c r="CC23" s="1027"/>
      <c r="CD23" s="1027"/>
      <c r="CE23" s="1027"/>
      <c r="CF23" s="1027"/>
      <c r="CG23" s="1048"/>
      <c r="CH23" s="753"/>
      <c r="CI23" s="754"/>
      <c r="CJ23" s="754"/>
      <c r="CK23" s="754"/>
      <c r="CL23" s="755"/>
      <c r="CM23" s="753"/>
      <c r="CN23" s="754"/>
      <c r="CO23" s="754"/>
      <c r="CP23" s="754"/>
      <c r="CQ23" s="755"/>
      <c r="CR23" s="753"/>
      <c r="CS23" s="754"/>
      <c r="CT23" s="754"/>
      <c r="CU23" s="754"/>
      <c r="CV23" s="755"/>
      <c r="CW23" s="753"/>
      <c r="CX23" s="754"/>
      <c r="CY23" s="754"/>
      <c r="CZ23" s="754"/>
      <c r="DA23" s="755"/>
      <c r="DB23" s="753"/>
      <c r="DC23" s="754"/>
      <c r="DD23" s="754"/>
      <c r="DE23" s="754"/>
      <c r="DF23" s="755"/>
      <c r="DG23" s="753"/>
      <c r="DH23" s="754"/>
      <c r="DI23" s="754"/>
      <c r="DJ23" s="754"/>
      <c r="DK23" s="755"/>
      <c r="DL23" s="753"/>
      <c r="DM23" s="754"/>
      <c r="DN23" s="754"/>
      <c r="DO23" s="754"/>
      <c r="DP23" s="755"/>
      <c r="DQ23" s="753"/>
      <c r="DR23" s="754"/>
      <c r="DS23" s="754"/>
      <c r="DT23" s="754"/>
      <c r="DU23" s="755"/>
      <c r="DV23" s="1026"/>
      <c r="DW23" s="1027"/>
      <c r="DX23" s="1027"/>
      <c r="DY23" s="1027"/>
      <c r="DZ23" s="1028"/>
      <c r="EA23" s="225"/>
    </row>
    <row r="24" spans="1:131" s="226" customFormat="1" ht="26.25" customHeight="1" x14ac:dyDescent="0.2">
      <c r="A24" s="1094" t="s">
        <v>396</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23"/>
      <c r="BA24" s="223"/>
      <c r="BB24" s="223"/>
      <c r="BC24" s="223"/>
      <c r="BD24" s="223"/>
      <c r="BE24" s="224"/>
      <c r="BF24" s="224"/>
      <c r="BG24" s="224"/>
      <c r="BH24" s="224"/>
      <c r="BI24" s="224"/>
      <c r="BJ24" s="224"/>
      <c r="BK24" s="224"/>
      <c r="BL24" s="224"/>
      <c r="BM24" s="224"/>
      <c r="BN24" s="224"/>
      <c r="BO24" s="224"/>
      <c r="BP24" s="224"/>
      <c r="BQ24" s="229">
        <v>18</v>
      </c>
      <c r="BR24" s="230"/>
      <c r="BS24" s="1026"/>
      <c r="BT24" s="1027"/>
      <c r="BU24" s="1027"/>
      <c r="BV24" s="1027"/>
      <c r="BW24" s="1027"/>
      <c r="BX24" s="1027"/>
      <c r="BY24" s="1027"/>
      <c r="BZ24" s="1027"/>
      <c r="CA24" s="1027"/>
      <c r="CB24" s="1027"/>
      <c r="CC24" s="1027"/>
      <c r="CD24" s="1027"/>
      <c r="CE24" s="1027"/>
      <c r="CF24" s="1027"/>
      <c r="CG24" s="1048"/>
      <c r="CH24" s="753"/>
      <c r="CI24" s="754"/>
      <c r="CJ24" s="754"/>
      <c r="CK24" s="754"/>
      <c r="CL24" s="755"/>
      <c r="CM24" s="753"/>
      <c r="CN24" s="754"/>
      <c r="CO24" s="754"/>
      <c r="CP24" s="754"/>
      <c r="CQ24" s="755"/>
      <c r="CR24" s="753"/>
      <c r="CS24" s="754"/>
      <c r="CT24" s="754"/>
      <c r="CU24" s="754"/>
      <c r="CV24" s="755"/>
      <c r="CW24" s="753"/>
      <c r="CX24" s="754"/>
      <c r="CY24" s="754"/>
      <c r="CZ24" s="754"/>
      <c r="DA24" s="755"/>
      <c r="DB24" s="753"/>
      <c r="DC24" s="754"/>
      <c r="DD24" s="754"/>
      <c r="DE24" s="754"/>
      <c r="DF24" s="755"/>
      <c r="DG24" s="753"/>
      <c r="DH24" s="754"/>
      <c r="DI24" s="754"/>
      <c r="DJ24" s="754"/>
      <c r="DK24" s="755"/>
      <c r="DL24" s="753"/>
      <c r="DM24" s="754"/>
      <c r="DN24" s="754"/>
      <c r="DO24" s="754"/>
      <c r="DP24" s="755"/>
      <c r="DQ24" s="753"/>
      <c r="DR24" s="754"/>
      <c r="DS24" s="754"/>
      <c r="DT24" s="754"/>
      <c r="DU24" s="755"/>
      <c r="DV24" s="1026"/>
      <c r="DW24" s="1027"/>
      <c r="DX24" s="1027"/>
      <c r="DY24" s="1027"/>
      <c r="DZ24" s="1028"/>
      <c r="EA24" s="225"/>
    </row>
    <row r="25" spans="1:131" ht="26.25" customHeight="1" thickBot="1" x14ac:dyDescent="0.25">
      <c r="A25" s="1093" t="s">
        <v>397</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23"/>
      <c r="BK25" s="223"/>
      <c r="BL25" s="223"/>
      <c r="BM25" s="223"/>
      <c r="BN25" s="223"/>
      <c r="BO25" s="232"/>
      <c r="BP25" s="232"/>
      <c r="BQ25" s="229">
        <v>19</v>
      </c>
      <c r="BR25" s="230"/>
      <c r="BS25" s="1026"/>
      <c r="BT25" s="1027"/>
      <c r="BU25" s="1027"/>
      <c r="BV25" s="1027"/>
      <c r="BW25" s="1027"/>
      <c r="BX25" s="1027"/>
      <c r="BY25" s="1027"/>
      <c r="BZ25" s="1027"/>
      <c r="CA25" s="1027"/>
      <c r="CB25" s="1027"/>
      <c r="CC25" s="1027"/>
      <c r="CD25" s="1027"/>
      <c r="CE25" s="1027"/>
      <c r="CF25" s="1027"/>
      <c r="CG25" s="1048"/>
      <c r="CH25" s="753"/>
      <c r="CI25" s="754"/>
      <c r="CJ25" s="754"/>
      <c r="CK25" s="754"/>
      <c r="CL25" s="755"/>
      <c r="CM25" s="753"/>
      <c r="CN25" s="754"/>
      <c r="CO25" s="754"/>
      <c r="CP25" s="754"/>
      <c r="CQ25" s="755"/>
      <c r="CR25" s="753"/>
      <c r="CS25" s="754"/>
      <c r="CT25" s="754"/>
      <c r="CU25" s="754"/>
      <c r="CV25" s="755"/>
      <c r="CW25" s="753"/>
      <c r="CX25" s="754"/>
      <c r="CY25" s="754"/>
      <c r="CZ25" s="754"/>
      <c r="DA25" s="755"/>
      <c r="DB25" s="753"/>
      <c r="DC25" s="754"/>
      <c r="DD25" s="754"/>
      <c r="DE25" s="754"/>
      <c r="DF25" s="755"/>
      <c r="DG25" s="753"/>
      <c r="DH25" s="754"/>
      <c r="DI25" s="754"/>
      <c r="DJ25" s="754"/>
      <c r="DK25" s="755"/>
      <c r="DL25" s="753"/>
      <c r="DM25" s="754"/>
      <c r="DN25" s="754"/>
      <c r="DO25" s="754"/>
      <c r="DP25" s="755"/>
      <c r="DQ25" s="753"/>
      <c r="DR25" s="754"/>
      <c r="DS25" s="754"/>
      <c r="DT25" s="754"/>
      <c r="DU25" s="755"/>
      <c r="DV25" s="1026"/>
      <c r="DW25" s="1027"/>
      <c r="DX25" s="1027"/>
      <c r="DY25" s="1027"/>
      <c r="DZ25" s="1028"/>
      <c r="EA25" s="221"/>
    </row>
    <row r="26" spans="1:131" ht="26.25" customHeight="1" x14ac:dyDescent="0.2">
      <c r="A26" s="1029" t="s">
        <v>372</v>
      </c>
      <c r="B26" s="1030"/>
      <c r="C26" s="1030"/>
      <c r="D26" s="1030"/>
      <c r="E26" s="1030"/>
      <c r="F26" s="1030"/>
      <c r="G26" s="1030"/>
      <c r="H26" s="1030"/>
      <c r="I26" s="1030"/>
      <c r="J26" s="1030"/>
      <c r="K26" s="1030"/>
      <c r="L26" s="1030"/>
      <c r="M26" s="1030"/>
      <c r="N26" s="1030"/>
      <c r="O26" s="1030"/>
      <c r="P26" s="1031"/>
      <c r="Q26" s="1035" t="s">
        <v>398</v>
      </c>
      <c r="R26" s="1036"/>
      <c r="S26" s="1036"/>
      <c r="T26" s="1036"/>
      <c r="U26" s="1037"/>
      <c r="V26" s="1035" t="s">
        <v>399</v>
      </c>
      <c r="W26" s="1036"/>
      <c r="X26" s="1036"/>
      <c r="Y26" s="1036"/>
      <c r="Z26" s="1037"/>
      <c r="AA26" s="1035" t="s">
        <v>400</v>
      </c>
      <c r="AB26" s="1036"/>
      <c r="AC26" s="1036"/>
      <c r="AD26" s="1036"/>
      <c r="AE26" s="1036"/>
      <c r="AF26" s="1089" t="s">
        <v>401</v>
      </c>
      <c r="AG26" s="1042"/>
      <c r="AH26" s="1042"/>
      <c r="AI26" s="1042"/>
      <c r="AJ26" s="1090"/>
      <c r="AK26" s="1036" t="s">
        <v>402</v>
      </c>
      <c r="AL26" s="1036"/>
      <c r="AM26" s="1036"/>
      <c r="AN26" s="1036"/>
      <c r="AO26" s="1037"/>
      <c r="AP26" s="1035" t="s">
        <v>403</v>
      </c>
      <c r="AQ26" s="1036"/>
      <c r="AR26" s="1036"/>
      <c r="AS26" s="1036"/>
      <c r="AT26" s="1037"/>
      <c r="AU26" s="1035" t="s">
        <v>404</v>
      </c>
      <c r="AV26" s="1036"/>
      <c r="AW26" s="1036"/>
      <c r="AX26" s="1036"/>
      <c r="AY26" s="1037"/>
      <c r="AZ26" s="1035" t="s">
        <v>405</v>
      </c>
      <c r="BA26" s="1036"/>
      <c r="BB26" s="1036"/>
      <c r="BC26" s="1036"/>
      <c r="BD26" s="1037"/>
      <c r="BE26" s="1035" t="s">
        <v>379</v>
      </c>
      <c r="BF26" s="1036"/>
      <c r="BG26" s="1036"/>
      <c r="BH26" s="1036"/>
      <c r="BI26" s="1049"/>
      <c r="BJ26" s="223"/>
      <c r="BK26" s="223"/>
      <c r="BL26" s="223"/>
      <c r="BM26" s="223"/>
      <c r="BN26" s="223"/>
      <c r="BO26" s="232"/>
      <c r="BP26" s="232"/>
      <c r="BQ26" s="229">
        <v>20</v>
      </c>
      <c r="BR26" s="230"/>
      <c r="BS26" s="1026"/>
      <c r="BT26" s="1027"/>
      <c r="BU26" s="1027"/>
      <c r="BV26" s="1027"/>
      <c r="BW26" s="1027"/>
      <c r="BX26" s="1027"/>
      <c r="BY26" s="1027"/>
      <c r="BZ26" s="1027"/>
      <c r="CA26" s="1027"/>
      <c r="CB26" s="1027"/>
      <c r="CC26" s="1027"/>
      <c r="CD26" s="1027"/>
      <c r="CE26" s="1027"/>
      <c r="CF26" s="1027"/>
      <c r="CG26" s="1048"/>
      <c r="CH26" s="753"/>
      <c r="CI26" s="754"/>
      <c r="CJ26" s="754"/>
      <c r="CK26" s="754"/>
      <c r="CL26" s="755"/>
      <c r="CM26" s="753"/>
      <c r="CN26" s="754"/>
      <c r="CO26" s="754"/>
      <c r="CP26" s="754"/>
      <c r="CQ26" s="755"/>
      <c r="CR26" s="753"/>
      <c r="CS26" s="754"/>
      <c r="CT26" s="754"/>
      <c r="CU26" s="754"/>
      <c r="CV26" s="755"/>
      <c r="CW26" s="753"/>
      <c r="CX26" s="754"/>
      <c r="CY26" s="754"/>
      <c r="CZ26" s="754"/>
      <c r="DA26" s="755"/>
      <c r="DB26" s="753"/>
      <c r="DC26" s="754"/>
      <c r="DD26" s="754"/>
      <c r="DE26" s="754"/>
      <c r="DF26" s="755"/>
      <c r="DG26" s="753"/>
      <c r="DH26" s="754"/>
      <c r="DI26" s="754"/>
      <c r="DJ26" s="754"/>
      <c r="DK26" s="755"/>
      <c r="DL26" s="753"/>
      <c r="DM26" s="754"/>
      <c r="DN26" s="754"/>
      <c r="DO26" s="754"/>
      <c r="DP26" s="755"/>
      <c r="DQ26" s="753"/>
      <c r="DR26" s="754"/>
      <c r="DS26" s="754"/>
      <c r="DT26" s="754"/>
      <c r="DU26" s="755"/>
      <c r="DV26" s="1026"/>
      <c r="DW26" s="1027"/>
      <c r="DX26" s="1027"/>
      <c r="DY26" s="1027"/>
      <c r="DZ26" s="1028"/>
      <c r="EA26" s="221"/>
    </row>
    <row r="27" spans="1:131" ht="26.25" customHeight="1" thickBot="1" x14ac:dyDescent="0.25">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23"/>
      <c r="BK27" s="223"/>
      <c r="BL27" s="223"/>
      <c r="BM27" s="223"/>
      <c r="BN27" s="223"/>
      <c r="BO27" s="232"/>
      <c r="BP27" s="232"/>
      <c r="BQ27" s="229">
        <v>21</v>
      </c>
      <c r="BR27" s="230"/>
      <c r="BS27" s="1026"/>
      <c r="BT27" s="1027"/>
      <c r="BU27" s="1027"/>
      <c r="BV27" s="1027"/>
      <c r="BW27" s="1027"/>
      <c r="BX27" s="1027"/>
      <c r="BY27" s="1027"/>
      <c r="BZ27" s="1027"/>
      <c r="CA27" s="1027"/>
      <c r="CB27" s="1027"/>
      <c r="CC27" s="1027"/>
      <c r="CD27" s="1027"/>
      <c r="CE27" s="1027"/>
      <c r="CF27" s="1027"/>
      <c r="CG27" s="1048"/>
      <c r="CH27" s="753"/>
      <c r="CI27" s="754"/>
      <c r="CJ27" s="754"/>
      <c r="CK27" s="754"/>
      <c r="CL27" s="755"/>
      <c r="CM27" s="753"/>
      <c r="CN27" s="754"/>
      <c r="CO27" s="754"/>
      <c r="CP27" s="754"/>
      <c r="CQ27" s="755"/>
      <c r="CR27" s="753"/>
      <c r="CS27" s="754"/>
      <c r="CT27" s="754"/>
      <c r="CU27" s="754"/>
      <c r="CV27" s="755"/>
      <c r="CW27" s="753"/>
      <c r="CX27" s="754"/>
      <c r="CY27" s="754"/>
      <c r="CZ27" s="754"/>
      <c r="DA27" s="755"/>
      <c r="DB27" s="753"/>
      <c r="DC27" s="754"/>
      <c r="DD27" s="754"/>
      <c r="DE27" s="754"/>
      <c r="DF27" s="755"/>
      <c r="DG27" s="753"/>
      <c r="DH27" s="754"/>
      <c r="DI27" s="754"/>
      <c r="DJ27" s="754"/>
      <c r="DK27" s="755"/>
      <c r="DL27" s="753"/>
      <c r="DM27" s="754"/>
      <c r="DN27" s="754"/>
      <c r="DO27" s="754"/>
      <c r="DP27" s="755"/>
      <c r="DQ27" s="753"/>
      <c r="DR27" s="754"/>
      <c r="DS27" s="754"/>
      <c r="DT27" s="754"/>
      <c r="DU27" s="755"/>
      <c r="DV27" s="1026"/>
      <c r="DW27" s="1027"/>
      <c r="DX27" s="1027"/>
      <c r="DY27" s="1027"/>
      <c r="DZ27" s="1028"/>
      <c r="EA27" s="221"/>
    </row>
    <row r="28" spans="1:131" ht="26.25" customHeight="1" thickTop="1" x14ac:dyDescent="0.2">
      <c r="A28" s="233">
        <v>1</v>
      </c>
      <c r="B28" s="1081" t="s">
        <v>406</v>
      </c>
      <c r="C28" s="1082"/>
      <c r="D28" s="1082"/>
      <c r="E28" s="1082"/>
      <c r="F28" s="1082"/>
      <c r="G28" s="1082"/>
      <c r="H28" s="1082"/>
      <c r="I28" s="1082"/>
      <c r="J28" s="1082"/>
      <c r="K28" s="1082"/>
      <c r="L28" s="1082"/>
      <c r="M28" s="1082"/>
      <c r="N28" s="1082"/>
      <c r="O28" s="1082"/>
      <c r="P28" s="1083"/>
      <c r="Q28" s="1084">
        <v>35043</v>
      </c>
      <c r="R28" s="1085"/>
      <c r="S28" s="1085"/>
      <c r="T28" s="1085"/>
      <c r="U28" s="1085"/>
      <c r="V28" s="1085">
        <v>33883</v>
      </c>
      <c r="W28" s="1085"/>
      <c r="X28" s="1085"/>
      <c r="Y28" s="1085"/>
      <c r="Z28" s="1085"/>
      <c r="AA28" s="1085">
        <v>1160</v>
      </c>
      <c r="AB28" s="1085"/>
      <c r="AC28" s="1085"/>
      <c r="AD28" s="1085"/>
      <c r="AE28" s="1086"/>
      <c r="AF28" s="1087">
        <v>1160</v>
      </c>
      <c r="AG28" s="1085"/>
      <c r="AH28" s="1085"/>
      <c r="AI28" s="1085"/>
      <c r="AJ28" s="1088"/>
      <c r="AK28" s="1076">
        <v>2580</v>
      </c>
      <c r="AL28" s="1077"/>
      <c r="AM28" s="1077"/>
      <c r="AN28" s="1077"/>
      <c r="AO28" s="1077"/>
      <c r="AP28" s="1077">
        <v>49</v>
      </c>
      <c r="AQ28" s="1077"/>
      <c r="AR28" s="1077"/>
      <c r="AS28" s="1077"/>
      <c r="AT28" s="1077"/>
      <c r="AU28" s="1077">
        <v>4</v>
      </c>
      <c r="AV28" s="1077"/>
      <c r="AW28" s="1077"/>
      <c r="AX28" s="1077"/>
      <c r="AY28" s="1077"/>
      <c r="AZ28" s="1078" t="s">
        <v>523</v>
      </c>
      <c r="BA28" s="1078"/>
      <c r="BB28" s="1078"/>
      <c r="BC28" s="1078"/>
      <c r="BD28" s="1078"/>
      <c r="BE28" s="1079"/>
      <c r="BF28" s="1079"/>
      <c r="BG28" s="1079"/>
      <c r="BH28" s="1079"/>
      <c r="BI28" s="1080"/>
      <c r="BJ28" s="223"/>
      <c r="BK28" s="223"/>
      <c r="BL28" s="223"/>
      <c r="BM28" s="223"/>
      <c r="BN28" s="223"/>
      <c r="BO28" s="232"/>
      <c r="BP28" s="232"/>
      <c r="BQ28" s="229">
        <v>22</v>
      </c>
      <c r="BR28" s="230"/>
      <c r="BS28" s="1026"/>
      <c r="BT28" s="1027"/>
      <c r="BU28" s="1027"/>
      <c r="BV28" s="1027"/>
      <c r="BW28" s="1027"/>
      <c r="BX28" s="1027"/>
      <c r="BY28" s="1027"/>
      <c r="BZ28" s="1027"/>
      <c r="CA28" s="1027"/>
      <c r="CB28" s="1027"/>
      <c r="CC28" s="1027"/>
      <c r="CD28" s="1027"/>
      <c r="CE28" s="1027"/>
      <c r="CF28" s="1027"/>
      <c r="CG28" s="1048"/>
      <c r="CH28" s="753"/>
      <c r="CI28" s="754"/>
      <c r="CJ28" s="754"/>
      <c r="CK28" s="754"/>
      <c r="CL28" s="755"/>
      <c r="CM28" s="753"/>
      <c r="CN28" s="754"/>
      <c r="CO28" s="754"/>
      <c r="CP28" s="754"/>
      <c r="CQ28" s="755"/>
      <c r="CR28" s="753"/>
      <c r="CS28" s="754"/>
      <c r="CT28" s="754"/>
      <c r="CU28" s="754"/>
      <c r="CV28" s="755"/>
      <c r="CW28" s="753"/>
      <c r="CX28" s="754"/>
      <c r="CY28" s="754"/>
      <c r="CZ28" s="754"/>
      <c r="DA28" s="755"/>
      <c r="DB28" s="753"/>
      <c r="DC28" s="754"/>
      <c r="DD28" s="754"/>
      <c r="DE28" s="754"/>
      <c r="DF28" s="755"/>
      <c r="DG28" s="753"/>
      <c r="DH28" s="754"/>
      <c r="DI28" s="754"/>
      <c r="DJ28" s="754"/>
      <c r="DK28" s="755"/>
      <c r="DL28" s="753"/>
      <c r="DM28" s="754"/>
      <c r="DN28" s="754"/>
      <c r="DO28" s="754"/>
      <c r="DP28" s="755"/>
      <c r="DQ28" s="753"/>
      <c r="DR28" s="754"/>
      <c r="DS28" s="754"/>
      <c r="DT28" s="754"/>
      <c r="DU28" s="755"/>
      <c r="DV28" s="1026"/>
      <c r="DW28" s="1027"/>
      <c r="DX28" s="1027"/>
      <c r="DY28" s="1027"/>
      <c r="DZ28" s="1028"/>
      <c r="EA28" s="221"/>
    </row>
    <row r="29" spans="1:131" ht="26.25" customHeight="1" x14ac:dyDescent="0.2">
      <c r="A29" s="233">
        <v>2</v>
      </c>
      <c r="B29" s="1064" t="s">
        <v>407</v>
      </c>
      <c r="C29" s="1065"/>
      <c r="D29" s="1065"/>
      <c r="E29" s="1065"/>
      <c r="F29" s="1065"/>
      <c r="G29" s="1065"/>
      <c r="H29" s="1065"/>
      <c r="I29" s="1065"/>
      <c r="J29" s="1065"/>
      <c r="K29" s="1065"/>
      <c r="L29" s="1065"/>
      <c r="M29" s="1065"/>
      <c r="N29" s="1065"/>
      <c r="O29" s="1065"/>
      <c r="P29" s="1066"/>
      <c r="Q29" s="1072">
        <v>35114</v>
      </c>
      <c r="R29" s="1073"/>
      <c r="S29" s="1073"/>
      <c r="T29" s="1073"/>
      <c r="U29" s="1073"/>
      <c r="V29" s="1073">
        <v>34235</v>
      </c>
      <c r="W29" s="1073"/>
      <c r="X29" s="1073"/>
      <c r="Y29" s="1073"/>
      <c r="Z29" s="1073"/>
      <c r="AA29" s="1073">
        <v>879</v>
      </c>
      <c r="AB29" s="1073"/>
      <c r="AC29" s="1073"/>
      <c r="AD29" s="1073"/>
      <c r="AE29" s="1074"/>
      <c r="AF29" s="1069">
        <v>879</v>
      </c>
      <c r="AG29" s="1070"/>
      <c r="AH29" s="1070"/>
      <c r="AI29" s="1070"/>
      <c r="AJ29" s="1071"/>
      <c r="AK29" s="1015">
        <v>5164</v>
      </c>
      <c r="AL29" s="1006"/>
      <c r="AM29" s="1006"/>
      <c r="AN29" s="1006"/>
      <c r="AO29" s="1006"/>
      <c r="AP29" s="1006" t="s">
        <v>523</v>
      </c>
      <c r="AQ29" s="1006"/>
      <c r="AR29" s="1006"/>
      <c r="AS29" s="1006"/>
      <c r="AT29" s="1006"/>
      <c r="AU29" s="1006" t="s">
        <v>523</v>
      </c>
      <c r="AV29" s="1006"/>
      <c r="AW29" s="1006"/>
      <c r="AX29" s="1006"/>
      <c r="AY29" s="1006"/>
      <c r="AZ29" s="1075" t="s">
        <v>523</v>
      </c>
      <c r="BA29" s="1075"/>
      <c r="BB29" s="1075"/>
      <c r="BC29" s="1075"/>
      <c r="BD29" s="1075"/>
      <c r="BE29" s="1007"/>
      <c r="BF29" s="1007"/>
      <c r="BG29" s="1007"/>
      <c r="BH29" s="1007"/>
      <c r="BI29" s="1008"/>
      <c r="BJ29" s="223"/>
      <c r="BK29" s="223"/>
      <c r="BL29" s="223"/>
      <c r="BM29" s="223"/>
      <c r="BN29" s="223"/>
      <c r="BO29" s="232"/>
      <c r="BP29" s="232"/>
      <c r="BQ29" s="229">
        <v>23</v>
      </c>
      <c r="BR29" s="230"/>
      <c r="BS29" s="1026"/>
      <c r="BT29" s="1027"/>
      <c r="BU29" s="1027"/>
      <c r="BV29" s="1027"/>
      <c r="BW29" s="1027"/>
      <c r="BX29" s="1027"/>
      <c r="BY29" s="1027"/>
      <c r="BZ29" s="1027"/>
      <c r="CA29" s="1027"/>
      <c r="CB29" s="1027"/>
      <c r="CC29" s="1027"/>
      <c r="CD29" s="1027"/>
      <c r="CE29" s="1027"/>
      <c r="CF29" s="1027"/>
      <c r="CG29" s="1048"/>
      <c r="CH29" s="753"/>
      <c r="CI29" s="754"/>
      <c r="CJ29" s="754"/>
      <c r="CK29" s="754"/>
      <c r="CL29" s="755"/>
      <c r="CM29" s="753"/>
      <c r="CN29" s="754"/>
      <c r="CO29" s="754"/>
      <c r="CP29" s="754"/>
      <c r="CQ29" s="755"/>
      <c r="CR29" s="753"/>
      <c r="CS29" s="754"/>
      <c r="CT29" s="754"/>
      <c r="CU29" s="754"/>
      <c r="CV29" s="755"/>
      <c r="CW29" s="753"/>
      <c r="CX29" s="754"/>
      <c r="CY29" s="754"/>
      <c r="CZ29" s="754"/>
      <c r="DA29" s="755"/>
      <c r="DB29" s="753"/>
      <c r="DC29" s="754"/>
      <c r="DD29" s="754"/>
      <c r="DE29" s="754"/>
      <c r="DF29" s="755"/>
      <c r="DG29" s="753"/>
      <c r="DH29" s="754"/>
      <c r="DI29" s="754"/>
      <c r="DJ29" s="754"/>
      <c r="DK29" s="755"/>
      <c r="DL29" s="753"/>
      <c r="DM29" s="754"/>
      <c r="DN29" s="754"/>
      <c r="DO29" s="754"/>
      <c r="DP29" s="755"/>
      <c r="DQ29" s="753"/>
      <c r="DR29" s="754"/>
      <c r="DS29" s="754"/>
      <c r="DT29" s="754"/>
      <c r="DU29" s="755"/>
      <c r="DV29" s="1026"/>
      <c r="DW29" s="1027"/>
      <c r="DX29" s="1027"/>
      <c r="DY29" s="1027"/>
      <c r="DZ29" s="1028"/>
      <c r="EA29" s="221"/>
    </row>
    <row r="30" spans="1:131" ht="26.25" customHeight="1" x14ac:dyDescent="0.2">
      <c r="A30" s="233">
        <v>3</v>
      </c>
      <c r="B30" s="1064" t="s">
        <v>408</v>
      </c>
      <c r="C30" s="1065"/>
      <c r="D30" s="1065"/>
      <c r="E30" s="1065"/>
      <c r="F30" s="1065"/>
      <c r="G30" s="1065"/>
      <c r="H30" s="1065"/>
      <c r="I30" s="1065"/>
      <c r="J30" s="1065"/>
      <c r="K30" s="1065"/>
      <c r="L30" s="1065"/>
      <c r="M30" s="1065"/>
      <c r="N30" s="1065"/>
      <c r="O30" s="1065"/>
      <c r="P30" s="1066"/>
      <c r="Q30" s="1072">
        <v>5331</v>
      </c>
      <c r="R30" s="1073"/>
      <c r="S30" s="1073"/>
      <c r="T30" s="1073"/>
      <c r="U30" s="1073"/>
      <c r="V30" s="1073">
        <v>5323</v>
      </c>
      <c r="W30" s="1073"/>
      <c r="X30" s="1073"/>
      <c r="Y30" s="1073"/>
      <c r="Z30" s="1073"/>
      <c r="AA30" s="1073">
        <v>9</v>
      </c>
      <c r="AB30" s="1073"/>
      <c r="AC30" s="1073"/>
      <c r="AD30" s="1073"/>
      <c r="AE30" s="1074"/>
      <c r="AF30" s="1069">
        <v>9</v>
      </c>
      <c r="AG30" s="1070"/>
      <c r="AH30" s="1070"/>
      <c r="AI30" s="1070"/>
      <c r="AJ30" s="1071"/>
      <c r="AK30" s="1015">
        <v>1041</v>
      </c>
      <c r="AL30" s="1006"/>
      <c r="AM30" s="1006"/>
      <c r="AN30" s="1006"/>
      <c r="AO30" s="1006"/>
      <c r="AP30" s="1006" t="s">
        <v>523</v>
      </c>
      <c r="AQ30" s="1006"/>
      <c r="AR30" s="1006"/>
      <c r="AS30" s="1006"/>
      <c r="AT30" s="1006"/>
      <c r="AU30" s="1006" t="s">
        <v>523</v>
      </c>
      <c r="AV30" s="1006"/>
      <c r="AW30" s="1006"/>
      <c r="AX30" s="1006"/>
      <c r="AY30" s="1006"/>
      <c r="AZ30" s="1075" t="s">
        <v>523</v>
      </c>
      <c r="BA30" s="1075"/>
      <c r="BB30" s="1075"/>
      <c r="BC30" s="1075"/>
      <c r="BD30" s="1075"/>
      <c r="BE30" s="1007"/>
      <c r="BF30" s="1007"/>
      <c r="BG30" s="1007"/>
      <c r="BH30" s="1007"/>
      <c r="BI30" s="1008"/>
      <c r="BJ30" s="223"/>
      <c r="BK30" s="223"/>
      <c r="BL30" s="223"/>
      <c r="BM30" s="223"/>
      <c r="BN30" s="223"/>
      <c r="BO30" s="232"/>
      <c r="BP30" s="232"/>
      <c r="BQ30" s="229">
        <v>24</v>
      </c>
      <c r="BR30" s="230"/>
      <c r="BS30" s="1026"/>
      <c r="BT30" s="1027"/>
      <c r="BU30" s="1027"/>
      <c r="BV30" s="1027"/>
      <c r="BW30" s="1027"/>
      <c r="BX30" s="1027"/>
      <c r="BY30" s="1027"/>
      <c r="BZ30" s="1027"/>
      <c r="CA30" s="1027"/>
      <c r="CB30" s="1027"/>
      <c r="CC30" s="1027"/>
      <c r="CD30" s="1027"/>
      <c r="CE30" s="1027"/>
      <c r="CF30" s="1027"/>
      <c r="CG30" s="1048"/>
      <c r="CH30" s="753"/>
      <c r="CI30" s="754"/>
      <c r="CJ30" s="754"/>
      <c r="CK30" s="754"/>
      <c r="CL30" s="755"/>
      <c r="CM30" s="753"/>
      <c r="CN30" s="754"/>
      <c r="CO30" s="754"/>
      <c r="CP30" s="754"/>
      <c r="CQ30" s="755"/>
      <c r="CR30" s="753"/>
      <c r="CS30" s="754"/>
      <c r="CT30" s="754"/>
      <c r="CU30" s="754"/>
      <c r="CV30" s="755"/>
      <c r="CW30" s="753"/>
      <c r="CX30" s="754"/>
      <c r="CY30" s="754"/>
      <c r="CZ30" s="754"/>
      <c r="DA30" s="755"/>
      <c r="DB30" s="753"/>
      <c r="DC30" s="754"/>
      <c r="DD30" s="754"/>
      <c r="DE30" s="754"/>
      <c r="DF30" s="755"/>
      <c r="DG30" s="753"/>
      <c r="DH30" s="754"/>
      <c r="DI30" s="754"/>
      <c r="DJ30" s="754"/>
      <c r="DK30" s="755"/>
      <c r="DL30" s="753"/>
      <c r="DM30" s="754"/>
      <c r="DN30" s="754"/>
      <c r="DO30" s="754"/>
      <c r="DP30" s="755"/>
      <c r="DQ30" s="753"/>
      <c r="DR30" s="754"/>
      <c r="DS30" s="754"/>
      <c r="DT30" s="754"/>
      <c r="DU30" s="755"/>
      <c r="DV30" s="1026"/>
      <c r="DW30" s="1027"/>
      <c r="DX30" s="1027"/>
      <c r="DY30" s="1027"/>
      <c r="DZ30" s="1028"/>
      <c r="EA30" s="221"/>
    </row>
    <row r="31" spans="1:131" ht="26.25" customHeight="1" x14ac:dyDescent="0.2">
      <c r="A31" s="233">
        <v>4</v>
      </c>
      <c r="B31" s="1064" t="s">
        <v>409</v>
      </c>
      <c r="C31" s="1065"/>
      <c r="D31" s="1065"/>
      <c r="E31" s="1065"/>
      <c r="F31" s="1065"/>
      <c r="G31" s="1065"/>
      <c r="H31" s="1065"/>
      <c r="I31" s="1065"/>
      <c r="J31" s="1065"/>
      <c r="K31" s="1065"/>
      <c r="L31" s="1065"/>
      <c r="M31" s="1065"/>
      <c r="N31" s="1065"/>
      <c r="O31" s="1065"/>
      <c r="P31" s="1066"/>
      <c r="Q31" s="1072">
        <v>93</v>
      </c>
      <c r="R31" s="1073"/>
      <c r="S31" s="1073"/>
      <c r="T31" s="1073"/>
      <c r="U31" s="1073"/>
      <c r="V31" s="1073">
        <v>76</v>
      </c>
      <c r="W31" s="1073"/>
      <c r="X31" s="1073"/>
      <c r="Y31" s="1073"/>
      <c r="Z31" s="1073"/>
      <c r="AA31" s="1073">
        <v>17</v>
      </c>
      <c r="AB31" s="1073"/>
      <c r="AC31" s="1073"/>
      <c r="AD31" s="1073"/>
      <c r="AE31" s="1074"/>
      <c r="AF31" s="1069">
        <v>17</v>
      </c>
      <c r="AG31" s="1070"/>
      <c r="AH31" s="1070"/>
      <c r="AI31" s="1070"/>
      <c r="AJ31" s="1071"/>
      <c r="AK31" s="1015" t="s">
        <v>523</v>
      </c>
      <c r="AL31" s="1006"/>
      <c r="AM31" s="1006"/>
      <c r="AN31" s="1006"/>
      <c r="AO31" s="1006"/>
      <c r="AP31" s="1006" t="s">
        <v>523</v>
      </c>
      <c r="AQ31" s="1006"/>
      <c r="AR31" s="1006"/>
      <c r="AS31" s="1006"/>
      <c r="AT31" s="1006"/>
      <c r="AU31" s="1006" t="s">
        <v>523</v>
      </c>
      <c r="AV31" s="1006"/>
      <c r="AW31" s="1006"/>
      <c r="AX31" s="1006"/>
      <c r="AY31" s="1006"/>
      <c r="AZ31" s="1075" t="s">
        <v>523</v>
      </c>
      <c r="BA31" s="1075"/>
      <c r="BB31" s="1075"/>
      <c r="BC31" s="1075"/>
      <c r="BD31" s="1075"/>
      <c r="BE31" s="1007" t="s">
        <v>417</v>
      </c>
      <c r="BF31" s="1007"/>
      <c r="BG31" s="1007"/>
      <c r="BH31" s="1007"/>
      <c r="BI31" s="1008"/>
      <c r="BJ31" s="223"/>
      <c r="BK31" s="223"/>
      <c r="BL31" s="223"/>
      <c r="BM31" s="223"/>
      <c r="BN31" s="223"/>
      <c r="BO31" s="232"/>
      <c r="BP31" s="232"/>
      <c r="BQ31" s="229">
        <v>25</v>
      </c>
      <c r="BR31" s="230"/>
      <c r="BS31" s="1026"/>
      <c r="BT31" s="1027"/>
      <c r="BU31" s="1027"/>
      <c r="BV31" s="1027"/>
      <c r="BW31" s="1027"/>
      <c r="BX31" s="1027"/>
      <c r="BY31" s="1027"/>
      <c r="BZ31" s="1027"/>
      <c r="CA31" s="1027"/>
      <c r="CB31" s="1027"/>
      <c r="CC31" s="1027"/>
      <c r="CD31" s="1027"/>
      <c r="CE31" s="1027"/>
      <c r="CF31" s="1027"/>
      <c r="CG31" s="1048"/>
      <c r="CH31" s="753"/>
      <c r="CI31" s="754"/>
      <c r="CJ31" s="754"/>
      <c r="CK31" s="754"/>
      <c r="CL31" s="755"/>
      <c r="CM31" s="753"/>
      <c r="CN31" s="754"/>
      <c r="CO31" s="754"/>
      <c r="CP31" s="754"/>
      <c r="CQ31" s="755"/>
      <c r="CR31" s="753"/>
      <c r="CS31" s="754"/>
      <c r="CT31" s="754"/>
      <c r="CU31" s="754"/>
      <c r="CV31" s="755"/>
      <c r="CW31" s="753"/>
      <c r="CX31" s="754"/>
      <c r="CY31" s="754"/>
      <c r="CZ31" s="754"/>
      <c r="DA31" s="755"/>
      <c r="DB31" s="753"/>
      <c r="DC31" s="754"/>
      <c r="DD31" s="754"/>
      <c r="DE31" s="754"/>
      <c r="DF31" s="755"/>
      <c r="DG31" s="753"/>
      <c r="DH31" s="754"/>
      <c r="DI31" s="754"/>
      <c r="DJ31" s="754"/>
      <c r="DK31" s="755"/>
      <c r="DL31" s="753"/>
      <c r="DM31" s="754"/>
      <c r="DN31" s="754"/>
      <c r="DO31" s="754"/>
      <c r="DP31" s="755"/>
      <c r="DQ31" s="753"/>
      <c r="DR31" s="754"/>
      <c r="DS31" s="754"/>
      <c r="DT31" s="754"/>
      <c r="DU31" s="755"/>
      <c r="DV31" s="1026"/>
      <c r="DW31" s="1027"/>
      <c r="DX31" s="1027"/>
      <c r="DY31" s="1027"/>
      <c r="DZ31" s="1028"/>
      <c r="EA31" s="221"/>
    </row>
    <row r="32" spans="1:131" ht="26.25" customHeight="1" x14ac:dyDescent="0.2">
      <c r="A32" s="233">
        <v>5</v>
      </c>
      <c r="B32" s="1064" t="s">
        <v>410</v>
      </c>
      <c r="C32" s="1065"/>
      <c r="D32" s="1065"/>
      <c r="E32" s="1065"/>
      <c r="F32" s="1065"/>
      <c r="G32" s="1065"/>
      <c r="H32" s="1065"/>
      <c r="I32" s="1065"/>
      <c r="J32" s="1065"/>
      <c r="K32" s="1065"/>
      <c r="L32" s="1065"/>
      <c r="M32" s="1065"/>
      <c r="N32" s="1065"/>
      <c r="O32" s="1065"/>
      <c r="P32" s="1066"/>
      <c r="Q32" s="1072">
        <v>6947</v>
      </c>
      <c r="R32" s="1073"/>
      <c r="S32" s="1073"/>
      <c r="T32" s="1073"/>
      <c r="U32" s="1073"/>
      <c r="V32" s="1073">
        <v>5728</v>
      </c>
      <c r="W32" s="1073"/>
      <c r="X32" s="1073"/>
      <c r="Y32" s="1073"/>
      <c r="Z32" s="1073"/>
      <c r="AA32" s="1073">
        <v>1219</v>
      </c>
      <c r="AB32" s="1073"/>
      <c r="AC32" s="1073"/>
      <c r="AD32" s="1073"/>
      <c r="AE32" s="1074"/>
      <c r="AF32" s="1069">
        <v>14723</v>
      </c>
      <c r="AG32" s="1070"/>
      <c r="AH32" s="1070"/>
      <c r="AI32" s="1070"/>
      <c r="AJ32" s="1071"/>
      <c r="AK32" s="1015">
        <v>449</v>
      </c>
      <c r="AL32" s="1006"/>
      <c r="AM32" s="1006"/>
      <c r="AN32" s="1006"/>
      <c r="AO32" s="1006"/>
      <c r="AP32" s="1006">
        <v>30729</v>
      </c>
      <c r="AQ32" s="1006"/>
      <c r="AR32" s="1006"/>
      <c r="AS32" s="1006"/>
      <c r="AT32" s="1006"/>
      <c r="AU32" s="1006">
        <v>3841</v>
      </c>
      <c r="AV32" s="1006"/>
      <c r="AW32" s="1006"/>
      <c r="AX32" s="1006"/>
      <c r="AY32" s="1006"/>
      <c r="AZ32" s="1075" t="s">
        <v>523</v>
      </c>
      <c r="BA32" s="1075"/>
      <c r="BB32" s="1075"/>
      <c r="BC32" s="1075"/>
      <c r="BD32" s="1075"/>
      <c r="BE32" s="1007" t="s">
        <v>411</v>
      </c>
      <c r="BF32" s="1007"/>
      <c r="BG32" s="1007"/>
      <c r="BH32" s="1007"/>
      <c r="BI32" s="1008"/>
      <c r="BJ32" s="223"/>
      <c r="BK32" s="223"/>
      <c r="BL32" s="223"/>
      <c r="BM32" s="223"/>
      <c r="BN32" s="223"/>
      <c r="BO32" s="232"/>
      <c r="BP32" s="232"/>
      <c r="BQ32" s="229">
        <v>26</v>
      </c>
      <c r="BR32" s="230"/>
      <c r="BS32" s="1026"/>
      <c r="BT32" s="1027"/>
      <c r="BU32" s="1027"/>
      <c r="BV32" s="1027"/>
      <c r="BW32" s="1027"/>
      <c r="BX32" s="1027"/>
      <c r="BY32" s="1027"/>
      <c r="BZ32" s="1027"/>
      <c r="CA32" s="1027"/>
      <c r="CB32" s="1027"/>
      <c r="CC32" s="1027"/>
      <c r="CD32" s="1027"/>
      <c r="CE32" s="1027"/>
      <c r="CF32" s="1027"/>
      <c r="CG32" s="1048"/>
      <c r="CH32" s="753"/>
      <c r="CI32" s="754"/>
      <c r="CJ32" s="754"/>
      <c r="CK32" s="754"/>
      <c r="CL32" s="755"/>
      <c r="CM32" s="753"/>
      <c r="CN32" s="754"/>
      <c r="CO32" s="754"/>
      <c r="CP32" s="754"/>
      <c r="CQ32" s="755"/>
      <c r="CR32" s="753"/>
      <c r="CS32" s="754"/>
      <c r="CT32" s="754"/>
      <c r="CU32" s="754"/>
      <c r="CV32" s="755"/>
      <c r="CW32" s="753"/>
      <c r="CX32" s="754"/>
      <c r="CY32" s="754"/>
      <c r="CZ32" s="754"/>
      <c r="DA32" s="755"/>
      <c r="DB32" s="753"/>
      <c r="DC32" s="754"/>
      <c r="DD32" s="754"/>
      <c r="DE32" s="754"/>
      <c r="DF32" s="755"/>
      <c r="DG32" s="753"/>
      <c r="DH32" s="754"/>
      <c r="DI32" s="754"/>
      <c r="DJ32" s="754"/>
      <c r="DK32" s="755"/>
      <c r="DL32" s="753"/>
      <c r="DM32" s="754"/>
      <c r="DN32" s="754"/>
      <c r="DO32" s="754"/>
      <c r="DP32" s="755"/>
      <c r="DQ32" s="753"/>
      <c r="DR32" s="754"/>
      <c r="DS32" s="754"/>
      <c r="DT32" s="754"/>
      <c r="DU32" s="755"/>
      <c r="DV32" s="1026"/>
      <c r="DW32" s="1027"/>
      <c r="DX32" s="1027"/>
      <c r="DY32" s="1027"/>
      <c r="DZ32" s="1028"/>
      <c r="EA32" s="221"/>
    </row>
    <row r="33" spans="1:131" ht="26.25" customHeight="1" x14ac:dyDescent="0.2">
      <c r="A33" s="233">
        <v>6</v>
      </c>
      <c r="B33" s="1064" t="s">
        <v>412</v>
      </c>
      <c r="C33" s="1065"/>
      <c r="D33" s="1065"/>
      <c r="E33" s="1065"/>
      <c r="F33" s="1065"/>
      <c r="G33" s="1065"/>
      <c r="H33" s="1065"/>
      <c r="I33" s="1065"/>
      <c r="J33" s="1065"/>
      <c r="K33" s="1065"/>
      <c r="L33" s="1065"/>
      <c r="M33" s="1065"/>
      <c r="N33" s="1065"/>
      <c r="O33" s="1065"/>
      <c r="P33" s="1066"/>
      <c r="Q33" s="1072">
        <v>14205</v>
      </c>
      <c r="R33" s="1073"/>
      <c r="S33" s="1073"/>
      <c r="T33" s="1073"/>
      <c r="U33" s="1073"/>
      <c r="V33" s="1073">
        <v>11529</v>
      </c>
      <c r="W33" s="1073"/>
      <c r="X33" s="1073"/>
      <c r="Y33" s="1073"/>
      <c r="Z33" s="1073"/>
      <c r="AA33" s="1073">
        <v>2676</v>
      </c>
      <c r="AB33" s="1073"/>
      <c r="AC33" s="1073"/>
      <c r="AD33" s="1073"/>
      <c r="AE33" s="1074"/>
      <c r="AF33" s="1069">
        <v>5790</v>
      </c>
      <c r="AG33" s="1070"/>
      <c r="AH33" s="1070"/>
      <c r="AI33" s="1070"/>
      <c r="AJ33" s="1071"/>
      <c r="AK33" s="1015">
        <v>4557</v>
      </c>
      <c r="AL33" s="1006"/>
      <c r="AM33" s="1006"/>
      <c r="AN33" s="1006"/>
      <c r="AO33" s="1006"/>
      <c r="AP33" s="1006">
        <v>76412</v>
      </c>
      <c r="AQ33" s="1006"/>
      <c r="AR33" s="1006"/>
      <c r="AS33" s="1006"/>
      <c r="AT33" s="1006"/>
      <c r="AU33" s="1006">
        <v>40422</v>
      </c>
      <c r="AV33" s="1006"/>
      <c r="AW33" s="1006"/>
      <c r="AX33" s="1006"/>
      <c r="AY33" s="1006"/>
      <c r="AZ33" s="1075" t="s">
        <v>523</v>
      </c>
      <c r="BA33" s="1075"/>
      <c r="BB33" s="1075"/>
      <c r="BC33" s="1075"/>
      <c r="BD33" s="1075"/>
      <c r="BE33" s="1007" t="s">
        <v>411</v>
      </c>
      <c r="BF33" s="1007"/>
      <c r="BG33" s="1007"/>
      <c r="BH33" s="1007"/>
      <c r="BI33" s="1008"/>
      <c r="BJ33" s="223"/>
      <c r="BK33" s="223"/>
      <c r="BL33" s="223"/>
      <c r="BM33" s="223"/>
      <c r="BN33" s="223"/>
      <c r="BO33" s="232"/>
      <c r="BP33" s="232"/>
      <c r="BQ33" s="229">
        <v>27</v>
      </c>
      <c r="BR33" s="230"/>
      <c r="BS33" s="1026"/>
      <c r="BT33" s="1027"/>
      <c r="BU33" s="1027"/>
      <c r="BV33" s="1027"/>
      <c r="BW33" s="1027"/>
      <c r="BX33" s="1027"/>
      <c r="BY33" s="1027"/>
      <c r="BZ33" s="1027"/>
      <c r="CA33" s="1027"/>
      <c r="CB33" s="1027"/>
      <c r="CC33" s="1027"/>
      <c r="CD33" s="1027"/>
      <c r="CE33" s="1027"/>
      <c r="CF33" s="1027"/>
      <c r="CG33" s="1048"/>
      <c r="CH33" s="753"/>
      <c r="CI33" s="754"/>
      <c r="CJ33" s="754"/>
      <c r="CK33" s="754"/>
      <c r="CL33" s="755"/>
      <c r="CM33" s="753"/>
      <c r="CN33" s="754"/>
      <c r="CO33" s="754"/>
      <c r="CP33" s="754"/>
      <c r="CQ33" s="755"/>
      <c r="CR33" s="753"/>
      <c r="CS33" s="754"/>
      <c r="CT33" s="754"/>
      <c r="CU33" s="754"/>
      <c r="CV33" s="755"/>
      <c r="CW33" s="753"/>
      <c r="CX33" s="754"/>
      <c r="CY33" s="754"/>
      <c r="CZ33" s="754"/>
      <c r="DA33" s="755"/>
      <c r="DB33" s="753"/>
      <c r="DC33" s="754"/>
      <c r="DD33" s="754"/>
      <c r="DE33" s="754"/>
      <c r="DF33" s="755"/>
      <c r="DG33" s="753"/>
      <c r="DH33" s="754"/>
      <c r="DI33" s="754"/>
      <c r="DJ33" s="754"/>
      <c r="DK33" s="755"/>
      <c r="DL33" s="753"/>
      <c r="DM33" s="754"/>
      <c r="DN33" s="754"/>
      <c r="DO33" s="754"/>
      <c r="DP33" s="755"/>
      <c r="DQ33" s="753"/>
      <c r="DR33" s="754"/>
      <c r="DS33" s="754"/>
      <c r="DT33" s="754"/>
      <c r="DU33" s="755"/>
      <c r="DV33" s="1026"/>
      <c r="DW33" s="1027"/>
      <c r="DX33" s="1027"/>
      <c r="DY33" s="1027"/>
      <c r="DZ33" s="1028"/>
      <c r="EA33" s="221"/>
    </row>
    <row r="34" spans="1:131" ht="26.25" customHeight="1" x14ac:dyDescent="0.2">
      <c r="A34" s="233">
        <v>7</v>
      </c>
      <c r="B34" s="1064" t="s">
        <v>413</v>
      </c>
      <c r="C34" s="1065"/>
      <c r="D34" s="1065"/>
      <c r="E34" s="1065"/>
      <c r="F34" s="1065"/>
      <c r="G34" s="1065"/>
      <c r="H34" s="1065"/>
      <c r="I34" s="1065"/>
      <c r="J34" s="1065"/>
      <c r="K34" s="1065"/>
      <c r="L34" s="1065"/>
      <c r="M34" s="1065"/>
      <c r="N34" s="1065"/>
      <c r="O34" s="1065"/>
      <c r="P34" s="1066"/>
      <c r="Q34" s="1072">
        <v>97</v>
      </c>
      <c r="R34" s="1073"/>
      <c r="S34" s="1073"/>
      <c r="T34" s="1073"/>
      <c r="U34" s="1073"/>
      <c r="V34" s="1073">
        <v>111</v>
      </c>
      <c r="W34" s="1073"/>
      <c r="X34" s="1073"/>
      <c r="Y34" s="1073"/>
      <c r="Z34" s="1073"/>
      <c r="AA34" s="1073">
        <v>-15</v>
      </c>
      <c r="AB34" s="1073"/>
      <c r="AC34" s="1073"/>
      <c r="AD34" s="1073"/>
      <c r="AE34" s="1074"/>
      <c r="AF34" s="1069">
        <v>90</v>
      </c>
      <c r="AG34" s="1070"/>
      <c r="AH34" s="1070"/>
      <c r="AI34" s="1070"/>
      <c r="AJ34" s="1071"/>
      <c r="AK34" s="1015">
        <v>65</v>
      </c>
      <c r="AL34" s="1006"/>
      <c r="AM34" s="1006"/>
      <c r="AN34" s="1006"/>
      <c r="AO34" s="1006"/>
      <c r="AP34" s="1006">
        <v>375</v>
      </c>
      <c r="AQ34" s="1006"/>
      <c r="AR34" s="1006"/>
      <c r="AS34" s="1006"/>
      <c r="AT34" s="1006"/>
      <c r="AU34" s="1006">
        <v>370</v>
      </c>
      <c r="AV34" s="1006"/>
      <c r="AW34" s="1006"/>
      <c r="AX34" s="1006"/>
      <c r="AY34" s="1006"/>
      <c r="AZ34" s="1075" t="s">
        <v>523</v>
      </c>
      <c r="BA34" s="1075"/>
      <c r="BB34" s="1075"/>
      <c r="BC34" s="1075"/>
      <c r="BD34" s="1075"/>
      <c r="BE34" s="1007" t="s">
        <v>414</v>
      </c>
      <c r="BF34" s="1007"/>
      <c r="BG34" s="1007"/>
      <c r="BH34" s="1007"/>
      <c r="BI34" s="1008"/>
      <c r="BJ34" s="223"/>
      <c r="BK34" s="223"/>
      <c r="BL34" s="223"/>
      <c r="BM34" s="223"/>
      <c r="BN34" s="223"/>
      <c r="BO34" s="232"/>
      <c r="BP34" s="232"/>
      <c r="BQ34" s="229">
        <v>28</v>
      </c>
      <c r="BR34" s="230"/>
      <c r="BS34" s="1026"/>
      <c r="BT34" s="1027"/>
      <c r="BU34" s="1027"/>
      <c r="BV34" s="1027"/>
      <c r="BW34" s="1027"/>
      <c r="BX34" s="1027"/>
      <c r="BY34" s="1027"/>
      <c r="BZ34" s="1027"/>
      <c r="CA34" s="1027"/>
      <c r="CB34" s="1027"/>
      <c r="CC34" s="1027"/>
      <c r="CD34" s="1027"/>
      <c r="CE34" s="1027"/>
      <c r="CF34" s="1027"/>
      <c r="CG34" s="1048"/>
      <c r="CH34" s="753"/>
      <c r="CI34" s="754"/>
      <c r="CJ34" s="754"/>
      <c r="CK34" s="754"/>
      <c r="CL34" s="755"/>
      <c r="CM34" s="753"/>
      <c r="CN34" s="754"/>
      <c r="CO34" s="754"/>
      <c r="CP34" s="754"/>
      <c r="CQ34" s="755"/>
      <c r="CR34" s="753"/>
      <c r="CS34" s="754"/>
      <c r="CT34" s="754"/>
      <c r="CU34" s="754"/>
      <c r="CV34" s="755"/>
      <c r="CW34" s="753"/>
      <c r="CX34" s="754"/>
      <c r="CY34" s="754"/>
      <c r="CZ34" s="754"/>
      <c r="DA34" s="755"/>
      <c r="DB34" s="753"/>
      <c r="DC34" s="754"/>
      <c r="DD34" s="754"/>
      <c r="DE34" s="754"/>
      <c r="DF34" s="755"/>
      <c r="DG34" s="753"/>
      <c r="DH34" s="754"/>
      <c r="DI34" s="754"/>
      <c r="DJ34" s="754"/>
      <c r="DK34" s="755"/>
      <c r="DL34" s="753"/>
      <c r="DM34" s="754"/>
      <c r="DN34" s="754"/>
      <c r="DO34" s="754"/>
      <c r="DP34" s="755"/>
      <c r="DQ34" s="753"/>
      <c r="DR34" s="754"/>
      <c r="DS34" s="754"/>
      <c r="DT34" s="754"/>
      <c r="DU34" s="755"/>
      <c r="DV34" s="1026"/>
      <c r="DW34" s="1027"/>
      <c r="DX34" s="1027"/>
      <c r="DY34" s="1027"/>
      <c r="DZ34" s="1028"/>
      <c r="EA34" s="221"/>
    </row>
    <row r="35" spans="1:131" ht="26.25" customHeight="1" x14ac:dyDescent="0.2">
      <c r="A35" s="233">
        <v>8</v>
      </c>
      <c r="B35" s="1064" t="s">
        <v>415</v>
      </c>
      <c r="C35" s="1065"/>
      <c r="D35" s="1065"/>
      <c r="E35" s="1065"/>
      <c r="F35" s="1065"/>
      <c r="G35" s="1065"/>
      <c r="H35" s="1065"/>
      <c r="I35" s="1065"/>
      <c r="J35" s="1065"/>
      <c r="K35" s="1065"/>
      <c r="L35" s="1065"/>
      <c r="M35" s="1065"/>
      <c r="N35" s="1065"/>
      <c r="O35" s="1065"/>
      <c r="P35" s="1066"/>
      <c r="Q35" s="1072">
        <v>252</v>
      </c>
      <c r="R35" s="1073"/>
      <c r="S35" s="1073"/>
      <c r="T35" s="1073"/>
      <c r="U35" s="1073"/>
      <c r="V35" s="1073">
        <v>195</v>
      </c>
      <c r="W35" s="1073"/>
      <c r="X35" s="1073"/>
      <c r="Y35" s="1073"/>
      <c r="Z35" s="1073"/>
      <c r="AA35" s="1073">
        <v>57</v>
      </c>
      <c r="AB35" s="1073"/>
      <c r="AC35" s="1073"/>
      <c r="AD35" s="1073"/>
      <c r="AE35" s="1074"/>
      <c r="AF35" s="1069">
        <v>1527</v>
      </c>
      <c r="AG35" s="1070"/>
      <c r="AH35" s="1070"/>
      <c r="AI35" s="1070"/>
      <c r="AJ35" s="1071"/>
      <c r="AK35" s="1015" t="s">
        <v>523</v>
      </c>
      <c r="AL35" s="1006"/>
      <c r="AM35" s="1006"/>
      <c r="AN35" s="1006"/>
      <c r="AO35" s="1006"/>
      <c r="AP35" s="1006" t="s">
        <v>523</v>
      </c>
      <c r="AQ35" s="1006"/>
      <c r="AR35" s="1006"/>
      <c r="AS35" s="1006"/>
      <c r="AT35" s="1006"/>
      <c r="AU35" s="1006" t="s">
        <v>523</v>
      </c>
      <c r="AV35" s="1006"/>
      <c r="AW35" s="1006"/>
      <c r="AX35" s="1006"/>
      <c r="AY35" s="1006"/>
      <c r="AZ35" s="1075" t="s">
        <v>523</v>
      </c>
      <c r="BA35" s="1075"/>
      <c r="BB35" s="1075"/>
      <c r="BC35" s="1075"/>
      <c r="BD35" s="1075"/>
      <c r="BE35" s="1007" t="s">
        <v>411</v>
      </c>
      <c r="BF35" s="1007"/>
      <c r="BG35" s="1007"/>
      <c r="BH35" s="1007"/>
      <c r="BI35" s="1008"/>
      <c r="BJ35" s="223"/>
      <c r="BK35" s="223"/>
      <c r="BL35" s="223"/>
      <c r="BM35" s="223"/>
      <c r="BN35" s="223"/>
      <c r="BO35" s="232"/>
      <c r="BP35" s="232"/>
      <c r="BQ35" s="229">
        <v>29</v>
      </c>
      <c r="BR35" s="230"/>
      <c r="BS35" s="1026"/>
      <c r="BT35" s="1027"/>
      <c r="BU35" s="1027"/>
      <c r="BV35" s="1027"/>
      <c r="BW35" s="1027"/>
      <c r="BX35" s="1027"/>
      <c r="BY35" s="1027"/>
      <c r="BZ35" s="1027"/>
      <c r="CA35" s="1027"/>
      <c r="CB35" s="1027"/>
      <c r="CC35" s="1027"/>
      <c r="CD35" s="1027"/>
      <c r="CE35" s="1027"/>
      <c r="CF35" s="1027"/>
      <c r="CG35" s="1048"/>
      <c r="CH35" s="753"/>
      <c r="CI35" s="754"/>
      <c r="CJ35" s="754"/>
      <c r="CK35" s="754"/>
      <c r="CL35" s="755"/>
      <c r="CM35" s="753"/>
      <c r="CN35" s="754"/>
      <c r="CO35" s="754"/>
      <c r="CP35" s="754"/>
      <c r="CQ35" s="755"/>
      <c r="CR35" s="753"/>
      <c r="CS35" s="754"/>
      <c r="CT35" s="754"/>
      <c r="CU35" s="754"/>
      <c r="CV35" s="755"/>
      <c r="CW35" s="753"/>
      <c r="CX35" s="754"/>
      <c r="CY35" s="754"/>
      <c r="CZ35" s="754"/>
      <c r="DA35" s="755"/>
      <c r="DB35" s="753"/>
      <c r="DC35" s="754"/>
      <c r="DD35" s="754"/>
      <c r="DE35" s="754"/>
      <c r="DF35" s="755"/>
      <c r="DG35" s="753"/>
      <c r="DH35" s="754"/>
      <c r="DI35" s="754"/>
      <c r="DJ35" s="754"/>
      <c r="DK35" s="755"/>
      <c r="DL35" s="753"/>
      <c r="DM35" s="754"/>
      <c r="DN35" s="754"/>
      <c r="DO35" s="754"/>
      <c r="DP35" s="755"/>
      <c r="DQ35" s="753"/>
      <c r="DR35" s="754"/>
      <c r="DS35" s="754"/>
      <c r="DT35" s="754"/>
      <c r="DU35" s="755"/>
      <c r="DV35" s="1026"/>
      <c r="DW35" s="1027"/>
      <c r="DX35" s="1027"/>
      <c r="DY35" s="1027"/>
      <c r="DZ35" s="1028"/>
      <c r="EA35" s="221"/>
    </row>
    <row r="36" spans="1:131" ht="26.25" customHeight="1" x14ac:dyDescent="0.2">
      <c r="A36" s="233">
        <v>9</v>
      </c>
      <c r="B36" s="1064" t="s">
        <v>416</v>
      </c>
      <c r="C36" s="1065"/>
      <c r="D36" s="1065"/>
      <c r="E36" s="1065"/>
      <c r="F36" s="1065"/>
      <c r="G36" s="1065"/>
      <c r="H36" s="1065"/>
      <c r="I36" s="1065"/>
      <c r="J36" s="1065"/>
      <c r="K36" s="1065"/>
      <c r="L36" s="1065"/>
      <c r="M36" s="1065"/>
      <c r="N36" s="1065"/>
      <c r="O36" s="1065"/>
      <c r="P36" s="1066"/>
      <c r="Q36" s="1072">
        <v>80</v>
      </c>
      <c r="R36" s="1073"/>
      <c r="S36" s="1073"/>
      <c r="T36" s="1073"/>
      <c r="U36" s="1073"/>
      <c r="V36" s="1073">
        <v>80</v>
      </c>
      <c r="W36" s="1073"/>
      <c r="X36" s="1073"/>
      <c r="Y36" s="1073"/>
      <c r="Z36" s="1073"/>
      <c r="AA36" s="1073">
        <v>0</v>
      </c>
      <c r="AB36" s="1073"/>
      <c r="AC36" s="1073"/>
      <c r="AD36" s="1073"/>
      <c r="AE36" s="1074"/>
      <c r="AF36" s="1069">
        <v>0</v>
      </c>
      <c r="AG36" s="1070"/>
      <c r="AH36" s="1070"/>
      <c r="AI36" s="1070"/>
      <c r="AJ36" s="1071"/>
      <c r="AK36" s="1015">
        <v>76</v>
      </c>
      <c r="AL36" s="1006"/>
      <c r="AM36" s="1006"/>
      <c r="AN36" s="1006"/>
      <c r="AO36" s="1006"/>
      <c r="AP36" s="1006">
        <v>4</v>
      </c>
      <c r="AQ36" s="1006"/>
      <c r="AR36" s="1006"/>
      <c r="AS36" s="1006"/>
      <c r="AT36" s="1006"/>
      <c r="AU36" s="1006">
        <v>4</v>
      </c>
      <c r="AV36" s="1006"/>
      <c r="AW36" s="1006"/>
      <c r="AX36" s="1006"/>
      <c r="AY36" s="1006"/>
      <c r="AZ36" s="1075" t="s">
        <v>523</v>
      </c>
      <c r="BA36" s="1075"/>
      <c r="BB36" s="1075"/>
      <c r="BC36" s="1075"/>
      <c r="BD36" s="1075"/>
      <c r="BE36" s="1007" t="s">
        <v>417</v>
      </c>
      <c r="BF36" s="1007"/>
      <c r="BG36" s="1007"/>
      <c r="BH36" s="1007"/>
      <c r="BI36" s="1008"/>
      <c r="BJ36" s="223"/>
      <c r="BK36" s="223"/>
      <c r="BL36" s="223"/>
      <c r="BM36" s="223"/>
      <c r="BN36" s="223"/>
      <c r="BO36" s="232"/>
      <c r="BP36" s="232"/>
      <c r="BQ36" s="229">
        <v>30</v>
      </c>
      <c r="BR36" s="230"/>
      <c r="BS36" s="1026"/>
      <c r="BT36" s="1027"/>
      <c r="BU36" s="1027"/>
      <c r="BV36" s="1027"/>
      <c r="BW36" s="1027"/>
      <c r="BX36" s="1027"/>
      <c r="BY36" s="1027"/>
      <c r="BZ36" s="1027"/>
      <c r="CA36" s="1027"/>
      <c r="CB36" s="1027"/>
      <c r="CC36" s="1027"/>
      <c r="CD36" s="1027"/>
      <c r="CE36" s="1027"/>
      <c r="CF36" s="1027"/>
      <c r="CG36" s="1048"/>
      <c r="CH36" s="753"/>
      <c r="CI36" s="754"/>
      <c r="CJ36" s="754"/>
      <c r="CK36" s="754"/>
      <c r="CL36" s="755"/>
      <c r="CM36" s="753"/>
      <c r="CN36" s="754"/>
      <c r="CO36" s="754"/>
      <c r="CP36" s="754"/>
      <c r="CQ36" s="755"/>
      <c r="CR36" s="753"/>
      <c r="CS36" s="754"/>
      <c r="CT36" s="754"/>
      <c r="CU36" s="754"/>
      <c r="CV36" s="755"/>
      <c r="CW36" s="753"/>
      <c r="CX36" s="754"/>
      <c r="CY36" s="754"/>
      <c r="CZ36" s="754"/>
      <c r="DA36" s="755"/>
      <c r="DB36" s="753"/>
      <c r="DC36" s="754"/>
      <c r="DD36" s="754"/>
      <c r="DE36" s="754"/>
      <c r="DF36" s="755"/>
      <c r="DG36" s="753"/>
      <c r="DH36" s="754"/>
      <c r="DI36" s="754"/>
      <c r="DJ36" s="754"/>
      <c r="DK36" s="755"/>
      <c r="DL36" s="753"/>
      <c r="DM36" s="754"/>
      <c r="DN36" s="754"/>
      <c r="DO36" s="754"/>
      <c r="DP36" s="755"/>
      <c r="DQ36" s="753"/>
      <c r="DR36" s="754"/>
      <c r="DS36" s="754"/>
      <c r="DT36" s="754"/>
      <c r="DU36" s="755"/>
      <c r="DV36" s="1026"/>
      <c r="DW36" s="1027"/>
      <c r="DX36" s="1027"/>
      <c r="DY36" s="1027"/>
      <c r="DZ36" s="1028"/>
      <c r="EA36" s="221"/>
    </row>
    <row r="37" spans="1:131" ht="26.25" customHeight="1" x14ac:dyDescent="0.2">
      <c r="A37" s="233">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5"/>
      <c r="AL37" s="1006"/>
      <c r="AM37" s="1006"/>
      <c r="AN37" s="1006"/>
      <c r="AO37" s="1006"/>
      <c r="AP37" s="1006"/>
      <c r="AQ37" s="1006"/>
      <c r="AR37" s="1006"/>
      <c r="AS37" s="1006"/>
      <c r="AT37" s="1006"/>
      <c r="AU37" s="1006"/>
      <c r="AV37" s="1006"/>
      <c r="AW37" s="1006"/>
      <c r="AX37" s="1006"/>
      <c r="AY37" s="1006"/>
      <c r="AZ37" s="1075"/>
      <c r="BA37" s="1075"/>
      <c r="BB37" s="1075"/>
      <c r="BC37" s="1075"/>
      <c r="BD37" s="1075"/>
      <c r="BE37" s="1007"/>
      <c r="BF37" s="1007"/>
      <c r="BG37" s="1007"/>
      <c r="BH37" s="1007"/>
      <c r="BI37" s="1008"/>
      <c r="BJ37" s="223"/>
      <c r="BK37" s="223"/>
      <c r="BL37" s="223"/>
      <c r="BM37" s="223"/>
      <c r="BN37" s="223"/>
      <c r="BO37" s="232"/>
      <c r="BP37" s="232"/>
      <c r="BQ37" s="229">
        <v>31</v>
      </c>
      <c r="BR37" s="230"/>
      <c r="BS37" s="1026"/>
      <c r="BT37" s="1027"/>
      <c r="BU37" s="1027"/>
      <c r="BV37" s="1027"/>
      <c r="BW37" s="1027"/>
      <c r="BX37" s="1027"/>
      <c r="BY37" s="1027"/>
      <c r="BZ37" s="1027"/>
      <c r="CA37" s="1027"/>
      <c r="CB37" s="1027"/>
      <c r="CC37" s="1027"/>
      <c r="CD37" s="1027"/>
      <c r="CE37" s="1027"/>
      <c r="CF37" s="1027"/>
      <c r="CG37" s="1048"/>
      <c r="CH37" s="753"/>
      <c r="CI37" s="754"/>
      <c r="CJ37" s="754"/>
      <c r="CK37" s="754"/>
      <c r="CL37" s="755"/>
      <c r="CM37" s="753"/>
      <c r="CN37" s="754"/>
      <c r="CO37" s="754"/>
      <c r="CP37" s="754"/>
      <c r="CQ37" s="755"/>
      <c r="CR37" s="753"/>
      <c r="CS37" s="754"/>
      <c r="CT37" s="754"/>
      <c r="CU37" s="754"/>
      <c r="CV37" s="755"/>
      <c r="CW37" s="753"/>
      <c r="CX37" s="754"/>
      <c r="CY37" s="754"/>
      <c r="CZ37" s="754"/>
      <c r="DA37" s="755"/>
      <c r="DB37" s="753"/>
      <c r="DC37" s="754"/>
      <c r="DD37" s="754"/>
      <c r="DE37" s="754"/>
      <c r="DF37" s="755"/>
      <c r="DG37" s="753"/>
      <c r="DH37" s="754"/>
      <c r="DI37" s="754"/>
      <c r="DJ37" s="754"/>
      <c r="DK37" s="755"/>
      <c r="DL37" s="753"/>
      <c r="DM37" s="754"/>
      <c r="DN37" s="754"/>
      <c r="DO37" s="754"/>
      <c r="DP37" s="755"/>
      <c r="DQ37" s="753"/>
      <c r="DR37" s="754"/>
      <c r="DS37" s="754"/>
      <c r="DT37" s="754"/>
      <c r="DU37" s="755"/>
      <c r="DV37" s="1026"/>
      <c r="DW37" s="1027"/>
      <c r="DX37" s="1027"/>
      <c r="DY37" s="1027"/>
      <c r="DZ37" s="1028"/>
      <c r="EA37" s="221"/>
    </row>
    <row r="38" spans="1:131" ht="26.25" customHeight="1" x14ac:dyDescent="0.2">
      <c r="A38" s="233">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5"/>
      <c r="AL38" s="1006"/>
      <c r="AM38" s="1006"/>
      <c r="AN38" s="1006"/>
      <c r="AO38" s="1006"/>
      <c r="AP38" s="1006"/>
      <c r="AQ38" s="1006"/>
      <c r="AR38" s="1006"/>
      <c r="AS38" s="1006"/>
      <c r="AT38" s="1006"/>
      <c r="AU38" s="1006"/>
      <c r="AV38" s="1006"/>
      <c r="AW38" s="1006"/>
      <c r="AX38" s="1006"/>
      <c r="AY38" s="1006"/>
      <c r="AZ38" s="1075"/>
      <c r="BA38" s="1075"/>
      <c r="BB38" s="1075"/>
      <c r="BC38" s="1075"/>
      <c r="BD38" s="1075"/>
      <c r="BE38" s="1007"/>
      <c r="BF38" s="1007"/>
      <c r="BG38" s="1007"/>
      <c r="BH38" s="1007"/>
      <c r="BI38" s="1008"/>
      <c r="BJ38" s="223"/>
      <c r="BK38" s="223"/>
      <c r="BL38" s="223"/>
      <c r="BM38" s="223"/>
      <c r="BN38" s="223"/>
      <c r="BO38" s="232"/>
      <c r="BP38" s="232"/>
      <c r="BQ38" s="229">
        <v>32</v>
      </c>
      <c r="BR38" s="230"/>
      <c r="BS38" s="1026"/>
      <c r="BT38" s="1027"/>
      <c r="BU38" s="1027"/>
      <c r="BV38" s="1027"/>
      <c r="BW38" s="1027"/>
      <c r="BX38" s="1027"/>
      <c r="BY38" s="1027"/>
      <c r="BZ38" s="1027"/>
      <c r="CA38" s="1027"/>
      <c r="CB38" s="1027"/>
      <c r="CC38" s="1027"/>
      <c r="CD38" s="1027"/>
      <c r="CE38" s="1027"/>
      <c r="CF38" s="1027"/>
      <c r="CG38" s="1048"/>
      <c r="CH38" s="753"/>
      <c r="CI38" s="754"/>
      <c r="CJ38" s="754"/>
      <c r="CK38" s="754"/>
      <c r="CL38" s="755"/>
      <c r="CM38" s="753"/>
      <c r="CN38" s="754"/>
      <c r="CO38" s="754"/>
      <c r="CP38" s="754"/>
      <c r="CQ38" s="755"/>
      <c r="CR38" s="753"/>
      <c r="CS38" s="754"/>
      <c r="CT38" s="754"/>
      <c r="CU38" s="754"/>
      <c r="CV38" s="755"/>
      <c r="CW38" s="753"/>
      <c r="CX38" s="754"/>
      <c r="CY38" s="754"/>
      <c r="CZ38" s="754"/>
      <c r="DA38" s="755"/>
      <c r="DB38" s="753"/>
      <c r="DC38" s="754"/>
      <c r="DD38" s="754"/>
      <c r="DE38" s="754"/>
      <c r="DF38" s="755"/>
      <c r="DG38" s="753"/>
      <c r="DH38" s="754"/>
      <c r="DI38" s="754"/>
      <c r="DJ38" s="754"/>
      <c r="DK38" s="755"/>
      <c r="DL38" s="753"/>
      <c r="DM38" s="754"/>
      <c r="DN38" s="754"/>
      <c r="DO38" s="754"/>
      <c r="DP38" s="755"/>
      <c r="DQ38" s="753"/>
      <c r="DR38" s="754"/>
      <c r="DS38" s="754"/>
      <c r="DT38" s="754"/>
      <c r="DU38" s="755"/>
      <c r="DV38" s="1026"/>
      <c r="DW38" s="1027"/>
      <c r="DX38" s="1027"/>
      <c r="DY38" s="1027"/>
      <c r="DZ38" s="1028"/>
      <c r="EA38" s="221"/>
    </row>
    <row r="39" spans="1:131" ht="26.25" customHeight="1" x14ac:dyDescent="0.2">
      <c r="A39" s="233">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5"/>
      <c r="AL39" s="1006"/>
      <c r="AM39" s="1006"/>
      <c r="AN39" s="1006"/>
      <c r="AO39" s="1006"/>
      <c r="AP39" s="1006"/>
      <c r="AQ39" s="1006"/>
      <c r="AR39" s="1006"/>
      <c r="AS39" s="1006"/>
      <c r="AT39" s="1006"/>
      <c r="AU39" s="1006"/>
      <c r="AV39" s="1006"/>
      <c r="AW39" s="1006"/>
      <c r="AX39" s="1006"/>
      <c r="AY39" s="1006"/>
      <c r="AZ39" s="1075"/>
      <c r="BA39" s="1075"/>
      <c r="BB39" s="1075"/>
      <c r="BC39" s="1075"/>
      <c r="BD39" s="1075"/>
      <c r="BE39" s="1007"/>
      <c r="BF39" s="1007"/>
      <c r="BG39" s="1007"/>
      <c r="BH39" s="1007"/>
      <c r="BI39" s="1008"/>
      <c r="BJ39" s="223"/>
      <c r="BK39" s="223"/>
      <c r="BL39" s="223"/>
      <c r="BM39" s="223"/>
      <c r="BN39" s="223"/>
      <c r="BO39" s="232"/>
      <c r="BP39" s="232"/>
      <c r="BQ39" s="229">
        <v>33</v>
      </c>
      <c r="BR39" s="230"/>
      <c r="BS39" s="1026"/>
      <c r="BT39" s="1027"/>
      <c r="BU39" s="1027"/>
      <c r="BV39" s="1027"/>
      <c r="BW39" s="1027"/>
      <c r="BX39" s="1027"/>
      <c r="BY39" s="1027"/>
      <c r="BZ39" s="1027"/>
      <c r="CA39" s="1027"/>
      <c r="CB39" s="1027"/>
      <c r="CC39" s="1027"/>
      <c r="CD39" s="1027"/>
      <c r="CE39" s="1027"/>
      <c r="CF39" s="1027"/>
      <c r="CG39" s="1048"/>
      <c r="CH39" s="753"/>
      <c r="CI39" s="754"/>
      <c r="CJ39" s="754"/>
      <c r="CK39" s="754"/>
      <c r="CL39" s="755"/>
      <c r="CM39" s="753"/>
      <c r="CN39" s="754"/>
      <c r="CO39" s="754"/>
      <c r="CP39" s="754"/>
      <c r="CQ39" s="755"/>
      <c r="CR39" s="753"/>
      <c r="CS39" s="754"/>
      <c r="CT39" s="754"/>
      <c r="CU39" s="754"/>
      <c r="CV39" s="755"/>
      <c r="CW39" s="753"/>
      <c r="CX39" s="754"/>
      <c r="CY39" s="754"/>
      <c r="CZ39" s="754"/>
      <c r="DA39" s="755"/>
      <c r="DB39" s="753"/>
      <c r="DC39" s="754"/>
      <c r="DD39" s="754"/>
      <c r="DE39" s="754"/>
      <c r="DF39" s="755"/>
      <c r="DG39" s="753"/>
      <c r="DH39" s="754"/>
      <c r="DI39" s="754"/>
      <c r="DJ39" s="754"/>
      <c r="DK39" s="755"/>
      <c r="DL39" s="753"/>
      <c r="DM39" s="754"/>
      <c r="DN39" s="754"/>
      <c r="DO39" s="754"/>
      <c r="DP39" s="755"/>
      <c r="DQ39" s="753"/>
      <c r="DR39" s="754"/>
      <c r="DS39" s="754"/>
      <c r="DT39" s="754"/>
      <c r="DU39" s="755"/>
      <c r="DV39" s="1026"/>
      <c r="DW39" s="1027"/>
      <c r="DX39" s="1027"/>
      <c r="DY39" s="1027"/>
      <c r="DZ39" s="1028"/>
      <c r="EA39" s="221"/>
    </row>
    <row r="40" spans="1:131" ht="26.25" customHeight="1" x14ac:dyDescent="0.2">
      <c r="A40" s="229">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5"/>
      <c r="AL40" s="1006"/>
      <c r="AM40" s="1006"/>
      <c r="AN40" s="1006"/>
      <c r="AO40" s="1006"/>
      <c r="AP40" s="1006"/>
      <c r="AQ40" s="1006"/>
      <c r="AR40" s="1006"/>
      <c r="AS40" s="1006"/>
      <c r="AT40" s="1006"/>
      <c r="AU40" s="1006"/>
      <c r="AV40" s="1006"/>
      <c r="AW40" s="1006"/>
      <c r="AX40" s="1006"/>
      <c r="AY40" s="1006"/>
      <c r="AZ40" s="1075"/>
      <c r="BA40" s="1075"/>
      <c r="BB40" s="1075"/>
      <c r="BC40" s="1075"/>
      <c r="BD40" s="1075"/>
      <c r="BE40" s="1007"/>
      <c r="BF40" s="1007"/>
      <c r="BG40" s="1007"/>
      <c r="BH40" s="1007"/>
      <c r="BI40" s="1008"/>
      <c r="BJ40" s="223"/>
      <c r="BK40" s="223"/>
      <c r="BL40" s="223"/>
      <c r="BM40" s="223"/>
      <c r="BN40" s="223"/>
      <c r="BO40" s="232"/>
      <c r="BP40" s="232"/>
      <c r="BQ40" s="229">
        <v>34</v>
      </c>
      <c r="BR40" s="230"/>
      <c r="BS40" s="1026"/>
      <c r="BT40" s="1027"/>
      <c r="BU40" s="1027"/>
      <c r="BV40" s="1027"/>
      <c r="BW40" s="1027"/>
      <c r="BX40" s="1027"/>
      <c r="BY40" s="1027"/>
      <c r="BZ40" s="1027"/>
      <c r="CA40" s="1027"/>
      <c r="CB40" s="1027"/>
      <c r="CC40" s="1027"/>
      <c r="CD40" s="1027"/>
      <c r="CE40" s="1027"/>
      <c r="CF40" s="1027"/>
      <c r="CG40" s="1048"/>
      <c r="CH40" s="753"/>
      <c r="CI40" s="754"/>
      <c r="CJ40" s="754"/>
      <c r="CK40" s="754"/>
      <c r="CL40" s="755"/>
      <c r="CM40" s="753"/>
      <c r="CN40" s="754"/>
      <c r="CO40" s="754"/>
      <c r="CP40" s="754"/>
      <c r="CQ40" s="755"/>
      <c r="CR40" s="753"/>
      <c r="CS40" s="754"/>
      <c r="CT40" s="754"/>
      <c r="CU40" s="754"/>
      <c r="CV40" s="755"/>
      <c r="CW40" s="753"/>
      <c r="CX40" s="754"/>
      <c r="CY40" s="754"/>
      <c r="CZ40" s="754"/>
      <c r="DA40" s="755"/>
      <c r="DB40" s="753"/>
      <c r="DC40" s="754"/>
      <c r="DD40" s="754"/>
      <c r="DE40" s="754"/>
      <c r="DF40" s="755"/>
      <c r="DG40" s="753"/>
      <c r="DH40" s="754"/>
      <c r="DI40" s="754"/>
      <c r="DJ40" s="754"/>
      <c r="DK40" s="755"/>
      <c r="DL40" s="753"/>
      <c r="DM40" s="754"/>
      <c r="DN40" s="754"/>
      <c r="DO40" s="754"/>
      <c r="DP40" s="755"/>
      <c r="DQ40" s="753"/>
      <c r="DR40" s="754"/>
      <c r="DS40" s="754"/>
      <c r="DT40" s="754"/>
      <c r="DU40" s="755"/>
      <c r="DV40" s="1026"/>
      <c r="DW40" s="1027"/>
      <c r="DX40" s="1027"/>
      <c r="DY40" s="1027"/>
      <c r="DZ40" s="1028"/>
      <c r="EA40" s="221"/>
    </row>
    <row r="41" spans="1:131" ht="26.25" customHeight="1" x14ac:dyDescent="0.2">
      <c r="A41" s="229">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5"/>
      <c r="AL41" s="1006"/>
      <c r="AM41" s="1006"/>
      <c r="AN41" s="1006"/>
      <c r="AO41" s="1006"/>
      <c r="AP41" s="1006"/>
      <c r="AQ41" s="1006"/>
      <c r="AR41" s="1006"/>
      <c r="AS41" s="1006"/>
      <c r="AT41" s="1006"/>
      <c r="AU41" s="1006"/>
      <c r="AV41" s="1006"/>
      <c r="AW41" s="1006"/>
      <c r="AX41" s="1006"/>
      <c r="AY41" s="1006"/>
      <c r="AZ41" s="1075"/>
      <c r="BA41" s="1075"/>
      <c r="BB41" s="1075"/>
      <c r="BC41" s="1075"/>
      <c r="BD41" s="1075"/>
      <c r="BE41" s="1007"/>
      <c r="BF41" s="1007"/>
      <c r="BG41" s="1007"/>
      <c r="BH41" s="1007"/>
      <c r="BI41" s="1008"/>
      <c r="BJ41" s="223"/>
      <c r="BK41" s="223"/>
      <c r="BL41" s="223"/>
      <c r="BM41" s="223"/>
      <c r="BN41" s="223"/>
      <c r="BO41" s="232"/>
      <c r="BP41" s="232"/>
      <c r="BQ41" s="229">
        <v>35</v>
      </c>
      <c r="BR41" s="230"/>
      <c r="BS41" s="1026"/>
      <c r="BT41" s="1027"/>
      <c r="BU41" s="1027"/>
      <c r="BV41" s="1027"/>
      <c r="BW41" s="1027"/>
      <c r="BX41" s="1027"/>
      <c r="BY41" s="1027"/>
      <c r="BZ41" s="1027"/>
      <c r="CA41" s="1027"/>
      <c r="CB41" s="1027"/>
      <c r="CC41" s="1027"/>
      <c r="CD41" s="1027"/>
      <c r="CE41" s="1027"/>
      <c r="CF41" s="1027"/>
      <c r="CG41" s="1048"/>
      <c r="CH41" s="753"/>
      <c r="CI41" s="754"/>
      <c r="CJ41" s="754"/>
      <c r="CK41" s="754"/>
      <c r="CL41" s="755"/>
      <c r="CM41" s="753"/>
      <c r="CN41" s="754"/>
      <c r="CO41" s="754"/>
      <c r="CP41" s="754"/>
      <c r="CQ41" s="755"/>
      <c r="CR41" s="753"/>
      <c r="CS41" s="754"/>
      <c r="CT41" s="754"/>
      <c r="CU41" s="754"/>
      <c r="CV41" s="755"/>
      <c r="CW41" s="753"/>
      <c r="CX41" s="754"/>
      <c r="CY41" s="754"/>
      <c r="CZ41" s="754"/>
      <c r="DA41" s="755"/>
      <c r="DB41" s="753"/>
      <c r="DC41" s="754"/>
      <c r="DD41" s="754"/>
      <c r="DE41" s="754"/>
      <c r="DF41" s="755"/>
      <c r="DG41" s="753"/>
      <c r="DH41" s="754"/>
      <c r="DI41" s="754"/>
      <c r="DJ41" s="754"/>
      <c r="DK41" s="755"/>
      <c r="DL41" s="753"/>
      <c r="DM41" s="754"/>
      <c r="DN41" s="754"/>
      <c r="DO41" s="754"/>
      <c r="DP41" s="755"/>
      <c r="DQ41" s="753"/>
      <c r="DR41" s="754"/>
      <c r="DS41" s="754"/>
      <c r="DT41" s="754"/>
      <c r="DU41" s="755"/>
      <c r="DV41" s="1026"/>
      <c r="DW41" s="1027"/>
      <c r="DX41" s="1027"/>
      <c r="DY41" s="1027"/>
      <c r="DZ41" s="1028"/>
      <c r="EA41" s="221"/>
    </row>
    <row r="42" spans="1:131" ht="26.25" customHeight="1" x14ac:dyDescent="0.2">
      <c r="A42" s="229">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5"/>
      <c r="AL42" s="1006"/>
      <c r="AM42" s="1006"/>
      <c r="AN42" s="1006"/>
      <c r="AO42" s="1006"/>
      <c r="AP42" s="1006"/>
      <c r="AQ42" s="1006"/>
      <c r="AR42" s="1006"/>
      <c r="AS42" s="1006"/>
      <c r="AT42" s="1006"/>
      <c r="AU42" s="1006"/>
      <c r="AV42" s="1006"/>
      <c r="AW42" s="1006"/>
      <c r="AX42" s="1006"/>
      <c r="AY42" s="1006"/>
      <c r="AZ42" s="1075"/>
      <c r="BA42" s="1075"/>
      <c r="BB42" s="1075"/>
      <c r="BC42" s="1075"/>
      <c r="BD42" s="1075"/>
      <c r="BE42" s="1007"/>
      <c r="BF42" s="1007"/>
      <c r="BG42" s="1007"/>
      <c r="BH42" s="1007"/>
      <c r="BI42" s="1008"/>
      <c r="BJ42" s="223"/>
      <c r="BK42" s="223"/>
      <c r="BL42" s="223"/>
      <c r="BM42" s="223"/>
      <c r="BN42" s="223"/>
      <c r="BO42" s="232"/>
      <c r="BP42" s="232"/>
      <c r="BQ42" s="229">
        <v>36</v>
      </c>
      <c r="BR42" s="230"/>
      <c r="BS42" s="1026"/>
      <c r="BT42" s="1027"/>
      <c r="BU42" s="1027"/>
      <c r="BV42" s="1027"/>
      <c r="BW42" s="1027"/>
      <c r="BX42" s="1027"/>
      <c r="BY42" s="1027"/>
      <c r="BZ42" s="1027"/>
      <c r="CA42" s="1027"/>
      <c r="CB42" s="1027"/>
      <c r="CC42" s="1027"/>
      <c r="CD42" s="1027"/>
      <c r="CE42" s="1027"/>
      <c r="CF42" s="1027"/>
      <c r="CG42" s="1048"/>
      <c r="CH42" s="753"/>
      <c r="CI42" s="754"/>
      <c r="CJ42" s="754"/>
      <c r="CK42" s="754"/>
      <c r="CL42" s="755"/>
      <c r="CM42" s="753"/>
      <c r="CN42" s="754"/>
      <c r="CO42" s="754"/>
      <c r="CP42" s="754"/>
      <c r="CQ42" s="755"/>
      <c r="CR42" s="753"/>
      <c r="CS42" s="754"/>
      <c r="CT42" s="754"/>
      <c r="CU42" s="754"/>
      <c r="CV42" s="755"/>
      <c r="CW42" s="753"/>
      <c r="CX42" s="754"/>
      <c r="CY42" s="754"/>
      <c r="CZ42" s="754"/>
      <c r="DA42" s="755"/>
      <c r="DB42" s="753"/>
      <c r="DC42" s="754"/>
      <c r="DD42" s="754"/>
      <c r="DE42" s="754"/>
      <c r="DF42" s="755"/>
      <c r="DG42" s="753"/>
      <c r="DH42" s="754"/>
      <c r="DI42" s="754"/>
      <c r="DJ42" s="754"/>
      <c r="DK42" s="755"/>
      <c r="DL42" s="753"/>
      <c r="DM42" s="754"/>
      <c r="DN42" s="754"/>
      <c r="DO42" s="754"/>
      <c r="DP42" s="755"/>
      <c r="DQ42" s="753"/>
      <c r="DR42" s="754"/>
      <c r="DS42" s="754"/>
      <c r="DT42" s="754"/>
      <c r="DU42" s="755"/>
      <c r="DV42" s="1026"/>
      <c r="DW42" s="1027"/>
      <c r="DX42" s="1027"/>
      <c r="DY42" s="1027"/>
      <c r="DZ42" s="1028"/>
      <c r="EA42" s="221"/>
    </row>
    <row r="43" spans="1:131" ht="26.25" customHeight="1" x14ac:dyDescent="0.2">
      <c r="A43" s="229">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5"/>
      <c r="AL43" s="1006"/>
      <c r="AM43" s="1006"/>
      <c r="AN43" s="1006"/>
      <c r="AO43" s="1006"/>
      <c r="AP43" s="1006"/>
      <c r="AQ43" s="1006"/>
      <c r="AR43" s="1006"/>
      <c r="AS43" s="1006"/>
      <c r="AT43" s="1006"/>
      <c r="AU43" s="1006"/>
      <c r="AV43" s="1006"/>
      <c r="AW43" s="1006"/>
      <c r="AX43" s="1006"/>
      <c r="AY43" s="1006"/>
      <c r="AZ43" s="1075"/>
      <c r="BA43" s="1075"/>
      <c r="BB43" s="1075"/>
      <c r="BC43" s="1075"/>
      <c r="BD43" s="1075"/>
      <c r="BE43" s="1007"/>
      <c r="BF43" s="1007"/>
      <c r="BG43" s="1007"/>
      <c r="BH43" s="1007"/>
      <c r="BI43" s="1008"/>
      <c r="BJ43" s="223"/>
      <c r="BK43" s="223"/>
      <c r="BL43" s="223"/>
      <c r="BM43" s="223"/>
      <c r="BN43" s="223"/>
      <c r="BO43" s="232"/>
      <c r="BP43" s="232"/>
      <c r="BQ43" s="229">
        <v>37</v>
      </c>
      <c r="BR43" s="230"/>
      <c r="BS43" s="1026"/>
      <c r="BT43" s="1027"/>
      <c r="BU43" s="1027"/>
      <c r="BV43" s="1027"/>
      <c r="BW43" s="1027"/>
      <c r="BX43" s="1027"/>
      <c r="BY43" s="1027"/>
      <c r="BZ43" s="1027"/>
      <c r="CA43" s="1027"/>
      <c r="CB43" s="1027"/>
      <c r="CC43" s="1027"/>
      <c r="CD43" s="1027"/>
      <c r="CE43" s="1027"/>
      <c r="CF43" s="1027"/>
      <c r="CG43" s="1048"/>
      <c r="CH43" s="753"/>
      <c r="CI43" s="754"/>
      <c r="CJ43" s="754"/>
      <c r="CK43" s="754"/>
      <c r="CL43" s="755"/>
      <c r="CM43" s="753"/>
      <c r="CN43" s="754"/>
      <c r="CO43" s="754"/>
      <c r="CP43" s="754"/>
      <c r="CQ43" s="755"/>
      <c r="CR43" s="753"/>
      <c r="CS43" s="754"/>
      <c r="CT43" s="754"/>
      <c r="CU43" s="754"/>
      <c r="CV43" s="755"/>
      <c r="CW43" s="753"/>
      <c r="CX43" s="754"/>
      <c r="CY43" s="754"/>
      <c r="CZ43" s="754"/>
      <c r="DA43" s="755"/>
      <c r="DB43" s="753"/>
      <c r="DC43" s="754"/>
      <c r="DD43" s="754"/>
      <c r="DE43" s="754"/>
      <c r="DF43" s="755"/>
      <c r="DG43" s="753"/>
      <c r="DH43" s="754"/>
      <c r="DI43" s="754"/>
      <c r="DJ43" s="754"/>
      <c r="DK43" s="755"/>
      <c r="DL43" s="753"/>
      <c r="DM43" s="754"/>
      <c r="DN43" s="754"/>
      <c r="DO43" s="754"/>
      <c r="DP43" s="755"/>
      <c r="DQ43" s="753"/>
      <c r="DR43" s="754"/>
      <c r="DS43" s="754"/>
      <c r="DT43" s="754"/>
      <c r="DU43" s="755"/>
      <c r="DV43" s="1026"/>
      <c r="DW43" s="1027"/>
      <c r="DX43" s="1027"/>
      <c r="DY43" s="1027"/>
      <c r="DZ43" s="1028"/>
      <c r="EA43" s="221"/>
    </row>
    <row r="44" spans="1:131" ht="26.25" customHeight="1" x14ac:dyDescent="0.2">
      <c r="A44" s="229">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5"/>
      <c r="AL44" s="1006"/>
      <c r="AM44" s="1006"/>
      <c r="AN44" s="1006"/>
      <c r="AO44" s="1006"/>
      <c r="AP44" s="1006"/>
      <c r="AQ44" s="1006"/>
      <c r="AR44" s="1006"/>
      <c r="AS44" s="1006"/>
      <c r="AT44" s="1006"/>
      <c r="AU44" s="1006"/>
      <c r="AV44" s="1006"/>
      <c r="AW44" s="1006"/>
      <c r="AX44" s="1006"/>
      <c r="AY44" s="1006"/>
      <c r="AZ44" s="1075"/>
      <c r="BA44" s="1075"/>
      <c r="BB44" s="1075"/>
      <c r="BC44" s="1075"/>
      <c r="BD44" s="1075"/>
      <c r="BE44" s="1007"/>
      <c r="BF44" s="1007"/>
      <c r="BG44" s="1007"/>
      <c r="BH44" s="1007"/>
      <c r="BI44" s="1008"/>
      <c r="BJ44" s="223"/>
      <c r="BK44" s="223"/>
      <c r="BL44" s="223"/>
      <c r="BM44" s="223"/>
      <c r="BN44" s="223"/>
      <c r="BO44" s="232"/>
      <c r="BP44" s="232"/>
      <c r="BQ44" s="229">
        <v>38</v>
      </c>
      <c r="BR44" s="230"/>
      <c r="BS44" s="1026"/>
      <c r="BT44" s="1027"/>
      <c r="BU44" s="1027"/>
      <c r="BV44" s="1027"/>
      <c r="BW44" s="1027"/>
      <c r="BX44" s="1027"/>
      <c r="BY44" s="1027"/>
      <c r="BZ44" s="1027"/>
      <c r="CA44" s="1027"/>
      <c r="CB44" s="1027"/>
      <c r="CC44" s="1027"/>
      <c r="CD44" s="1027"/>
      <c r="CE44" s="1027"/>
      <c r="CF44" s="1027"/>
      <c r="CG44" s="1048"/>
      <c r="CH44" s="753"/>
      <c r="CI44" s="754"/>
      <c r="CJ44" s="754"/>
      <c r="CK44" s="754"/>
      <c r="CL44" s="755"/>
      <c r="CM44" s="753"/>
      <c r="CN44" s="754"/>
      <c r="CO44" s="754"/>
      <c r="CP44" s="754"/>
      <c r="CQ44" s="755"/>
      <c r="CR44" s="753"/>
      <c r="CS44" s="754"/>
      <c r="CT44" s="754"/>
      <c r="CU44" s="754"/>
      <c r="CV44" s="755"/>
      <c r="CW44" s="753"/>
      <c r="CX44" s="754"/>
      <c r="CY44" s="754"/>
      <c r="CZ44" s="754"/>
      <c r="DA44" s="755"/>
      <c r="DB44" s="753"/>
      <c r="DC44" s="754"/>
      <c r="DD44" s="754"/>
      <c r="DE44" s="754"/>
      <c r="DF44" s="755"/>
      <c r="DG44" s="753"/>
      <c r="DH44" s="754"/>
      <c r="DI44" s="754"/>
      <c r="DJ44" s="754"/>
      <c r="DK44" s="755"/>
      <c r="DL44" s="753"/>
      <c r="DM44" s="754"/>
      <c r="DN44" s="754"/>
      <c r="DO44" s="754"/>
      <c r="DP44" s="755"/>
      <c r="DQ44" s="753"/>
      <c r="DR44" s="754"/>
      <c r="DS44" s="754"/>
      <c r="DT44" s="754"/>
      <c r="DU44" s="755"/>
      <c r="DV44" s="1026"/>
      <c r="DW44" s="1027"/>
      <c r="DX44" s="1027"/>
      <c r="DY44" s="1027"/>
      <c r="DZ44" s="1028"/>
      <c r="EA44" s="221"/>
    </row>
    <row r="45" spans="1:131" ht="26.25" customHeight="1" x14ac:dyDescent="0.2">
      <c r="A45" s="229">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5"/>
      <c r="AL45" s="1006"/>
      <c r="AM45" s="1006"/>
      <c r="AN45" s="1006"/>
      <c r="AO45" s="1006"/>
      <c r="AP45" s="1006"/>
      <c r="AQ45" s="1006"/>
      <c r="AR45" s="1006"/>
      <c r="AS45" s="1006"/>
      <c r="AT45" s="1006"/>
      <c r="AU45" s="1006"/>
      <c r="AV45" s="1006"/>
      <c r="AW45" s="1006"/>
      <c r="AX45" s="1006"/>
      <c r="AY45" s="1006"/>
      <c r="AZ45" s="1075"/>
      <c r="BA45" s="1075"/>
      <c r="BB45" s="1075"/>
      <c r="BC45" s="1075"/>
      <c r="BD45" s="1075"/>
      <c r="BE45" s="1007"/>
      <c r="BF45" s="1007"/>
      <c r="BG45" s="1007"/>
      <c r="BH45" s="1007"/>
      <c r="BI45" s="1008"/>
      <c r="BJ45" s="223"/>
      <c r="BK45" s="223"/>
      <c r="BL45" s="223"/>
      <c r="BM45" s="223"/>
      <c r="BN45" s="223"/>
      <c r="BO45" s="232"/>
      <c r="BP45" s="232"/>
      <c r="BQ45" s="229">
        <v>39</v>
      </c>
      <c r="BR45" s="230"/>
      <c r="BS45" s="1026"/>
      <c r="BT45" s="1027"/>
      <c r="BU45" s="1027"/>
      <c r="BV45" s="1027"/>
      <c r="BW45" s="1027"/>
      <c r="BX45" s="1027"/>
      <c r="BY45" s="1027"/>
      <c r="BZ45" s="1027"/>
      <c r="CA45" s="1027"/>
      <c r="CB45" s="1027"/>
      <c r="CC45" s="1027"/>
      <c r="CD45" s="1027"/>
      <c r="CE45" s="1027"/>
      <c r="CF45" s="1027"/>
      <c r="CG45" s="1048"/>
      <c r="CH45" s="753"/>
      <c r="CI45" s="754"/>
      <c r="CJ45" s="754"/>
      <c r="CK45" s="754"/>
      <c r="CL45" s="755"/>
      <c r="CM45" s="753"/>
      <c r="CN45" s="754"/>
      <c r="CO45" s="754"/>
      <c r="CP45" s="754"/>
      <c r="CQ45" s="755"/>
      <c r="CR45" s="753"/>
      <c r="CS45" s="754"/>
      <c r="CT45" s="754"/>
      <c r="CU45" s="754"/>
      <c r="CV45" s="755"/>
      <c r="CW45" s="753"/>
      <c r="CX45" s="754"/>
      <c r="CY45" s="754"/>
      <c r="CZ45" s="754"/>
      <c r="DA45" s="755"/>
      <c r="DB45" s="753"/>
      <c r="DC45" s="754"/>
      <c r="DD45" s="754"/>
      <c r="DE45" s="754"/>
      <c r="DF45" s="755"/>
      <c r="DG45" s="753"/>
      <c r="DH45" s="754"/>
      <c r="DI45" s="754"/>
      <c r="DJ45" s="754"/>
      <c r="DK45" s="755"/>
      <c r="DL45" s="753"/>
      <c r="DM45" s="754"/>
      <c r="DN45" s="754"/>
      <c r="DO45" s="754"/>
      <c r="DP45" s="755"/>
      <c r="DQ45" s="753"/>
      <c r="DR45" s="754"/>
      <c r="DS45" s="754"/>
      <c r="DT45" s="754"/>
      <c r="DU45" s="755"/>
      <c r="DV45" s="1026"/>
      <c r="DW45" s="1027"/>
      <c r="DX45" s="1027"/>
      <c r="DY45" s="1027"/>
      <c r="DZ45" s="1028"/>
      <c r="EA45" s="221"/>
    </row>
    <row r="46" spans="1:131" ht="26.25" customHeight="1" x14ac:dyDescent="0.2">
      <c r="A46" s="229">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5"/>
      <c r="AL46" s="1006"/>
      <c r="AM46" s="1006"/>
      <c r="AN46" s="1006"/>
      <c r="AO46" s="1006"/>
      <c r="AP46" s="1006"/>
      <c r="AQ46" s="1006"/>
      <c r="AR46" s="1006"/>
      <c r="AS46" s="1006"/>
      <c r="AT46" s="1006"/>
      <c r="AU46" s="1006"/>
      <c r="AV46" s="1006"/>
      <c r="AW46" s="1006"/>
      <c r="AX46" s="1006"/>
      <c r="AY46" s="1006"/>
      <c r="AZ46" s="1075"/>
      <c r="BA46" s="1075"/>
      <c r="BB46" s="1075"/>
      <c r="BC46" s="1075"/>
      <c r="BD46" s="1075"/>
      <c r="BE46" s="1007"/>
      <c r="BF46" s="1007"/>
      <c r="BG46" s="1007"/>
      <c r="BH46" s="1007"/>
      <c r="BI46" s="1008"/>
      <c r="BJ46" s="223"/>
      <c r="BK46" s="223"/>
      <c r="BL46" s="223"/>
      <c r="BM46" s="223"/>
      <c r="BN46" s="223"/>
      <c r="BO46" s="232"/>
      <c r="BP46" s="232"/>
      <c r="BQ46" s="229">
        <v>40</v>
      </c>
      <c r="BR46" s="230"/>
      <c r="BS46" s="1026"/>
      <c r="BT46" s="1027"/>
      <c r="BU46" s="1027"/>
      <c r="BV46" s="1027"/>
      <c r="BW46" s="1027"/>
      <c r="BX46" s="1027"/>
      <c r="BY46" s="1027"/>
      <c r="BZ46" s="1027"/>
      <c r="CA46" s="1027"/>
      <c r="CB46" s="1027"/>
      <c r="CC46" s="1027"/>
      <c r="CD46" s="1027"/>
      <c r="CE46" s="1027"/>
      <c r="CF46" s="1027"/>
      <c r="CG46" s="1048"/>
      <c r="CH46" s="753"/>
      <c r="CI46" s="754"/>
      <c r="CJ46" s="754"/>
      <c r="CK46" s="754"/>
      <c r="CL46" s="755"/>
      <c r="CM46" s="753"/>
      <c r="CN46" s="754"/>
      <c r="CO46" s="754"/>
      <c r="CP46" s="754"/>
      <c r="CQ46" s="755"/>
      <c r="CR46" s="753"/>
      <c r="CS46" s="754"/>
      <c r="CT46" s="754"/>
      <c r="CU46" s="754"/>
      <c r="CV46" s="755"/>
      <c r="CW46" s="753"/>
      <c r="CX46" s="754"/>
      <c r="CY46" s="754"/>
      <c r="CZ46" s="754"/>
      <c r="DA46" s="755"/>
      <c r="DB46" s="753"/>
      <c r="DC46" s="754"/>
      <c r="DD46" s="754"/>
      <c r="DE46" s="754"/>
      <c r="DF46" s="755"/>
      <c r="DG46" s="753"/>
      <c r="DH46" s="754"/>
      <c r="DI46" s="754"/>
      <c r="DJ46" s="754"/>
      <c r="DK46" s="755"/>
      <c r="DL46" s="753"/>
      <c r="DM46" s="754"/>
      <c r="DN46" s="754"/>
      <c r="DO46" s="754"/>
      <c r="DP46" s="755"/>
      <c r="DQ46" s="753"/>
      <c r="DR46" s="754"/>
      <c r="DS46" s="754"/>
      <c r="DT46" s="754"/>
      <c r="DU46" s="755"/>
      <c r="DV46" s="1026"/>
      <c r="DW46" s="1027"/>
      <c r="DX46" s="1027"/>
      <c r="DY46" s="1027"/>
      <c r="DZ46" s="1028"/>
      <c r="EA46" s="221"/>
    </row>
    <row r="47" spans="1:131" ht="26.25" customHeight="1" x14ac:dyDescent="0.2">
      <c r="A47" s="229">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5"/>
      <c r="AL47" s="1006"/>
      <c r="AM47" s="1006"/>
      <c r="AN47" s="1006"/>
      <c r="AO47" s="1006"/>
      <c r="AP47" s="1006"/>
      <c r="AQ47" s="1006"/>
      <c r="AR47" s="1006"/>
      <c r="AS47" s="1006"/>
      <c r="AT47" s="1006"/>
      <c r="AU47" s="1006"/>
      <c r="AV47" s="1006"/>
      <c r="AW47" s="1006"/>
      <c r="AX47" s="1006"/>
      <c r="AY47" s="1006"/>
      <c r="AZ47" s="1075"/>
      <c r="BA47" s="1075"/>
      <c r="BB47" s="1075"/>
      <c r="BC47" s="1075"/>
      <c r="BD47" s="1075"/>
      <c r="BE47" s="1007"/>
      <c r="BF47" s="1007"/>
      <c r="BG47" s="1007"/>
      <c r="BH47" s="1007"/>
      <c r="BI47" s="1008"/>
      <c r="BJ47" s="223"/>
      <c r="BK47" s="223"/>
      <c r="BL47" s="223"/>
      <c r="BM47" s="223"/>
      <c r="BN47" s="223"/>
      <c r="BO47" s="232"/>
      <c r="BP47" s="232"/>
      <c r="BQ47" s="229">
        <v>41</v>
      </c>
      <c r="BR47" s="230"/>
      <c r="BS47" s="1026"/>
      <c r="BT47" s="1027"/>
      <c r="BU47" s="1027"/>
      <c r="BV47" s="1027"/>
      <c r="BW47" s="1027"/>
      <c r="BX47" s="1027"/>
      <c r="BY47" s="1027"/>
      <c r="BZ47" s="1027"/>
      <c r="CA47" s="1027"/>
      <c r="CB47" s="1027"/>
      <c r="CC47" s="1027"/>
      <c r="CD47" s="1027"/>
      <c r="CE47" s="1027"/>
      <c r="CF47" s="1027"/>
      <c r="CG47" s="1048"/>
      <c r="CH47" s="753"/>
      <c r="CI47" s="754"/>
      <c r="CJ47" s="754"/>
      <c r="CK47" s="754"/>
      <c r="CL47" s="755"/>
      <c r="CM47" s="753"/>
      <c r="CN47" s="754"/>
      <c r="CO47" s="754"/>
      <c r="CP47" s="754"/>
      <c r="CQ47" s="755"/>
      <c r="CR47" s="753"/>
      <c r="CS47" s="754"/>
      <c r="CT47" s="754"/>
      <c r="CU47" s="754"/>
      <c r="CV47" s="755"/>
      <c r="CW47" s="753"/>
      <c r="CX47" s="754"/>
      <c r="CY47" s="754"/>
      <c r="CZ47" s="754"/>
      <c r="DA47" s="755"/>
      <c r="DB47" s="753"/>
      <c r="DC47" s="754"/>
      <c r="DD47" s="754"/>
      <c r="DE47" s="754"/>
      <c r="DF47" s="755"/>
      <c r="DG47" s="753"/>
      <c r="DH47" s="754"/>
      <c r="DI47" s="754"/>
      <c r="DJ47" s="754"/>
      <c r="DK47" s="755"/>
      <c r="DL47" s="753"/>
      <c r="DM47" s="754"/>
      <c r="DN47" s="754"/>
      <c r="DO47" s="754"/>
      <c r="DP47" s="755"/>
      <c r="DQ47" s="753"/>
      <c r="DR47" s="754"/>
      <c r="DS47" s="754"/>
      <c r="DT47" s="754"/>
      <c r="DU47" s="755"/>
      <c r="DV47" s="1026"/>
      <c r="DW47" s="1027"/>
      <c r="DX47" s="1027"/>
      <c r="DY47" s="1027"/>
      <c r="DZ47" s="1028"/>
      <c r="EA47" s="221"/>
    </row>
    <row r="48" spans="1:131" ht="26.25" customHeight="1" x14ac:dyDescent="0.2">
      <c r="A48" s="229">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5"/>
      <c r="AL48" s="1006"/>
      <c r="AM48" s="1006"/>
      <c r="AN48" s="1006"/>
      <c r="AO48" s="1006"/>
      <c r="AP48" s="1006"/>
      <c r="AQ48" s="1006"/>
      <c r="AR48" s="1006"/>
      <c r="AS48" s="1006"/>
      <c r="AT48" s="1006"/>
      <c r="AU48" s="1006"/>
      <c r="AV48" s="1006"/>
      <c r="AW48" s="1006"/>
      <c r="AX48" s="1006"/>
      <c r="AY48" s="1006"/>
      <c r="AZ48" s="1075"/>
      <c r="BA48" s="1075"/>
      <c r="BB48" s="1075"/>
      <c r="BC48" s="1075"/>
      <c r="BD48" s="1075"/>
      <c r="BE48" s="1007"/>
      <c r="BF48" s="1007"/>
      <c r="BG48" s="1007"/>
      <c r="BH48" s="1007"/>
      <c r="BI48" s="1008"/>
      <c r="BJ48" s="223"/>
      <c r="BK48" s="223"/>
      <c r="BL48" s="223"/>
      <c r="BM48" s="223"/>
      <c r="BN48" s="223"/>
      <c r="BO48" s="232"/>
      <c r="BP48" s="232"/>
      <c r="BQ48" s="229">
        <v>42</v>
      </c>
      <c r="BR48" s="230"/>
      <c r="BS48" s="1026"/>
      <c r="BT48" s="1027"/>
      <c r="BU48" s="1027"/>
      <c r="BV48" s="1027"/>
      <c r="BW48" s="1027"/>
      <c r="BX48" s="1027"/>
      <c r="BY48" s="1027"/>
      <c r="BZ48" s="1027"/>
      <c r="CA48" s="1027"/>
      <c r="CB48" s="1027"/>
      <c r="CC48" s="1027"/>
      <c r="CD48" s="1027"/>
      <c r="CE48" s="1027"/>
      <c r="CF48" s="1027"/>
      <c r="CG48" s="1048"/>
      <c r="CH48" s="753"/>
      <c r="CI48" s="754"/>
      <c r="CJ48" s="754"/>
      <c r="CK48" s="754"/>
      <c r="CL48" s="755"/>
      <c r="CM48" s="753"/>
      <c r="CN48" s="754"/>
      <c r="CO48" s="754"/>
      <c r="CP48" s="754"/>
      <c r="CQ48" s="755"/>
      <c r="CR48" s="753"/>
      <c r="CS48" s="754"/>
      <c r="CT48" s="754"/>
      <c r="CU48" s="754"/>
      <c r="CV48" s="755"/>
      <c r="CW48" s="753"/>
      <c r="CX48" s="754"/>
      <c r="CY48" s="754"/>
      <c r="CZ48" s="754"/>
      <c r="DA48" s="755"/>
      <c r="DB48" s="753"/>
      <c r="DC48" s="754"/>
      <c r="DD48" s="754"/>
      <c r="DE48" s="754"/>
      <c r="DF48" s="755"/>
      <c r="DG48" s="753"/>
      <c r="DH48" s="754"/>
      <c r="DI48" s="754"/>
      <c r="DJ48" s="754"/>
      <c r="DK48" s="755"/>
      <c r="DL48" s="753"/>
      <c r="DM48" s="754"/>
      <c r="DN48" s="754"/>
      <c r="DO48" s="754"/>
      <c r="DP48" s="755"/>
      <c r="DQ48" s="753"/>
      <c r="DR48" s="754"/>
      <c r="DS48" s="754"/>
      <c r="DT48" s="754"/>
      <c r="DU48" s="755"/>
      <c r="DV48" s="1026"/>
      <c r="DW48" s="1027"/>
      <c r="DX48" s="1027"/>
      <c r="DY48" s="1027"/>
      <c r="DZ48" s="1028"/>
      <c r="EA48" s="221"/>
    </row>
    <row r="49" spans="1:131" ht="26.25" customHeight="1" x14ac:dyDescent="0.2">
      <c r="A49" s="229">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5"/>
      <c r="AL49" s="1006"/>
      <c r="AM49" s="1006"/>
      <c r="AN49" s="1006"/>
      <c r="AO49" s="1006"/>
      <c r="AP49" s="1006"/>
      <c r="AQ49" s="1006"/>
      <c r="AR49" s="1006"/>
      <c r="AS49" s="1006"/>
      <c r="AT49" s="1006"/>
      <c r="AU49" s="1006"/>
      <c r="AV49" s="1006"/>
      <c r="AW49" s="1006"/>
      <c r="AX49" s="1006"/>
      <c r="AY49" s="1006"/>
      <c r="AZ49" s="1075"/>
      <c r="BA49" s="1075"/>
      <c r="BB49" s="1075"/>
      <c r="BC49" s="1075"/>
      <c r="BD49" s="1075"/>
      <c r="BE49" s="1007"/>
      <c r="BF49" s="1007"/>
      <c r="BG49" s="1007"/>
      <c r="BH49" s="1007"/>
      <c r="BI49" s="1008"/>
      <c r="BJ49" s="223"/>
      <c r="BK49" s="223"/>
      <c r="BL49" s="223"/>
      <c r="BM49" s="223"/>
      <c r="BN49" s="223"/>
      <c r="BO49" s="232"/>
      <c r="BP49" s="232"/>
      <c r="BQ49" s="229">
        <v>43</v>
      </c>
      <c r="BR49" s="230"/>
      <c r="BS49" s="1026"/>
      <c r="BT49" s="1027"/>
      <c r="BU49" s="1027"/>
      <c r="BV49" s="1027"/>
      <c r="BW49" s="1027"/>
      <c r="BX49" s="1027"/>
      <c r="BY49" s="1027"/>
      <c r="BZ49" s="1027"/>
      <c r="CA49" s="1027"/>
      <c r="CB49" s="1027"/>
      <c r="CC49" s="1027"/>
      <c r="CD49" s="1027"/>
      <c r="CE49" s="1027"/>
      <c r="CF49" s="1027"/>
      <c r="CG49" s="1048"/>
      <c r="CH49" s="753"/>
      <c r="CI49" s="754"/>
      <c r="CJ49" s="754"/>
      <c r="CK49" s="754"/>
      <c r="CL49" s="755"/>
      <c r="CM49" s="753"/>
      <c r="CN49" s="754"/>
      <c r="CO49" s="754"/>
      <c r="CP49" s="754"/>
      <c r="CQ49" s="755"/>
      <c r="CR49" s="753"/>
      <c r="CS49" s="754"/>
      <c r="CT49" s="754"/>
      <c r="CU49" s="754"/>
      <c r="CV49" s="755"/>
      <c r="CW49" s="753"/>
      <c r="CX49" s="754"/>
      <c r="CY49" s="754"/>
      <c r="CZ49" s="754"/>
      <c r="DA49" s="755"/>
      <c r="DB49" s="753"/>
      <c r="DC49" s="754"/>
      <c r="DD49" s="754"/>
      <c r="DE49" s="754"/>
      <c r="DF49" s="755"/>
      <c r="DG49" s="753"/>
      <c r="DH49" s="754"/>
      <c r="DI49" s="754"/>
      <c r="DJ49" s="754"/>
      <c r="DK49" s="755"/>
      <c r="DL49" s="753"/>
      <c r="DM49" s="754"/>
      <c r="DN49" s="754"/>
      <c r="DO49" s="754"/>
      <c r="DP49" s="755"/>
      <c r="DQ49" s="753"/>
      <c r="DR49" s="754"/>
      <c r="DS49" s="754"/>
      <c r="DT49" s="754"/>
      <c r="DU49" s="755"/>
      <c r="DV49" s="1026"/>
      <c r="DW49" s="1027"/>
      <c r="DX49" s="1027"/>
      <c r="DY49" s="1027"/>
      <c r="DZ49" s="1028"/>
      <c r="EA49" s="221"/>
    </row>
    <row r="50" spans="1:131" ht="26.25" customHeight="1" x14ac:dyDescent="0.2">
      <c r="A50" s="229">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7"/>
      <c r="BF50" s="1007"/>
      <c r="BG50" s="1007"/>
      <c r="BH50" s="1007"/>
      <c r="BI50" s="1008"/>
      <c r="BJ50" s="223"/>
      <c r="BK50" s="223"/>
      <c r="BL50" s="223"/>
      <c r="BM50" s="223"/>
      <c r="BN50" s="223"/>
      <c r="BO50" s="232"/>
      <c r="BP50" s="232"/>
      <c r="BQ50" s="229">
        <v>44</v>
      </c>
      <c r="BR50" s="230"/>
      <c r="BS50" s="1026"/>
      <c r="BT50" s="1027"/>
      <c r="BU50" s="1027"/>
      <c r="BV50" s="1027"/>
      <c r="BW50" s="1027"/>
      <c r="BX50" s="1027"/>
      <c r="BY50" s="1027"/>
      <c r="BZ50" s="1027"/>
      <c r="CA50" s="1027"/>
      <c r="CB50" s="1027"/>
      <c r="CC50" s="1027"/>
      <c r="CD50" s="1027"/>
      <c r="CE50" s="1027"/>
      <c r="CF50" s="1027"/>
      <c r="CG50" s="1048"/>
      <c r="CH50" s="753"/>
      <c r="CI50" s="754"/>
      <c r="CJ50" s="754"/>
      <c r="CK50" s="754"/>
      <c r="CL50" s="755"/>
      <c r="CM50" s="753"/>
      <c r="CN50" s="754"/>
      <c r="CO50" s="754"/>
      <c r="CP50" s="754"/>
      <c r="CQ50" s="755"/>
      <c r="CR50" s="753"/>
      <c r="CS50" s="754"/>
      <c r="CT50" s="754"/>
      <c r="CU50" s="754"/>
      <c r="CV50" s="755"/>
      <c r="CW50" s="753"/>
      <c r="CX50" s="754"/>
      <c r="CY50" s="754"/>
      <c r="CZ50" s="754"/>
      <c r="DA50" s="755"/>
      <c r="DB50" s="753"/>
      <c r="DC50" s="754"/>
      <c r="DD50" s="754"/>
      <c r="DE50" s="754"/>
      <c r="DF50" s="755"/>
      <c r="DG50" s="753"/>
      <c r="DH50" s="754"/>
      <c r="DI50" s="754"/>
      <c r="DJ50" s="754"/>
      <c r="DK50" s="755"/>
      <c r="DL50" s="753"/>
      <c r="DM50" s="754"/>
      <c r="DN50" s="754"/>
      <c r="DO50" s="754"/>
      <c r="DP50" s="755"/>
      <c r="DQ50" s="753"/>
      <c r="DR50" s="754"/>
      <c r="DS50" s="754"/>
      <c r="DT50" s="754"/>
      <c r="DU50" s="755"/>
      <c r="DV50" s="1026"/>
      <c r="DW50" s="1027"/>
      <c r="DX50" s="1027"/>
      <c r="DY50" s="1027"/>
      <c r="DZ50" s="1028"/>
      <c r="EA50" s="221"/>
    </row>
    <row r="51" spans="1:131" ht="26.25" customHeight="1" x14ac:dyDescent="0.2">
      <c r="A51" s="229">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7"/>
      <c r="BF51" s="1007"/>
      <c r="BG51" s="1007"/>
      <c r="BH51" s="1007"/>
      <c r="BI51" s="1008"/>
      <c r="BJ51" s="223"/>
      <c r="BK51" s="223"/>
      <c r="BL51" s="223"/>
      <c r="BM51" s="223"/>
      <c r="BN51" s="223"/>
      <c r="BO51" s="232"/>
      <c r="BP51" s="232"/>
      <c r="BQ51" s="229">
        <v>45</v>
      </c>
      <c r="BR51" s="230"/>
      <c r="BS51" s="1026"/>
      <c r="BT51" s="1027"/>
      <c r="BU51" s="1027"/>
      <c r="BV51" s="1027"/>
      <c r="BW51" s="1027"/>
      <c r="BX51" s="1027"/>
      <c r="BY51" s="1027"/>
      <c r="BZ51" s="1027"/>
      <c r="CA51" s="1027"/>
      <c r="CB51" s="1027"/>
      <c r="CC51" s="1027"/>
      <c r="CD51" s="1027"/>
      <c r="CE51" s="1027"/>
      <c r="CF51" s="1027"/>
      <c r="CG51" s="1048"/>
      <c r="CH51" s="753"/>
      <c r="CI51" s="754"/>
      <c r="CJ51" s="754"/>
      <c r="CK51" s="754"/>
      <c r="CL51" s="755"/>
      <c r="CM51" s="753"/>
      <c r="CN51" s="754"/>
      <c r="CO51" s="754"/>
      <c r="CP51" s="754"/>
      <c r="CQ51" s="755"/>
      <c r="CR51" s="753"/>
      <c r="CS51" s="754"/>
      <c r="CT51" s="754"/>
      <c r="CU51" s="754"/>
      <c r="CV51" s="755"/>
      <c r="CW51" s="753"/>
      <c r="CX51" s="754"/>
      <c r="CY51" s="754"/>
      <c r="CZ51" s="754"/>
      <c r="DA51" s="755"/>
      <c r="DB51" s="753"/>
      <c r="DC51" s="754"/>
      <c r="DD51" s="754"/>
      <c r="DE51" s="754"/>
      <c r="DF51" s="755"/>
      <c r="DG51" s="753"/>
      <c r="DH51" s="754"/>
      <c r="DI51" s="754"/>
      <c r="DJ51" s="754"/>
      <c r="DK51" s="755"/>
      <c r="DL51" s="753"/>
      <c r="DM51" s="754"/>
      <c r="DN51" s="754"/>
      <c r="DO51" s="754"/>
      <c r="DP51" s="755"/>
      <c r="DQ51" s="753"/>
      <c r="DR51" s="754"/>
      <c r="DS51" s="754"/>
      <c r="DT51" s="754"/>
      <c r="DU51" s="755"/>
      <c r="DV51" s="1026"/>
      <c r="DW51" s="1027"/>
      <c r="DX51" s="1027"/>
      <c r="DY51" s="1027"/>
      <c r="DZ51" s="1028"/>
      <c r="EA51" s="221"/>
    </row>
    <row r="52" spans="1:131" ht="26.25" customHeight="1" x14ac:dyDescent="0.2">
      <c r="A52" s="229">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7"/>
      <c r="BF52" s="1007"/>
      <c r="BG52" s="1007"/>
      <c r="BH52" s="1007"/>
      <c r="BI52" s="1008"/>
      <c r="BJ52" s="223"/>
      <c r="BK52" s="223"/>
      <c r="BL52" s="223"/>
      <c r="BM52" s="223"/>
      <c r="BN52" s="223"/>
      <c r="BO52" s="232"/>
      <c r="BP52" s="232"/>
      <c r="BQ52" s="229">
        <v>46</v>
      </c>
      <c r="BR52" s="230"/>
      <c r="BS52" s="1026"/>
      <c r="BT52" s="1027"/>
      <c r="BU52" s="1027"/>
      <c r="BV52" s="1027"/>
      <c r="BW52" s="1027"/>
      <c r="BX52" s="1027"/>
      <c r="BY52" s="1027"/>
      <c r="BZ52" s="1027"/>
      <c r="CA52" s="1027"/>
      <c r="CB52" s="1027"/>
      <c r="CC52" s="1027"/>
      <c r="CD52" s="1027"/>
      <c r="CE52" s="1027"/>
      <c r="CF52" s="1027"/>
      <c r="CG52" s="1048"/>
      <c r="CH52" s="753"/>
      <c r="CI52" s="754"/>
      <c r="CJ52" s="754"/>
      <c r="CK52" s="754"/>
      <c r="CL52" s="755"/>
      <c r="CM52" s="753"/>
      <c r="CN52" s="754"/>
      <c r="CO52" s="754"/>
      <c r="CP52" s="754"/>
      <c r="CQ52" s="755"/>
      <c r="CR52" s="753"/>
      <c r="CS52" s="754"/>
      <c r="CT52" s="754"/>
      <c r="CU52" s="754"/>
      <c r="CV52" s="755"/>
      <c r="CW52" s="753"/>
      <c r="CX52" s="754"/>
      <c r="CY52" s="754"/>
      <c r="CZ52" s="754"/>
      <c r="DA52" s="755"/>
      <c r="DB52" s="753"/>
      <c r="DC52" s="754"/>
      <c r="DD52" s="754"/>
      <c r="DE52" s="754"/>
      <c r="DF52" s="755"/>
      <c r="DG52" s="753"/>
      <c r="DH52" s="754"/>
      <c r="DI52" s="754"/>
      <c r="DJ52" s="754"/>
      <c r="DK52" s="755"/>
      <c r="DL52" s="753"/>
      <c r="DM52" s="754"/>
      <c r="DN52" s="754"/>
      <c r="DO52" s="754"/>
      <c r="DP52" s="755"/>
      <c r="DQ52" s="753"/>
      <c r="DR52" s="754"/>
      <c r="DS52" s="754"/>
      <c r="DT52" s="754"/>
      <c r="DU52" s="755"/>
      <c r="DV52" s="1026"/>
      <c r="DW52" s="1027"/>
      <c r="DX52" s="1027"/>
      <c r="DY52" s="1027"/>
      <c r="DZ52" s="1028"/>
      <c r="EA52" s="221"/>
    </row>
    <row r="53" spans="1:131" ht="26.25" customHeight="1" x14ac:dyDescent="0.2">
      <c r="A53" s="229">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7"/>
      <c r="BF53" s="1007"/>
      <c r="BG53" s="1007"/>
      <c r="BH53" s="1007"/>
      <c r="BI53" s="1008"/>
      <c r="BJ53" s="223"/>
      <c r="BK53" s="223"/>
      <c r="BL53" s="223"/>
      <c r="BM53" s="223"/>
      <c r="BN53" s="223"/>
      <c r="BO53" s="232"/>
      <c r="BP53" s="232"/>
      <c r="BQ53" s="229">
        <v>47</v>
      </c>
      <c r="BR53" s="230"/>
      <c r="BS53" s="1026"/>
      <c r="BT53" s="1027"/>
      <c r="BU53" s="1027"/>
      <c r="BV53" s="1027"/>
      <c r="BW53" s="1027"/>
      <c r="BX53" s="1027"/>
      <c r="BY53" s="1027"/>
      <c r="BZ53" s="1027"/>
      <c r="CA53" s="1027"/>
      <c r="CB53" s="1027"/>
      <c r="CC53" s="1027"/>
      <c r="CD53" s="1027"/>
      <c r="CE53" s="1027"/>
      <c r="CF53" s="1027"/>
      <c r="CG53" s="1048"/>
      <c r="CH53" s="753"/>
      <c r="CI53" s="754"/>
      <c r="CJ53" s="754"/>
      <c r="CK53" s="754"/>
      <c r="CL53" s="755"/>
      <c r="CM53" s="753"/>
      <c r="CN53" s="754"/>
      <c r="CO53" s="754"/>
      <c r="CP53" s="754"/>
      <c r="CQ53" s="755"/>
      <c r="CR53" s="753"/>
      <c r="CS53" s="754"/>
      <c r="CT53" s="754"/>
      <c r="CU53" s="754"/>
      <c r="CV53" s="755"/>
      <c r="CW53" s="753"/>
      <c r="CX53" s="754"/>
      <c r="CY53" s="754"/>
      <c r="CZ53" s="754"/>
      <c r="DA53" s="755"/>
      <c r="DB53" s="753"/>
      <c r="DC53" s="754"/>
      <c r="DD53" s="754"/>
      <c r="DE53" s="754"/>
      <c r="DF53" s="755"/>
      <c r="DG53" s="753"/>
      <c r="DH53" s="754"/>
      <c r="DI53" s="754"/>
      <c r="DJ53" s="754"/>
      <c r="DK53" s="755"/>
      <c r="DL53" s="753"/>
      <c r="DM53" s="754"/>
      <c r="DN53" s="754"/>
      <c r="DO53" s="754"/>
      <c r="DP53" s="755"/>
      <c r="DQ53" s="753"/>
      <c r="DR53" s="754"/>
      <c r="DS53" s="754"/>
      <c r="DT53" s="754"/>
      <c r="DU53" s="755"/>
      <c r="DV53" s="1026"/>
      <c r="DW53" s="1027"/>
      <c r="DX53" s="1027"/>
      <c r="DY53" s="1027"/>
      <c r="DZ53" s="1028"/>
      <c r="EA53" s="221"/>
    </row>
    <row r="54" spans="1:131" ht="26.25" customHeight="1" x14ac:dyDescent="0.2">
      <c r="A54" s="229">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7"/>
      <c r="BF54" s="1007"/>
      <c r="BG54" s="1007"/>
      <c r="BH54" s="1007"/>
      <c r="BI54" s="1008"/>
      <c r="BJ54" s="223"/>
      <c r="BK54" s="223"/>
      <c r="BL54" s="223"/>
      <c r="BM54" s="223"/>
      <c r="BN54" s="223"/>
      <c r="BO54" s="232"/>
      <c r="BP54" s="232"/>
      <c r="BQ54" s="229">
        <v>48</v>
      </c>
      <c r="BR54" s="230"/>
      <c r="BS54" s="1026"/>
      <c r="BT54" s="1027"/>
      <c r="BU54" s="1027"/>
      <c r="BV54" s="1027"/>
      <c r="BW54" s="1027"/>
      <c r="BX54" s="1027"/>
      <c r="BY54" s="1027"/>
      <c r="BZ54" s="1027"/>
      <c r="CA54" s="1027"/>
      <c r="CB54" s="1027"/>
      <c r="CC54" s="1027"/>
      <c r="CD54" s="1027"/>
      <c r="CE54" s="1027"/>
      <c r="CF54" s="1027"/>
      <c r="CG54" s="1048"/>
      <c r="CH54" s="753"/>
      <c r="CI54" s="754"/>
      <c r="CJ54" s="754"/>
      <c r="CK54" s="754"/>
      <c r="CL54" s="755"/>
      <c r="CM54" s="753"/>
      <c r="CN54" s="754"/>
      <c r="CO54" s="754"/>
      <c r="CP54" s="754"/>
      <c r="CQ54" s="755"/>
      <c r="CR54" s="753"/>
      <c r="CS54" s="754"/>
      <c r="CT54" s="754"/>
      <c r="CU54" s="754"/>
      <c r="CV54" s="755"/>
      <c r="CW54" s="753"/>
      <c r="CX54" s="754"/>
      <c r="CY54" s="754"/>
      <c r="CZ54" s="754"/>
      <c r="DA54" s="755"/>
      <c r="DB54" s="753"/>
      <c r="DC54" s="754"/>
      <c r="DD54" s="754"/>
      <c r="DE54" s="754"/>
      <c r="DF54" s="755"/>
      <c r="DG54" s="753"/>
      <c r="DH54" s="754"/>
      <c r="DI54" s="754"/>
      <c r="DJ54" s="754"/>
      <c r="DK54" s="755"/>
      <c r="DL54" s="753"/>
      <c r="DM54" s="754"/>
      <c r="DN54" s="754"/>
      <c r="DO54" s="754"/>
      <c r="DP54" s="755"/>
      <c r="DQ54" s="753"/>
      <c r="DR54" s="754"/>
      <c r="DS54" s="754"/>
      <c r="DT54" s="754"/>
      <c r="DU54" s="755"/>
      <c r="DV54" s="1026"/>
      <c r="DW54" s="1027"/>
      <c r="DX54" s="1027"/>
      <c r="DY54" s="1027"/>
      <c r="DZ54" s="1028"/>
      <c r="EA54" s="221"/>
    </row>
    <row r="55" spans="1:131" ht="26.25" customHeight="1" x14ac:dyDescent="0.2">
      <c r="A55" s="229">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7"/>
      <c r="BF55" s="1007"/>
      <c r="BG55" s="1007"/>
      <c r="BH55" s="1007"/>
      <c r="BI55" s="1008"/>
      <c r="BJ55" s="223"/>
      <c r="BK55" s="223"/>
      <c r="BL55" s="223"/>
      <c r="BM55" s="223"/>
      <c r="BN55" s="223"/>
      <c r="BO55" s="232"/>
      <c r="BP55" s="232"/>
      <c r="BQ55" s="229">
        <v>49</v>
      </c>
      <c r="BR55" s="230"/>
      <c r="BS55" s="1026"/>
      <c r="BT55" s="1027"/>
      <c r="BU55" s="1027"/>
      <c r="BV55" s="1027"/>
      <c r="BW55" s="1027"/>
      <c r="BX55" s="1027"/>
      <c r="BY55" s="1027"/>
      <c r="BZ55" s="1027"/>
      <c r="CA55" s="1027"/>
      <c r="CB55" s="1027"/>
      <c r="CC55" s="1027"/>
      <c r="CD55" s="1027"/>
      <c r="CE55" s="1027"/>
      <c r="CF55" s="1027"/>
      <c r="CG55" s="1048"/>
      <c r="CH55" s="753"/>
      <c r="CI55" s="754"/>
      <c r="CJ55" s="754"/>
      <c r="CK55" s="754"/>
      <c r="CL55" s="755"/>
      <c r="CM55" s="753"/>
      <c r="CN55" s="754"/>
      <c r="CO55" s="754"/>
      <c r="CP55" s="754"/>
      <c r="CQ55" s="755"/>
      <c r="CR55" s="753"/>
      <c r="CS55" s="754"/>
      <c r="CT55" s="754"/>
      <c r="CU55" s="754"/>
      <c r="CV55" s="755"/>
      <c r="CW55" s="753"/>
      <c r="CX55" s="754"/>
      <c r="CY55" s="754"/>
      <c r="CZ55" s="754"/>
      <c r="DA55" s="755"/>
      <c r="DB55" s="753"/>
      <c r="DC55" s="754"/>
      <c r="DD55" s="754"/>
      <c r="DE55" s="754"/>
      <c r="DF55" s="755"/>
      <c r="DG55" s="753"/>
      <c r="DH55" s="754"/>
      <c r="DI55" s="754"/>
      <c r="DJ55" s="754"/>
      <c r="DK55" s="755"/>
      <c r="DL55" s="753"/>
      <c r="DM55" s="754"/>
      <c r="DN55" s="754"/>
      <c r="DO55" s="754"/>
      <c r="DP55" s="755"/>
      <c r="DQ55" s="753"/>
      <c r="DR55" s="754"/>
      <c r="DS55" s="754"/>
      <c r="DT55" s="754"/>
      <c r="DU55" s="755"/>
      <c r="DV55" s="1026"/>
      <c r="DW55" s="1027"/>
      <c r="DX55" s="1027"/>
      <c r="DY55" s="1027"/>
      <c r="DZ55" s="1028"/>
      <c r="EA55" s="221"/>
    </row>
    <row r="56" spans="1:131" ht="26.25" customHeight="1" x14ac:dyDescent="0.2">
      <c r="A56" s="229">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7"/>
      <c r="BF56" s="1007"/>
      <c r="BG56" s="1007"/>
      <c r="BH56" s="1007"/>
      <c r="BI56" s="1008"/>
      <c r="BJ56" s="223"/>
      <c r="BK56" s="223"/>
      <c r="BL56" s="223"/>
      <c r="BM56" s="223"/>
      <c r="BN56" s="223"/>
      <c r="BO56" s="232"/>
      <c r="BP56" s="232"/>
      <c r="BQ56" s="229">
        <v>50</v>
      </c>
      <c r="BR56" s="230"/>
      <c r="BS56" s="1026"/>
      <c r="BT56" s="1027"/>
      <c r="BU56" s="1027"/>
      <c r="BV56" s="1027"/>
      <c r="BW56" s="1027"/>
      <c r="BX56" s="1027"/>
      <c r="BY56" s="1027"/>
      <c r="BZ56" s="1027"/>
      <c r="CA56" s="1027"/>
      <c r="CB56" s="1027"/>
      <c r="CC56" s="1027"/>
      <c r="CD56" s="1027"/>
      <c r="CE56" s="1027"/>
      <c r="CF56" s="1027"/>
      <c r="CG56" s="1048"/>
      <c r="CH56" s="753"/>
      <c r="CI56" s="754"/>
      <c r="CJ56" s="754"/>
      <c r="CK56" s="754"/>
      <c r="CL56" s="755"/>
      <c r="CM56" s="753"/>
      <c r="CN56" s="754"/>
      <c r="CO56" s="754"/>
      <c r="CP56" s="754"/>
      <c r="CQ56" s="755"/>
      <c r="CR56" s="753"/>
      <c r="CS56" s="754"/>
      <c r="CT56" s="754"/>
      <c r="CU56" s="754"/>
      <c r="CV56" s="755"/>
      <c r="CW56" s="753"/>
      <c r="CX56" s="754"/>
      <c r="CY56" s="754"/>
      <c r="CZ56" s="754"/>
      <c r="DA56" s="755"/>
      <c r="DB56" s="753"/>
      <c r="DC56" s="754"/>
      <c r="DD56" s="754"/>
      <c r="DE56" s="754"/>
      <c r="DF56" s="755"/>
      <c r="DG56" s="753"/>
      <c r="DH56" s="754"/>
      <c r="DI56" s="754"/>
      <c r="DJ56" s="754"/>
      <c r="DK56" s="755"/>
      <c r="DL56" s="753"/>
      <c r="DM56" s="754"/>
      <c r="DN56" s="754"/>
      <c r="DO56" s="754"/>
      <c r="DP56" s="755"/>
      <c r="DQ56" s="753"/>
      <c r="DR56" s="754"/>
      <c r="DS56" s="754"/>
      <c r="DT56" s="754"/>
      <c r="DU56" s="755"/>
      <c r="DV56" s="1026"/>
      <c r="DW56" s="1027"/>
      <c r="DX56" s="1027"/>
      <c r="DY56" s="1027"/>
      <c r="DZ56" s="1028"/>
      <c r="EA56" s="221"/>
    </row>
    <row r="57" spans="1:131" ht="26.25" customHeight="1" x14ac:dyDescent="0.2">
      <c r="A57" s="229">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7"/>
      <c r="BF57" s="1007"/>
      <c r="BG57" s="1007"/>
      <c r="BH57" s="1007"/>
      <c r="BI57" s="1008"/>
      <c r="BJ57" s="223"/>
      <c r="BK57" s="223"/>
      <c r="BL57" s="223"/>
      <c r="BM57" s="223"/>
      <c r="BN57" s="223"/>
      <c r="BO57" s="232"/>
      <c r="BP57" s="232"/>
      <c r="BQ57" s="229">
        <v>51</v>
      </c>
      <c r="BR57" s="230"/>
      <c r="BS57" s="1026"/>
      <c r="BT57" s="1027"/>
      <c r="BU57" s="1027"/>
      <c r="BV57" s="1027"/>
      <c r="BW57" s="1027"/>
      <c r="BX57" s="1027"/>
      <c r="BY57" s="1027"/>
      <c r="BZ57" s="1027"/>
      <c r="CA57" s="1027"/>
      <c r="CB57" s="1027"/>
      <c r="CC57" s="1027"/>
      <c r="CD57" s="1027"/>
      <c r="CE57" s="1027"/>
      <c r="CF57" s="1027"/>
      <c r="CG57" s="1048"/>
      <c r="CH57" s="753"/>
      <c r="CI57" s="754"/>
      <c r="CJ57" s="754"/>
      <c r="CK57" s="754"/>
      <c r="CL57" s="755"/>
      <c r="CM57" s="753"/>
      <c r="CN57" s="754"/>
      <c r="CO57" s="754"/>
      <c r="CP57" s="754"/>
      <c r="CQ57" s="755"/>
      <c r="CR57" s="753"/>
      <c r="CS57" s="754"/>
      <c r="CT57" s="754"/>
      <c r="CU57" s="754"/>
      <c r="CV57" s="755"/>
      <c r="CW57" s="753"/>
      <c r="CX57" s="754"/>
      <c r="CY57" s="754"/>
      <c r="CZ57" s="754"/>
      <c r="DA57" s="755"/>
      <c r="DB57" s="753"/>
      <c r="DC57" s="754"/>
      <c r="DD57" s="754"/>
      <c r="DE57" s="754"/>
      <c r="DF57" s="755"/>
      <c r="DG57" s="753"/>
      <c r="DH57" s="754"/>
      <c r="DI57" s="754"/>
      <c r="DJ57" s="754"/>
      <c r="DK57" s="755"/>
      <c r="DL57" s="753"/>
      <c r="DM57" s="754"/>
      <c r="DN57" s="754"/>
      <c r="DO57" s="754"/>
      <c r="DP57" s="755"/>
      <c r="DQ57" s="753"/>
      <c r="DR57" s="754"/>
      <c r="DS57" s="754"/>
      <c r="DT57" s="754"/>
      <c r="DU57" s="755"/>
      <c r="DV57" s="1026"/>
      <c r="DW57" s="1027"/>
      <c r="DX57" s="1027"/>
      <c r="DY57" s="1027"/>
      <c r="DZ57" s="1028"/>
      <c r="EA57" s="221"/>
    </row>
    <row r="58" spans="1:131" ht="26.25" customHeight="1" x14ac:dyDescent="0.2">
      <c r="A58" s="229">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7"/>
      <c r="BF58" s="1007"/>
      <c r="BG58" s="1007"/>
      <c r="BH58" s="1007"/>
      <c r="BI58" s="1008"/>
      <c r="BJ58" s="223"/>
      <c r="BK58" s="223"/>
      <c r="BL58" s="223"/>
      <c r="BM58" s="223"/>
      <c r="BN58" s="223"/>
      <c r="BO58" s="232"/>
      <c r="BP58" s="232"/>
      <c r="BQ58" s="229">
        <v>52</v>
      </c>
      <c r="BR58" s="230"/>
      <c r="BS58" s="1026"/>
      <c r="BT58" s="1027"/>
      <c r="BU58" s="1027"/>
      <c r="BV58" s="1027"/>
      <c r="BW58" s="1027"/>
      <c r="BX58" s="1027"/>
      <c r="BY58" s="1027"/>
      <c r="BZ58" s="1027"/>
      <c r="CA58" s="1027"/>
      <c r="CB58" s="1027"/>
      <c r="CC58" s="1027"/>
      <c r="CD58" s="1027"/>
      <c r="CE58" s="1027"/>
      <c r="CF58" s="1027"/>
      <c r="CG58" s="1048"/>
      <c r="CH58" s="753"/>
      <c r="CI58" s="754"/>
      <c r="CJ58" s="754"/>
      <c r="CK58" s="754"/>
      <c r="CL58" s="755"/>
      <c r="CM58" s="753"/>
      <c r="CN58" s="754"/>
      <c r="CO58" s="754"/>
      <c r="CP58" s="754"/>
      <c r="CQ58" s="755"/>
      <c r="CR58" s="753"/>
      <c r="CS58" s="754"/>
      <c r="CT58" s="754"/>
      <c r="CU58" s="754"/>
      <c r="CV58" s="755"/>
      <c r="CW58" s="753"/>
      <c r="CX58" s="754"/>
      <c r="CY58" s="754"/>
      <c r="CZ58" s="754"/>
      <c r="DA58" s="755"/>
      <c r="DB58" s="753"/>
      <c r="DC58" s="754"/>
      <c r="DD58" s="754"/>
      <c r="DE58" s="754"/>
      <c r="DF58" s="755"/>
      <c r="DG58" s="753"/>
      <c r="DH58" s="754"/>
      <c r="DI58" s="754"/>
      <c r="DJ58" s="754"/>
      <c r="DK58" s="755"/>
      <c r="DL58" s="753"/>
      <c r="DM58" s="754"/>
      <c r="DN58" s="754"/>
      <c r="DO58" s="754"/>
      <c r="DP58" s="755"/>
      <c r="DQ58" s="753"/>
      <c r="DR58" s="754"/>
      <c r="DS58" s="754"/>
      <c r="DT58" s="754"/>
      <c r="DU58" s="755"/>
      <c r="DV58" s="1026"/>
      <c r="DW58" s="1027"/>
      <c r="DX58" s="1027"/>
      <c r="DY58" s="1027"/>
      <c r="DZ58" s="1028"/>
      <c r="EA58" s="221"/>
    </row>
    <row r="59" spans="1:131" ht="26.25" customHeight="1" x14ac:dyDescent="0.2">
      <c r="A59" s="229">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7"/>
      <c r="BF59" s="1007"/>
      <c r="BG59" s="1007"/>
      <c r="BH59" s="1007"/>
      <c r="BI59" s="1008"/>
      <c r="BJ59" s="223"/>
      <c r="BK59" s="223"/>
      <c r="BL59" s="223"/>
      <c r="BM59" s="223"/>
      <c r="BN59" s="223"/>
      <c r="BO59" s="232"/>
      <c r="BP59" s="232"/>
      <c r="BQ59" s="229">
        <v>53</v>
      </c>
      <c r="BR59" s="230"/>
      <c r="BS59" s="1026"/>
      <c r="BT59" s="1027"/>
      <c r="BU59" s="1027"/>
      <c r="BV59" s="1027"/>
      <c r="BW59" s="1027"/>
      <c r="BX59" s="1027"/>
      <c r="BY59" s="1027"/>
      <c r="BZ59" s="1027"/>
      <c r="CA59" s="1027"/>
      <c r="CB59" s="1027"/>
      <c r="CC59" s="1027"/>
      <c r="CD59" s="1027"/>
      <c r="CE59" s="1027"/>
      <c r="CF59" s="1027"/>
      <c r="CG59" s="1048"/>
      <c r="CH59" s="753"/>
      <c r="CI59" s="754"/>
      <c r="CJ59" s="754"/>
      <c r="CK59" s="754"/>
      <c r="CL59" s="755"/>
      <c r="CM59" s="753"/>
      <c r="CN59" s="754"/>
      <c r="CO59" s="754"/>
      <c r="CP59" s="754"/>
      <c r="CQ59" s="755"/>
      <c r="CR59" s="753"/>
      <c r="CS59" s="754"/>
      <c r="CT59" s="754"/>
      <c r="CU59" s="754"/>
      <c r="CV59" s="755"/>
      <c r="CW59" s="753"/>
      <c r="CX59" s="754"/>
      <c r="CY59" s="754"/>
      <c r="CZ59" s="754"/>
      <c r="DA59" s="755"/>
      <c r="DB59" s="753"/>
      <c r="DC59" s="754"/>
      <c r="DD59" s="754"/>
      <c r="DE59" s="754"/>
      <c r="DF59" s="755"/>
      <c r="DG59" s="753"/>
      <c r="DH59" s="754"/>
      <c r="DI59" s="754"/>
      <c r="DJ59" s="754"/>
      <c r="DK59" s="755"/>
      <c r="DL59" s="753"/>
      <c r="DM59" s="754"/>
      <c r="DN59" s="754"/>
      <c r="DO59" s="754"/>
      <c r="DP59" s="755"/>
      <c r="DQ59" s="753"/>
      <c r="DR59" s="754"/>
      <c r="DS59" s="754"/>
      <c r="DT59" s="754"/>
      <c r="DU59" s="755"/>
      <c r="DV59" s="1026"/>
      <c r="DW59" s="1027"/>
      <c r="DX59" s="1027"/>
      <c r="DY59" s="1027"/>
      <c r="DZ59" s="1028"/>
      <c r="EA59" s="221"/>
    </row>
    <row r="60" spans="1:131" ht="26.25" customHeight="1" x14ac:dyDescent="0.2">
      <c r="A60" s="229">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7"/>
      <c r="BF60" s="1007"/>
      <c r="BG60" s="1007"/>
      <c r="BH60" s="1007"/>
      <c r="BI60" s="1008"/>
      <c r="BJ60" s="223"/>
      <c r="BK60" s="223"/>
      <c r="BL60" s="223"/>
      <c r="BM60" s="223"/>
      <c r="BN60" s="223"/>
      <c r="BO60" s="232"/>
      <c r="BP60" s="232"/>
      <c r="BQ60" s="229">
        <v>54</v>
      </c>
      <c r="BR60" s="230"/>
      <c r="BS60" s="1026"/>
      <c r="BT60" s="1027"/>
      <c r="BU60" s="1027"/>
      <c r="BV60" s="1027"/>
      <c r="BW60" s="1027"/>
      <c r="BX60" s="1027"/>
      <c r="BY60" s="1027"/>
      <c r="BZ60" s="1027"/>
      <c r="CA60" s="1027"/>
      <c r="CB60" s="1027"/>
      <c r="CC60" s="1027"/>
      <c r="CD60" s="1027"/>
      <c r="CE60" s="1027"/>
      <c r="CF60" s="1027"/>
      <c r="CG60" s="1048"/>
      <c r="CH60" s="753"/>
      <c r="CI60" s="754"/>
      <c r="CJ60" s="754"/>
      <c r="CK60" s="754"/>
      <c r="CL60" s="755"/>
      <c r="CM60" s="753"/>
      <c r="CN60" s="754"/>
      <c r="CO60" s="754"/>
      <c r="CP60" s="754"/>
      <c r="CQ60" s="755"/>
      <c r="CR60" s="753"/>
      <c r="CS60" s="754"/>
      <c r="CT60" s="754"/>
      <c r="CU60" s="754"/>
      <c r="CV60" s="755"/>
      <c r="CW60" s="753"/>
      <c r="CX60" s="754"/>
      <c r="CY60" s="754"/>
      <c r="CZ60" s="754"/>
      <c r="DA60" s="755"/>
      <c r="DB60" s="753"/>
      <c r="DC60" s="754"/>
      <c r="DD60" s="754"/>
      <c r="DE60" s="754"/>
      <c r="DF60" s="755"/>
      <c r="DG60" s="753"/>
      <c r="DH60" s="754"/>
      <c r="DI60" s="754"/>
      <c r="DJ60" s="754"/>
      <c r="DK60" s="755"/>
      <c r="DL60" s="753"/>
      <c r="DM60" s="754"/>
      <c r="DN60" s="754"/>
      <c r="DO60" s="754"/>
      <c r="DP60" s="755"/>
      <c r="DQ60" s="753"/>
      <c r="DR60" s="754"/>
      <c r="DS60" s="754"/>
      <c r="DT60" s="754"/>
      <c r="DU60" s="755"/>
      <c r="DV60" s="1026"/>
      <c r="DW60" s="1027"/>
      <c r="DX60" s="1027"/>
      <c r="DY60" s="1027"/>
      <c r="DZ60" s="1028"/>
      <c r="EA60" s="221"/>
    </row>
    <row r="61" spans="1:131" ht="26.25" customHeight="1" thickBot="1" x14ac:dyDescent="0.25">
      <c r="A61" s="229">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7"/>
      <c r="BF61" s="1007"/>
      <c r="BG61" s="1007"/>
      <c r="BH61" s="1007"/>
      <c r="BI61" s="1008"/>
      <c r="BJ61" s="223"/>
      <c r="BK61" s="223"/>
      <c r="BL61" s="223"/>
      <c r="BM61" s="223"/>
      <c r="BN61" s="223"/>
      <c r="BO61" s="232"/>
      <c r="BP61" s="232"/>
      <c r="BQ61" s="229">
        <v>55</v>
      </c>
      <c r="BR61" s="230"/>
      <c r="BS61" s="1026"/>
      <c r="BT61" s="1027"/>
      <c r="BU61" s="1027"/>
      <c r="BV61" s="1027"/>
      <c r="BW61" s="1027"/>
      <c r="BX61" s="1027"/>
      <c r="BY61" s="1027"/>
      <c r="BZ61" s="1027"/>
      <c r="CA61" s="1027"/>
      <c r="CB61" s="1027"/>
      <c r="CC61" s="1027"/>
      <c r="CD61" s="1027"/>
      <c r="CE61" s="1027"/>
      <c r="CF61" s="1027"/>
      <c r="CG61" s="1048"/>
      <c r="CH61" s="753"/>
      <c r="CI61" s="754"/>
      <c r="CJ61" s="754"/>
      <c r="CK61" s="754"/>
      <c r="CL61" s="755"/>
      <c r="CM61" s="753"/>
      <c r="CN61" s="754"/>
      <c r="CO61" s="754"/>
      <c r="CP61" s="754"/>
      <c r="CQ61" s="755"/>
      <c r="CR61" s="753"/>
      <c r="CS61" s="754"/>
      <c r="CT61" s="754"/>
      <c r="CU61" s="754"/>
      <c r="CV61" s="755"/>
      <c r="CW61" s="753"/>
      <c r="CX61" s="754"/>
      <c r="CY61" s="754"/>
      <c r="CZ61" s="754"/>
      <c r="DA61" s="755"/>
      <c r="DB61" s="753"/>
      <c r="DC61" s="754"/>
      <c r="DD61" s="754"/>
      <c r="DE61" s="754"/>
      <c r="DF61" s="755"/>
      <c r="DG61" s="753"/>
      <c r="DH61" s="754"/>
      <c r="DI61" s="754"/>
      <c r="DJ61" s="754"/>
      <c r="DK61" s="755"/>
      <c r="DL61" s="753"/>
      <c r="DM61" s="754"/>
      <c r="DN61" s="754"/>
      <c r="DO61" s="754"/>
      <c r="DP61" s="755"/>
      <c r="DQ61" s="753"/>
      <c r="DR61" s="754"/>
      <c r="DS61" s="754"/>
      <c r="DT61" s="754"/>
      <c r="DU61" s="755"/>
      <c r="DV61" s="1026"/>
      <c r="DW61" s="1027"/>
      <c r="DX61" s="1027"/>
      <c r="DY61" s="1027"/>
      <c r="DZ61" s="1028"/>
      <c r="EA61" s="221"/>
    </row>
    <row r="62" spans="1:131" ht="26.25" customHeight="1" x14ac:dyDescent="0.2">
      <c r="A62" s="229">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7"/>
      <c r="BF62" s="1007"/>
      <c r="BG62" s="1007"/>
      <c r="BH62" s="1007"/>
      <c r="BI62" s="1008"/>
      <c r="BJ62" s="1061" t="s">
        <v>418</v>
      </c>
      <c r="BK62" s="1062"/>
      <c r="BL62" s="1062"/>
      <c r="BM62" s="1062"/>
      <c r="BN62" s="1063"/>
      <c r="BO62" s="232"/>
      <c r="BP62" s="232"/>
      <c r="BQ62" s="229">
        <v>56</v>
      </c>
      <c r="BR62" s="230"/>
      <c r="BS62" s="1026"/>
      <c r="BT62" s="1027"/>
      <c r="BU62" s="1027"/>
      <c r="BV62" s="1027"/>
      <c r="BW62" s="1027"/>
      <c r="BX62" s="1027"/>
      <c r="BY62" s="1027"/>
      <c r="BZ62" s="1027"/>
      <c r="CA62" s="1027"/>
      <c r="CB62" s="1027"/>
      <c r="CC62" s="1027"/>
      <c r="CD62" s="1027"/>
      <c r="CE62" s="1027"/>
      <c r="CF62" s="1027"/>
      <c r="CG62" s="1048"/>
      <c r="CH62" s="753"/>
      <c r="CI62" s="754"/>
      <c r="CJ62" s="754"/>
      <c r="CK62" s="754"/>
      <c r="CL62" s="755"/>
      <c r="CM62" s="753"/>
      <c r="CN62" s="754"/>
      <c r="CO62" s="754"/>
      <c r="CP62" s="754"/>
      <c r="CQ62" s="755"/>
      <c r="CR62" s="753"/>
      <c r="CS62" s="754"/>
      <c r="CT62" s="754"/>
      <c r="CU62" s="754"/>
      <c r="CV62" s="755"/>
      <c r="CW62" s="753"/>
      <c r="CX62" s="754"/>
      <c r="CY62" s="754"/>
      <c r="CZ62" s="754"/>
      <c r="DA62" s="755"/>
      <c r="DB62" s="753"/>
      <c r="DC62" s="754"/>
      <c r="DD62" s="754"/>
      <c r="DE62" s="754"/>
      <c r="DF62" s="755"/>
      <c r="DG62" s="753"/>
      <c r="DH62" s="754"/>
      <c r="DI62" s="754"/>
      <c r="DJ62" s="754"/>
      <c r="DK62" s="755"/>
      <c r="DL62" s="753"/>
      <c r="DM62" s="754"/>
      <c r="DN62" s="754"/>
      <c r="DO62" s="754"/>
      <c r="DP62" s="755"/>
      <c r="DQ62" s="753"/>
      <c r="DR62" s="754"/>
      <c r="DS62" s="754"/>
      <c r="DT62" s="754"/>
      <c r="DU62" s="755"/>
      <c r="DV62" s="1026"/>
      <c r="DW62" s="1027"/>
      <c r="DX62" s="1027"/>
      <c r="DY62" s="1027"/>
      <c r="DZ62" s="1028"/>
      <c r="EA62" s="221"/>
    </row>
    <row r="63" spans="1:131" ht="26.25" customHeight="1" thickBot="1" x14ac:dyDescent="0.25">
      <c r="A63" s="231" t="s">
        <v>394</v>
      </c>
      <c r="B63" s="972" t="s">
        <v>419</v>
      </c>
      <c r="C63" s="973"/>
      <c r="D63" s="973"/>
      <c r="E63" s="973"/>
      <c r="F63" s="973"/>
      <c r="G63" s="973"/>
      <c r="H63" s="973"/>
      <c r="I63" s="973"/>
      <c r="J63" s="973"/>
      <c r="K63" s="973"/>
      <c r="L63" s="973"/>
      <c r="M63" s="973"/>
      <c r="N63" s="973"/>
      <c r="O63" s="973"/>
      <c r="P63" s="983"/>
      <c r="Q63" s="997"/>
      <c r="R63" s="998"/>
      <c r="S63" s="998"/>
      <c r="T63" s="998"/>
      <c r="U63" s="998"/>
      <c r="V63" s="998"/>
      <c r="W63" s="998"/>
      <c r="X63" s="998"/>
      <c r="Y63" s="998"/>
      <c r="Z63" s="998"/>
      <c r="AA63" s="998"/>
      <c r="AB63" s="998"/>
      <c r="AC63" s="998"/>
      <c r="AD63" s="998"/>
      <c r="AE63" s="1054"/>
      <c r="AF63" s="1055">
        <f>SUM(AF28:AJ62)</f>
        <v>24195</v>
      </c>
      <c r="AG63" s="994"/>
      <c r="AH63" s="994"/>
      <c r="AI63" s="994"/>
      <c r="AJ63" s="1056"/>
      <c r="AK63" s="1057"/>
      <c r="AL63" s="998"/>
      <c r="AM63" s="998"/>
      <c r="AN63" s="998"/>
      <c r="AO63" s="998"/>
      <c r="AP63" s="994">
        <f t="shared" ref="AP63" si="0">SUM(AP28:AT62)</f>
        <v>107569</v>
      </c>
      <c r="AQ63" s="994"/>
      <c r="AR63" s="994"/>
      <c r="AS63" s="994"/>
      <c r="AT63" s="994"/>
      <c r="AU63" s="994">
        <f t="shared" ref="AU63" si="1">SUM(AU28:AY62)</f>
        <v>44641</v>
      </c>
      <c r="AV63" s="994"/>
      <c r="AW63" s="994"/>
      <c r="AX63" s="994"/>
      <c r="AY63" s="994"/>
      <c r="AZ63" s="1051"/>
      <c r="BA63" s="1051"/>
      <c r="BB63" s="1051"/>
      <c r="BC63" s="1051"/>
      <c r="BD63" s="1051"/>
      <c r="BE63" s="995"/>
      <c r="BF63" s="995"/>
      <c r="BG63" s="995"/>
      <c r="BH63" s="995"/>
      <c r="BI63" s="996"/>
      <c r="BJ63" s="1052" t="s">
        <v>180</v>
      </c>
      <c r="BK63" s="988"/>
      <c r="BL63" s="988"/>
      <c r="BM63" s="988"/>
      <c r="BN63" s="1053"/>
      <c r="BO63" s="232"/>
      <c r="BP63" s="232"/>
      <c r="BQ63" s="229">
        <v>57</v>
      </c>
      <c r="BR63" s="230"/>
      <c r="BS63" s="1026"/>
      <c r="BT63" s="1027"/>
      <c r="BU63" s="1027"/>
      <c r="BV63" s="1027"/>
      <c r="BW63" s="1027"/>
      <c r="BX63" s="1027"/>
      <c r="BY63" s="1027"/>
      <c r="BZ63" s="1027"/>
      <c r="CA63" s="1027"/>
      <c r="CB63" s="1027"/>
      <c r="CC63" s="1027"/>
      <c r="CD63" s="1027"/>
      <c r="CE63" s="1027"/>
      <c r="CF63" s="1027"/>
      <c r="CG63" s="1048"/>
      <c r="CH63" s="753"/>
      <c r="CI63" s="754"/>
      <c r="CJ63" s="754"/>
      <c r="CK63" s="754"/>
      <c r="CL63" s="755"/>
      <c r="CM63" s="753"/>
      <c r="CN63" s="754"/>
      <c r="CO63" s="754"/>
      <c r="CP63" s="754"/>
      <c r="CQ63" s="755"/>
      <c r="CR63" s="753"/>
      <c r="CS63" s="754"/>
      <c r="CT63" s="754"/>
      <c r="CU63" s="754"/>
      <c r="CV63" s="755"/>
      <c r="CW63" s="753"/>
      <c r="CX63" s="754"/>
      <c r="CY63" s="754"/>
      <c r="CZ63" s="754"/>
      <c r="DA63" s="755"/>
      <c r="DB63" s="753"/>
      <c r="DC63" s="754"/>
      <c r="DD63" s="754"/>
      <c r="DE63" s="754"/>
      <c r="DF63" s="755"/>
      <c r="DG63" s="753"/>
      <c r="DH63" s="754"/>
      <c r="DI63" s="754"/>
      <c r="DJ63" s="754"/>
      <c r="DK63" s="755"/>
      <c r="DL63" s="753"/>
      <c r="DM63" s="754"/>
      <c r="DN63" s="754"/>
      <c r="DO63" s="754"/>
      <c r="DP63" s="755"/>
      <c r="DQ63" s="753"/>
      <c r="DR63" s="754"/>
      <c r="DS63" s="754"/>
      <c r="DT63" s="754"/>
      <c r="DU63" s="755"/>
      <c r="DV63" s="1026"/>
      <c r="DW63" s="1027"/>
      <c r="DX63" s="1027"/>
      <c r="DY63" s="1027"/>
      <c r="DZ63" s="1028"/>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6"/>
      <c r="BT64" s="1027"/>
      <c r="BU64" s="1027"/>
      <c r="BV64" s="1027"/>
      <c r="BW64" s="1027"/>
      <c r="BX64" s="1027"/>
      <c r="BY64" s="1027"/>
      <c r="BZ64" s="1027"/>
      <c r="CA64" s="1027"/>
      <c r="CB64" s="1027"/>
      <c r="CC64" s="1027"/>
      <c r="CD64" s="1027"/>
      <c r="CE64" s="1027"/>
      <c r="CF64" s="1027"/>
      <c r="CG64" s="1048"/>
      <c r="CH64" s="753"/>
      <c r="CI64" s="754"/>
      <c r="CJ64" s="754"/>
      <c r="CK64" s="754"/>
      <c r="CL64" s="755"/>
      <c r="CM64" s="753"/>
      <c r="CN64" s="754"/>
      <c r="CO64" s="754"/>
      <c r="CP64" s="754"/>
      <c r="CQ64" s="755"/>
      <c r="CR64" s="753"/>
      <c r="CS64" s="754"/>
      <c r="CT64" s="754"/>
      <c r="CU64" s="754"/>
      <c r="CV64" s="755"/>
      <c r="CW64" s="753"/>
      <c r="CX64" s="754"/>
      <c r="CY64" s="754"/>
      <c r="CZ64" s="754"/>
      <c r="DA64" s="755"/>
      <c r="DB64" s="753"/>
      <c r="DC64" s="754"/>
      <c r="DD64" s="754"/>
      <c r="DE64" s="754"/>
      <c r="DF64" s="755"/>
      <c r="DG64" s="753"/>
      <c r="DH64" s="754"/>
      <c r="DI64" s="754"/>
      <c r="DJ64" s="754"/>
      <c r="DK64" s="755"/>
      <c r="DL64" s="753"/>
      <c r="DM64" s="754"/>
      <c r="DN64" s="754"/>
      <c r="DO64" s="754"/>
      <c r="DP64" s="755"/>
      <c r="DQ64" s="753"/>
      <c r="DR64" s="754"/>
      <c r="DS64" s="754"/>
      <c r="DT64" s="754"/>
      <c r="DU64" s="755"/>
      <c r="DV64" s="1026"/>
      <c r="DW64" s="1027"/>
      <c r="DX64" s="1027"/>
      <c r="DY64" s="1027"/>
      <c r="DZ64" s="1028"/>
      <c r="EA64" s="221"/>
    </row>
    <row r="65" spans="1:131" ht="26.25" customHeight="1" thickBot="1" x14ac:dyDescent="0.25">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6"/>
      <c r="BT65" s="1027"/>
      <c r="BU65" s="1027"/>
      <c r="BV65" s="1027"/>
      <c r="BW65" s="1027"/>
      <c r="BX65" s="1027"/>
      <c r="BY65" s="1027"/>
      <c r="BZ65" s="1027"/>
      <c r="CA65" s="1027"/>
      <c r="CB65" s="1027"/>
      <c r="CC65" s="1027"/>
      <c r="CD65" s="1027"/>
      <c r="CE65" s="1027"/>
      <c r="CF65" s="1027"/>
      <c r="CG65" s="1048"/>
      <c r="CH65" s="753"/>
      <c r="CI65" s="754"/>
      <c r="CJ65" s="754"/>
      <c r="CK65" s="754"/>
      <c r="CL65" s="755"/>
      <c r="CM65" s="753"/>
      <c r="CN65" s="754"/>
      <c r="CO65" s="754"/>
      <c r="CP65" s="754"/>
      <c r="CQ65" s="755"/>
      <c r="CR65" s="753"/>
      <c r="CS65" s="754"/>
      <c r="CT65" s="754"/>
      <c r="CU65" s="754"/>
      <c r="CV65" s="755"/>
      <c r="CW65" s="753"/>
      <c r="CX65" s="754"/>
      <c r="CY65" s="754"/>
      <c r="CZ65" s="754"/>
      <c r="DA65" s="755"/>
      <c r="DB65" s="753"/>
      <c r="DC65" s="754"/>
      <c r="DD65" s="754"/>
      <c r="DE65" s="754"/>
      <c r="DF65" s="755"/>
      <c r="DG65" s="753"/>
      <c r="DH65" s="754"/>
      <c r="DI65" s="754"/>
      <c r="DJ65" s="754"/>
      <c r="DK65" s="755"/>
      <c r="DL65" s="753"/>
      <c r="DM65" s="754"/>
      <c r="DN65" s="754"/>
      <c r="DO65" s="754"/>
      <c r="DP65" s="755"/>
      <c r="DQ65" s="753"/>
      <c r="DR65" s="754"/>
      <c r="DS65" s="754"/>
      <c r="DT65" s="754"/>
      <c r="DU65" s="755"/>
      <c r="DV65" s="1026"/>
      <c r="DW65" s="1027"/>
      <c r="DX65" s="1027"/>
      <c r="DY65" s="1027"/>
      <c r="DZ65" s="1028"/>
      <c r="EA65" s="221"/>
    </row>
    <row r="66" spans="1:131" ht="26.25" customHeight="1" x14ac:dyDescent="0.2">
      <c r="A66" s="1029" t="s">
        <v>421</v>
      </c>
      <c r="B66" s="1030"/>
      <c r="C66" s="1030"/>
      <c r="D66" s="1030"/>
      <c r="E66" s="1030"/>
      <c r="F66" s="1030"/>
      <c r="G66" s="1030"/>
      <c r="H66" s="1030"/>
      <c r="I66" s="1030"/>
      <c r="J66" s="1030"/>
      <c r="K66" s="1030"/>
      <c r="L66" s="1030"/>
      <c r="M66" s="1030"/>
      <c r="N66" s="1030"/>
      <c r="O66" s="1030"/>
      <c r="P66" s="1031"/>
      <c r="Q66" s="1035" t="s">
        <v>398</v>
      </c>
      <c r="R66" s="1036"/>
      <c r="S66" s="1036"/>
      <c r="T66" s="1036"/>
      <c r="U66" s="1037"/>
      <c r="V66" s="1035" t="s">
        <v>422</v>
      </c>
      <c r="W66" s="1036"/>
      <c r="X66" s="1036"/>
      <c r="Y66" s="1036"/>
      <c r="Z66" s="1037"/>
      <c r="AA66" s="1035" t="s">
        <v>423</v>
      </c>
      <c r="AB66" s="1036"/>
      <c r="AC66" s="1036"/>
      <c r="AD66" s="1036"/>
      <c r="AE66" s="1037"/>
      <c r="AF66" s="1041" t="s">
        <v>424</v>
      </c>
      <c r="AG66" s="1042"/>
      <c r="AH66" s="1042"/>
      <c r="AI66" s="1042"/>
      <c r="AJ66" s="1043"/>
      <c r="AK66" s="1035" t="s">
        <v>402</v>
      </c>
      <c r="AL66" s="1030"/>
      <c r="AM66" s="1030"/>
      <c r="AN66" s="1030"/>
      <c r="AO66" s="1031"/>
      <c r="AP66" s="1035" t="s">
        <v>425</v>
      </c>
      <c r="AQ66" s="1036"/>
      <c r="AR66" s="1036"/>
      <c r="AS66" s="1036"/>
      <c r="AT66" s="1037"/>
      <c r="AU66" s="1035" t="s">
        <v>426</v>
      </c>
      <c r="AV66" s="1036"/>
      <c r="AW66" s="1036"/>
      <c r="AX66" s="1036"/>
      <c r="AY66" s="1037"/>
      <c r="AZ66" s="1035" t="s">
        <v>379</v>
      </c>
      <c r="BA66" s="1036"/>
      <c r="BB66" s="1036"/>
      <c r="BC66" s="1036"/>
      <c r="BD66" s="1049"/>
      <c r="BE66" s="232"/>
      <c r="BF66" s="232"/>
      <c r="BG66" s="232"/>
      <c r="BH66" s="232"/>
      <c r="BI66" s="232"/>
      <c r="BJ66" s="232"/>
      <c r="BK66" s="232"/>
      <c r="BL66" s="232"/>
      <c r="BM66" s="232"/>
      <c r="BN66" s="232"/>
      <c r="BO66" s="232"/>
      <c r="BP66" s="232"/>
      <c r="BQ66" s="229">
        <v>60</v>
      </c>
      <c r="BR66" s="234"/>
      <c r="BS66" s="980"/>
      <c r="BT66" s="981"/>
      <c r="BU66" s="981"/>
      <c r="BV66" s="981"/>
      <c r="BW66" s="981"/>
      <c r="BX66" s="981"/>
      <c r="BY66" s="981"/>
      <c r="BZ66" s="981"/>
      <c r="CA66" s="981"/>
      <c r="CB66" s="981"/>
      <c r="CC66" s="981"/>
      <c r="CD66" s="981"/>
      <c r="CE66" s="981"/>
      <c r="CF66" s="981"/>
      <c r="CG66" s="990"/>
      <c r="CH66" s="991"/>
      <c r="CI66" s="992"/>
      <c r="CJ66" s="992"/>
      <c r="CK66" s="992"/>
      <c r="CL66" s="993"/>
      <c r="CM66" s="991"/>
      <c r="CN66" s="992"/>
      <c r="CO66" s="992"/>
      <c r="CP66" s="992"/>
      <c r="CQ66" s="993"/>
      <c r="CR66" s="991"/>
      <c r="CS66" s="992"/>
      <c r="CT66" s="992"/>
      <c r="CU66" s="992"/>
      <c r="CV66" s="993"/>
      <c r="CW66" s="991"/>
      <c r="CX66" s="992"/>
      <c r="CY66" s="992"/>
      <c r="CZ66" s="992"/>
      <c r="DA66" s="993"/>
      <c r="DB66" s="991"/>
      <c r="DC66" s="992"/>
      <c r="DD66" s="992"/>
      <c r="DE66" s="992"/>
      <c r="DF66" s="993"/>
      <c r="DG66" s="991"/>
      <c r="DH66" s="992"/>
      <c r="DI66" s="992"/>
      <c r="DJ66" s="992"/>
      <c r="DK66" s="993"/>
      <c r="DL66" s="991"/>
      <c r="DM66" s="992"/>
      <c r="DN66" s="992"/>
      <c r="DO66" s="992"/>
      <c r="DP66" s="993"/>
      <c r="DQ66" s="991"/>
      <c r="DR66" s="992"/>
      <c r="DS66" s="992"/>
      <c r="DT66" s="992"/>
      <c r="DU66" s="993"/>
      <c r="DV66" s="980"/>
      <c r="DW66" s="981"/>
      <c r="DX66" s="981"/>
      <c r="DY66" s="981"/>
      <c r="DZ66" s="982"/>
      <c r="EA66" s="221"/>
    </row>
    <row r="67" spans="1:131" ht="26.25" customHeight="1" thickBot="1" x14ac:dyDescent="0.25">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32"/>
      <c r="BF67" s="232"/>
      <c r="BG67" s="232"/>
      <c r="BH67" s="232"/>
      <c r="BI67" s="232"/>
      <c r="BJ67" s="232"/>
      <c r="BK67" s="232"/>
      <c r="BL67" s="232"/>
      <c r="BM67" s="232"/>
      <c r="BN67" s="232"/>
      <c r="BO67" s="232"/>
      <c r="BP67" s="232"/>
      <c r="BQ67" s="229">
        <v>61</v>
      </c>
      <c r="BR67" s="234"/>
      <c r="BS67" s="980"/>
      <c r="BT67" s="981"/>
      <c r="BU67" s="981"/>
      <c r="BV67" s="981"/>
      <c r="BW67" s="981"/>
      <c r="BX67" s="981"/>
      <c r="BY67" s="981"/>
      <c r="BZ67" s="981"/>
      <c r="CA67" s="981"/>
      <c r="CB67" s="981"/>
      <c r="CC67" s="981"/>
      <c r="CD67" s="981"/>
      <c r="CE67" s="981"/>
      <c r="CF67" s="981"/>
      <c r="CG67" s="990"/>
      <c r="CH67" s="991"/>
      <c r="CI67" s="992"/>
      <c r="CJ67" s="992"/>
      <c r="CK67" s="992"/>
      <c r="CL67" s="993"/>
      <c r="CM67" s="991"/>
      <c r="CN67" s="992"/>
      <c r="CO67" s="992"/>
      <c r="CP67" s="992"/>
      <c r="CQ67" s="993"/>
      <c r="CR67" s="991"/>
      <c r="CS67" s="992"/>
      <c r="CT67" s="992"/>
      <c r="CU67" s="992"/>
      <c r="CV67" s="993"/>
      <c r="CW67" s="991"/>
      <c r="CX67" s="992"/>
      <c r="CY67" s="992"/>
      <c r="CZ67" s="992"/>
      <c r="DA67" s="993"/>
      <c r="DB67" s="991"/>
      <c r="DC67" s="992"/>
      <c r="DD67" s="992"/>
      <c r="DE67" s="992"/>
      <c r="DF67" s="993"/>
      <c r="DG67" s="991"/>
      <c r="DH67" s="992"/>
      <c r="DI67" s="992"/>
      <c r="DJ67" s="992"/>
      <c r="DK67" s="993"/>
      <c r="DL67" s="991"/>
      <c r="DM67" s="992"/>
      <c r="DN67" s="992"/>
      <c r="DO67" s="992"/>
      <c r="DP67" s="993"/>
      <c r="DQ67" s="991"/>
      <c r="DR67" s="992"/>
      <c r="DS67" s="992"/>
      <c r="DT67" s="992"/>
      <c r="DU67" s="993"/>
      <c r="DV67" s="980"/>
      <c r="DW67" s="981"/>
      <c r="DX67" s="981"/>
      <c r="DY67" s="981"/>
      <c r="DZ67" s="982"/>
      <c r="EA67" s="221"/>
    </row>
    <row r="68" spans="1:131" ht="26.25" customHeight="1" thickTop="1" x14ac:dyDescent="0.2">
      <c r="A68" s="227">
        <v>1</v>
      </c>
      <c r="B68" s="1022" t="s">
        <v>610</v>
      </c>
      <c r="C68" s="1023"/>
      <c r="D68" s="1023"/>
      <c r="E68" s="1023"/>
      <c r="F68" s="1023"/>
      <c r="G68" s="1023"/>
      <c r="H68" s="1023"/>
      <c r="I68" s="1023"/>
      <c r="J68" s="1023"/>
      <c r="K68" s="1023"/>
      <c r="L68" s="1023"/>
      <c r="M68" s="1023"/>
      <c r="N68" s="1023"/>
      <c r="O68" s="1023"/>
      <c r="P68" s="1024"/>
      <c r="Q68" s="1025"/>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19"/>
      <c r="AR68" s="1019"/>
      <c r="AS68" s="1019"/>
      <c r="AT68" s="1019"/>
      <c r="AU68" s="1019"/>
      <c r="AV68" s="1019"/>
      <c r="AW68" s="1019"/>
      <c r="AX68" s="1019"/>
      <c r="AY68" s="1019"/>
      <c r="AZ68" s="1020"/>
      <c r="BA68" s="1020"/>
      <c r="BB68" s="1020"/>
      <c r="BC68" s="1020"/>
      <c r="BD68" s="1021"/>
      <c r="BE68" s="232"/>
      <c r="BF68" s="232"/>
      <c r="BG68" s="232"/>
      <c r="BH68" s="232"/>
      <c r="BI68" s="232"/>
      <c r="BJ68" s="232"/>
      <c r="BK68" s="232"/>
      <c r="BL68" s="232"/>
      <c r="BM68" s="232"/>
      <c r="BN68" s="232"/>
      <c r="BO68" s="232"/>
      <c r="BP68" s="232"/>
      <c r="BQ68" s="229">
        <v>62</v>
      </c>
      <c r="BR68" s="234"/>
      <c r="BS68" s="980"/>
      <c r="BT68" s="981"/>
      <c r="BU68" s="981"/>
      <c r="BV68" s="981"/>
      <c r="BW68" s="981"/>
      <c r="BX68" s="981"/>
      <c r="BY68" s="981"/>
      <c r="BZ68" s="981"/>
      <c r="CA68" s="981"/>
      <c r="CB68" s="981"/>
      <c r="CC68" s="981"/>
      <c r="CD68" s="981"/>
      <c r="CE68" s="981"/>
      <c r="CF68" s="981"/>
      <c r="CG68" s="990"/>
      <c r="CH68" s="991"/>
      <c r="CI68" s="992"/>
      <c r="CJ68" s="992"/>
      <c r="CK68" s="992"/>
      <c r="CL68" s="993"/>
      <c r="CM68" s="991"/>
      <c r="CN68" s="992"/>
      <c r="CO68" s="992"/>
      <c r="CP68" s="992"/>
      <c r="CQ68" s="993"/>
      <c r="CR68" s="991"/>
      <c r="CS68" s="992"/>
      <c r="CT68" s="992"/>
      <c r="CU68" s="992"/>
      <c r="CV68" s="993"/>
      <c r="CW68" s="991"/>
      <c r="CX68" s="992"/>
      <c r="CY68" s="992"/>
      <c r="CZ68" s="992"/>
      <c r="DA68" s="993"/>
      <c r="DB68" s="991"/>
      <c r="DC68" s="992"/>
      <c r="DD68" s="992"/>
      <c r="DE68" s="992"/>
      <c r="DF68" s="993"/>
      <c r="DG68" s="991"/>
      <c r="DH68" s="992"/>
      <c r="DI68" s="992"/>
      <c r="DJ68" s="992"/>
      <c r="DK68" s="993"/>
      <c r="DL68" s="991"/>
      <c r="DM68" s="992"/>
      <c r="DN68" s="992"/>
      <c r="DO68" s="992"/>
      <c r="DP68" s="993"/>
      <c r="DQ68" s="991"/>
      <c r="DR68" s="992"/>
      <c r="DS68" s="992"/>
      <c r="DT68" s="992"/>
      <c r="DU68" s="993"/>
      <c r="DV68" s="980"/>
      <c r="DW68" s="981"/>
      <c r="DX68" s="981"/>
      <c r="DY68" s="981"/>
      <c r="DZ68" s="982"/>
      <c r="EA68" s="221"/>
    </row>
    <row r="69" spans="1:131" ht="26.25" customHeight="1" x14ac:dyDescent="0.2">
      <c r="A69" s="229">
        <v>2</v>
      </c>
      <c r="B69" s="1009" t="s">
        <v>611</v>
      </c>
      <c r="C69" s="1010"/>
      <c r="D69" s="1010"/>
      <c r="E69" s="1010"/>
      <c r="F69" s="1010"/>
      <c r="G69" s="1010"/>
      <c r="H69" s="1010"/>
      <c r="I69" s="1010"/>
      <c r="J69" s="1010"/>
      <c r="K69" s="1010"/>
      <c r="L69" s="1010"/>
      <c r="M69" s="1010"/>
      <c r="N69" s="1010"/>
      <c r="O69" s="1010"/>
      <c r="P69" s="1011"/>
      <c r="Q69" s="1012">
        <v>584</v>
      </c>
      <c r="R69" s="1006"/>
      <c r="S69" s="1006"/>
      <c r="T69" s="1006"/>
      <c r="U69" s="1006"/>
      <c r="V69" s="1006">
        <v>447</v>
      </c>
      <c r="W69" s="1006"/>
      <c r="X69" s="1006"/>
      <c r="Y69" s="1006"/>
      <c r="Z69" s="1006"/>
      <c r="AA69" s="1006">
        <v>137</v>
      </c>
      <c r="AB69" s="1006"/>
      <c r="AC69" s="1006"/>
      <c r="AD69" s="1006"/>
      <c r="AE69" s="1006"/>
      <c r="AF69" s="1006">
        <v>137</v>
      </c>
      <c r="AG69" s="1006"/>
      <c r="AH69" s="1006"/>
      <c r="AI69" s="1006"/>
      <c r="AJ69" s="1006"/>
      <c r="AK69" s="1013" t="s">
        <v>609</v>
      </c>
      <c r="AL69" s="1014"/>
      <c r="AM69" s="1014"/>
      <c r="AN69" s="1014"/>
      <c r="AO69" s="1015"/>
      <c r="AP69" s="1013" t="s">
        <v>609</v>
      </c>
      <c r="AQ69" s="1014"/>
      <c r="AR69" s="1014"/>
      <c r="AS69" s="1014"/>
      <c r="AT69" s="1015"/>
      <c r="AU69" s="1013" t="s">
        <v>609</v>
      </c>
      <c r="AV69" s="1014"/>
      <c r="AW69" s="1014"/>
      <c r="AX69" s="1014"/>
      <c r="AY69" s="1015"/>
      <c r="AZ69" s="1007"/>
      <c r="BA69" s="1007"/>
      <c r="BB69" s="1007"/>
      <c r="BC69" s="1007"/>
      <c r="BD69" s="1008"/>
      <c r="BE69" s="232"/>
      <c r="BF69" s="232"/>
      <c r="BG69" s="232"/>
      <c r="BH69" s="232"/>
      <c r="BI69" s="232"/>
      <c r="BJ69" s="232"/>
      <c r="BK69" s="232"/>
      <c r="BL69" s="232"/>
      <c r="BM69" s="232"/>
      <c r="BN69" s="232"/>
      <c r="BO69" s="232"/>
      <c r="BP69" s="232"/>
      <c r="BQ69" s="229">
        <v>63</v>
      </c>
      <c r="BR69" s="234"/>
      <c r="BS69" s="980"/>
      <c r="BT69" s="981"/>
      <c r="BU69" s="981"/>
      <c r="BV69" s="981"/>
      <c r="BW69" s="981"/>
      <c r="BX69" s="981"/>
      <c r="BY69" s="981"/>
      <c r="BZ69" s="981"/>
      <c r="CA69" s="981"/>
      <c r="CB69" s="981"/>
      <c r="CC69" s="981"/>
      <c r="CD69" s="981"/>
      <c r="CE69" s="981"/>
      <c r="CF69" s="981"/>
      <c r="CG69" s="990"/>
      <c r="CH69" s="991"/>
      <c r="CI69" s="992"/>
      <c r="CJ69" s="992"/>
      <c r="CK69" s="992"/>
      <c r="CL69" s="993"/>
      <c r="CM69" s="991"/>
      <c r="CN69" s="992"/>
      <c r="CO69" s="992"/>
      <c r="CP69" s="992"/>
      <c r="CQ69" s="993"/>
      <c r="CR69" s="991"/>
      <c r="CS69" s="992"/>
      <c r="CT69" s="992"/>
      <c r="CU69" s="992"/>
      <c r="CV69" s="993"/>
      <c r="CW69" s="991"/>
      <c r="CX69" s="992"/>
      <c r="CY69" s="992"/>
      <c r="CZ69" s="992"/>
      <c r="DA69" s="993"/>
      <c r="DB69" s="991"/>
      <c r="DC69" s="992"/>
      <c r="DD69" s="992"/>
      <c r="DE69" s="992"/>
      <c r="DF69" s="993"/>
      <c r="DG69" s="991"/>
      <c r="DH69" s="992"/>
      <c r="DI69" s="992"/>
      <c r="DJ69" s="992"/>
      <c r="DK69" s="993"/>
      <c r="DL69" s="991"/>
      <c r="DM69" s="992"/>
      <c r="DN69" s="992"/>
      <c r="DO69" s="992"/>
      <c r="DP69" s="993"/>
      <c r="DQ69" s="991"/>
      <c r="DR69" s="992"/>
      <c r="DS69" s="992"/>
      <c r="DT69" s="992"/>
      <c r="DU69" s="993"/>
      <c r="DV69" s="980"/>
      <c r="DW69" s="981"/>
      <c r="DX69" s="981"/>
      <c r="DY69" s="981"/>
      <c r="DZ69" s="982"/>
      <c r="EA69" s="221"/>
    </row>
    <row r="70" spans="1:131" ht="26.25" customHeight="1" x14ac:dyDescent="0.2">
      <c r="A70" s="229">
        <v>3</v>
      </c>
      <c r="B70" s="1009" t="s">
        <v>612</v>
      </c>
      <c r="C70" s="1010"/>
      <c r="D70" s="1010"/>
      <c r="E70" s="1010"/>
      <c r="F70" s="1010"/>
      <c r="G70" s="1010"/>
      <c r="H70" s="1010"/>
      <c r="I70" s="1010"/>
      <c r="J70" s="1010"/>
      <c r="K70" s="1010"/>
      <c r="L70" s="1010"/>
      <c r="M70" s="1010"/>
      <c r="N70" s="1010"/>
      <c r="O70" s="1010"/>
      <c r="P70" s="1011"/>
      <c r="Q70" s="1012">
        <v>574</v>
      </c>
      <c r="R70" s="1006"/>
      <c r="S70" s="1006"/>
      <c r="T70" s="1006"/>
      <c r="U70" s="1006"/>
      <c r="V70" s="1006">
        <v>570</v>
      </c>
      <c r="W70" s="1006"/>
      <c r="X70" s="1006"/>
      <c r="Y70" s="1006"/>
      <c r="Z70" s="1006"/>
      <c r="AA70" s="1006">
        <v>4</v>
      </c>
      <c r="AB70" s="1006"/>
      <c r="AC70" s="1006"/>
      <c r="AD70" s="1006"/>
      <c r="AE70" s="1006"/>
      <c r="AF70" s="1006">
        <v>4</v>
      </c>
      <c r="AG70" s="1006"/>
      <c r="AH70" s="1006"/>
      <c r="AI70" s="1006"/>
      <c r="AJ70" s="1006"/>
      <c r="AK70" s="1006">
        <v>0</v>
      </c>
      <c r="AL70" s="1006"/>
      <c r="AM70" s="1006"/>
      <c r="AN70" s="1006"/>
      <c r="AO70" s="1006"/>
      <c r="AP70" s="1006">
        <v>130</v>
      </c>
      <c r="AQ70" s="1006"/>
      <c r="AR70" s="1006"/>
      <c r="AS70" s="1006"/>
      <c r="AT70" s="1006"/>
      <c r="AU70" s="1006">
        <v>81</v>
      </c>
      <c r="AV70" s="1006"/>
      <c r="AW70" s="1006"/>
      <c r="AX70" s="1006"/>
      <c r="AY70" s="1006"/>
      <c r="AZ70" s="1007"/>
      <c r="BA70" s="1007"/>
      <c r="BB70" s="1007"/>
      <c r="BC70" s="1007"/>
      <c r="BD70" s="1008"/>
      <c r="BE70" s="232"/>
      <c r="BF70" s="232"/>
      <c r="BG70" s="232"/>
      <c r="BH70" s="232"/>
      <c r="BI70" s="232"/>
      <c r="BJ70" s="232"/>
      <c r="BK70" s="232"/>
      <c r="BL70" s="232"/>
      <c r="BM70" s="232"/>
      <c r="BN70" s="232"/>
      <c r="BO70" s="232"/>
      <c r="BP70" s="232"/>
      <c r="BQ70" s="229">
        <v>64</v>
      </c>
      <c r="BR70" s="234"/>
      <c r="BS70" s="980"/>
      <c r="BT70" s="981"/>
      <c r="BU70" s="981"/>
      <c r="BV70" s="981"/>
      <c r="BW70" s="981"/>
      <c r="BX70" s="981"/>
      <c r="BY70" s="981"/>
      <c r="BZ70" s="981"/>
      <c r="CA70" s="981"/>
      <c r="CB70" s="981"/>
      <c r="CC70" s="981"/>
      <c r="CD70" s="981"/>
      <c r="CE70" s="981"/>
      <c r="CF70" s="981"/>
      <c r="CG70" s="990"/>
      <c r="CH70" s="991"/>
      <c r="CI70" s="992"/>
      <c r="CJ70" s="992"/>
      <c r="CK70" s="992"/>
      <c r="CL70" s="993"/>
      <c r="CM70" s="991"/>
      <c r="CN70" s="992"/>
      <c r="CO70" s="992"/>
      <c r="CP70" s="992"/>
      <c r="CQ70" s="993"/>
      <c r="CR70" s="991"/>
      <c r="CS70" s="992"/>
      <c r="CT70" s="992"/>
      <c r="CU70" s="992"/>
      <c r="CV70" s="993"/>
      <c r="CW70" s="991"/>
      <c r="CX70" s="992"/>
      <c r="CY70" s="992"/>
      <c r="CZ70" s="992"/>
      <c r="DA70" s="993"/>
      <c r="DB70" s="991"/>
      <c r="DC70" s="992"/>
      <c r="DD70" s="992"/>
      <c r="DE70" s="992"/>
      <c r="DF70" s="993"/>
      <c r="DG70" s="991"/>
      <c r="DH70" s="992"/>
      <c r="DI70" s="992"/>
      <c r="DJ70" s="992"/>
      <c r="DK70" s="993"/>
      <c r="DL70" s="991"/>
      <c r="DM70" s="992"/>
      <c r="DN70" s="992"/>
      <c r="DO70" s="992"/>
      <c r="DP70" s="993"/>
      <c r="DQ70" s="991"/>
      <c r="DR70" s="992"/>
      <c r="DS70" s="992"/>
      <c r="DT70" s="992"/>
      <c r="DU70" s="993"/>
      <c r="DV70" s="980"/>
      <c r="DW70" s="981"/>
      <c r="DX70" s="981"/>
      <c r="DY70" s="981"/>
      <c r="DZ70" s="982"/>
      <c r="EA70" s="221"/>
    </row>
    <row r="71" spans="1:131" ht="26.25" customHeight="1" x14ac:dyDescent="0.2">
      <c r="A71" s="229">
        <v>4</v>
      </c>
      <c r="B71" s="1009" t="s">
        <v>613</v>
      </c>
      <c r="C71" s="1010"/>
      <c r="D71" s="1010"/>
      <c r="E71" s="1010"/>
      <c r="F71" s="1010"/>
      <c r="G71" s="1010"/>
      <c r="H71" s="1010"/>
      <c r="I71" s="1010"/>
      <c r="J71" s="1010"/>
      <c r="K71" s="1010"/>
      <c r="L71" s="1010"/>
      <c r="M71" s="1010"/>
      <c r="N71" s="1010"/>
      <c r="O71" s="1010"/>
      <c r="P71" s="1011"/>
      <c r="Q71" s="1012">
        <v>11</v>
      </c>
      <c r="R71" s="1006"/>
      <c r="S71" s="1006"/>
      <c r="T71" s="1006"/>
      <c r="U71" s="1006"/>
      <c r="V71" s="1006">
        <v>4</v>
      </c>
      <c r="W71" s="1006"/>
      <c r="X71" s="1006"/>
      <c r="Y71" s="1006"/>
      <c r="Z71" s="1006"/>
      <c r="AA71" s="1006">
        <v>7</v>
      </c>
      <c r="AB71" s="1006"/>
      <c r="AC71" s="1006"/>
      <c r="AD71" s="1006"/>
      <c r="AE71" s="1006"/>
      <c r="AF71" s="1006">
        <v>7</v>
      </c>
      <c r="AG71" s="1006"/>
      <c r="AH71" s="1006"/>
      <c r="AI71" s="1006"/>
      <c r="AJ71" s="1006"/>
      <c r="AK71" s="1013" t="s">
        <v>609</v>
      </c>
      <c r="AL71" s="1014"/>
      <c r="AM71" s="1014"/>
      <c r="AN71" s="1014"/>
      <c r="AO71" s="1015"/>
      <c r="AP71" s="1013" t="s">
        <v>609</v>
      </c>
      <c r="AQ71" s="1014"/>
      <c r="AR71" s="1014"/>
      <c r="AS71" s="1014"/>
      <c r="AT71" s="1015"/>
      <c r="AU71" s="1013" t="s">
        <v>609</v>
      </c>
      <c r="AV71" s="1014"/>
      <c r="AW71" s="1014"/>
      <c r="AX71" s="1014"/>
      <c r="AY71" s="1015"/>
      <c r="AZ71" s="1007"/>
      <c r="BA71" s="1007"/>
      <c r="BB71" s="1007"/>
      <c r="BC71" s="1007"/>
      <c r="BD71" s="1008"/>
      <c r="BE71" s="232"/>
      <c r="BF71" s="232"/>
      <c r="BG71" s="232"/>
      <c r="BH71" s="232"/>
      <c r="BI71" s="232"/>
      <c r="BJ71" s="232"/>
      <c r="BK71" s="232"/>
      <c r="BL71" s="232"/>
      <c r="BM71" s="232"/>
      <c r="BN71" s="232"/>
      <c r="BO71" s="232"/>
      <c r="BP71" s="232"/>
      <c r="BQ71" s="229">
        <v>65</v>
      </c>
      <c r="BR71" s="234"/>
      <c r="BS71" s="980"/>
      <c r="BT71" s="981"/>
      <c r="BU71" s="981"/>
      <c r="BV71" s="981"/>
      <c r="BW71" s="981"/>
      <c r="BX71" s="981"/>
      <c r="BY71" s="981"/>
      <c r="BZ71" s="981"/>
      <c r="CA71" s="981"/>
      <c r="CB71" s="981"/>
      <c r="CC71" s="981"/>
      <c r="CD71" s="981"/>
      <c r="CE71" s="981"/>
      <c r="CF71" s="981"/>
      <c r="CG71" s="990"/>
      <c r="CH71" s="991"/>
      <c r="CI71" s="992"/>
      <c r="CJ71" s="992"/>
      <c r="CK71" s="992"/>
      <c r="CL71" s="993"/>
      <c r="CM71" s="991"/>
      <c r="CN71" s="992"/>
      <c r="CO71" s="992"/>
      <c r="CP71" s="992"/>
      <c r="CQ71" s="993"/>
      <c r="CR71" s="991"/>
      <c r="CS71" s="992"/>
      <c r="CT71" s="992"/>
      <c r="CU71" s="992"/>
      <c r="CV71" s="993"/>
      <c r="CW71" s="991"/>
      <c r="CX71" s="992"/>
      <c r="CY71" s="992"/>
      <c r="CZ71" s="992"/>
      <c r="DA71" s="993"/>
      <c r="DB71" s="991"/>
      <c r="DC71" s="992"/>
      <c r="DD71" s="992"/>
      <c r="DE71" s="992"/>
      <c r="DF71" s="993"/>
      <c r="DG71" s="991"/>
      <c r="DH71" s="992"/>
      <c r="DI71" s="992"/>
      <c r="DJ71" s="992"/>
      <c r="DK71" s="993"/>
      <c r="DL71" s="991"/>
      <c r="DM71" s="992"/>
      <c r="DN71" s="992"/>
      <c r="DO71" s="992"/>
      <c r="DP71" s="993"/>
      <c r="DQ71" s="991"/>
      <c r="DR71" s="992"/>
      <c r="DS71" s="992"/>
      <c r="DT71" s="992"/>
      <c r="DU71" s="993"/>
      <c r="DV71" s="980"/>
      <c r="DW71" s="981"/>
      <c r="DX71" s="981"/>
      <c r="DY71" s="981"/>
      <c r="DZ71" s="982"/>
      <c r="EA71" s="221"/>
    </row>
    <row r="72" spans="1:131" ht="26.25" customHeight="1" x14ac:dyDescent="0.2">
      <c r="A72" s="229">
        <v>5</v>
      </c>
      <c r="B72" s="1009" t="s">
        <v>614</v>
      </c>
      <c r="C72" s="1010"/>
      <c r="D72" s="1010"/>
      <c r="E72" s="1010"/>
      <c r="F72" s="1010"/>
      <c r="G72" s="1010"/>
      <c r="H72" s="1010"/>
      <c r="I72" s="1010"/>
      <c r="J72" s="1010"/>
      <c r="K72" s="1010"/>
      <c r="L72" s="1010"/>
      <c r="M72" s="1010"/>
      <c r="N72" s="1010"/>
      <c r="O72" s="1010"/>
      <c r="P72" s="1011"/>
      <c r="Q72" s="1012">
        <v>8705</v>
      </c>
      <c r="R72" s="1006"/>
      <c r="S72" s="1006"/>
      <c r="T72" s="1006"/>
      <c r="U72" s="1006"/>
      <c r="V72" s="1006">
        <v>7443</v>
      </c>
      <c r="W72" s="1006"/>
      <c r="X72" s="1006"/>
      <c r="Y72" s="1006"/>
      <c r="Z72" s="1006"/>
      <c r="AA72" s="1006">
        <v>1262</v>
      </c>
      <c r="AB72" s="1006"/>
      <c r="AC72" s="1006"/>
      <c r="AD72" s="1006"/>
      <c r="AE72" s="1006"/>
      <c r="AF72" s="1006">
        <v>1262</v>
      </c>
      <c r="AG72" s="1006"/>
      <c r="AH72" s="1006"/>
      <c r="AI72" s="1006"/>
      <c r="AJ72" s="1006"/>
      <c r="AK72" s="1013" t="s">
        <v>609</v>
      </c>
      <c r="AL72" s="1014"/>
      <c r="AM72" s="1014"/>
      <c r="AN72" s="1014"/>
      <c r="AO72" s="1015"/>
      <c r="AP72" s="1013">
        <v>19109</v>
      </c>
      <c r="AQ72" s="1014"/>
      <c r="AR72" s="1014"/>
      <c r="AS72" s="1014"/>
      <c r="AT72" s="1015"/>
      <c r="AU72" s="1013">
        <v>14026</v>
      </c>
      <c r="AV72" s="1014"/>
      <c r="AW72" s="1014"/>
      <c r="AX72" s="1014"/>
      <c r="AY72" s="1015"/>
      <c r="AZ72" s="1007"/>
      <c r="BA72" s="1007"/>
      <c r="BB72" s="1007"/>
      <c r="BC72" s="1007"/>
      <c r="BD72" s="1008"/>
      <c r="BE72" s="232"/>
      <c r="BF72" s="232"/>
      <c r="BG72" s="232"/>
      <c r="BH72" s="232"/>
      <c r="BI72" s="232"/>
      <c r="BJ72" s="232"/>
      <c r="BK72" s="232"/>
      <c r="BL72" s="232"/>
      <c r="BM72" s="232"/>
      <c r="BN72" s="232"/>
      <c r="BO72" s="232"/>
      <c r="BP72" s="232"/>
      <c r="BQ72" s="229">
        <v>66</v>
      </c>
      <c r="BR72" s="234"/>
      <c r="BS72" s="980"/>
      <c r="BT72" s="981"/>
      <c r="BU72" s="981"/>
      <c r="BV72" s="981"/>
      <c r="BW72" s="981"/>
      <c r="BX72" s="981"/>
      <c r="BY72" s="981"/>
      <c r="BZ72" s="981"/>
      <c r="CA72" s="981"/>
      <c r="CB72" s="981"/>
      <c r="CC72" s="981"/>
      <c r="CD72" s="981"/>
      <c r="CE72" s="981"/>
      <c r="CF72" s="981"/>
      <c r="CG72" s="990"/>
      <c r="CH72" s="991"/>
      <c r="CI72" s="992"/>
      <c r="CJ72" s="992"/>
      <c r="CK72" s="992"/>
      <c r="CL72" s="993"/>
      <c r="CM72" s="991"/>
      <c r="CN72" s="992"/>
      <c r="CO72" s="992"/>
      <c r="CP72" s="992"/>
      <c r="CQ72" s="993"/>
      <c r="CR72" s="991"/>
      <c r="CS72" s="992"/>
      <c r="CT72" s="992"/>
      <c r="CU72" s="992"/>
      <c r="CV72" s="993"/>
      <c r="CW72" s="991"/>
      <c r="CX72" s="992"/>
      <c r="CY72" s="992"/>
      <c r="CZ72" s="992"/>
      <c r="DA72" s="993"/>
      <c r="DB72" s="991"/>
      <c r="DC72" s="992"/>
      <c r="DD72" s="992"/>
      <c r="DE72" s="992"/>
      <c r="DF72" s="993"/>
      <c r="DG72" s="991"/>
      <c r="DH72" s="992"/>
      <c r="DI72" s="992"/>
      <c r="DJ72" s="992"/>
      <c r="DK72" s="993"/>
      <c r="DL72" s="991"/>
      <c r="DM72" s="992"/>
      <c r="DN72" s="992"/>
      <c r="DO72" s="992"/>
      <c r="DP72" s="993"/>
      <c r="DQ72" s="991"/>
      <c r="DR72" s="992"/>
      <c r="DS72" s="992"/>
      <c r="DT72" s="992"/>
      <c r="DU72" s="993"/>
      <c r="DV72" s="980"/>
      <c r="DW72" s="981"/>
      <c r="DX72" s="981"/>
      <c r="DY72" s="981"/>
      <c r="DZ72" s="982"/>
      <c r="EA72" s="221"/>
    </row>
    <row r="73" spans="1:131" ht="26.25" customHeight="1" x14ac:dyDescent="0.2">
      <c r="A73" s="229">
        <v>6</v>
      </c>
      <c r="B73" s="1009" t="s">
        <v>615</v>
      </c>
      <c r="C73" s="1010"/>
      <c r="D73" s="1010"/>
      <c r="E73" s="1010"/>
      <c r="F73" s="1010"/>
      <c r="G73" s="1010"/>
      <c r="H73" s="1010"/>
      <c r="I73" s="1010"/>
      <c r="J73" s="1010"/>
      <c r="K73" s="1010"/>
      <c r="L73" s="1010"/>
      <c r="M73" s="1010"/>
      <c r="N73" s="1010"/>
      <c r="O73" s="1010"/>
      <c r="P73" s="1011"/>
      <c r="Q73" s="1012">
        <v>221</v>
      </c>
      <c r="R73" s="1006"/>
      <c r="S73" s="1006"/>
      <c r="T73" s="1006"/>
      <c r="U73" s="1006"/>
      <c r="V73" s="1006">
        <v>212</v>
      </c>
      <c r="W73" s="1006"/>
      <c r="X73" s="1006"/>
      <c r="Y73" s="1006"/>
      <c r="Z73" s="1006"/>
      <c r="AA73" s="1006">
        <v>9</v>
      </c>
      <c r="AB73" s="1006"/>
      <c r="AC73" s="1006"/>
      <c r="AD73" s="1006"/>
      <c r="AE73" s="1006"/>
      <c r="AF73" s="1006">
        <v>9</v>
      </c>
      <c r="AG73" s="1006"/>
      <c r="AH73" s="1006"/>
      <c r="AI73" s="1006"/>
      <c r="AJ73" s="1006"/>
      <c r="AK73" s="1013" t="s">
        <v>609</v>
      </c>
      <c r="AL73" s="1014"/>
      <c r="AM73" s="1014"/>
      <c r="AN73" s="1014"/>
      <c r="AO73" s="1015"/>
      <c r="AP73" s="1013" t="s">
        <v>609</v>
      </c>
      <c r="AQ73" s="1014"/>
      <c r="AR73" s="1014"/>
      <c r="AS73" s="1014"/>
      <c r="AT73" s="1015"/>
      <c r="AU73" s="1013" t="s">
        <v>609</v>
      </c>
      <c r="AV73" s="1014"/>
      <c r="AW73" s="1014"/>
      <c r="AX73" s="1014"/>
      <c r="AY73" s="1015"/>
      <c r="AZ73" s="1007"/>
      <c r="BA73" s="1007"/>
      <c r="BB73" s="1007"/>
      <c r="BC73" s="1007"/>
      <c r="BD73" s="1008"/>
      <c r="BE73" s="232"/>
      <c r="BF73" s="232"/>
      <c r="BG73" s="232"/>
      <c r="BH73" s="232"/>
      <c r="BI73" s="232"/>
      <c r="BJ73" s="232"/>
      <c r="BK73" s="232"/>
      <c r="BL73" s="232"/>
      <c r="BM73" s="232"/>
      <c r="BN73" s="232"/>
      <c r="BO73" s="232"/>
      <c r="BP73" s="232"/>
      <c r="BQ73" s="229">
        <v>67</v>
      </c>
      <c r="BR73" s="234"/>
      <c r="BS73" s="980"/>
      <c r="BT73" s="981"/>
      <c r="BU73" s="981"/>
      <c r="BV73" s="981"/>
      <c r="BW73" s="981"/>
      <c r="BX73" s="981"/>
      <c r="BY73" s="981"/>
      <c r="BZ73" s="981"/>
      <c r="CA73" s="981"/>
      <c r="CB73" s="981"/>
      <c r="CC73" s="981"/>
      <c r="CD73" s="981"/>
      <c r="CE73" s="981"/>
      <c r="CF73" s="981"/>
      <c r="CG73" s="990"/>
      <c r="CH73" s="991"/>
      <c r="CI73" s="992"/>
      <c r="CJ73" s="992"/>
      <c r="CK73" s="992"/>
      <c r="CL73" s="993"/>
      <c r="CM73" s="991"/>
      <c r="CN73" s="992"/>
      <c r="CO73" s="992"/>
      <c r="CP73" s="992"/>
      <c r="CQ73" s="993"/>
      <c r="CR73" s="991"/>
      <c r="CS73" s="992"/>
      <c r="CT73" s="992"/>
      <c r="CU73" s="992"/>
      <c r="CV73" s="993"/>
      <c r="CW73" s="991"/>
      <c r="CX73" s="992"/>
      <c r="CY73" s="992"/>
      <c r="CZ73" s="992"/>
      <c r="DA73" s="993"/>
      <c r="DB73" s="991"/>
      <c r="DC73" s="992"/>
      <c r="DD73" s="992"/>
      <c r="DE73" s="992"/>
      <c r="DF73" s="993"/>
      <c r="DG73" s="991"/>
      <c r="DH73" s="992"/>
      <c r="DI73" s="992"/>
      <c r="DJ73" s="992"/>
      <c r="DK73" s="993"/>
      <c r="DL73" s="991"/>
      <c r="DM73" s="992"/>
      <c r="DN73" s="992"/>
      <c r="DO73" s="992"/>
      <c r="DP73" s="993"/>
      <c r="DQ73" s="991"/>
      <c r="DR73" s="992"/>
      <c r="DS73" s="992"/>
      <c r="DT73" s="992"/>
      <c r="DU73" s="993"/>
      <c r="DV73" s="980"/>
      <c r="DW73" s="981"/>
      <c r="DX73" s="981"/>
      <c r="DY73" s="981"/>
      <c r="DZ73" s="982"/>
      <c r="EA73" s="221"/>
    </row>
    <row r="74" spans="1:131" ht="26.25" customHeight="1" x14ac:dyDescent="0.2">
      <c r="A74" s="229">
        <v>7</v>
      </c>
      <c r="B74" s="1009" t="s">
        <v>616</v>
      </c>
      <c r="C74" s="1010"/>
      <c r="D74" s="1010"/>
      <c r="E74" s="1010"/>
      <c r="F74" s="1010"/>
      <c r="G74" s="1010"/>
      <c r="H74" s="1010"/>
      <c r="I74" s="1010"/>
      <c r="J74" s="1010"/>
      <c r="K74" s="1010"/>
      <c r="L74" s="1010"/>
      <c r="M74" s="1010"/>
      <c r="N74" s="1010"/>
      <c r="O74" s="1010"/>
      <c r="P74" s="1011"/>
      <c r="Q74" s="1018">
        <v>218</v>
      </c>
      <c r="R74" s="1014"/>
      <c r="S74" s="1014"/>
      <c r="T74" s="1014"/>
      <c r="U74" s="1015"/>
      <c r="V74" s="1013">
        <v>193</v>
      </c>
      <c r="W74" s="1014"/>
      <c r="X74" s="1014"/>
      <c r="Y74" s="1014"/>
      <c r="Z74" s="1015"/>
      <c r="AA74" s="1013">
        <v>24</v>
      </c>
      <c r="AB74" s="1014"/>
      <c r="AC74" s="1014"/>
      <c r="AD74" s="1014"/>
      <c r="AE74" s="1015"/>
      <c r="AF74" s="1013">
        <v>24</v>
      </c>
      <c r="AG74" s="1014"/>
      <c r="AH74" s="1014"/>
      <c r="AI74" s="1014"/>
      <c r="AJ74" s="1015"/>
      <c r="AK74" s="1013">
        <v>10</v>
      </c>
      <c r="AL74" s="1014"/>
      <c r="AM74" s="1014"/>
      <c r="AN74" s="1014"/>
      <c r="AO74" s="1015"/>
      <c r="AP74" s="1006" t="s">
        <v>523</v>
      </c>
      <c r="AQ74" s="1006"/>
      <c r="AR74" s="1006"/>
      <c r="AS74" s="1006"/>
      <c r="AT74" s="1006"/>
      <c r="AU74" s="1006" t="s">
        <v>523</v>
      </c>
      <c r="AV74" s="1006"/>
      <c r="AW74" s="1006"/>
      <c r="AX74" s="1006"/>
      <c r="AY74" s="1006"/>
      <c r="AZ74" s="1007"/>
      <c r="BA74" s="1007"/>
      <c r="BB74" s="1007"/>
      <c r="BC74" s="1007"/>
      <c r="BD74" s="1008"/>
      <c r="BE74" s="232"/>
      <c r="BF74" s="232"/>
      <c r="BG74" s="232"/>
      <c r="BH74" s="232"/>
      <c r="BI74" s="232"/>
      <c r="BJ74" s="232"/>
      <c r="BK74" s="232"/>
      <c r="BL74" s="232"/>
      <c r="BM74" s="232"/>
      <c r="BN74" s="232"/>
      <c r="BO74" s="232"/>
      <c r="BP74" s="232"/>
      <c r="BQ74" s="229">
        <v>68</v>
      </c>
      <c r="BR74" s="234"/>
      <c r="BS74" s="980"/>
      <c r="BT74" s="981"/>
      <c r="BU74" s="981"/>
      <c r="BV74" s="981"/>
      <c r="BW74" s="981"/>
      <c r="BX74" s="981"/>
      <c r="BY74" s="981"/>
      <c r="BZ74" s="981"/>
      <c r="CA74" s="981"/>
      <c r="CB74" s="981"/>
      <c r="CC74" s="981"/>
      <c r="CD74" s="981"/>
      <c r="CE74" s="981"/>
      <c r="CF74" s="981"/>
      <c r="CG74" s="990"/>
      <c r="CH74" s="991"/>
      <c r="CI74" s="992"/>
      <c r="CJ74" s="992"/>
      <c r="CK74" s="992"/>
      <c r="CL74" s="993"/>
      <c r="CM74" s="991"/>
      <c r="CN74" s="992"/>
      <c r="CO74" s="992"/>
      <c r="CP74" s="992"/>
      <c r="CQ74" s="993"/>
      <c r="CR74" s="991"/>
      <c r="CS74" s="992"/>
      <c r="CT74" s="992"/>
      <c r="CU74" s="992"/>
      <c r="CV74" s="993"/>
      <c r="CW74" s="991"/>
      <c r="CX74" s="992"/>
      <c r="CY74" s="992"/>
      <c r="CZ74" s="992"/>
      <c r="DA74" s="993"/>
      <c r="DB74" s="991"/>
      <c r="DC74" s="992"/>
      <c r="DD74" s="992"/>
      <c r="DE74" s="992"/>
      <c r="DF74" s="993"/>
      <c r="DG74" s="991"/>
      <c r="DH74" s="992"/>
      <c r="DI74" s="992"/>
      <c r="DJ74" s="992"/>
      <c r="DK74" s="993"/>
      <c r="DL74" s="991"/>
      <c r="DM74" s="992"/>
      <c r="DN74" s="992"/>
      <c r="DO74" s="992"/>
      <c r="DP74" s="993"/>
      <c r="DQ74" s="991"/>
      <c r="DR74" s="992"/>
      <c r="DS74" s="992"/>
      <c r="DT74" s="992"/>
      <c r="DU74" s="993"/>
      <c r="DV74" s="980"/>
      <c r="DW74" s="981"/>
      <c r="DX74" s="981"/>
      <c r="DY74" s="981"/>
      <c r="DZ74" s="982"/>
      <c r="EA74" s="221"/>
    </row>
    <row r="75" spans="1:131" ht="26.25" customHeight="1" x14ac:dyDescent="0.2">
      <c r="A75" s="229">
        <v>8</v>
      </c>
      <c r="B75" s="1009" t="s">
        <v>617</v>
      </c>
      <c r="C75" s="1010"/>
      <c r="D75" s="1010"/>
      <c r="E75" s="1010"/>
      <c r="F75" s="1010"/>
      <c r="G75" s="1010"/>
      <c r="H75" s="1010"/>
      <c r="I75" s="1010"/>
      <c r="J75" s="1010"/>
      <c r="K75" s="1010"/>
      <c r="L75" s="1010"/>
      <c r="M75" s="1010"/>
      <c r="N75" s="1010"/>
      <c r="O75" s="1010"/>
      <c r="P75" s="1011"/>
      <c r="Q75" s="1018"/>
      <c r="R75" s="1014"/>
      <c r="S75" s="1014"/>
      <c r="T75" s="1014"/>
      <c r="U75" s="1015"/>
      <c r="V75" s="1013"/>
      <c r="W75" s="1014"/>
      <c r="X75" s="1014"/>
      <c r="Y75" s="1014"/>
      <c r="Z75" s="1015"/>
      <c r="AA75" s="1013"/>
      <c r="AB75" s="1014"/>
      <c r="AC75" s="1014"/>
      <c r="AD75" s="1014"/>
      <c r="AE75" s="1015"/>
      <c r="AF75" s="1013"/>
      <c r="AG75" s="1014"/>
      <c r="AH75" s="1014"/>
      <c r="AI75" s="1014"/>
      <c r="AJ75" s="1015"/>
      <c r="AK75" s="1013"/>
      <c r="AL75" s="1014"/>
      <c r="AM75" s="1014"/>
      <c r="AN75" s="1014"/>
      <c r="AO75" s="1015"/>
      <c r="AP75" s="1013"/>
      <c r="AQ75" s="1014"/>
      <c r="AR75" s="1014"/>
      <c r="AS75" s="1014"/>
      <c r="AT75" s="1015"/>
      <c r="AU75" s="1013"/>
      <c r="AV75" s="1014"/>
      <c r="AW75" s="1014"/>
      <c r="AX75" s="1014"/>
      <c r="AY75" s="1015"/>
      <c r="AZ75" s="1007"/>
      <c r="BA75" s="1007"/>
      <c r="BB75" s="1007"/>
      <c r="BC75" s="1007"/>
      <c r="BD75" s="1008"/>
      <c r="BE75" s="232"/>
      <c r="BF75" s="232"/>
      <c r="BG75" s="232"/>
      <c r="BH75" s="232"/>
      <c r="BI75" s="232"/>
      <c r="BJ75" s="232"/>
      <c r="BK75" s="232"/>
      <c r="BL75" s="232"/>
      <c r="BM75" s="232"/>
      <c r="BN75" s="232"/>
      <c r="BO75" s="232"/>
      <c r="BP75" s="232"/>
      <c r="BQ75" s="229">
        <v>69</v>
      </c>
      <c r="BR75" s="234"/>
      <c r="BS75" s="980"/>
      <c r="BT75" s="981"/>
      <c r="BU75" s="981"/>
      <c r="BV75" s="981"/>
      <c r="BW75" s="981"/>
      <c r="BX75" s="981"/>
      <c r="BY75" s="981"/>
      <c r="BZ75" s="981"/>
      <c r="CA75" s="981"/>
      <c r="CB75" s="981"/>
      <c r="CC75" s="981"/>
      <c r="CD75" s="981"/>
      <c r="CE75" s="981"/>
      <c r="CF75" s="981"/>
      <c r="CG75" s="990"/>
      <c r="CH75" s="991"/>
      <c r="CI75" s="992"/>
      <c r="CJ75" s="992"/>
      <c r="CK75" s="992"/>
      <c r="CL75" s="993"/>
      <c r="CM75" s="991"/>
      <c r="CN75" s="992"/>
      <c r="CO75" s="992"/>
      <c r="CP75" s="992"/>
      <c r="CQ75" s="993"/>
      <c r="CR75" s="991"/>
      <c r="CS75" s="992"/>
      <c r="CT75" s="992"/>
      <c r="CU75" s="992"/>
      <c r="CV75" s="993"/>
      <c r="CW75" s="991"/>
      <c r="CX75" s="992"/>
      <c r="CY75" s="992"/>
      <c r="CZ75" s="992"/>
      <c r="DA75" s="993"/>
      <c r="DB75" s="991"/>
      <c r="DC75" s="992"/>
      <c r="DD75" s="992"/>
      <c r="DE75" s="992"/>
      <c r="DF75" s="993"/>
      <c r="DG75" s="991"/>
      <c r="DH75" s="992"/>
      <c r="DI75" s="992"/>
      <c r="DJ75" s="992"/>
      <c r="DK75" s="993"/>
      <c r="DL75" s="991"/>
      <c r="DM75" s="992"/>
      <c r="DN75" s="992"/>
      <c r="DO75" s="992"/>
      <c r="DP75" s="993"/>
      <c r="DQ75" s="991"/>
      <c r="DR75" s="992"/>
      <c r="DS75" s="992"/>
      <c r="DT75" s="992"/>
      <c r="DU75" s="993"/>
      <c r="DV75" s="980"/>
      <c r="DW75" s="981"/>
      <c r="DX75" s="981"/>
      <c r="DY75" s="981"/>
      <c r="DZ75" s="982"/>
      <c r="EA75" s="221"/>
    </row>
    <row r="76" spans="1:131" ht="26.25" customHeight="1" x14ac:dyDescent="0.2">
      <c r="A76" s="229">
        <v>9</v>
      </c>
      <c r="B76" s="1009" t="s">
        <v>618</v>
      </c>
      <c r="C76" s="1010"/>
      <c r="D76" s="1010"/>
      <c r="E76" s="1010"/>
      <c r="F76" s="1010"/>
      <c r="G76" s="1010"/>
      <c r="H76" s="1010"/>
      <c r="I76" s="1010"/>
      <c r="J76" s="1010"/>
      <c r="K76" s="1010"/>
      <c r="L76" s="1010"/>
      <c r="M76" s="1010"/>
      <c r="N76" s="1010"/>
      <c r="O76" s="1010"/>
      <c r="P76" s="1011"/>
      <c r="Q76" s="1012">
        <v>347</v>
      </c>
      <c r="R76" s="1006"/>
      <c r="S76" s="1006"/>
      <c r="T76" s="1006"/>
      <c r="U76" s="1006"/>
      <c r="V76" s="1006">
        <v>294</v>
      </c>
      <c r="W76" s="1006"/>
      <c r="X76" s="1006"/>
      <c r="Y76" s="1006"/>
      <c r="Z76" s="1006"/>
      <c r="AA76" s="1006">
        <v>54</v>
      </c>
      <c r="AB76" s="1006"/>
      <c r="AC76" s="1006"/>
      <c r="AD76" s="1006"/>
      <c r="AE76" s="1006"/>
      <c r="AF76" s="1006">
        <v>54</v>
      </c>
      <c r="AG76" s="1006"/>
      <c r="AH76" s="1006"/>
      <c r="AI76" s="1006"/>
      <c r="AJ76" s="1006"/>
      <c r="AK76" s="1013">
        <v>135</v>
      </c>
      <c r="AL76" s="1014"/>
      <c r="AM76" s="1014"/>
      <c r="AN76" s="1014"/>
      <c r="AO76" s="1015"/>
      <c r="AP76" s="1013" t="s">
        <v>609</v>
      </c>
      <c r="AQ76" s="1014"/>
      <c r="AR76" s="1014"/>
      <c r="AS76" s="1014"/>
      <c r="AT76" s="1015"/>
      <c r="AU76" s="1013" t="s">
        <v>609</v>
      </c>
      <c r="AV76" s="1014"/>
      <c r="AW76" s="1014"/>
      <c r="AX76" s="1014"/>
      <c r="AY76" s="1015"/>
      <c r="AZ76" s="1007"/>
      <c r="BA76" s="1007"/>
      <c r="BB76" s="1007"/>
      <c r="BC76" s="1007"/>
      <c r="BD76" s="1008"/>
      <c r="BE76" s="232"/>
      <c r="BF76" s="232"/>
      <c r="BG76" s="232"/>
      <c r="BH76" s="232"/>
      <c r="BI76" s="232"/>
      <c r="BJ76" s="232"/>
      <c r="BK76" s="232"/>
      <c r="BL76" s="232"/>
      <c r="BM76" s="232"/>
      <c r="BN76" s="232"/>
      <c r="BO76" s="232"/>
      <c r="BP76" s="232"/>
      <c r="BQ76" s="229">
        <v>70</v>
      </c>
      <c r="BR76" s="234"/>
      <c r="BS76" s="980"/>
      <c r="BT76" s="981"/>
      <c r="BU76" s="981"/>
      <c r="BV76" s="981"/>
      <c r="BW76" s="981"/>
      <c r="BX76" s="981"/>
      <c r="BY76" s="981"/>
      <c r="BZ76" s="981"/>
      <c r="CA76" s="981"/>
      <c r="CB76" s="981"/>
      <c r="CC76" s="981"/>
      <c r="CD76" s="981"/>
      <c r="CE76" s="981"/>
      <c r="CF76" s="981"/>
      <c r="CG76" s="990"/>
      <c r="CH76" s="991"/>
      <c r="CI76" s="992"/>
      <c r="CJ76" s="992"/>
      <c r="CK76" s="992"/>
      <c r="CL76" s="993"/>
      <c r="CM76" s="991"/>
      <c r="CN76" s="992"/>
      <c r="CO76" s="992"/>
      <c r="CP76" s="992"/>
      <c r="CQ76" s="993"/>
      <c r="CR76" s="991"/>
      <c r="CS76" s="992"/>
      <c r="CT76" s="992"/>
      <c r="CU76" s="992"/>
      <c r="CV76" s="993"/>
      <c r="CW76" s="991"/>
      <c r="CX76" s="992"/>
      <c r="CY76" s="992"/>
      <c r="CZ76" s="992"/>
      <c r="DA76" s="993"/>
      <c r="DB76" s="991"/>
      <c r="DC76" s="992"/>
      <c r="DD76" s="992"/>
      <c r="DE76" s="992"/>
      <c r="DF76" s="993"/>
      <c r="DG76" s="991"/>
      <c r="DH76" s="992"/>
      <c r="DI76" s="992"/>
      <c r="DJ76" s="992"/>
      <c r="DK76" s="993"/>
      <c r="DL76" s="991"/>
      <c r="DM76" s="992"/>
      <c r="DN76" s="992"/>
      <c r="DO76" s="992"/>
      <c r="DP76" s="993"/>
      <c r="DQ76" s="991"/>
      <c r="DR76" s="992"/>
      <c r="DS76" s="992"/>
      <c r="DT76" s="992"/>
      <c r="DU76" s="993"/>
      <c r="DV76" s="980"/>
      <c r="DW76" s="981"/>
      <c r="DX76" s="981"/>
      <c r="DY76" s="981"/>
      <c r="DZ76" s="982"/>
      <c r="EA76" s="221"/>
    </row>
    <row r="77" spans="1:131" ht="26.25" customHeight="1" x14ac:dyDescent="0.2">
      <c r="A77" s="229">
        <v>10</v>
      </c>
      <c r="B77" s="1009" t="s">
        <v>619</v>
      </c>
      <c r="C77" s="1010"/>
      <c r="D77" s="1010"/>
      <c r="E77" s="1010"/>
      <c r="F77" s="1010"/>
      <c r="G77" s="1010"/>
      <c r="H77" s="1010"/>
      <c r="I77" s="1010"/>
      <c r="J77" s="1010"/>
      <c r="K77" s="1010"/>
      <c r="L77" s="1010"/>
      <c r="M77" s="1010"/>
      <c r="N77" s="1010"/>
      <c r="O77" s="1010"/>
      <c r="P77" s="1011"/>
      <c r="Q77" s="1012">
        <v>304201</v>
      </c>
      <c r="R77" s="1006"/>
      <c r="S77" s="1006"/>
      <c r="T77" s="1006"/>
      <c r="U77" s="1006"/>
      <c r="V77" s="1006">
        <v>288028</v>
      </c>
      <c r="W77" s="1006"/>
      <c r="X77" s="1006"/>
      <c r="Y77" s="1006"/>
      <c r="Z77" s="1006"/>
      <c r="AA77" s="1006">
        <v>16173</v>
      </c>
      <c r="AB77" s="1006"/>
      <c r="AC77" s="1006"/>
      <c r="AD77" s="1006"/>
      <c r="AE77" s="1006"/>
      <c r="AF77" s="1006">
        <v>16179</v>
      </c>
      <c r="AG77" s="1006"/>
      <c r="AH77" s="1006"/>
      <c r="AI77" s="1006"/>
      <c r="AJ77" s="1006"/>
      <c r="AK77" s="1013" t="s">
        <v>609</v>
      </c>
      <c r="AL77" s="1014"/>
      <c r="AM77" s="1014"/>
      <c r="AN77" s="1014"/>
      <c r="AO77" s="1015"/>
      <c r="AP77" s="1013" t="s">
        <v>609</v>
      </c>
      <c r="AQ77" s="1014"/>
      <c r="AR77" s="1014"/>
      <c r="AS77" s="1014"/>
      <c r="AT77" s="1015"/>
      <c r="AU77" s="1013" t="s">
        <v>609</v>
      </c>
      <c r="AV77" s="1014"/>
      <c r="AW77" s="1014"/>
      <c r="AX77" s="1014"/>
      <c r="AY77" s="1015"/>
      <c r="AZ77" s="1007"/>
      <c r="BA77" s="1007"/>
      <c r="BB77" s="1007"/>
      <c r="BC77" s="1007"/>
      <c r="BD77" s="1008"/>
      <c r="BE77" s="232"/>
      <c r="BF77" s="232"/>
      <c r="BG77" s="232"/>
      <c r="BH77" s="232"/>
      <c r="BI77" s="232"/>
      <c r="BJ77" s="232"/>
      <c r="BK77" s="232"/>
      <c r="BL77" s="232"/>
      <c r="BM77" s="232"/>
      <c r="BN77" s="232"/>
      <c r="BO77" s="232"/>
      <c r="BP77" s="232"/>
      <c r="BQ77" s="229">
        <v>71</v>
      </c>
      <c r="BR77" s="234"/>
      <c r="BS77" s="980"/>
      <c r="BT77" s="981"/>
      <c r="BU77" s="981"/>
      <c r="BV77" s="981"/>
      <c r="BW77" s="981"/>
      <c r="BX77" s="981"/>
      <c r="BY77" s="981"/>
      <c r="BZ77" s="981"/>
      <c r="CA77" s="981"/>
      <c r="CB77" s="981"/>
      <c r="CC77" s="981"/>
      <c r="CD77" s="981"/>
      <c r="CE77" s="981"/>
      <c r="CF77" s="981"/>
      <c r="CG77" s="990"/>
      <c r="CH77" s="991"/>
      <c r="CI77" s="992"/>
      <c r="CJ77" s="992"/>
      <c r="CK77" s="992"/>
      <c r="CL77" s="993"/>
      <c r="CM77" s="991"/>
      <c r="CN77" s="992"/>
      <c r="CO77" s="992"/>
      <c r="CP77" s="992"/>
      <c r="CQ77" s="993"/>
      <c r="CR77" s="991"/>
      <c r="CS77" s="992"/>
      <c r="CT77" s="992"/>
      <c r="CU77" s="992"/>
      <c r="CV77" s="993"/>
      <c r="CW77" s="991"/>
      <c r="CX77" s="992"/>
      <c r="CY77" s="992"/>
      <c r="CZ77" s="992"/>
      <c r="DA77" s="993"/>
      <c r="DB77" s="991"/>
      <c r="DC77" s="992"/>
      <c r="DD77" s="992"/>
      <c r="DE77" s="992"/>
      <c r="DF77" s="993"/>
      <c r="DG77" s="991"/>
      <c r="DH77" s="992"/>
      <c r="DI77" s="992"/>
      <c r="DJ77" s="992"/>
      <c r="DK77" s="993"/>
      <c r="DL77" s="991"/>
      <c r="DM77" s="992"/>
      <c r="DN77" s="992"/>
      <c r="DO77" s="992"/>
      <c r="DP77" s="993"/>
      <c r="DQ77" s="991"/>
      <c r="DR77" s="992"/>
      <c r="DS77" s="992"/>
      <c r="DT77" s="992"/>
      <c r="DU77" s="993"/>
      <c r="DV77" s="980"/>
      <c r="DW77" s="981"/>
      <c r="DX77" s="981"/>
      <c r="DY77" s="981"/>
      <c r="DZ77" s="982"/>
      <c r="EA77" s="221"/>
    </row>
    <row r="78" spans="1:131" ht="26.25" customHeight="1" x14ac:dyDescent="0.2">
      <c r="A78" s="229">
        <v>11</v>
      </c>
      <c r="B78" s="1009" t="s">
        <v>620</v>
      </c>
      <c r="C78" s="1010"/>
      <c r="D78" s="1010"/>
      <c r="E78" s="1010"/>
      <c r="F78" s="1010"/>
      <c r="G78" s="1010"/>
      <c r="H78" s="1010"/>
      <c r="I78" s="1010"/>
      <c r="J78" s="1010"/>
      <c r="K78" s="1010"/>
      <c r="L78" s="1010"/>
      <c r="M78" s="1010"/>
      <c r="N78" s="1010"/>
      <c r="O78" s="1010"/>
      <c r="P78" s="1011"/>
      <c r="Q78" s="1016" t="s">
        <v>609</v>
      </c>
      <c r="R78" s="1017"/>
      <c r="S78" s="1017"/>
      <c r="T78" s="1017"/>
      <c r="U78" s="1017"/>
      <c r="V78" s="1017" t="s">
        <v>609</v>
      </c>
      <c r="W78" s="1017"/>
      <c r="X78" s="1017"/>
      <c r="Y78" s="1017"/>
      <c r="Z78" s="1017"/>
      <c r="AA78" s="1017" t="s">
        <v>609</v>
      </c>
      <c r="AB78" s="1017"/>
      <c r="AC78" s="1017"/>
      <c r="AD78" s="1017"/>
      <c r="AE78" s="1017"/>
      <c r="AF78" s="1017" t="s">
        <v>609</v>
      </c>
      <c r="AG78" s="1017"/>
      <c r="AH78" s="1017"/>
      <c r="AI78" s="1017"/>
      <c r="AJ78" s="1017"/>
      <c r="AK78" s="1006" t="s">
        <v>609</v>
      </c>
      <c r="AL78" s="1006"/>
      <c r="AM78" s="1006"/>
      <c r="AN78" s="1006"/>
      <c r="AO78" s="1006"/>
      <c r="AP78" s="1006"/>
      <c r="AQ78" s="1006"/>
      <c r="AR78" s="1006"/>
      <c r="AS78" s="1006"/>
      <c r="AT78" s="1006"/>
      <c r="AU78" s="1006"/>
      <c r="AV78" s="1006"/>
      <c r="AW78" s="1006"/>
      <c r="AX78" s="1006"/>
      <c r="AY78" s="1006"/>
      <c r="AZ78" s="1007"/>
      <c r="BA78" s="1007"/>
      <c r="BB78" s="1007"/>
      <c r="BC78" s="1007"/>
      <c r="BD78" s="1008"/>
      <c r="BE78" s="232"/>
      <c r="BF78" s="232"/>
      <c r="BG78" s="232"/>
      <c r="BH78" s="232"/>
      <c r="BI78" s="232"/>
      <c r="BJ78" s="221"/>
      <c r="BK78" s="221"/>
      <c r="BL78" s="221"/>
      <c r="BM78" s="221"/>
      <c r="BN78" s="221"/>
      <c r="BO78" s="232"/>
      <c r="BP78" s="232"/>
      <c r="BQ78" s="229">
        <v>72</v>
      </c>
      <c r="BR78" s="234"/>
      <c r="BS78" s="980"/>
      <c r="BT78" s="981"/>
      <c r="BU78" s="981"/>
      <c r="BV78" s="981"/>
      <c r="BW78" s="981"/>
      <c r="BX78" s="981"/>
      <c r="BY78" s="981"/>
      <c r="BZ78" s="981"/>
      <c r="CA78" s="981"/>
      <c r="CB78" s="981"/>
      <c r="CC78" s="981"/>
      <c r="CD78" s="981"/>
      <c r="CE78" s="981"/>
      <c r="CF78" s="981"/>
      <c r="CG78" s="990"/>
      <c r="CH78" s="991"/>
      <c r="CI78" s="992"/>
      <c r="CJ78" s="992"/>
      <c r="CK78" s="992"/>
      <c r="CL78" s="993"/>
      <c r="CM78" s="991"/>
      <c r="CN78" s="992"/>
      <c r="CO78" s="992"/>
      <c r="CP78" s="992"/>
      <c r="CQ78" s="993"/>
      <c r="CR78" s="991"/>
      <c r="CS78" s="992"/>
      <c r="CT78" s="992"/>
      <c r="CU78" s="992"/>
      <c r="CV78" s="993"/>
      <c r="CW78" s="991"/>
      <c r="CX78" s="992"/>
      <c r="CY78" s="992"/>
      <c r="CZ78" s="992"/>
      <c r="DA78" s="993"/>
      <c r="DB78" s="991"/>
      <c r="DC78" s="992"/>
      <c r="DD78" s="992"/>
      <c r="DE78" s="992"/>
      <c r="DF78" s="993"/>
      <c r="DG78" s="991"/>
      <c r="DH78" s="992"/>
      <c r="DI78" s="992"/>
      <c r="DJ78" s="992"/>
      <c r="DK78" s="993"/>
      <c r="DL78" s="991"/>
      <c r="DM78" s="992"/>
      <c r="DN78" s="992"/>
      <c r="DO78" s="992"/>
      <c r="DP78" s="993"/>
      <c r="DQ78" s="991"/>
      <c r="DR78" s="992"/>
      <c r="DS78" s="992"/>
      <c r="DT78" s="992"/>
      <c r="DU78" s="993"/>
      <c r="DV78" s="980"/>
      <c r="DW78" s="981"/>
      <c r="DX78" s="981"/>
      <c r="DY78" s="981"/>
      <c r="DZ78" s="982"/>
      <c r="EA78" s="221"/>
    </row>
    <row r="79" spans="1:131" ht="26.25" customHeight="1" x14ac:dyDescent="0.2">
      <c r="A79" s="229">
        <v>12</v>
      </c>
      <c r="B79" s="1009" t="s">
        <v>621</v>
      </c>
      <c r="C79" s="1010"/>
      <c r="D79" s="1010"/>
      <c r="E79" s="1010"/>
      <c r="F79" s="1010"/>
      <c r="G79" s="1010"/>
      <c r="H79" s="1010"/>
      <c r="I79" s="1010"/>
      <c r="J79" s="1010"/>
      <c r="K79" s="1010"/>
      <c r="L79" s="1010"/>
      <c r="M79" s="1010"/>
      <c r="N79" s="1010"/>
      <c r="O79" s="1010"/>
      <c r="P79" s="1011"/>
      <c r="Q79" s="1016">
        <v>192</v>
      </c>
      <c r="R79" s="1017"/>
      <c r="S79" s="1017"/>
      <c r="T79" s="1017"/>
      <c r="U79" s="1017"/>
      <c r="V79" s="1017">
        <v>184</v>
      </c>
      <c r="W79" s="1017"/>
      <c r="X79" s="1017"/>
      <c r="Y79" s="1017"/>
      <c r="Z79" s="1017"/>
      <c r="AA79" s="1017">
        <v>7</v>
      </c>
      <c r="AB79" s="1017"/>
      <c r="AC79" s="1017"/>
      <c r="AD79" s="1017"/>
      <c r="AE79" s="1017"/>
      <c r="AF79" s="1017">
        <v>7</v>
      </c>
      <c r="AG79" s="1017"/>
      <c r="AH79" s="1017"/>
      <c r="AI79" s="1017"/>
      <c r="AJ79" s="1017"/>
      <c r="AK79" s="1017" t="s">
        <v>523</v>
      </c>
      <c r="AL79" s="1017"/>
      <c r="AM79" s="1017"/>
      <c r="AN79" s="1017"/>
      <c r="AO79" s="1017"/>
      <c r="AP79" s="1006" t="s">
        <v>523</v>
      </c>
      <c r="AQ79" s="1006"/>
      <c r="AR79" s="1006"/>
      <c r="AS79" s="1006"/>
      <c r="AT79" s="1006"/>
      <c r="AU79" s="1006" t="s">
        <v>523</v>
      </c>
      <c r="AV79" s="1006"/>
      <c r="AW79" s="1006"/>
      <c r="AX79" s="1006"/>
      <c r="AY79" s="1006"/>
      <c r="AZ79" s="1007"/>
      <c r="BA79" s="1007"/>
      <c r="BB79" s="1007"/>
      <c r="BC79" s="1007"/>
      <c r="BD79" s="1008"/>
      <c r="BE79" s="232"/>
      <c r="BF79" s="232"/>
      <c r="BG79" s="232"/>
      <c r="BH79" s="232"/>
      <c r="BI79" s="232"/>
      <c r="BJ79" s="221"/>
      <c r="BK79" s="221"/>
      <c r="BL79" s="221"/>
      <c r="BM79" s="221"/>
      <c r="BN79" s="221"/>
      <c r="BO79" s="232"/>
      <c r="BP79" s="232"/>
      <c r="BQ79" s="229">
        <v>73</v>
      </c>
      <c r="BR79" s="234"/>
      <c r="BS79" s="980"/>
      <c r="BT79" s="981"/>
      <c r="BU79" s="981"/>
      <c r="BV79" s="981"/>
      <c r="BW79" s="981"/>
      <c r="BX79" s="981"/>
      <c r="BY79" s="981"/>
      <c r="BZ79" s="981"/>
      <c r="CA79" s="981"/>
      <c r="CB79" s="981"/>
      <c r="CC79" s="981"/>
      <c r="CD79" s="981"/>
      <c r="CE79" s="981"/>
      <c r="CF79" s="981"/>
      <c r="CG79" s="990"/>
      <c r="CH79" s="991"/>
      <c r="CI79" s="992"/>
      <c r="CJ79" s="992"/>
      <c r="CK79" s="992"/>
      <c r="CL79" s="993"/>
      <c r="CM79" s="991"/>
      <c r="CN79" s="992"/>
      <c r="CO79" s="992"/>
      <c r="CP79" s="992"/>
      <c r="CQ79" s="993"/>
      <c r="CR79" s="991"/>
      <c r="CS79" s="992"/>
      <c r="CT79" s="992"/>
      <c r="CU79" s="992"/>
      <c r="CV79" s="993"/>
      <c r="CW79" s="991"/>
      <c r="CX79" s="992"/>
      <c r="CY79" s="992"/>
      <c r="CZ79" s="992"/>
      <c r="DA79" s="993"/>
      <c r="DB79" s="991"/>
      <c r="DC79" s="992"/>
      <c r="DD79" s="992"/>
      <c r="DE79" s="992"/>
      <c r="DF79" s="993"/>
      <c r="DG79" s="991"/>
      <c r="DH79" s="992"/>
      <c r="DI79" s="992"/>
      <c r="DJ79" s="992"/>
      <c r="DK79" s="993"/>
      <c r="DL79" s="991"/>
      <c r="DM79" s="992"/>
      <c r="DN79" s="992"/>
      <c r="DO79" s="992"/>
      <c r="DP79" s="993"/>
      <c r="DQ79" s="991"/>
      <c r="DR79" s="992"/>
      <c r="DS79" s="992"/>
      <c r="DT79" s="992"/>
      <c r="DU79" s="993"/>
      <c r="DV79" s="980"/>
      <c r="DW79" s="981"/>
      <c r="DX79" s="981"/>
      <c r="DY79" s="981"/>
      <c r="DZ79" s="982"/>
      <c r="EA79" s="221"/>
    </row>
    <row r="80" spans="1:131" ht="26.25" customHeight="1" x14ac:dyDescent="0.2">
      <c r="A80" s="229">
        <v>13</v>
      </c>
      <c r="B80" s="1009" t="s">
        <v>622</v>
      </c>
      <c r="C80" s="1010"/>
      <c r="D80" s="1010"/>
      <c r="E80" s="1010"/>
      <c r="F80" s="1010"/>
      <c r="G80" s="1010"/>
      <c r="H80" s="1010"/>
      <c r="I80" s="1010"/>
      <c r="J80" s="1010"/>
      <c r="K80" s="1010"/>
      <c r="L80" s="1010"/>
      <c r="M80" s="1010"/>
      <c r="N80" s="1010"/>
      <c r="O80" s="1010"/>
      <c r="P80" s="1011"/>
      <c r="Q80" s="1012">
        <v>1447</v>
      </c>
      <c r="R80" s="1006"/>
      <c r="S80" s="1006"/>
      <c r="T80" s="1006"/>
      <c r="U80" s="1006"/>
      <c r="V80" s="1006">
        <v>1407</v>
      </c>
      <c r="W80" s="1006"/>
      <c r="X80" s="1006"/>
      <c r="Y80" s="1006"/>
      <c r="Z80" s="1006"/>
      <c r="AA80" s="1006">
        <v>39</v>
      </c>
      <c r="AB80" s="1006"/>
      <c r="AC80" s="1006"/>
      <c r="AD80" s="1006"/>
      <c r="AE80" s="1006"/>
      <c r="AF80" s="1006">
        <v>39</v>
      </c>
      <c r="AG80" s="1006"/>
      <c r="AH80" s="1006"/>
      <c r="AI80" s="1006"/>
      <c r="AJ80" s="1006"/>
      <c r="AK80" s="1006">
        <v>15</v>
      </c>
      <c r="AL80" s="1006"/>
      <c r="AM80" s="1006"/>
      <c r="AN80" s="1006"/>
      <c r="AO80" s="1006"/>
      <c r="AP80" s="1013" t="s">
        <v>609</v>
      </c>
      <c r="AQ80" s="1014"/>
      <c r="AR80" s="1014"/>
      <c r="AS80" s="1014"/>
      <c r="AT80" s="1015"/>
      <c r="AU80" s="1013" t="s">
        <v>609</v>
      </c>
      <c r="AV80" s="1014"/>
      <c r="AW80" s="1014"/>
      <c r="AX80" s="1014"/>
      <c r="AY80" s="1015"/>
      <c r="AZ80" s="1007"/>
      <c r="BA80" s="1007"/>
      <c r="BB80" s="1007"/>
      <c r="BC80" s="1007"/>
      <c r="BD80" s="1008"/>
      <c r="BE80" s="232"/>
      <c r="BF80" s="232"/>
      <c r="BG80" s="232"/>
      <c r="BH80" s="232"/>
      <c r="BI80" s="232"/>
      <c r="BJ80" s="232"/>
      <c r="BK80" s="232"/>
      <c r="BL80" s="232"/>
      <c r="BM80" s="232"/>
      <c r="BN80" s="232"/>
      <c r="BO80" s="232"/>
      <c r="BP80" s="232"/>
      <c r="BQ80" s="229">
        <v>74</v>
      </c>
      <c r="BR80" s="234"/>
      <c r="BS80" s="980"/>
      <c r="BT80" s="981"/>
      <c r="BU80" s="981"/>
      <c r="BV80" s="981"/>
      <c r="BW80" s="981"/>
      <c r="BX80" s="981"/>
      <c r="BY80" s="981"/>
      <c r="BZ80" s="981"/>
      <c r="CA80" s="981"/>
      <c r="CB80" s="981"/>
      <c r="CC80" s="981"/>
      <c r="CD80" s="981"/>
      <c r="CE80" s="981"/>
      <c r="CF80" s="981"/>
      <c r="CG80" s="990"/>
      <c r="CH80" s="991"/>
      <c r="CI80" s="992"/>
      <c r="CJ80" s="992"/>
      <c r="CK80" s="992"/>
      <c r="CL80" s="993"/>
      <c r="CM80" s="991"/>
      <c r="CN80" s="992"/>
      <c r="CO80" s="992"/>
      <c r="CP80" s="992"/>
      <c r="CQ80" s="993"/>
      <c r="CR80" s="991"/>
      <c r="CS80" s="992"/>
      <c r="CT80" s="992"/>
      <c r="CU80" s="992"/>
      <c r="CV80" s="993"/>
      <c r="CW80" s="991"/>
      <c r="CX80" s="992"/>
      <c r="CY80" s="992"/>
      <c r="CZ80" s="992"/>
      <c r="DA80" s="993"/>
      <c r="DB80" s="991"/>
      <c r="DC80" s="992"/>
      <c r="DD80" s="992"/>
      <c r="DE80" s="992"/>
      <c r="DF80" s="993"/>
      <c r="DG80" s="991"/>
      <c r="DH80" s="992"/>
      <c r="DI80" s="992"/>
      <c r="DJ80" s="992"/>
      <c r="DK80" s="993"/>
      <c r="DL80" s="991"/>
      <c r="DM80" s="992"/>
      <c r="DN80" s="992"/>
      <c r="DO80" s="992"/>
      <c r="DP80" s="993"/>
      <c r="DQ80" s="991"/>
      <c r="DR80" s="992"/>
      <c r="DS80" s="992"/>
      <c r="DT80" s="992"/>
      <c r="DU80" s="993"/>
      <c r="DV80" s="980"/>
      <c r="DW80" s="981"/>
      <c r="DX80" s="981"/>
      <c r="DY80" s="981"/>
      <c r="DZ80" s="982"/>
      <c r="EA80" s="221"/>
    </row>
    <row r="81" spans="1:131" ht="26.25" customHeight="1" x14ac:dyDescent="0.2">
      <c r="A81" s="229">
        <v>14</v>
      </c>
      <c r="B81" s="1009"/>
      <c r="C81" s="1010"/>
      <c r="D81" s="1010"/>
      <c r="E81" s="1010"/>
      <c r="F81" s="1010"/>
      <c r="G81" s="1010"/>
      <c r="H81" s="1010"/>
      <c r="I81" s="1010"/>
      <c r="J81" s="1010"/>
      <c r="K81" s="1010"/>
      <c r="L81" s="1010"/>
      <c r="M81" s="1010"/>
      <c r="N81" s="1010"/>
      <c r="O81" s="1010"/>
      <c r="P81" s="1011"/>
      <c r="Q81" s="1012"/>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7"/>
      <c r="BA81" s="1007"/>
      <c r="BB81" s="1007"/>
      <c r="BC81" s="1007"/>
      <c r="BD81" s="1008"/>
      <c r="BE81" s="232"/>
      <c r="BF81" s="232"/>
      <c r="BG81" s="232"/>
      <c r="BH81" s="232"/>
      <c r="BI81" s="232"/>
      <c r="BJ81" s="232"/>
      <c r="BK81" s="232"/>
      <c r="BL81" s="232"/>
      <c r="BM81" s="232"/>
      <c r="BN81" s="232"/>
      <c r="BO81" s="232"/>
      <c r="BP81" s="232"/>
      <c r="BQ81" s="229">
        <v>75</v>
      </c>
      <c r="BR81" s="234"/>
      <c r="BS81" s="980"/>
      <c r="BT81" s="981"/>
      <c r="BU81" s="981"/>
      <c r="BV81" s="981"/>
      <c r="BW81" s="981"/>
      <c r="BX81" s="981"/>
      <c r="BY81" s="981"/>
      <c r="BZ81" s="981"/>
      <c r="CA81" s="981"/>
      <c r="CB81" s="981"/>
      <c r="CC81" s="981"/>
      <c r="CD81" s="981"/>
      <c r="CE81" s="981"/>
      <c r="CF81" s="981"/>
      <c r="CG81" s="990"/>
      <c r="CH81" s="991"/>
      <c r="CI81" s="992"/>
      <c r="CJ81" s="992"/>
      <c r="CK81" s="992"/>
      <c r="CL81" s="993"/>
      <c r="CM81" s="991"/>
      <c r="CN81" s="992"/>
      <c r="CO81" s="992"/>
      <c r="CP81" s="992"/>
      <c r="CQ81" s="993"/>
      <c r="CR81" s="991"/>
      <c r="CS81" s="992"/>
      <c r="CT81" s="992"/>
      <c r="CU81" s="992"/>
      <c r="CV81" s="993"/>
      <c r="CW81" s="991"/>
      <c r="CX81" s="992"/>
      <c r="CY81" s="992"/>
      <c r="CZ81" s="992"/>
      <c r="DA81" s="993"/>
      <c r="DB81" s="991"/>
      <c r="DC81" s="992"/>
      <c r="DD81" s="992"/>
      <c r="DE81" s="992"/>
      <c r="DF81" s="993"/>
      <c r="DG81" s="991"/>
      <c r="DH81" s="992"/>
      <c r="DI81" s="992"/>
      <c r="DJ81" s="992"/>
      <c r="DK81" s="993"/>
      <c r="DL81" s="991"/>
      <c r="DM81" s="992"/>
      <c r="DN81" s="992"/>
      <c r="DO81" s="992"/>
      <c r="DP81" s="993"/>
      <c r="DQ81" s="991"/>
      <c r="DR81" s="992"/>
      <c r="DS81" s="992"/>
      <c r="DT81" s="992"/>
      <c r="DU81" s="993"/>
      <c r="DV81" s="980"/>
      <c r="DW81" s="981"/>
      <c r="DX81" s="981"/>
      <c r="DY81" s="981"/>
      <c r="DZ81" s="982"/>
      <c r="EA81" s="221"/>
    </row>
    <row r="82" spans="1:131" ht="26.25" customHeight="1" x14ac:dyDescent="0.2">
      <c r="A82" s="229">
        <v>15</v>
      </c>
      <c r="B82" s="1009"/>
      <c r="C82" s="1010"/>
      <c r="D82" s="1010"/>
      <c r="E82" s="1010"/>
      <c r="F82" s="1010"/>
      <c r="G82" s="1010"/>
      <c r="H82" s="1010"/>
      <c r="I82" s="1010"/>
      <c r="J82" s="1010"/>
      <c r="K82" s="1010"/>
      <c r="L82" s="1010"/>
      <c r="M82" s="1010"/>
      <c r="N82" s="1010"/>
      <c r="O82" s="1010"/>
      <c r="P82" s="1011"/>
      <c r="Q82" s="1012"/>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6"/>
      <c r="AR82" s="1006"/>
      <c r="AS82" s="1006"/>
      <c r="AT82" s="1006"/>
      <c r="AU82" s="1006"/>
      <c r="AV82" s="1006"/>
      <c r="AW82" s="1006"/>
      <c r="AX82" s="1006"/>
      <c r="AY82" s="1006"/>
      <c r="AZ82" s="1007"/>
      <c r="BA82" s="1007"/>
      <c r="BB82" s="1007"/>
      <c r="BC82" s="1007"/>
      <c r="BD82" s="1008"/>
      <c r="BE82" s="232"/>
      <c r="BF82" s="232"/>
      <c r="BG82" s="232"/>
      <c r="BH82" s="232"/>
      <c r="BI82" s="232"/>
      <c r="BJ82" s="232"/>
      <c r="BK82" s="232"/>
      <c r="BL82" s="232"/>
      <c r="BM82" s="232"/>
      <c r="BN82" s="232"/>
      <c r="BO82" s="232"/>
      <c r="BP82" s="232"/>
      <c r="BQ82" s="229">
        <v>76</v>
      </c>
      <c r="BR82" s="234"/>
      <c r="BS82" s="980"/>
      <c r="BT82" s="981"/>
      <c r="BU82" s="981"/>
      <c r="BV82" s="981"/>
      <c r="BW82" s="981"/>
      <c r="BX82" s="981"/>
      <c r="BY82" s="981"/>
      <c r="BZ82" s="981"/>
      <c r="CA82" s="981"/>
      <c r="CB82" s="981"/>
      <c r="CC82" s="981"/>
      <c r="CD82" s="981"/>
      <c r="CE82" s="981"/>
      <c r="CF82" s="981"/>
      <c r="CG82" s="990"/>
      <c r="CH82" s="991"/>
      <c r="CI82" s="992"/>
      <c r="CJ82" s="992"/>
      <c r="CK82" s="992"/>
      <c r="CL82" s="993"/>
      <c r="CM82" s="991"/>
      <c r="CN82" s="992"/>
      <c r="CO82" s="992"/>
      <c r="CP82" s="992"/>
      <c r="CQ82" s="993"/>
      <c r="CR82" s="991"/>
      <c r="CS82" s="992"/>
      <c r="CT82" s="992"/>
      <c r="CU82" s="992"/>
      <c r="CV82" s="993"/>
      <c r="CW82" s="991"/>
      <c r="CX82" s="992"/>
      <c r="CY82" s="992"/>
      <c r="CZ82" s="992"/>
      <c r="DA82" s="993"/>
      <c r="DB82" s="991"/>
      <c r="DC82" s="992"/>
      <c r="DD82" s="992"/>
      <c r="DE82" s="992"/>
      <c r="DF82" s="993"/>
      <c r="DG82" s="991"/>
      <c r="DH82" s="992"/>
      <c r="DI82" s="992"/>
      <c r="DJ82" s="992"/>
      <c r="DK82" s="993"/>
      <c r="DL82" s="991"/>
      <c r="DM82" s="992"/>
      <c r="DN82" s="992"/>
      <c r="DO82" s="992"/>
      <c r="DP82" s="993"/>
      <c r="DQ82" s="991"/>
      <c r="DR82" s="992"/>
      <c r="DS82" s="992"/>
      <c r="DT82" s="992"/>
      <c r="DU82" s="993"/>
      <c r="DV82" s="980"/>
      <c r="DW82" s="981"/>
      <c r="DX82" s="981"/>
      <c r="DY82" s="981"/>
      <c r="DZ82" s="982"/>
      <c r="EA82" s="221"/>
    </row>
    <row r="83" spans="1:131" ht="26.25" customHeight="1" x14ac:dyDescent="0.2">
      <c r="A83" s="229">
        <v>16</v>
      </c>
      <c r="B83" s="1009"/>
      <c r="C83" s="1010"/>
      <c r="D83" s="1010"/>
      <c r="E83" s="1010"/>
      <c r="F83" s="1010"/>
      <c r="G83" s="1010"/>
      <c r="H83" s="1010"/>
      <c r="I83" s="1010"/>
      <c r="J83" s="1010"/>
      <c r="K83" s="1010"/>
      <c r="L83" s="1010"/>
      <c r="M83" s="1010"/>
      <c r="N83" s="1010"/>
      <c r="O83" s="1010"/>
      <c r="P83" s="1011"/>
      <c r="Q83" s="1012"/>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7"/>
      <c r="BA83" s="1007"/>
      <c r="BB83" s="1007"/>
      <c r="BC83" s="1007"/>
      <c r="BD83" s="1008"/>
      <c r="BE83" s="232"/>
      <c r="BF83" s="232"/>
      <c r="BG83" s="232"/>
      <c r="BH83" s="232"/>
      <c r="BI83" s="232"/>
      <c r="BJ83" s="232"/>
      <c r="BK83" s="232"/>
      <c r="BL83" s="232"/>
      <c r="BM83" s="232"/>
      <c r="BN83" s="232"/>
      <c r="BO83" s="232"/>
      <c r="BP83" s="232"/>
      <c r="BQ83" s="229">
        <v>77</v>
      </c>
      <c r="BR83" s="234"/>
      <c r="BS83" s="980"/>
      <c r="BT83" s="981"/>
      <c r="BU83" s="981"/>
      <c r="BV83" s="981"/>
      <c r="BW83" s="981"/>
      <c r="BX83" s="981"/>
      <c r="BY83" s="981"/>
      <c r="BZ83" s="981"/>
      <c r="CA83" s="981"/>
      <c r="CB83" s="981"/>
      <c r="CC83" s="981"/>
      <c r="CD83" s="981"/>
      <c r="CE83" s="981"/>
      <c r="CF83" s="981"/>
      <c r="CG83" s="990"/>
      <c r="CH83" s="991"/>
      <c r="CI83" s="992"/>
      <c r="CJ83" s="992"/>
      <c r="CK83" s="992"/>
      <c r="CL83" s="993"/>
      <c r="CM83" s="991"/>
      <c r="CN83" s="992"/>
      <c r="CO83" s="992"/>
      <c r="CP83" s="992"/>
      <c r="CQ83" s="993"/>
      <c r="CR83" s="991"/>
      <c r="CS83" s="992"/>
      <c r="CT83" s="992"/>
      <c r="CU83" s="992"/>
      <c r="CV83" s="993"/>
      <c r="CW83" s="991"/>
      <c r="CX83" s="992"/>
      <c r="CY83" s="992"/>
      <c r="CZ83" s="992"/>
      <c r="DA83" s="993"/>
      <c r="DB83" s="991"/>
      <c r="DC83" s="992"/>
      <c r="DD83" s="992"/>
      <c r="DE83" s="992"/>
      <c r="DF83" s="993"/>
      <c r="DG83" s="991"/>
      <c r="DH83" s="992"/>
      <c r="DI83" s="992"/>
      <c r="DJ83" s="992"/>
      <c r="DK83" s="993"/>
      <c r="DL83" s="991"/>
      <c r="DM83" s="992"/>
      <c r="DN83" s="992"/>
      <c r="DO83" s="992"/>
      <c r="DP83" s="993"/>
      <c r="DQ83" s="991"/>
      <c r="DR83" s="992"/>
      <c r="DS83" s="992"/>
      <c r="DT83" s="992"/>
      <c r="DU83" s="993"/>
      <c r="DV83" s="980"/>
      <c r="DW83" s="981"/>
      <c r="DX83" s="981"/>
      <c r="DY83" s="981"/>
      <c r="DZ83" s="982"/>
      <c r="EA83" s="221"/>
    </row>
    <row r="84" spans="1:131" ht="26.25" customHeight="1" x14ac:dyDescent="0.2">
      <c r="A84" s="229">
        <v>17</v>
      </c>
      <c r="B84" s="1009"/>
      <c r="C84" s="1010"/>
      <c r="D84" s="1010"/>
      <c r="E84" s="1010"/>
      <c r="F84" s="1010"/>
      <c r="G84" s="1010"/>
      <c r="H84" s="1010"/>
      <c r="I84" s="1010"/>
      <c r="J84" s="1010"/>
      <c r="K84" s="1010"/>
      <c r="L84" s="1010"/>
      <c r="M84" s="1010"/>
      <c r="N84" s="1010"/>
      <c r="O84" s="1010"/>
      <c r="P84" s="1011"/>
      <c r="Q84" s="1012"/>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6"/>
      <c r="AR84" s="1006"/>
      <c r="AS84" s="1006"/>
      <c r="AT84" s="1006"/>
      <c r="AU84" s="1006"/>
      <c r="AV84" s="1006"/>
      <c r="AW84" s="1006"/>
      <c r="AX84" s="1006"/>
      <c r="AY84" s="1006"/>
      <c r="AZ84" s="1007"/>
      <c r="BA84" s="1007"/>
      <c r="BB84" s="1007"/>
      <c r="BC84" s="1007"/>
      <c r="BD84" s="1008"/>
      <c r="BE84" s="232"/>
      <c r="BF84" s="232"/>
      <c r="BG84" s="232"/>
      <c r="BH84" s="232"/>
      <c r="BI84" s="232"/>
      <c r="BJ84" s="232"/>
      <c r="BK84" s="232"/>
      <c r="BL84" s="232"/>
      <c r="BM84" s="232"/>
      <c r="BN84" s="232"/>
      <c r="BO84" s="232"/>
      <c r="BP84" s="232"/>
      <c r="BQ84" s="229">
        <v>78</v>
      </c>
      <c r="BR84" s="234"/>
      <c r="BS84" s="980"/>
      <c r="BT84" s="981"/>
      <c r="BU84" s="981"/>
      <c r="BV84" s="981"/>
      <c r="BW84" s="981"/>
      <c r="BX84" s="981"/>
      <c r="BY84" s="981"/>
      <c r="BZ84" s="981"/>
      <c r="CA84" s="981"/>
      <c r="CB84" s="981"/>
      <c r="CC84" s="981"/>
      <c r="CD84" s="981"/>
      <c r="CE84" s="981"/>
      <c r="CF84" s="981"/>
      <c r="CG84" s="990"/>
      <c r="CH84" s="991"/>
      <c r="CI84" s="992"/>
      <c r="CJ84" s="992"/>
      <c r="CK84" s="992"/>
      <c r="CL84" s="993"/>
      <c r="CM84" s="991"/>
      <c r="CN84" s="992"/>
      <c r="CO84" s="992"/>
      <c r="CP84" s="992"/>
      <c r="CQ84" s="993"/>
      <c r="CR84" s="991"/>
      <c r="CS84" s="992"/>
      <c r="CT84" s="992"/>
      <c r="CU84" s="992"/>
      <c r="CV84" s="993"/>
      <c r="CW84" s="991"/>
      <c r="CX84" s="992"/>
      <c r="CY84" s="992"/>
      <c r="CZ84" s="992"/>
      <c r="DA84" s="993"/>
      <c r="DB84" s="991"/>
      <c r="DC84" s="992"/>
      <c r="DD84" s="992"/>
      <c r="DE84" s="992"/>
      <c r="DF84" s="993"/>
      <c r="DG84" s="991"/>
      <c r="DH84" s="992"/>
      <c r="DI84" s="992"/>
      <c r="DJ84" s="992"/>
      <c r="DK84" s="993"/>
      <c r="DL84" s="991"/>
      <c r="DM84" s="992"/>
      <c r="DN84" s="992"/>
      <c r="DO84" s="992"/>
      <c r="DP84" s="993"/>
      <c r="DQ84" s="991"/>
      <c r="DR84" s="992"/>
      <c r="DS84" s="992"/>
      <c r="DT84" s="992"/>
      <c r="DU84" s="993"/>
      <c r="DV84" s="980"/>
      <c r="DW84" s="981"/>
      <c r="DX84" s="981"/>
      <c r="DY84" s="981"/>
      <c r="DZ84" s="982"/>
      <c r="EA84" s="221"/>
    </row>
    <row r="85" spans="1:131" ht="26.25" customHeight="1" x14ac:dyDescent="0.2">
      <c r="A85" s="229">
        <v>18</v>
      </c>
      <c r="B85" s="1009"/>
      <c r="C85" s="1010"/>
      <c r="D85" s="1010"/>
      <c r="E85" s="1010"/>
      <c r="F85" s="1010"/>
      <c r="G85" s="1010"/>
      <c r="H85" s="1010"/>
      <c r="I85" s="1010"/>
      <c r="J85" s="1010"/>
      <c r="K85" s="1010"/>
      <c r="L85" s="1010"/>
      <c r="M85" s="1010"/>
      <c r="N85" s="1010"/>
      <c r="O85" s="1010"/>
      <c r="P85" s="1011"/>
      <c r="Q85" s="1012"/>
      <c r="R85" s="1006"/>
      <c r="S85" s="1006"/>
      <c r="T85" s="1006"/>
      <c r="U85" s="1006"/>
      <c r="V85" s="1006"/>
      <c r="W85" s="1006"/>
      <c r="X85" s="1006"/>
      <c r="Y85" s="1006"/>
      <c r="Z85" s="1006"/>
      <c r="AA85" s="1006"/>
      <c r="AB85" s="1006"/>
      <c r="AC85" s="1006"/>
      <c r="AD85" s="1006"/>
      <c r="AE85" s="1006"/>
      <c r="AF85" s="1006"/>
      <c r="AG85" s="1006"/>
      <c r="AH85" s="1006"/>
      <c r="AI85" s="1006"/>
      <c r="AJ85" s="1006"/>
      <c r="AK85" s="1006"/>
      <c r="AL85" s="1006"/>
      <c r="AM85" s="1006"/>
      <c r="AN85" s="1006"/>
      <c r="AO85" s="1006"/>
      <c r="AP85" s="1006"/>
      <c r="AQ85" s="1006"/>
      <c r="AR85" s="1006"/>
      <c r="AS85" s="1006"/>
      <c r="AT85" s="1006"/>
      <c r="AU85" s="1006"/>
      <c r="AV85" s="1006"/>
      <c r="AW85" s="1006"/>
      <c r="AX85" s="1006"/>
      <c r="AY85" s="1006"/>
      <c r="AZ85" s="1007"/>
      <c r="BA85" s="1007"/>
      <c r="BB85" s="1007"/>
      <c r="BC85" s="1007"/>
      <c r="BD85" s="1008"/>
      <c r="BE85" s="232"/>
      <c r="BF85" s="232"/>
      <c r="BG85" s="232"/>
      <c r="BH85" s="232"/>
      <c r="BI85" s="232"/>
      <c r="BJ85" s="232"/>
      <c r="BK85" s="232"/>
      <c r="BL85" s="232"/>
      <c r="BM85" s="232"/>
      <c r="BN85" s="232"/>
      <c r="BO85" s="232"/>
      <c r="BP85" s="232"/>
      <c r="BQ85" s="229">
        <v>79</v>
      </c>
      <c r="BR85" s="234"/>
      <c r="BS85" s="980"/>
      <c r="BT85" s="981"/>
      <c r="BU85" s="981"/>
      <c r="BV85" s="981"/>
      <c r="BW85" s="981"/>
      <c r="BX85" s="981"/>
      <c r="BY85" s="981"/>
      <c r="BZ85" s="981"/>
      <c r="CA85" s="981"/>
      <c r="CB85" s="981"/>
      <c r="CC85" s="981"/>
      <c r="CD85" s="981"/>
      <c r="CE85" s="981"/>
      <c r="CF85" s="981"/>
      <c r="CG85" s="990"/>
      <c r="CH85" s="991"/>
      <c r="CI85" s="992"/>
      <c r="CJ85" s="992"/>
      <c r="CK85" s="992"/>
      <c r="CL85" s="993"/>
      <c r="CM85" s="991"/>
      <c r="CN85" s="992"/>
      <c r="CO85" s="992"/>
      <c r="CP85" s="992"/>
      <c r="CQ85" s="993"/>
      <c r="CR85" s="991"/>
      <c r="CS85" s="992"/>
      <c r="CT85" s="992"/>
      <c r="CU85" s="992"/>
      <c r="CV85" s="993"/>
      <c r="CW85" s="991"/>
      <c r="CX85" s="992"/>
      <c r="CY85" s="992"/>
      <c r="CZ85" s="992"/>
      <c r="DA85" s="993"/>
      <c r="DB85" s="991"/>
      <c r="DC85" s="992"/>
      <c r="DD85" s="992"/>
      <c r="DE85" s="992"/>
      <c r="DF85" s="993"/>
      <c r="DG85" s="991"/>
      <c r="DH85" s="992"/>
      <c r="DI85" s="992"/>
      <c r="DJ85" s="992"/>
      <c r="DK85" s="993"/>
      <c r="DL85" s="991"/>
      <c r="DM85" s="992"/>
      <c r="DN85" s="992"/>
      <c r="DO85" s="992"/>
      <c r="DP85" s="993"/>
      <c r="DQ85" s="991"/>
      <c r="DR85" s="992"/>
      <c r="DS85" s="992"/>
      <c r="DT85" s="992"/>
      <c r="DU85" s="993"/>
      <c r="DV85" s="980"/>
      <c r="DW85" s="981"/>
      <c r="DX85" s="981"/>
      <c r="DY85" s="981"/>
      <c r="DZ85" s="982"/>
      <c r="EA85" s="221"/>
    </row>
    <row r="86" spans="1:131" ht="26.25" customHeight="1" x14ac:dyDescent="0.2">
      <c r="A86" s="229">
        <v>19</v>
      </c>
      <c r="B86" s="1009"/>
      <c r="C86" s="1010"/>
      <c r="D86" s="1010"/>
      <c r="E86" s="1010"/>
      <c r="F86" s="1010"/>
      <c r="G86" s="1010"/>
      <c r="H86" s="1010"/>
      <c r="I86" s="1010"/>
      <c r="J86" s="1010"/>
      <c r="K86" s="1010"/>
      <c r="L86" s="1010"/>
      <c r="M86" s="1010"/>
      <c r="N86" s="1010"/>
      <c r="O86" s="1010"/>
      <c r="P86" s="1011"/>
      <c r="Q86" s="1012"/>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6"/>
      <c r="AP86" s="1006"/>
      <c r="AQ86" s="1006"/>
      <c r="AR86" s="1006"/>
      <c r="AS86" s="1006"/>
      <c r="AT86" s="1006"/>
      <c r="AU86" s="1006"/>
      <c r="AV86" s="1006"/>
      <c r="AW86" s="1006"/>
      <c r="AX86" s="1006"/>
      <c r="AY86" s="1006"/>
      <c r="AZ86" s="1007"/>
      <c r="BA86" s="1007"/>
      <c r="BB86" s="1007"/>
      <c r="BC86" s="1007"/>
      <c r="BD86" s="1008"/>
      <c r="BE86" s="232"/>
      <c r="BF86" s="232"/>
      <c r="BG86" s="232"/>
      <c r="BH86" s="232"/>
      <c r="BI86" s="232"/>
      <c r="BJ86" s="232"/>
      <c r="BK86" s="232"/>
      <c r="BL86" s="232"/>
      <c r="BM86" s="232"/>
      <c r="BN86" s="232"/>
      <c r="BO86" s="232"/>
      <c r="BP86" s="232"/>
      <c r="BQ86" s="229">
        <v>80</v>
      </c>
      <c r="BR86" s="234"/>
      <c r="BS86" s="980"/>
      <c r="BT86" s="981"/>
      <c r="BU86" s="981"/>
      <c r="BV86" s="981"/>
      <c r="BW86" s="981"/>
      <c r="BX86" s="981"/>
      <c r="BY86" s="981"/>
      <c r="BZ86" s="981"/>
      <c r="CA86" s="981"/>
      <c r="CB86" s="981"/>
      <c r="CC86" s="981"/>
      <c r="CD86" s="981"/>
      <c r="CE86" s="981"/>
      <c r="CF86" s="981"/>
      <c r="CG86" s="990"/>
      <c r="CH86" s="991"/>
      <c r="CI86" s="992"/>
      <c r="CJ86" s="992"/>
      <c r="CK86" s="992"/>
      <c r="CL86" s="993"/>
      <c r="CM86" s="991"/>
      <c r="CN86" s="992"/>
      <c r="CO86" s="992"/>
      <c r="CP86" s="992"/>
      <c r="CQ86" s="993"/>
      <c r="CR86" s="991"/>
      <c r="CS86" s="992"/>
      <c r="CT86" s="992"/>
      <c r="CU86" s="992"/>
      <c r="CV86" s="993"/>
      <c r="CW86" s="991"/>
      <c r="CX86" s="992"/>
      <c r="CY86" s="992"/>
      <c r="CZ86" s="992"/>
      <c r="DA86" s="993"/>
      <c r="DB86" s="991"/>
      <c r="DC86" s="992"/>
      <c r="DD86" s="992"/>
      <c r="DE86" s="992"/>
      <c r="DF86" s="993"/>
      <c r="DG86" s="991"/>
      <c r="DH86" s="992"/>
      <c r="DI86" s="992"/>
      <c r="DJ86" s="992"/>
      <c r="DK86" s="993"/>
      <c r="DL86" s="991"/>
      <c r="DM86" s="992"/>
      <c r="DN86" s="992"/>
      <c r="DO86" s="992"/>
      <c r="DP86" s="993"/>
      <c r="DQ86" s="991"/>
      <c r="DR86" s="992"/>
      <c r="DS86" s="992"/>
      <c r="DT86" s="992"/>
      <c r="DU86" s="993"/>
      <c r="DV86" s="980"/>
      <c r="DW86" s="981"/>
      <c r="DX86" s="981"/>
      <c r="DY86" s="981"/>
      <c r="DZ86" s="982"/>
      <c r="EA86" s="221"/>
    </row>
    <row r="87" spans="1:131" ht="26.25" customHeight="1" x14ac:dyDescent="0.2">
      <c r="A87" s="235">
        <v>20</v>
      </c>
      <c r="B87" s="999"/>
      <c r="C87" s="1000"/>
      <c r="D87" s="1000"/>
      <c r="E87" s="1000"/>
      <c r="F87" s="1000"/>
      <c r="G87" s="1000"/>
      <c r="H87" s="1000"/>
      <c r="I87" s="1000"/>
      <c r="J87" s="1000"/>
      <c r="K87" s="1000"/>
      <c r="L87" s="1000"/>
      <c r="M87" s="1000"/>
      <c r="N87" s="1000"/>
      <c r="O87" s="1000"/>
      <c r="P87" s="1001"/>
      <c r="Q87" s="1002"/>
      <c r="R87" s="1003"/>
      <c r="S87" s="1003"/>
      <c r="T87" s="1003"/>
      <c r="U87" s="1003"/>
      <c r="V87" s="1003"/>
      <c r="W87" s="1003"/>
      <c r="X87" s="1003"/>
      <c r="Y87" s="1003"/>
      <c r="Z87" s="1003"/>
      <c r="AA87" s="1003"/>
      <c r="AB87" s="1003"/>
      <c r="AC87" s="1003"/>
      <c r="AD87" s="1003"/>
      <c r="AE87" s="1003"/>
      <c r="AF87" s="1003"/>
      <c r="AG87" s="1003"/>
      <c r="AH87" s="1003"/>
      <c r="AI87" s="1003"/>
      <c r="AJ87" s="1003"/>
      <c r="AK87" s="1003"/>
      <c r="AL87" s="1003"/>
      <c r="AM87" s="1003"/>
      <c r="AN87" s="1003"/>
      <c r="AO87" s="1003"/>
      <c r="AP87" s="1003"/>
      <c r="AQ87" s="1003"/>
      <c r="AR87" s="1003"/>
      <c r="AS87" s="1003"/>
      <c r="AT87" s="1003"/>
      <c r="AU87" s="1003"/>
      <c r="AV87" s="1003"/>
      <c r="AW87" s="1003"/>
      <c r="AX87" s="1003"/>
      <c r="AY87" s="1003"/>
      <c r="AZ87" s="1004"/>
      <c r="BA87" s="1004"/>
      <c r="BB87" s="1004"/>
      <c r="BC87" s="1004"/>
      <c r="BD87" s="1005"/>
      <c r="BE87" s="232"/>
      <c r="BF87" s="232"/>
      <c r="BG87" s="232"/>
      <c r="BH87" s="232"/>
      <c r="BI87" s="232"/>
      <c r="BJ87" s="232"/>
      <c r="BK87" s="232"/>
      <c r="BL87" s="232"/>
      <c r="BM87" s="232"/>
      <c r="BN87" s="232"/>
      <c r="BO87" s="232"/>
      <c r="BP87" s="232"/>
      <c r="BQ87" s="229">
        <v>81</v>
      </c>
      <c r="BR87" s="234"/>
      <c r="BS87" s="980"/>
      <c r="BT87" s="981"/>
      <c r="BU87" s="981"/>
      <c r="BV87" s="981"/>
      <c r="BW87" s="981"/>
      <c r="BX87" s="981"/>
      <c r="BY87" s="981"/>
      <c r="BZ87" s="981"/>
      <c r="CA87" s="981"/>
      <c r="CB87" s="981"/>
      <c r="CC87" s="981"/>
      <c r="CD87" s="981"/>
      <c r="CE87" s="981"/>
      <c r="CF87" s="981"/>
      <c r="CG87" s="990"/>
      <c r="CH87" s="991"/>
      <c r="CI87" s="992"/>
      <c r="CJ87" s="992"/>
      <c r="CK87" s="992"/>
      <c r="CL87" s="993"/>
      <c r="CM87" s="991"/>
      <c r="CN87" s="992"/>
      <c r="CO87" s="992"/>
      <c r="CP87" s="992"/>
      <c r="CQ87" s="993"/>
      <c r="CR87" s="991"/>
      <c r="CS87" s="992"/>
      <c r="CT87" s="992"/>
      <c r="CU87" s="992"/>
      <c r="CV87" s="993"/>
      <c r="CW87" s="991"/>
      <c r="CX87" s="992"/>
      <c r="CY87" s="992"/>
      <c r="CZ87" s="992"/>
      <c r="DA87" s="993"/>
      <c r="DB87" s="991"/>
      <c r="DC87" s="992"/>
      <c r="DD87" s="992"/>
      <c r="DE87" s="992"/>
      <c r="DF87" s="993"/>
      <c r="DG87" s="991"/>
      <c r="DH87" s="992"/>
      <c r="DI87" s="992"/>
      <c r="DJ87" s="992"/>
      <c r="DK87" s="993"/>
      <c r="DL87" s="991"/>
      <c r="DM87" s="992"/>
      <c r="DN87" s="992"/>
      <c r="DO87" s="992"/>
      <c r="DP87" s="993"/>
      <c r="DQ87" s="991"/>
      <c r="DR87" s="992"/>
      <c r="DS87" s="992"/>
      <c r="DT87" s="992"/>
      <c r="DU87" s="993"/>
      <c r="DV87" s="980"/>
      <c r="DW87" s="981"/>
      <c r="DX87" s="981"/>
      <c r="DY87" s="981"/>
      <c r="DZ87" s="982"/>
      <c r="EA87" s="221"/>
    </row>
    <row r="88" spans="1:131" ht="26.25" customHeight="1" thickBot="1" x14ac:dyDescent="0.25">
      <c r="A88" s="231" t="s">
        <v>394</v>
      </c>
      <c r="B88" s="972" t="s">
        <v>427</v>
      </c>
      <c r="C88" s="973"/>
      <c r="D88" s="973"/>
      <c r="E88" s="973"/>
      <c r="F88" s="973"/>
      <c r="G88" s="973"/>
      <c r="H88" s="973"/>
      <c r="I88" s="973"/>
      <c r="J88" s="973"/>
      <c r="K88" s="973"/>
      <c r="L88" s="973"/>
      <c r="M88" s="973"/>
      <c r="N88" s="973"/>
      <c r="O88" s="973"/>
      <c r="P88" s="983"/>
      <c r="Q88" s="997"/>
      <c r="R88" s="998"/>
      <c r="S88" s="998"/>
      <c r="T88" s="998"/>
      <c r="U88" s="998"/>
      <c r="V88" s="998"/>
      <c r="W88" s="998"/>
      <c r="X88" s="998"/>
      <c r="Y88" s="998"/>
      <c r="Z88" s="998"/>
      <c r="AA88" s="998"/>
      <c r="AB88" s="998"/>
      <c r="AC88" s="998"/>
      <c r="AD88" s="998"/>
      <c r="AE88" s="998"/>
      <c r="AF88" s="994">
        <f>SUM(AF68:AJ87)</f>
        <v>17722</v>
      </c>
      <c r="AG88" s="994"/>
      <c r="AH88" s="994"/>
      <c r="AI88" s="994"/>
      <c r="AJ88" s="994"/>
      <c r="AK88" s="998"/>
      <c r="AL88" s="998"/>
      <c r="AM88" s="998"/>
      <c r="AN88" s="998"/>
      <c r="AO88" s="998"/>
      <c r="AP88" s="994">
        <f>SUM(AP68:AT87)</f>
        <v>19239</v>
      </c>
      <c r="AQ88" s="994"/>
      <c r="AR88" s="994"/>
      <c r="AS88" s="994"/>
      <c r="AT88" s="994"/>
      <c r="AU88" s="994">
        <f>SUM(AU68:AY87)</f>
        <v>14107</v>
      </c>
      <c r="AV88" s="994"/>
      <c r="AW88" s="994"/>
      <c r="AX88" s="994"/>
      <c r="AY88" s="994"/>
      <c r="AZ88" s="995"/>
      <c r="BA88" s="995"/>
      <c r="BB88" s="995"/>
      <c r="BC88" s="995"/>
      <c r="BD88" s="996"/>
      <c r="BE88" s="232"/>
      <c r="BF88" s="232"/>
      <c r="BG88" s="232"/>
      <c r="BH88" s="232"/>
      <c r="BI88" s="232"/>
      <c r="BJ88" s="232"/>
      <c r="BK88" s="232"/>
      <c r="BL88" s="232"/>
      <c r="BM88" s="232"/>
      <c r="BN88" s="232"/>
      <c r="BO88" s="232"/>
      <c r="BP88" s="232"/>
      <c r="BQ88" s="229">
        <v>82</v>
      </c>
      <c r="BR88" s="234"/>
      <c r="BS88" s="980"/>
      <c r="BT88" s="981"/>
      <c r="BU88" s="981"/>
      <c r="BV88" s="981"/>
      <c r="BW88" s="981"/>
      <c r="BX88" s="981"/>
      <c r="BY88" s="981"/>
      <c r="BZ88" s="981"/>
      <c r="CA88" s="981"/>
      <c r="CB88" s="981"/>
      <c r="CC88" s="981"/>
      <c r="CD88" s="981"/>
      <c r="CE88" s="981"/>
      <c r="CF88" s="981"/>
      <c r="CG88" s="990"/>
      <c r="CH88" s="991"/>
      <c r="CI88" s="992"/>
      <c r="CJ88" s="992"/>
      <c r="CK88" s="992"/>
      <c r="CL88" s="993"/>
      <c r="CM88" s="991"/>
      <c r="CN88" s="992"/>
      <c r="CO88" s="992"/>
      <c r="CP88" s="992"/>
      <c r="CQ88" s="993"/>
      <c r="CR88" s="991"/>
      <c r="CS88" s="992"/>
      <c r="CT88" s="992"/>
      <c r="CU88" s="992"/>
      <c r="CV88" s="993"/>
      <c r="CW88" s="991"/>
      <c r="CX88" s="992"/>
      <c r="CY88" s="992"/>
      <c r="CZ88" s="992"/>
      <c r="DA88" s="993"/>
      <c r="DB88" s="991"/>
      <c r="DC88" s="992"/>
      <c r="DD88" s="992"/>
      <c r="DE88" s="992"/>
      <c r="DF88" s="993"/>
      <c r="DG88" s="991"/>
      <c r="DH88" s="992"/>
      <c r="DI88" s="992"/>
      <c r="DJ88" s="992"/>
      <c r="DK88" s="993"/>
      <c r="DL88" s="991"/>
      <c r="DM88" s="992"/>
      <c r="DN88" s="992"/>
      <c r="DO88" s="992"/>
      <c r="DP88" s="993"/>
      <c r="DQ88" s="991"/>
      <c r="DR88" s="992"/>
      <c r="DS88" s="992"/>
      <c r="DT88" s="992"/>
      <c r="DU88" s="993"/>
      <c r="DV88" s="980"/>
      <c r="DW88" s="981"/>
      <c r="DX88" s="981"/>
      <c r="DY88" s="981"/>
      <c r="DZ88" s="982"/>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80"/>
      <c r="BT89" s="981"/>
      <c r="BU89" s="981"/>
      <c r="BV89" s="981"/>
      <c r="BW89" s="981"/>
      <c r="BX89" s="981"/>
      <c r="BY89" s="981"/>
      <c r="BZ89" s="981"/>
      <c r="CA89" s="981"/>
      <c r="CB89" s="981"/>
      <c r="CC89" s="981"/>
      <c r="CD89" s="981"/>
      <c r="CE89" s="981"/>
      <c r="CF89" s="981"/>
      <c r="CG89" s="990"/>
      <c r="CH89" s="991"/>
      <c r="CI89" s="992"/>
      <c r="CJ89" s="992"/>
      <c r="CK89" s="992"/>
      <c r="CL89" s="993"/>
      <c r="CM89" s="991"/>
      <c r="CN89" s="992"/>
      <c r="CO89" s="992"/>
      <c r="CP89" s="992"/>
      <c r="CQ89" s="993"/>
      <c r="CR89" s="991"/>
      <c r="CS89" s="992"/>
      <c r="CT89" s="992"/>
      <c r="CU89" s="992"/>
      <c r="CV89" s="993"/>
      <c r="CW89" s="991"/>
      <c r="CX89" s="992"/>
      <c r="CY89" s="992"/>
      <c r="CZ89" s="992"/>
      <c r="DA89" s="993"/>
      <c r="DB89" s="991"/>
      <c r="DC89" s="992"/>
      <c r="DD89" s="992"/>
      <c r="DE89" s="992"/>
      <c r="DF89" s="993"/>
      <c r="DG89" s="991"/>
      <c r="DH89" s="992"/>
      <c r="DI89" s="992"/>
      <c r="DJ89" s="992"/>
      <c r="DK89" s="993"/>
      <c r="DL89" s="991"/>
      <c r="DM89" s="992"/>
      <c r="DN89" s="992"/>
      <c r="DO89" s="992"/>
      <c r="DP89" s="993"/>
      <c r="DQ89" s="991"/>
      <c r="DR89" s="992"/>
      <c r="DS89" s="992"/>
      <c r="DT89" s="992"/>
      <c r="DU89" s="993"/>
      <c r="DV89" s="980"/>
      <c r="DW89" s="981"/>
      <c r="DX89" s="981"/>
      <c r="DY89" s="981"/>
      <c r="DZ89" s="982"/>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80"/>
      <c r="BT90" s="981"/>
      <c r="BU90" s="981"/>
      <c r="BV90" s="981"/>
      <c r="BW90" s="981"/>
      <c r="BX90" s="981"/>
      <c r="BY90" s="981"/>
      <c r="BZ90" s="981"/>
      <c r="CA90" s="981"/>
      <c r="CB90" s="981"/>
      <c r="CC90" s="981"/>
      <c r="CD90" s="981"/>
      <c r="CE90" s="981"/>
      <c r="CF90" s="981"/>
      <c r="CG90" s="990"/>
      <c r="CH90" s="991"/>
      <c r="CI90" s="992"/>
      <c r="CJ90" s="992"/>
      <c r="CK90" s="992"/>
      <c r="CL90" s="993"/>
      <c r="CM90" s="991"/>
      <c r="CN90" s="992"/>
      <c r="CO90" s="992"/>
      <c r="CP90" s="992"/>
      <c r="CQ90" s="993"/>
      <c r="CR90" s="991"/>
      <c r="CS90" s="992"/>
      <c r="CT90" s="992"/>
      <c r="CU90" s="992"/>
      <c r="CV90" s="993"/>
      <c r="CW90" s="991"/>
      <c r="CX90" s="992"/>
      <c r="CY90" s="992"/>
      <c r="CZ90" s="992"/>
      <c r="DA90" s="993"/>
      <c r="DB90" s="991"/>
      <c r="DC90" s="992"/>
      <c r="DD90" s="992"/>
      <c r="DE90" s="992"/>
      <c r="DF90" s="993"/>
      <c r="DG90" s="991"/>
      <c r="DH90" s="992"/>
      <c r="DI90" s="992"/>
      <c r="DJ90" s="992"/>
      <c r="DK90" s="993"/>
      <c r="DL90" s="991"/>
      <c r="DM90" s="992"/>
      <c r="DN90" s="992"/>
      <c r="DO90" s="992"/>
      <c r="DP90" s="993"/>
      <c r="DQ90" s="991"/>
      <c r="DR90" s="992"/>
      <c r="DS90" s="992"/>
      <c r="DT90" s="992"/>
      <c r="DU90" s="993"/>
      <c r="DV90" s="980"/>
      <c r="DW90" s="981"/>
      <c r="DX90" s="981"/>
      <c r="DY90" s="981"/>
      <c r="DZ90" s="982"/>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80"/>
      <c r="BT91" s="981"/>
      <c r="BU91" s="981"/>
      <c r="BV91" s="981"/>
      <c r="BW91" s="981"/>
      <c r="BX91" s="981"/>
      <c r="BY91" s="981"/>
      <c r="BZ91" s="981"/>
      <c r="CA91" s="981"/>
      <c r="CB91" s="981"/>
      <c r="CC91" s="981"/>
      <c r="CD91" s="981"/>
      <c r="CE91" s="981"/>
      <c r="CF91" s="981"/>
      <c r="CG91" s="990"/>
      <c r="CH91" s="991"/>
      <c r="CI91" s="992"/>
      <c r="CJ91" s="992"/>
      <c r="CK91" s="992"/>
      <c r="CL91" s="993"/>
      <c r="CM91" s="991"/>
      <c r="CN91" s="992"/>
      <c r="CO91" s="992"/>
      <c r="CP91" s="992"/>
      <c r="CQ91" s="993"/>
      <c r="CR91" s="991"/>
      <c r="CS91" s="992"/>
      <c r="CT91" s="992"/>
      <c r="CU91" s="992"/>
      <c r="CV91" s="993"/>
      <c r="CW91" s="991"/>
      <c r="CX91" s="992"/>
      <c r="CY91" s="992"/>
      <c r="CZ91" s="992"/>
      <c r="DA91" s="993"/>
      <c r="DB91" s="991"/>
      <c r="DC91" s="992"/>
      <c r="DD91" s="992"/>
      <c r="DE91" s="992"/>
      <c r="DF91" s="993"/>
      <c r="DG91" s="991"/>
      <c r="DH91" s="992"/>
      <c r="DI91" s="992"/>
      <c r="DJ91" s="992"/>
      <c r="DK91" s="993"/>
      <c r="DL91" s="991"/>
      <c r="DM91" s="992"/>
      <c r="DN91" s="992"/>
      <c r="DO91" s="992"/>
      <c r="DP91" s="993"/>
      <c r="DQ91" s="991"/>
      <c r="DR91" s="992"/>
      <c r="DS91" s="992"/>
      <c r="DT91" s="992"/>
      <c r="DU91" s="993"/>
      <c r="DV91" s="980"/>
      <c r="DW91" s="981"/>
      <c r="DX91" s="981"/>
      <c r="DY91" s="981"/>
      <c r="DZ91" s="982"/>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80"/>
      <c r="BT92" s="981"/>
      <c r="BU92" s="981"/>
      <c r="BV92" s="981"/>
      <c r="BW92" s="981"/>
      <c r="BX92" s="981"/>
      <c r="BY92" s="981"/>
      <c r="BZ92" s="981"/>
      <c r="CA92" s="981"/>
      <c r="CB92" s="981"/>
      <c r="CC92" s="981"/>
      <c r="CD92" s="981"/>
      <c r="CE92" s="981"/>
      <c r="CF92" s="981"/>
      <c r="CG92" s="990"/>
      <c r="CH92" s="991"/>
      <c r="CI92" s="992"/>
      <c r="CJ92" s="992"/>
      <c r="CK92" s="992"/>
      <c r="CL92" s="993"/>
      <c r="CM92" s="991"/>
      <c r="CN92" s="992"/>
      <c r="CO92" s="992"/>
      <c r="CP92" s="992"/>
      <c r="CQ92" s="993"/>
      <c r="CR92" s="991"/>
      <c r="CS92" s="992"/>
      <c r="CT92" s="992"/>
      <c r="CU92" s="992"/>
      <c r="CV92" s="993"/>
      <c r="CW92" s="991"/>
      <c r="CX92" s="992"/>
      <c r="CY92" s="992"/>
      <c r="CZ92" s="992"/>
      <c r="DA92" s="993"/>
      <c r="DB92" s="991"/>
      <c r="DC92" s="992"/>
      <c r="DD92" s="992"/>
      <c r="DE92" s="992"/>
      <c r="DF92" s="993"/>
      <c r="DG92" s="991"/>
      <c r="DH92" s="992"/>
      <c r="DI92" s="992"/>
      <c r="DJ92" s="992"/>
      <c r="DK92" s="993"/>
      <c r="DL92" s="991"/>
      <c r="DM92" s="992"/>
      <c r="DN92" s="992"/>
      <c r="DO92" s="992"/>
      <c r="DP92" s="993"/>
      <c r="DQ92" s="991"/>
      <c r="DR92" s="992"/>
      <c r="DS92" s="992"/>
      <c r="DT92" s="992"/>
      <c r="DU92" s="993"/>
      <c r="DV92" s="980"/>
      <c r="DW92" s="981"/>
      <c r="DX92" s="981"/>
      <c r="DY92" s="981"/>
      <c r="DZ92" s="982"/>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80"/>
      <c r="BT93" s="981"/>
      <c r="BU93" s="981"/>
      <c r="BV93" s="981"/>
      <c r="BW93" s="981"/>
      <c r="BX93" s="981"/>
      <c r="BY93" s="981"/>
      <c r="BZ93" s="981"/>
      <c r="CA93" s="981"/>
      <c r="CB93" s="981"/>
      <c r="CC93" s="981"/>
      <c r="CD93" s="981"/>
      <c r="CE93" s="981"/>
      <c r="CF93" s="981"/>
      <c r="CG93" s="990"/>
      <c r="CH93" s="991"/>
      <c r="CI93" s="992"/>
      <c r="CJ93" s="992"/>
      <c r="CK93" s="992"/>
      <c r="CL93" s="993"/>
      <c r="CM93" s="991"/>
      <c r="CN93" s="992"/>
      <c r="CO93" s="992"/>
      <c r="CP93" s="992"/>
      <c r="CQ93" s="993"/>
      <c r="CR93" s="991"/>
      <c r="CS93" s="992"/>
      <c r="CT93" s="992"/>
      <c r="CU93" s="992"/>
      <c r="CV93" s="993"/>
      <c r="CW93" s="991"/>
      <c r="CX93" s="992"/>
      <c r="CY93" s="992"/>
      <c r="CZ93" s="992"/>
      <c r="DA93" s="993"/>
      <c r="DB93" s="991"/>
      <c r="DC93" s="992"/>
      <c r="DD93" s="992"/>
      <c r="DE93" s="992"/>
      <c r="DF93" s="993"/>
      <c r="DG93" s="991"/>
      <c r="DH93" s="992"/>
      <c r="DI93" s="992"/>
      <c r="DJ93" s="992"/>
      <c r="DK93" s="993"/>
      <c r="DL93" s="991"/>
      <c r="DM93" s="992"/>
      <c r="DN93" s="992"/>
      <c r="DO93" s="992"/>
      <c r="DP93" s="993"/>
      <c r="DQ93" s="991"/>
      <c r="DR93" s="992"/>
      <c r="DS93" s="992"/>
      <c r="DT93" s="992"/>
      <c r="DU93" s="993"/>
      <c r="DV93" s="980"/>
      <c r="DW93" s="981"/>
      <c r="DX93" s="981"/>
      <c r="DY93" s="981"/>
      <c r="DZ93" s="982"/>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80"/>
      <c r="BT94" s="981"/>
      <c r="BU94" s="981"/>
      <c r="BV94" s="981"/>
      <c r="BW94" s="981"/>
      <c r="BX94" s="981"/>
      <c r="BY94" s="981"/>
      <c r="BZ94" s="981"/>
      <c r="CA94" s="981"/>
      <c r="CB94" s="981"/>
      <c r="CC94" s="981"/>
      <c r="CD94" s="981"/>
      <c r="CE94" s="981"/>
      <c r="CF94" s="981"/>
      <c r="CG94" s="990"/>
      <c r="CH94" s="991"/>
      <c r="CI94" s="992"/>
      <c r="CJ94" s="992"/>
      <c r="CK94" s="992"/>
      <c r="CL94" s="993"/>
      <c r="CM94" s="991"/>
      <c r="CN94" s="992"/>
      <c r="CO94" s="992"/>
      <c r="CP94" s="992"/>
      <c r="CQ94" s="993"/>
      <c r="CR94" s="991"/>
      <c r="CS94" s="992"/>
      <c r="CT94" s="992"/>
      <c r="CU94" s="992"/>
      <c r="CV94" s="993"/>
      <c r="CW94" s="991"/>
      <c r="CX94" s="992"/>
      <c r="CY94" s="992"/>
      <c r="CZ94" s="992"/>
      <c r="DA94" s="993"/>
      <c r="DB94" s="991"/>
      <c r="DC94" s="992"/>
      <c r="DD94" s="992"/>
      <c r="DE94" s="992"/>
      <c r="DF94" s="993"/>
      <c r="DG94" s="991"/>
      <c r="DH94" s="992"/>
      <c r="DI94" s="992"/>
      <c r="DJ94" s="992"/>
      <c r="DK94" s="993"/>
      <c r="DL94" s="991"/>
      <c r="DM94" s="992"/>
      <c r="DN94" s="992"/>
      <c r="DO94" s="992"/>
      <c r="DP94" s="993"/>
      <c r="DQ94" s="991"/>
      <c r="DR94" s="992"/>
      <c r="DS94" s="992"/>
      <c r="DT94" s="992"/>
      <c r="DU94" s="993"/>
      <c r="DV94" s="980"/>
      <c r="DW94" s="981"/>
      <c r="DX94" s="981"/>
      <c r="DY94" s="981"/>
      <c r="DZ94" s="982"/>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80"/>
      <c r="BT95" s="981"/>
      <c r="BU95" s="981"/>
      <c r="BV95" s="981"/>
      <c r="BW95" s="981"/>
      <c r="BX95" s="981"/>
      <c r="BY95" s="981"/>
      <c r="BZ95" s="981"/>
      <c r="CA95" s="981"/>
      <c r="CB95" s="981"/>
      <c r="CC95" s="981"/>
      <c r="CD95" s="981"/>
      <c r="CE95" s="981"/>
      <c r="CF95" s="981"/>
      <c r="CG95" s="990"/>
      <c r="CH95" s="991"/>
      <c r="CI95" s="992"/>
      <c r="CJ95" s="992"/>
      <c r="CK95" s="992"/>
      <c r="CL95" s="993"/>
      <c r="CM95" s="991"/>
      <c r="CN95" s="992"/>
      <c r="CO95" s="992"/>
      <c r="CP95" s="992"/>
      <c r="CQ95" s="993"/>
      <c r="CR95" s="991"/>
      <c r="CS95" s="992"/>
      <c r="CT95" s="992"/>
      <c r="CU95" s="992"/>
      <c r="CV95" s="993"/>
      <c r="CW95" s="991"/>
      <c r="CX95" s="992"/>
      <c r="CY95" s="992"/>
      <c r="CZ95" s="992"/>
      <c r="DA95" s="993"/>
      <c r="DB95" s="991"/>
      <c r="DC95" s="992"/>
      <c r="DD95" s="992"/>
      <c r="DE95" s="992"/>
      <c r="DF95" s="993"/>
      <c r="DG95" s="991"/>
      <c r="DH95" s="992"/>
      <c r="DI95" s="992"/>
      <c r="DJ95" s="992"/>
      <c r="DK95" s="993"/>
      <c r="DL95" s="991"/>
      <c r="DM95" s="992"/>
      <c r="DN95" s="992"/>
      <c r="DO95" s="992"/>
      <c r="DP95" s="993"/>
      <c r="DQ95" s="991"/>
      <c r="DR95" s="992"/>
      <c r="DS95" s="992"/>
      <c r="DT95" s="992"/>
      <c r="DU95" s="993"/>
      <c r="DV95" s="980"/>
      <c r="DW95" s="981"/>
      <c r="DX95" s="981"/>
      <c r="DY95" s="981"/>
      <c r="DZ95" s="982"/>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80"/>
      <c r="BT96" s="981"/>
      <c r="BU96" s="981"/>
      <c r="BV96" s="981"/>
      <c r="BW96" s="981"/>
      <c r="BX96" s="981"/>
      <c r="BY96" s="981"/>
      <c r="BZ96" s="981"/>
      <c r="CA96" s="981"/>
      <c r="CB96" s="981"/>
      <c r="CC96" s="981"/>
      <c r="CD96" s="981"/>
      <c r="CE96" s="981"/>
      <c r="CF96" s="981"/>
      <c r="CG96" s="990"/>
      <c r="CH96" s="991"/>
      <c r="CI96" s="992"/>
      <c r="CJ96" s="992"/>
      <c r="CK96" s="992"/>
      <c r="CL96" s="993"/>
      <c r="CM96" s="991"/>
      <c r="CN96" s="992"/>
      <c r="CO96" s="992"/>
      <c r="CP96" s="992"/>
      <c r="CQ96" s="993"/>
      <c r="CR96" s="991"/>
      <c r="CS96" s="992"/>
      <c r="CT96" s="992"/>
      <c r="CU96" s="992"/>
      <c r="CV96" s="993"/>
      <c r="CW96" s="991"/>
      <c r="CX96" s="992"/>
      <c r="CY96" s="992"/>
      <c r="CZ96" s="992"/>
      <c r="DA96" s="993"/>
      <c r="DB96" s="991"/>
      <c r="DC96" s="992"/>
      <c r="DD96" s="992"/>
      <c r="DE96" s="992"/>
      <c r="DF96" s="993"/>
      <c r="DG96" s="991"/>
      <c r="DH96" s="992"/>
      <c r="DI96" s="992"/>
      <c r="DJ96" s="992"/>
      <c r="DK96" s="993"/>
      <c r="DL96" s="991"/>
      <c r="DM96" s="992"/>
      <c r="DN96" s="992"/>
      <c r="DO96" s="992"/>
      <c r="DP96" s="993"/>
      <c r="DQ96" s="991"/>
      <c r="DR96" s="992"/>
      <c r="DS96" s="992"/>
      <c r="DT96" s="992"/>
      <c r="DU96" s="993"/>
      <c r="DV96" s="980"/>
      <c r="DW96" s="981"/>
      <c r="DX96" s="981"/>
      <c r="DY96" s="981"/>
      <c r="DZ96" s="982"/>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80"/>
      <c r="BT97" s="981"/>
      <c r="BU97" s="981"/>
      <c r="BV97" s="981"/>
      <c r="BW97" s="981"/>
      <c r="BX97" s="981"/>
      <c r="BY97" s="981"/>
      <c r="BZ97" s="981"/>
      <c r="CA97" s="981"/>
      <c r="CB97" s="981"/>
      <c r="CC97" s="981"/>
      <c r="CD97" s="981"/>
      <c r="CE97" s="981"/>
      <c r="CF97" s="981"/>
      <c r="CG97" s="990"/>
      <c r="CH97" s="991"/>
      <c r="CI97" s="992"/>
      <c r="CJ97" s="992"/>
      <c r="CK97" s="992"/>
      <c r="CL97" s="993"/>
      <c r="CM97" s="991"/>
      <c r="CN97" s="992"/>
      <c r="CO97" s="992"/>
      <c r="CP97" s="992"/>
      <c r="CQ97" s="993"/>
      <c r="CR97" s="991"/>
      <c r="CS97" s="992"/>
      <c r="CT97" s="992"/>
      <c r="CU97" s="992"/>
      <c r="CV97" s="993"/>
      <c r="CW97" s="991"/>
      <c r="CX97" s="992"/>
      <c r="CY97" s="992"/>
      <c r="CZ97" s="992"/>
      <c r="DA97" s="993"/>
      <c r="DB97" s="991"/>
      <c r="DC97" s="992"/>
      <c r="DD97" s="992"/>
      <c r="DE97" s="992"/>
      <c r="DF97" s="993"/>
      <c r="DG97" s="991"/>
      <c r="DH97" s="992"/>
      <c r="DI97" s="992"/>
      <c r="DJ97" s="992"/>
      <c r="DK97" s="993"/>
      <c r="DL97" s="991"/>
      <c r="DM97" s="992"/>
      <c r="DN97" s="992"/>
      <c r="DO97" s="992"/>
      <c r="DP97" s="993"/>
      <c r="DQ97" s="991"/>
      <c r="DR97" s="992"/>
      <c r="DS97" s="992"/>
      <c r="DT97" s="992"/>
      <c r="DU97" s="993"/>
      <c r="DV97" s="980"/>
      <c r="DW97" s="981"/>
      <c r="DX97" s="981"/>
      <c r="DY97" s="981"/>
      <c r="DZ97" s="982"/>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80"/>
      <c r="BT98" s="981"/>
      <c r="BU98" s="981"/>
      <c r="BV98" s="981"/>
      <c r="BW98" s="981"/>
      <c r="BX98" s="981"/>
      <c r="BY98" s="981"/>
      <c r="BZ98" s="981"/>
      <c r="CA98" s="981"/>
      <c r="CB98" s="981"/>
      <c r="CC98" s="981"/>
      <c r="CD98" s="981"/>
      <c r="CE98" s="981"/>
      <c r="CF98" s="981"/>
      <c r="CG98" s="990"/>
      <c r="CH98" s="991"/>
      <c r="CI98" s="992"/>
      <c r="CJ98" s="992"/>
      <c r="CK98" s="992"/>
      <c r="CL98" s="993"/>
      <c r="CM98" s="991"/>
      <c r="CN98" s="992"/>
      <c r="CO98" s="992"/>
      <c r="CP98" s="992"/>
      <c r="CQ98" s="993"/>
      <c r="CR98" s="991"/>
      <c r="CS98" s="992"/>
      <c r="CT98" s="992"/>
      <c r="CU98" s="992"/>
      <c r="CV98" s="993"/>
      <c r="CW98" s="991"/>
      <c r="CX98" s="992"/>
      <c r="CY98" s="992"/>
      <c r="CZ98" s="992"/>
      <c r="DA98" s="993"/>
      <c r="DB98" s="991"/>
      <c r="DC98" s="992"/>
      <c r="DD98" s="992"/>
      <c r="DE98" s="992"/>
      <c r="DF98" s="993"/>
      <c r="DG98" s="991"/>
      <c r="DH98" s="992"/>
      <c r="DI98" s="992"/>
      <c r="DJ98" s="992"/>
      <c r="DK98" s="993"/>
      <c r="DL98" s="991"/>
      <c r="DM98" s="992"/>
      <c r="DN98" s="992"/>
      <c r="DO98" s="992"/>
      <c r="DP98" s="993"/>
      <c r="DQ98" s="991"/>
      <c r="DR98" s="992"/>
      <c r="DS98" s="992"/>
      <c r="DT98" s="992"/>
      <c r="DU98" s="993"/>
      <c r="DV98" s="980"/>
      <c r="DW98" s="981"/>
      <c r="DX98" s="981"/>
      <c r="DY98" s="981"/>
      <c r="DZ98" s="982"/>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80"/>
      <c r="BT99" s="981"/>
      <c r="BU99" s="981"/>
      <c r="BV99" s="981"/>
      <c r="BW99" s="981"/>
      <c r="BX99" s="981"/>
      <c r="BY99" s="981"/>
      <c r="BZ99" s="981"/>
      <c r="CA99" s="981"/>
      <c r="CB99" s="981"/>
      <c r="CC99" s="981"/>
      <c r="CD99" s="981"/>
      <c r="CE99" s="981"/>
      <c r="CF99" s="981"/>
      <c r="CG99" s="990"/>
      <c r="CH99" s="991"/>
      <c r="CI99" s="992"/>
      <c r="CJ99" s="992"/>
      <c r="CK99" s="992"/>
      <c r="CL99" s="993"/>
      <c r="CM99" s="991"/>
      <c r="CN99" s="992"/>
      <c r="CO99" s="992"/>
      <c r="CP99" s="992"/>
      <c r="CQ99" s="993"/>
      <c r="CR99" s="991"/>
      <c r="CS99" s="992"/>
      <c r="CT99" s="992"/>
      <c r="CU99" s="992"/>
      <c r="CV99" s="993"/>
      <c r="CW99" s="991"/>
      <c r="CX99" s="992"/>
      <c r="CY99" s="992"/>
      <c r="CZ99" s="992"/>
      <c r="DA99" s="993"/>
      <c r="DB99" s="991"/>
      <c r="DC99" s="992"/>
      <c r="DD99" s="992"/>
      <c r="DE99" s="992"/>
      <c r="DF99" s="993"/>
      <c r="DG99" s="991"/>
      <c r="DH99" s="992"/>
      <c r="DI99" s="992"/>
      <c r="DJ99" s="992"/>
      <c r="DK99" s="993"/>
      <c r="DL99" s="991"/>
      <c r="DM99" s="992"/>
      <c r="DN99" s="992"/>
      <c r="DO99" s="992"/>
      <c r="DP99" s="993"/>
      <c r="DQ99" s="991"/>
      <c r="DR99" s="992"/>
      <c r="DS99" s="992"/>
      <c r="DT99" s="992"/>
      <c r="DU99" s="993"/>
      <c r="DV99" s="980"/>
      <c r="DW99" s="981"/>
      <c r="DX99" s="981"/>
      <c r="DY99" s="981"/>
      <c r="DZ99" s="982"/>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80"/>
      <c r="BT100" s="981"/>
      <c r="BU100" s="981"/>
      <c r="BV100" s="981"/>
      <c r="BW100" s="981"/>
      <c r="BX100" s="981"/>
      <c r="BY100" s="981"/>
      <c r="BZ100" s="981"/>
      <c r="CA100" s="981"/>
      <c r="CB100" s="981"/>
      <c r="CC100" s="981"/>
      <c r="CD100" s="981"/>
      <c r="CE100" s="981"/>
      <c r="CF100" s="981"/>
      <c r="CG100" s="990"/>
      <c r="CH100" s="991"/>
      <c r="CI100" s="992"/>
      <c r="CJ100" s="992"/>
      <c r="CK100" s="992"/>
      <c r="CL100" s="993"/>
      <c r="CM100" s="991"/>
      <c r="CN100" s="992"/>
      <c r="CO100" s="992"/>
      <c r="CP100" s="992"/>
      <c r="CQ100" s="993"/>
      <c r="CR100" s="991"/>
      <c r="CS100" s="992"/>
      <c r="CT100" s="992"/>
      <c r="CU100" s="992"/>
      <c r="CV100" s="993"/>
      <c r="CW100" s="991"/>
      <c r="CX100" s="992"/>
      <c r="CY100" s="992"/>
      <c r="CZ100" s="992"/>
      <c r="DA100" s="993"/>
      <c r="DB100" s="991"/>
      <c r="DC100" s="992"/>
      <c r="DD100" s="992"/>
      <c r="DE100" s="992"/>
      <c r="DF100" s="993"/>
      <c r="DG100" s="991"/>
      <c r="DH100" s="992"/>
      <c r="DI100" s="992"/>
      <c r="DJ100" s="992"/>
      <c r="DK100" s="993"/>
      <c r="DL100" s="991"/>
      <c r="DM100" s="992"/>
      <c r="DN100" s="992"/>
      <c r="DO100" s="992"/>
      <c r="DP100" s="993"/>
      <c r="DQ100" s="991"/>
      <c r="DR100" s="992"/>
      <c r="DS100" s="992"/>
      <c r="DT100" s="992"/>
      <c r="DU100" s="993"/>
      <c r="DV100" s="980"/>
      <c r="DW100" s="981"/>
      <c r="DX100" s="981"/>
      <c r="DY100" s="981"/>
      <c r="DZ100" s="982"/>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80"/>
      <c r="BT101" s="981"/>
      <c r="BU101" s="981"/>
      <c r="BV101" s="981"/>
      <c r="BW101" s="981"/>
      <c r="BX101" s="981"/>
      <c r="BY101" s="981"/>
      <c r="BZ101" s="981"/>
      <c r="CA101" s="981"/>
      <c r="CB101" s="981"/>
      <c r="CC101" s="981"/>
      <c r="CD101" s="981"/>
      <c r="CE101" s="981"/>
      <c r="CF101" s="981"/>
      <c r="CG101" s="990"/>
      <c r="CH101" s="991"/>
      <c r="CI101" s="992"/>
      <c r="CJ101" s="992"/>
      <c r="CK101" s="992"/>
      <c r="CL101" s="993"/>
      <c r="CM101" s="991"/>
      <c r="CN101" s="992"/>
      <c r="CO101" s="992"/>
      <c r="CP101" s="992"/>
      <c r="CQ101" s="993"/>
      <c r="CR101" s="991"/>
      <c r="CS101" s="992"/>
      <c r="CT101" s="992"/>
      <c r="CU101" s="992"/>
      <c r="CV101" s="993"/>
      <c r="CW101" s="991"/>
      <c r="CX101" s="992"/>
      <c r="CY101" s="992"/>
      <c r="CZ101" s="992"/>
      <c r="DA101" s="993"/>
      <c r="DB101" s="991"/>
      <c r="DC101" s="992"/>
      <c r="DD101" s="992"/>
      <c r="DE101" s="992"/>
      <c r="DF101" s="993"/>
      <c r="DG101" s="991"/>
      <c r="DH101" s="992"/>
      <c r="DI101" s="992"/>
      <c r="DJ101" s="992"/>
      <c r="DK101" s="993"/>
      <c r="DL101" s="991"/>
      <c r="DM101" s="992"/>
      <c r="DN101" s="992"/>
      <c r="DO101" s="992"/>
      <c r="DP101" s="993"/>
      <c r="DQ101" s="991"/>
      <c r="DR101" s="992"/>
      <c r="DS101" s="992"/>
      <c r="DT101" s="992"/>
      <c r="DU101" s="993"/>
      <c r="DV101" s="980"/>
      <c r="DW101" s="981"/>
      <c r="DX101" s="981"/>
      <c r="DY101" s="981"/>
      <c r="DZ101" s="982"/>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72" t="s">
        <v>428</v>
      </c>
      <c r="BS102" s="973"/>
      <c r="BT102" s="973"/>
      <c r="BU102" s="973"/>
      <c r="BV102" s="973"/>
      <c r="BW102" s="973"/>
      <c r="BX102" s="973"/>
      <c r="BY102" s="973"/>
      <c r="BZ102" s="973"/>
      <c r="CA102" s="973"/>
      <c r="CB102" s="973"/>
      <c r="CC102" s="973"/>
      <c r="CD102" s="973"/>
      <c r="CE102" s="973"/>
      <c r="CF102" s="973"/>
      <c r="CG102" s="983"/>
      <c r="CH102" s="984"/>
      <c r="CI102" s="985"/>
      <c r="CJ102" s="985"/>
      <c r="CK102" s="985"/>
      <c r="CL102" s="986"/>
      <c r="CM102" s="984"/>
      <c r="CN102" s="985"/>
      <c r="CO102" s="985"/>
      <c r="CP102" s="985"/>
      <c r="CQ102" s="986"/>
      <c r="CR102" s="987">
        <f>SUM(CR7:CV88)</f>
        <v>2918</v>
      </c>
      <c r="CS102" s="988"/>
      <c r="CT102" s="988"/>
      <c r="CU102" s="988"/>
      <c r="CV102" s="989"/>
      <c r="CW102" s="987">
        <f t="shared" ref="CW102" si="2">SUM(CW7:DA88)</f>
        <v>548</v>
      </c>
      <c r="CX102" s="988"/>
      <c r="CY102" s="988"/>
      <c r="CZ102" s="988"/>
      <c r="DA102" s="989"/>
      <c r="DB102" s="987">
        <f t="shared" ref="DB102" si="3">SUM(DB7:DF88)</f>
        <v>5303</v>
      </c>
      <c r="DC102" s="988"/>
      <c r="DD102" s="988"/>
      <c r="DE102" s="988"/>
      <c r="DF102" s="989"/>
      <c r="DG102" s="987">
        <f t="shared" ref="DG102" si="4">SUM(DG7:DK88)</f>
        <v>4996</v>
      </c>
      <c r="DH102" s="988"/>
      <c r="DI102" s="988"/>
      <c r="DJ102" s="988"/>
      <c r="DK102" s="989"/>
      <c r="DL102" s="987">
        <f t="shared" ref="DL102" si="5">SUM(DL7:DP88)</f>
        <v>0</v>
      </c>
      <c r="DM102" s="988"/>
      <c r="DN102" s="988"/>
      <c r="DO102" s="988"/>
      <c r="DP102" s="989"/>
      <c r="DQ102" s="987">
        <f t="shared" ref="DQ102" si="6">SUM(DQ7:DU88)</f>
        <v>1169</v>
      </c>
      <c r="DR102" s="988"/>
      <c r="DS102" s="988"/>
      <c r="DT102" s="988"/>
      <c r="DU102" s="989"/>
      <c r="DV102" s="972"/>
      <c r="DW102" s="973"/>
      <c r="DX102" s="973"/>
      <c r="DY102" s="973"/>
      <c r="DZ102" s="974"/>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5" t="s">
        <v>429</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6" t="s">
        <v>430</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7" t="s">
        <v>433</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434</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221" customFormat="1" ht="26.25" customHeight="1" x14ac:dyDescent="0.2">
      <c r="A109" s="930" t="s">
        <v>435</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3" t="s">
        <v>436</v>
      </c>
      <c r="AB109" s="931"/>
      <c r="AC109" s="931"/>
      <c r="AD109" s="931"/>
      <c r="AE109" s="932"/>
      <c r="AF109" s="933" t="s">
        <v>437</v>
      </c>
      <c r="AG109" s="931"/>
      <c r="AH109" s="931"/>
      <c r="AI109" s="931"/>
      <c r="AJ109" s="932"/>
      <c r="AK109" s="933" t="s">
        <v>306</v>
      </c>
      <c r="AL109" s="931"/>
      <c r="AM109" s="931"/>
      <c r="AN109" s="931"/>
      <c r="AO109" s="932"/>
      <c r="AP109" s="933" t="s">
        <v>438</v>
      </c>
      <c r="AQ109" s="931"/>
      <c r="AR109" s="931"/>
      <c r="AS109" s="931"/>
      <c r="AT109" s="964"/>
      <c r="AU109" s="930" t="s">
        <v>435</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3" t="s">
        <v>436</v>
      </c>
      <c r="BR109" s="931"/>
      <c r="BS109" s="931"/>
      <c r="BT109" s="931"/>
      <c r="BU109" s="932"/>
      <c r="BV109" s="933" t="s">
        <v>437</v>
      </c>
      <c r="BW109" s="931"/>
      <c r="BX109" s="931"/>
      <c r="BY109" s="931"/>
      <c r="BZ109" s="932"/>
      <c r="CA109" s="933" t="s">
        <v>306</v>
      </c>
      <c r="CB109" s="931"/>
      <c r="CC109" s="931"/>
      <c r="CD109" s="931"/>
      <c r="CE109" s="932"/>
      <c r="CF109" s="971" t="s">
        <v>438</v>
      </c>
      <c r="CG109" s="971"/>
      <c r="CH109" s="971"/>
      <c r="CI109" s="971"/>
      <c r="CJ109" s="971"/>
      <c r="CK109" s="933" t="s">
        <v>439</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3" t="s">
        <v>436</v>
      </c>
      <c r="DH109" s="931"/>
      <c r="DI109" s="931"/>
      <c r="DJ109" s="931"/>
      <c r="DK109" s="932"/>
      <c r="DL109" s="933" t="s">
        <v>437</v>
      </c>
      <c r="DM109" s="931"/>
      <c r="DN109" s="931"/>
      <c r="DO109" s="931"/>
      <c r="DP109" s="932"/>
      <c r="DQ109" s="933" t="s">
        <v>306</v>
      </c>
      <c r="DR109" s="931"/>
      <c r="DS109" s="931"/>
      <c r="DT109" s="931"/>
      <c r="DU109" s="932"/>
      <c r="DV109" s="933" t="s">
        <v>438</v>
      </c>
      <c r="DW109" s="931"/>
      <c r="DX109" s="931"/>
      <c r="DY109" s="931"/>
      <c r="DZ109" s="964"/>
    </row>
    <row r="110" spans="1:131" s="221" customFormat="1" ht="26.25" customHeight="1" x14ac:dyDescent="0.2">
      <c r="A110" s="844" t="s">
        <v>440</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923">
        <v>15964604</v>
      </c>
      <c r="AB110" s="924"/>
      <c r="AC110" s="924"/>
      <c r="AD110" s="924"/>
      <c r="AE110" s="925"/>
      <c r="AF110" s="926">
        <v>15990260</v>
      </c>
      <c r="AG110" s="924"/>
      <c r="AH110" s="924"/>
      <c r="AI110" s="924"/>
      <c r="AJ110" s="925"/>
      <c r="AK110" s="926">
        <v>16179693</v>
      </c>
      <c r="AL110" s="924"/>
      <c r="AM110" s="924"/>
      <c r="AN110" s="924"/>
      <c r="AO110" s="925"/>
      <c r="AP110" s="927">
        <v>20.9</v>
      </c>
      <c r="AQ110" s="928"/>
      <c r="AR110" s="928"/>
      <c r="AS110" s="928"/>
      <c r="AT110" s="929"/>
      <c r="AU110" s="965" t="s">
        <v>72</v>
      </c>
      <c r="AV110" s="966"/>
      <c r="AW110" s="966"/>
      <c r="AX110" s="966"/>
      <c r="AY110" s="966"/>
      <c r="AZ110" s="895" t="s">
        <v>441</v>
      </c>
      <c r="BA110" s="845"/>
      <c r="BB110" s="845"/>
      <c r="BC110" s="845"/>
      <c r="BD110" s="845"/>
      <c r="BE110" s="845"/>
      <c r="BF110" s="845"/>
      <c r="BG110" s="845"/>
      <c r="BH110" s="845"/>
      <c r="BI110" s="845"/>
      <c r="BJ110" s="845"/>
      <c r="BK110" s="845"/>
      <c r="BL110" s="845"/>
      <c r="BM110" s="845"/>
      <c r="BN110" s="845"/>
      <c r="BO110" s="845"/>
      <c r="BP110" s="846"/>
      <c r="BQ110" s="896">
        <v>160272563</v>
      </c>
      <c r="BR110" s="878"/>
      <c r="BS110" s="878"/>
      <c r="BT110" s="878"/>
      <c r="BU110" s="878"/>
      <c r="BV110" s="878">
        <v>160515633</v>
      </c>
      <c r="BW110" s="878"/>
      <c r="BX110" s="878"/>
      <c r="BY110" s="878"/>
      <c r="BZ110" s="878"/>
      <c r="CA110" s="878">
        <v>156024122</v>
      </c>
      <c r="CB110" s="878"/>
      <c r="CC110" s="878"/>
      <c r="CD110" s="878"/>
      <c r="CE110" s="878"/>
      <c r="CF110" s="901">
        <v>201.4</v>
      </c>
      <c r="CG110" s="902"/>
      <c r="CH110" s="902"/>
      <c r="CI110" s="902"/>
      <c r="CJ110" s="902"/>
      <c r="CK110" s="961" t="s">
        <v>442</v>
      </c>
      <c r="CL110" s="855"/>
      <c r="CM110" s="895" t="s">
        <v>443</v>
      </c>
      <c r="CN110" s="845"/>
      <c r="CO110" s="845"/>
      <c r="CP110" s="845"/>
      <c r="CQ110" s="845"/>
      <c r="CR110" s="845"/>
      <c r="CS110" s="845"/>
      <c r="CT110" s="845"/>
      <c r="CU110" s="845"/>
      <c r="CV110" s="845"/>
      <c r="CW110" s="845"/>
      <c r="CX110" s="845"/>
      <c r="CY110" s="845"/>
      <c r="CZ110" s="845"/>
      <c r="DA110" s="845"/>
      <c r="DB110" s="845"/>
      <c r="DC110" s="845"/>
      <c r="DD110" s="845"/>
      <c r="DE110" s="845"/>
      <c r="DF110" s="846"/>
      <c r="DG110" s="896">
        <v>61072</v>
      </c>
      <c r="DH110" s="878"/>
      <c r="DI110" s="878"/>
      <c r="DJ110" s="878"/>
      <c r="DK110" s="878"/>
      <c r="DL110" s="878" t="s">
        <v>444</v>
      </c>
      <c r="DM110" s="878"/>
      <c r="DN110" s="878"/>
      <c r="DO110" s="878"/>
      <c r="DP110" s="878"/>
      <c r="DQ110" s="878" t="s">
        <v>445</v>
      </c>
      <c r="DR110" s="878"/>
      <c r="DS110" s="878"/>
      <c r="DT110" s="878"/>
      <c r="DU110" s="878"/>
      <c r="DV110" s="879" t="s">
        <v>444</v>
      </c>
      <c r="DW110" s="879"/>
      <c r="DX110" s="879"/>
      <c r="DY110" s="879"/>
      <c r="DZ110" s="880"/>
    </row>
    <row r="111" spans="1:131" s="221" customFormat="1" ht="26.25" customHeight="1" x14ac:dyDescent="0.2">
      <c r="A111" s="817" t="s">
        <v>446</v>
      </c>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960"/>
      <c r="AA111" s="953" t="s">
        <v>180</v>
      </c>
      <c r="AB111" s="954"/>
      <c r="AC111" s="954"/>
      <c r="AD111" s="954"/>
      <c r="AE111" s="955"/>
      <c r="AF111" s="956" t="s">
        <v>444</v>
      </c>
      <c r="AG111" s="954"/>
      <c r="AH111" s="954"/>
      <c r="AI111" s="954"/>
      <c r="AJ111" s="955"/>
      <c r="AK111" s="956" t="s">
        <v>445</v>
      </c>
      <c r="AL111" s="954"/>
      <c r="AM111" s="954"/>
      <c r="AN111" s="954"/>
      <c r="AO111" s="955"/>
      <c r="AP111" s="957" t="s">
        <v>444</v>
      </c>
      <c r="AQ111" s="958"/>
      <c r="AR111" s="958"/>
      <c r="AS111" s="958"/>
      <c r="AT111" s="959"/>
      <c r="AU111" s="967"/>
      <c r="AV111" s="968"/>
      <c r="AW111" s="968"/>
      <c r="AX111" s="968"/>
      <c r="AY111" s="968"/>
      <c r="AZ111" s="852" t="s">
        <v>447</v>
      </c>
      <c r="BA111" s="795"/>
      <c r="BB111" s="795"/>
      <c r="BC111" s="795"/>
      <c r="BD111" s="795"/>
      <c r="BE111" s="795"/>
      <c r="BF111" s="795"/>
      <c r="BG111" s="795"/>
      <c r="BH111" s="795"/>
      <c r="BI111" s="795"/>
      <c r="BJ111" s="795"/>
      <c r="BK111" s="795"/>
      <c r="BL111" s="795"/>
      <c r="BM111" s="795"/>
      <c r="BN111" s="795"/>
      <c r="BO111" s="795"/>
      <c r="BP111" s="796"/>
      <c r="BQ111" s="853">
        <v>4616685</v>
      </c>
      <c r="BR111" s="779"/>
      <c r="BS111" s="779"/>
      <c r="BT111" s="779"/>
      <c r="BU111" s="779"/>
      <c r="BV111" s="779">
        <v>4322822</v>
      </c>
      <c r="BW111" s="779"/>
      <c r="BX111" s="779"/>
      <c r="BY111" s="779"/>
      <c r="BZ111" s="779"/>
      <c r="CA111" s="779">
        <v>3956392</v>
      </c>
      <c r="CB111" s="779"/>
      <c r="CC111" s="779"/>
      <c r="CD111" s="779"/>
      <c r="CE111" s="779"/>
      <c r="CF111" s="910">
        <v>5.0999999999999996</v>
      </c>
      <c r="CG111" s="911"/>
      <c r="CH111" s="911"/>
      <c r="CI111" s="911"/>
      <c r="CJ111" s="911"/>
      <c r="CK111" s="962"/>
      <c r="CL111" s="857"/>
      <c r="CM111" s="852" t="s">
        <v>448</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853" t="s">
        <v>180</v>
      </c>
      <c r="DH111" s="779"/>
      <c r="DI111" s="779"/>
      <c r="DJ111" s="779"/>
      <c r="DK111" s="779"/>
      <c r="DL111" s="779" t="s">
        <v>444</v>
      </c>
      <c r="DM111" s="779"/>
      <c r="DN111" s="779"/>
      <c r="DO111" s="779"/>
      <c r="DP111" s="779"/>
      <c r="DQ111" s="779" t="s">
        <v>444</v>
      </c>
      <c r="DR111" s="779"/>
      <c r="DS111" s="779"/>
      <c r="DT111" s="779"/>
      <c r="DU111" s="779"/>
      <c r="DV111" s="831" t="s">
        <v>180</v>
      </c>
      <c r="DW111" s="831"/>
      <c r="DX111" s="831"/>
      <c r="DY111" s="831"/>
      <c r="DZ111" s="832"/>
    </row>
    <row r="112" spans="1:131" s="221" customFormat="1" ht="26.25" customHeight="1" x14ac:dyDescent="0.2">
      <c r="A112" s="947" t="s">
        <v>449</v>
      </c>
      <c r="B112" s="948"/>
      <c r="C112" s="795" t="s">
        <v>450</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22" t="s">
        <v>180</v>
      </c>
      <c r="AB112" s="823"/>
      <c r="AC112" s="823"/>
      <c r="AD112" s="823"/>
      <c r="AE112" s="824"/>
      <c r="AF112" s="825" t="s">
        <v>180</v>
      </c>
      <c r="AG112" s="823"/>
      <c r="AH112" s="823"/>
      <c r="AI112" s="823"/>
      <c r="AJ112" s="824"/>
      <c r="AK112" s="825" t="s">
        <v>180</v>
      </c>
      <c r="AL112" s="823"/>
      <c r="AM112" s="823"/>
      <c r="AN112" s="823"/>
      <c r="AO112" s="824"/>
      <c r="AP112" s="860" t="s">
        <v>444</v>
      </c>
      <c r="AQ112" s="861"/>
      <c r="AR112" s="861"/>
      <c r="AS112" s="861"/>
      <c r="AT112" s="862"/>
      <c r="AU112" s="967"/>
      <c r="AV112" s="968"/>
      <c r="AW112" s="968"/>
      <c r="AX112" s="968"/>
      <c r="AY112" s="968"/>
      <c r="AZ112" s="852" t="s">
        <v>451</v>
      </c>
      <c r="BA112" s="795"/>
      <c r="BB112" s="795"/>
      <c r="BC112" s="795"/>
      <c r="BD112" s="795"/>
      <c r="BE112" s="795"/>
      <c r="BF112" s="795"/>
      <c r="BG112" s="795"/>
      <c r="BH112" s="795"/>
      <c r="BI112" s="795"/>
      <c r="BJ112" s="795"/>
      <c r="BK112" s="795"/>
      <c r="BL112" s="795"/>
      <c r="BM112" s="795"/>
      <c r="BN112" s="795"/>
      <c r="BO112" s="795"/>
      <c r="BP112" s="796"/>
      <c r="BQ112" s="853">
        <v>48548253</v>
      </c>
      <c r="BR112" s="779"/>
      <c r="BS112" s="779"/>
      <c r="BT112" s="779"/>
      <c r="BU112" s="779"/>
      <c r="BV112" s="779">
        <v>46361830</v>
      </c>
      <c r="BW112" s="779"/>
      <c r="BX112" s="779"/>
      <c r="BY112" s="779"/>
      <c r="BZ112" s="779"/>
      <c r="CA112" s="779">
        <v>44641749</v>
      </c>
      <c r="CB112" s="779"/>
      <c r="CC112" s="779"/>
      <c r="CD112" s="779"/>
      <c r="CE112" s="779"/>
      <c r="CF112" s="910">
        <v>57.6</v>
      </c>
      <c r="CG112" s="911"/>
      <c r="CH112" s="911"/>
      <c r="CI112" s="911"/>
      <c r="CJ112" s="911"/>
      <c r="CK112" s="962"/>
      <c r="CL112" s="857"/>
      <c r="CM112" s="852" t="s">
        <v>452</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853" t="s">
        <v>453</v>
      </c>
      <c r="DH112" s="779"/>
      <c r="DI112" s="779"/>
      <c r="DJ112" s="779"/>
      <c r="DK112" s="779"/>
      <c r="DL112" s="779" t="s">
        <v>180</v>
      </c>
      <c r="DM112" s="779"/>
      <c r="DN112" s="779"/>
      <c r="DO112" s="779"/>
      <c r="DP112" s="779"/>
      <c r="DQ112" s="779" t="s">
        <v>180</v>
      </c>
      <c r="DR112" s="779"/>
      <c r="DS112" s="779"/>
      <c r="DT112" s="779"/>
      <c r="DU112" s="779"/>
      <c r="DV112" s="831" t="s">
        <v>180</v>
      </c>
      <c r="DW112" s="831"/>
      <c r="DX112" s="831"/>
      <c r="DY112" s="831"/>
      <c r="DZ112" s="832"/>
    </row>
    <row r="113" spans="1:130" s="221" customFormat="1" ht="26.25" customHeight="1" x14ac:dyDescent="0.2">
      <c r="A113" s="949"/>
      <c r="B113" s="950"/>
      <c r="C113" s="795" t="s">
        <v>454</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53">
        <v>4879738</v>
      </c>
      <c r="AB113" s="954"/>
      <c r="AC113" s="954"/>
      <c r="AD113" s="954"/>
      <c r="AE113" s="955"/>
      <c r="AF113" s="956">
        <v>4779576</v>
      </c>
      <c r="AG113" s="954"/>
      <c r="AH113" s="954"/>
      <c r="AI113" s="954"/>
      <c r="AJ113" s="955"/>
      <c r="AK113" s="956">
        <v>4750770</v>
      </c>
      <c r="AL113" s="954"/>
      <c r="AM113" s="954"/>
      <c r="AN113" s="954"/>
      <c r="AO113" s="955"/>
      <c r="AP113" s="957">
        <v>6.1</v>
      </c>
      <c r="AQ113" s="958"/>
      <c r="AR113" s="958"/>
      <c r="AS113" s="958"/>
      <c r="AT113" s="959"/>
      <c r="AU113" s="967"/>
      <c r="AV113" s="968"/>
      <c r="AW113" s="968"/>
      <c r="AX113" s="968"/>
      <c r="AY113" s="968"/>
      <c r="AZ113" s="852" t="s">
        <v>455</v>
      </c>
      <c r="BA113" s="795"/>
      <c r="BB113" s="795"/>
      <c r="BC113" s="795"/>
      <c r="BD113" s="795"/>
      <c r="BE113" s="795"/>
      <c r="BF113" s="795"/>
      <c r="BG113" s="795"/>
      <c r="BH113" s="795"/>
      <c r="BI113" s="795"/>
      <c r="BJ113" s="795"/>
      <c r="BK113" s="795"/>
      <c r="BL113" s="795"/>
      <c r="BM113" s="795"/>
      <c r="BN113" s="795"/>
      <c r="BO113" s="795"/>
      <c r="BP113" s="796"/>
      <c r="BQ113" s="853">
        <v>11754624</v>
      </c>
      <c r="BR113" s="779"/>
      <c r="BS113" s="779"/>
      <c r="BT113" s="779"/>
      <c r="BU113" s="779"/>
      <c r="BV113" s="779">
        <v>12893557</v>
      </c>
      <c r="BW113" s="779"/>
      <c r="BX113" s="779"/>
      <c r="BY113" s="779"/>
      <c r="BZ113" s="779"/>
      <c r="CA113" s="779">
        <v>14106588</v>
      </c>
      <c r="CB113" s="779"/>
      <c r="CC113" s="779"/>
      <c r="CD113" s="779"/>
      <c r="CE113" s="779"/>
      <c r="CF113" s="910">
        <v>18.2</v>
      </c>
      <c r="CG113" s="911"/>
      <c r="CH113" s="911"/>
      <c r="CI113" s="911"/>
      <c r="CJ113" s="911"/>
      <c r="CK113" s="962"/>
      <c r="CL113" s="857"/>
      <c r="CM113" s="852" t="s">
        <v>456</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822" t="s">
        <v>444</v>
      </c>
      <c r="DH113" s="823"/>
      <c r="DI113" s="823"/>
      <c r="DJ113" s="823"/>
      <c r="DK113" s="824"/>
      <c r="DL113" s="825" t="s">
        <v>180</v>
      </c>
      <c r="DM113" s="823"/>
      <c r="DN113" s="823"/>
      <c r="DO113" s="823"/>
      <c r="DP113" s="824"/>
      <c r="DQ113" s="825" t="s">
        <v>180</v>
      </c>
      <c r="DR113" s="823"/>
      <c r="DS113" s="823"/>
      <c r="DT113" s="823"/>
      <c r="DU113" s="824"/>
      <c r="DV113" s="860" t="s">
        <v>180</v>
      </c>
      <c r="DW113" s="861"/>
      <c r="DX113" s="861"/>
      <c r="DY113" s="861"/>
      <c r="DZ113" s="862"/>
    </row>
    <row r="114" spans="1:130" s="221" customFormat="1" ht="26.25" customHeight="1" x14ac:dyDescent="0.2">
      <c r="A114" s="949"/>
      <c r="B114" s="950"/>
      <c r="C114" s="795" t="s">
        <v>457</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22">
        <v>459523</v>
      </c>
      <c r="AB114" s="823"/>
      <c r="AC114" s="823"/>
      <c r="AD114" s="823"/>
      <c r="AE114" s="824"/>
      <c r="AF114" s="825">
        <v>860149</v>
      </c>
      <c r="AG114" s="823"/>
      <c r="AH114" s="823"/>
      <c r="AI114" s="823"/>
      <c r="AJ114" s="824"/>
      <c r="AK114" s="825">
        <v>930563</v>
      </c>
      <c r="AL114" s="823"/>
      <c r="AM114" s="823"/>
      <c r="AN114" s="823"/>
      <c r="AO114" s="824"/>
      <c r="AP114" s="860">
        <v>1.2</v>
      </c>
      <c r="AQ114" s="861"/>
      <c r="AR114" s="861"/>
      <c r="AS114" s="861"/>
      <c r="AT114" s="862"/>
      <c r="AU114" s="967"/>
      <c r="AV114" s="968"/>
      <c r="AW114" s="968"/>
      <c r="AX114" s="968"/>
      <c r="AY114" s="968"/>
      <c r="AZ114" s="852" t="s">
        <v>458</v>
      </c>
      <c r="BA114" s="795"/>
      <c r="BB114" s="795"/>
      <c r="BC114" s="795"/>
      <c r="BD114" s="795"/>
      <c r="BE114" s="795"/>
      <c r="BF114" s="795"/>
      <c r="BG114" s="795"/>
      <c r="BH114" s="795"/>
      <c r="BI114" s="795"/>
      <c r="BJ114" s="795"/>
      <c r="BK114" s="795"/>
      <c r="BL114" s="795"/>
      <c r="BM114" s="795"/>
      <c r="BN114" s="795"/>
      <c r="BO114" s="795"/>
      <c r="BP114" s="796"/>
      <c r="BQ114" s="853">
        <v>22083572</v>
      </c>
      <c r="BR114" s="779"/>
      <c r="BS114" s="779"/>
      <c r="BT114" s="779"/>
      <c r="BU114" s="779"/>
      <c r="BV114" s="779">
        <v>22507198</v>
      </c>
      <c r="BW114" s="779"/>
      <c r="BX114" s="779"/>
      <c r="BY114" s="779"/>
      <c r="BZ114" s="779"/>
      <c r="CA114" s="779">
        <v>22629295</v>
      </c>
      <c r="CB114" s="779"/>
      <c r="CC114" s="779"/>
      <c r="CD114" s="779"/>
      <c r="CE114" s="779"/>
      <c r="CF114" s="910">
        <v>29.2</v>
      </c>
      <c r="CG114" s="911"/>
      <c r="CH114" s="911"/>
      <c r="CI114" s="911"/>
      <c r="CJ114" s="911"/>
      <c r="CK114" s="962"/>
      <c r="CL114" s="857"/>
      <c r="CM114" s="852" t="s">
        <v>459</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822" t="s">
        <v>445</v>
      </c>
      <c r="DH114" s="823"/>
      <c r="DI114" s="823"/>
      <c r="DJ114" s="823"/>
      <c r="DK114" s="824"/>
      <c r="DL114" s="825" t="s">
        <v>180</v>
      </c>
      <c r="DM114" s="823"/>
      <c r="DN114" s="823"/>
      <c r="DO114" s="823"/>
      <c r="DP114" s="824"/>
      <c r="DQ114" s="825" t="s">
        <v>180</v>
      </c>
      <c r="DR114" s="823"/>
      <c r="DS114" s="823"/>
      <c r="DT114" s="823"/>
      <c r="DU114" s="824"/>
      <c r="DV114" s="860" t="s">
        <v>444</v>
      </c>
      <c r="DW114" s="861"/>
      <c r="DX114" s="861"/>
      <c r="DY114" s="861"/>
      <c r="DZ114" s="862"/>
    </row>
    <row r="115" spans="1:130" s="221" customFormat="1" ht="26.25" customHeight="1" x14ac:dyDescent="0.2">
      <c r="A115" s="949"/>
      <c r="B115" s="950"/>
      <c r="C115" s="795" t="s">
        <v>460</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53">
        <v>132240</v>
      </c>
      <c r="AB115" s="954"/>
      <c r="AC115" s="954"/>
      <c r="AD115" s="954"/>
      <c r="AE115" s="955"/>
      <c r="AF115" s="956">
        <v>127984</v>
      </c>
      <c r="AG115" s="954"/>
      <c r="AH115" s="954"/>
      <c r="AI115" s="954"/>
      <c r="AJ115" s="955"/>
      <c r="AK115" s="956">
        <v>60546</v>
      </c>
      <c r="AL115" s="954"/>
      <c r="AM115" s="954"/>
      <c r="AN115" s="954"/>
      <c r="AO115" s="955"/>
      <c r="AP115" s="957">
        <v>0.1</v>
      </c>
      <c r="AQ115" s="958"/>
      <c r="AR115" s="958"/>
      <c r="AS115" s="958"/>
      <c r="AT115" s="959"/>
      <c r="AU115" s="967"/>
      <c r="AV115" s="968"/>
      <c r="AW115" s="968"/>
      <c r="AX115" s="968"/>
      <c r="AY115" s="968"/>
      <c r="AZ115" s="852" t="s">
        <v>461</v>
      </c>
      <c r="BA115" s="795"/>
      <c r="BB115" s="795"/>
      <c r="BC115" s="795"/>
      <c r="BD115" s="795"/>
      <c r="BE115" s="795"/>
      <c r="BF115" s="795"/>
      <c r="BG115" s="795"/>
      <c r="BH115" s="795"/>
      <c r="BI115" s="795"/>
      <c r="BJ115" s="795"/>
      <c r="BK115" s="795"/>
      <c r="BL115" s="795"/>
      <c r="BM115" s="795"/>
      <c r="BN115" s="795"/>
      <c r="BO115" s="795"/>
      <c r="BP115" s="796"/>
      <c r="BQ115" s="853">
        <v>1144395</v>
      </c>
      <c r="BR115" s="779"/>
      <c r="BS115" s="779"/>
      <c r="BT115" s="779"/>
      <c r="BU115" s="779"/>
      <c r="BV115" s="779">
        <v>1058878</v>
      </c>
      <c r="BW115" s="779"/>
      <c r="BX115" s="779"/>
      <c r="BY115" s="779"/>
      <c r="BZ115" s="779"/>
      <c r="CA115" s="779">
        <v>1169059</v>
      </c>
      <c r="CB115" s="779"/>
      <c r="CC115" s="779"/>
      <c r="CD115" s="779"/>
      <c r="CE115" s="779"/>
      <c r="CF115" s="910">
        <v>1.5</v>
      </c>
      <c r="CG115" s="911"/>
      <c r="CH115" s="911"/>
      <c r="CI115" s="911"/>
      <c r="CJ115" s="911"/>
      <c r="CK115" s="962"/>
      <c r="CL115" s="857"/>
      <c r="CM115" s="852" t="s">
        <v>462</v>
      </c>
      <c r="CN115" s="795"/>
      <c r="CO115" s="795"/>
      <c r="CP115" s="795"/>
      <c r="CQ115" s="795"/>
      <c r="CR115" s="795"/>
      <c r="CS115" s="795"/>
      <c r="CT115" s="795"/>
      <c r="CU115" s="795"/>
      <c r="CV115" s="795"/>
      <c r="CW115" s="795"/>
      <c r="CX115" s="795"/>
      <c r="CY115" s="795"/>
      <c r="CZ115" s="795"/>
      <c r="DA115" s="795"/>
      <c r="DB115" s="795"/>
      <c r="DC115" s="795"/>
      <c r="DD115" s="795"/>
      <c r="DE115" s="795"/>
      <c r="DF115" s="796"/>
      <c r="DG115" s="822">
        <v>4333453</v>
      </c>
      <c r="DH115" s="823"/>
      <c r="DI115" s="823"/>
      <c r="DJ115" s="823"/>
      <c r="DK115" s="824"/>
      <c r="DL115" s="825">
        <v>4161684</v>
      </c>
      <c r="DM115" s="823"/>
      <c r="DN115" s="823"/>
      <c r="DO115" s="823"/>
      <c r="DP115" s="824"/>
      <c r="DQ115" s="825">
        <v>3804809</v>
      </c>
      <c r="DR115" s="823"/>
      <c r="DS115" s="823"/>
      <c r="DT115" s="823"/>
      <c r="DU115" s="824"/>
      <c r="DV115" s="860">
        <v>4.9000000000000004</v>
      </c>
      <c r="DW115" s="861"/>
      <c r="DX115" s="861"/>
      <c r="DY115" s="861"/>
      <c r="DZ115" s="862"/>
    </row>
    <row r="116" spans="1:130" s="221" customFormat="1" ht="26.25" customHeight="1" x14ac:dyDescent="0.2">
      <c r="A116" s="951"/>
      <c r="B116" s="952"/>
      <c r="C116" s="875" t="s">
        <v>463</v>
      </c>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6"/>
      <c r="AA116" s="822" t="s">
        <v>180</v>
      </c>
      <c r="AB116" s="823"/>
      <c r="AC116" s="823"/>
      <c r="AD116" s="823"/>
      <c r="AE116" s="824"/>
      <c r="AF116" s="825" t="s">
        <v>180</v>
      </c>
      <c r="AG116" s="823"/>
      <c r="AH116" s="823"/>
      <c r="AI116" s="823"/>
      <c r="AJ116" s="824"/>
      <c r="AK116" s="825" t="s">
        <v>180</v>
      </c>
      <c r="AL116" s="823"/>
      <c r="AM116" s="823"/>
      <c r="AN116" s="823"/>
      <c r="AO116" s="824"/>
      <c r="AP116" s="860" t="s">
        <v>444</v>
      </c>
      <c r="AQ116" s="861"/>
      <c r="AR116" s="861"/>
      <c r="AS116" s="861"/>
      <c r="AT116" s="862"/>
      <c r="AU116" s="967"/>
      <c r="AV116" s="968"/>
      <c r="AW116" s="968"/>
      <c r="AX116" s="968"/>
      <c r="AY116" s="968"/>
      <c r="AZ116" s="944" t="s">
        <v>464</v>
      </c>
      <c r="BA116" s="945"/>
      <c r="BB116" s="945"/>
      <c r="BC116" s="945"/>
      <c r="BD116" s="945"/>
      <c r="BE116" s="945"/>
      <c r="BF116" s="945"/>
      <c r="BG116" s="945"/>
      <c r="BH116" s="945"/>
      <c r="BI116" s="945"/>
      <c r="BJ116" s="945"/>
      <c r="BK116" s="945"/>
      <c r="BL116" s="945"/>
      <c r="BM116" s="945"/>
      <c r="BN116" s="945"/>
      <c r="BO116" s="945"/>
      <c r="BP116" s="946"/>
      <c r="BQ116" s="853" t="s">
        <v>180</v>
      </c>
      <c r="BR116" s="779"/>
      <c r="BS116" s="779"/>
      <c r="BT116" s="779"/>
      <c r="BU116" s="779"/>
      <c r="BV116" s="779" t="s">
        <v>465</v>
      </c>
      <c r="BW116" s="779"/>
      <c r="BX116" s="779"/>
      <c r="BY116" s="779"/>
      <c r="BZ116" s="779"/>
      <c r="CA116" s="779" t="s">
        <v>180</v>
      </c>
      <c r="CB116" s="779"/>
      <c r="CC116" s="779"/>
      <c r="CD116" s="779"/>
      <c r="CE116" s="779"/>
      <c r="CF116" s="910" t="s">
        <v>180</v>
      </c>
      <c r="CG116" s="911"/>
      <c r="CH116" s="911"/>
      <c r="CI116" s="911"/>
      <c r="CJ116" s="911"/>
      <c r="CK116" s="962"/>
      <c r="CL116" s="857"/>
      <c r="CM116" s="852" t="s">
        <v>466</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822">
        <v>222160</v>
      </c>
      <c r="DH116" s="823"/>
      <c r="DI116" s="823"/>
      <c r="DJ116" s="823"/>
      <c r="DK116" s="824"/>
      <c r="DL116" s="825">
        <v>160531</v>
      </c>
      <c r="DM116" s="823"/>
      <c r="DN116" s="823"/>
      <c r="DO116" s="823"/>
      <c r="DP116" s="824"/>
      <c r="DQ116" s="825">
        <v>102950</v>
      </c>
      <c r="DR116" s="823"/>
      <c r="DS116" s="823"/>
      <c r="DT116" s="823"/>
      <c r="DU116" s="824"/>
      <c r="DV116" s="860">
        <v>0.1</v>
      </c>
      <c r="DW116" s="861"/>
      <c r="DX116" s="861"/>
      <c r="DY116" s="861"/>
      <c r="DZ116" s="862"/>
    </row>
    <row r="117" spans="1:130" s="221" customFormat="1" ht="26.25" customHeight="1" x14ac:dyDescent="0.2">
      <c r="A117" s="930" t="s">
        <v>188</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912" t="s">
        <v>467</v>
      </c>
      <c r="Z117" s="932"/>
      <c r="AA117" s="937">
        <v>21436105</v>
      </c>
      <c r="AB117" s="938"/>
      <c r="AC117" s="938"/>
      <c r="AD117" s="938"/>
      <c r="AE117" s="939"/>
      <c r="AF117" s="940">
        <v>21757969</v>
      </c>
      <c r="AG117" s="938"/>
      <c r="AH117" s="938"/>
      <c r="AI117" s="938"/>
      <c r="AJ117" s="939"/>
      <c r="AK117" s="940">
        <v>21921572</v>
      </c>
      <c r="AL117" s="938"/>
      <c r="AM117" s="938"/>
      <c r="AN117" s="938"/>
      <c r="AO117" s="939"/>
      <c r="AP117" s="941"/>
      <c r="AQ117" s="942"/>
      <c r="AR117" s="942"/>
      <c r="AS117" s="942"/>
      <c r="AT117" s="943"/>
      <c r="AU117" s="967"/>
      <c r="AV117" s="968"/>
      <c r="AW117" s="968"/>
      <c r="AX117" s="968"/>
      <c r="AY117" s="968"/>
      <c r="AZ117" s="898" t="s">
        <v>468</v>
      </c>
      <c r="BA117" s="899"/>
      <c r="BB117" s="899"/>
      <c r="BC117" s="899"/>
      <c r="BD117" s="899"/>
      <c r="BE117" s="899"/>
      <c r="BF117" s="899"/>
      <c r="BG117" s="899"/>
      <c r="BH117" s="899"/>
      <c r="BI117" s="899"/>
      <c r="BJ117" s="899"/>
      <c r="BK117" s="899"/>
      <c r="BL117" s="899"/>
      <c r="BM117" s="899"/>
      <c r="BN117" s="899"/>
      <c r="BO117" s="899"/>
      <c r="BP117" s="900"/>
      <c r="BQ117" s="853" t="s">
        <v>180</v>
      </c>
      <c r="BR117" s="779"/>
      <c r="BS117" s="779"/>
      <c r="BT117" s="779"/>
      <c r="BU117" s="779"/>
      <c r="BV117" s="779" t="s">
        <v>180</v>
      </c>
      <c r="BW117" s="779"/>
      <c r="BX117" s="779"/>
      <c r="BY117" s="779"/>
      <c r="BZ117" s="779"/>
      <c r="CA117" s="779" t="s">
        <v>453</v>
      </c>
      <c r="CB117" s="779"/>
      <c r="CC117" s="779"/>
      <c r="CD117" s="779"/>
      <c r="CE117" s="779"/>
      <c r="CF117" s="910" t="s">
        <v>465</v>
      </c>
      <c r="CG117" s="911"/>
      <c r="CH117" s="911"/>
      <c r="CI117" s="911"/>
      <c r="CJ117" s="911"/>
      <c r="CK117" s="962"/>
      <c r="CL117" s="857"/>
      <c r="CM117" s="852" t="s">
        <v>469</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822" t="s">
        <v>444</v>
      </c>
      <c r="DH117" s="823"/>
      <c r="DI117" s="823"/>
      <c r="DJ117" s="823"/>
      <c r="DK117" s="824"/>
      <c r="DL117" s="825" t="s">
        <v>180</v>
      </c>
      <c r="DM117" s="823"/>
      <c r="DN117" s="823"/>
      <c r="DO117" s="823"/>
      <c r="DP117" s="824"/>
      <c r="DQ117" s="825" t="s">
        <v>453</v>
      </c>
      <c r="DR117" s="823"/>
      <c r="DS117" s="823"/>
      <c r="DT117" s="823"/>
      <c r="DU117" s="824"/>
      <c r="DV117" s="860" t="s">
        <v>444</v>
      </c>
      <c r="DW117" s="861"/>
      <c r="DX117" s="861"/>
      <c r="DY117" s="861"/>
      <c r="DZ117" s="862"/>
    </row>
    <row r="118" spans="1:130" s="221" customFormat="1" ht="26.25" customHeight="1" x14ac:dyDescent="0.2">
      <c r="A118" s="930" t="s">
        <v>439</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3" t="s">
        <v>436</v>
      </c>
      <c r="AB118" s="931"/>
      <c r="AC118" s="931"/>
      <c r="AD118" s="931"/>
      <c r="AE118" s="932"/>
      <c r="AF118" s="933" t="s">
        <v>437</v>
      </c>
      <c r="AG118" s="931"/>
      <c r="AH118" s="931"/>
      <c r="AI118" s="931"/>
      <c r="AJ118" s="932"/>
      <c r="AK118" s="933" t="s">
        <v>306</v>
      </c>
      <c r="AL118" s="931"/>
      <c r="AM118" s="931"/>
      <c r="AN118" s="931"/>
      <c r="AO118" s="932"/>
      <c r="AP118" s="934" t="s">
        <v>438</v>
      </c>
      <c r="AQ118" s="935"/>
      <c r="AR118" s="935"/>
      <c r="AS118" s="935"/>
      <c r="AT118" s="936"/>
      <c r="AU118" s="967"/>
      <c r="AV118" s="968"/>
      <c r="AW118" s="968"/>
      <c r="AX118" s="968"/>
      <c r="AY118" s="968"/>
      <c r="AZ118" s="874" t="s">
        <v>470</v>
      </c>
      <c r="BA118" s="875"/>
      <c r="BB118" s="875"/>
      <c r="BC118" s="875"/>
      <c r="BD118" s="875"/>
      <c r="BE118" s="875"/>
      <c r="BF118" s="875"/>
      <c r="BG118" s="875"/>
      <c r="BH118" s="875"/>
      <c r="BI118" s="875"/>
      <c r="BJ118" s="875"/>
      <c r="BK118" s="875"/>
      <c r="BL118" s="875"/>
      <c r="BM118" s="875"/>
      <c r="BN118" s="875"/>
      <c r="BO118" s="875"/>
      <c r="BP118" s="876"/>
      <c r="BQ118" s="914" t="s">
        <v>453</v>
      </c>
      <c r="BR118" s="780"/>
      <c r="BS118" s="780"/>
      <c r="BT118" s="780"/>
      <c r="BU118" s="780"/>
      <c r="BV118" s="780" t="s">
        <v>180</v>
      </c>
      <c r="BW118" s="780"/>
      <c r="BX118" s="780"/>
      <c r="BY118" s="780"/>
      <c r="BZ118" s="780"/>
      <c r="CA118" s="780" t="s">
        <v>180</v>
      </c>
      <c r="CB118" s="780"/>
      <c r="CC118" s="780"/>
      <c r="CD118" s="780"/>
      <c r="CE118" s="780"/>
      <c r="CF118" s="910" t="s">
        <v>180</v>
      </c>
      <c r="CG118" s="911"/>
      <c r="CH118" s="911"/>
      <c r="CI118" s="911"/>
      <c r="CJ118" s="911"/>
      <c r="CK118" s="962"/>
      <c r="CL118" s="857"/>
      <c r="CM118" s="852" t="s">
        <v>471</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822" t="s">
        <v>180</v>
      </c>
      <c r="DH118" s="823"/>
      <c r="DI118" s="823"/>
      <c r="DJ118" s="823"/>
      <c r="DK118" s="824"/>
      <c r="DL118" s="825" t="s">
        <v>180</v>
      </c>
      <c r="DM118" s="823"/>
      <c r="DN118" s="823"/>
      <c r="DO118" s="823"/>
      <c r="DP118" s="824"/>
      <c r="DQ118" s="825" t="s">
        <v>180</v>
      </c>
      <c r="DR118" s="823"/>
      <c r="DS118" s="823"/>
      <c r="DT118" s="823"/>
      <c r="DU118" s="824"/>
      <c r="DV118" s="860" t="s">
        <v>180</v>
      </c>
      <c r="DW118" s="861"/>
      <c r="DX118" s="861"/>
      <c r="DY118" s="861"/>
      <c r="DZ118" s="862"/>
    </row>
    <row r="119" spans="1:130" s="221" customFormat="1" ht="26.25" customHeight="1" x14ac:dyDescent="0.2">
      <c r="A119" s="854" t="s">
        <v>442</v>
      </c>
      <c r="B119" s="855"/>
      <c r="C119" s="895" t="s">
        <v>443</v>
      </c>
      <c r="D119" s="845"/>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6"/>
      <c r="AA119" s="923">
        <v>61983</v>
      </c>
      <c r="AB119" s="924"/>
      <c r="AC119" s="924"/>
      <c r="AD119" s="924"/>
      <c r="AE119" s="925"/>
      <c r="AF119" s="926">
        <v>62061</v>
      </c>
      <c r="AG119" s="924"/>
      <c r="AH119" s="924"/>
      <c r="AI119" s="924"/>
      <c r="AJ119" s="925"/>
      <c r="AK119" s="926" t="s">
        <v>180</v>
      </c>
      <c r="AL119" s="924"/>
      <c r="AM119" s="924"/>
      <c r="AN119" s="924"/>
      <c r="AO119" s="925"/>
      <c r="AP119" s="927" t="s">
        <v>180</v>
      </c>
      <c r="AQ119" s="928"/>
      <c r="AR119" s="928"/>
      <c r="AS119" s="928"/>
      <c r="AT119" s="929"/>
      <c r="AU119" s="969"/>
      <c r="AV119" s="970"/>
      <c r="AW119" s="970"/>
      <c r="AX119" s="970"/>
      <c r="AY119" s="970"/>
      <c r="AZ119" s="242" t="s">
        <v>188</v>
      </c>
      <c r="BA119" s="242"/>
      <c r="BB119" s="242"/>
      <c r="BC119" s="242"/>
      <c r="BD119" s="242"/>
      <c r="BE119" s="242"/>
      <c r="BF119" s="242"/>
      <c r="BG119" s="242"/>
      <c r="BH119" s="242"/>
      <c r="BI119" s="242"/>
      <c r="BJ119" s="242"/>
      <c r="BK119" s="242"/>
      <c r="BL119" s="242"/>
      <c r="BM119" s="242"/>
      <c r="BN119" s="242"/>
      <c r="BO119" s="912" t="s">
        <v>472</v>
      </c>
      <c r="BP119" s="913"/>
      <c r="BQ119" s="914">
        <v>248420092</v>
      </c>
      <c r="BR119" s="780"/>
      <c r="BS119" s="780"/>
      <c r="BT119" s="780"/>
      <c r="BU119" s="780"/>
      <c r="BV119" s="780">
        <v>247659918</v>
      </c>
      <c r="BW119" s="780"/>
      <c r="BX119" s="780"/>
      <c r="BY119" s="780"/>
      <c r="BZ119" s="780"/>
      <c r="CA119" s="780">
        <v>242527205</v>
      </c>
      <c r="CB119" s="780"/>
      <c r="CC119" s="780"/>
      <c r="CD119" s="780"/>
      <c r="CE119" s="780"/>
      <c r="CF119" s="791"/>
      <c r="CG119" s="792"/>
      <c r="CH119" s="792"/>
      <c r="CI119" s="792"/>
      <c r="CJ119" s="870"/>
      <c r="CK119" s="963"/>
      <c r="CL119" s="859"/>
      <c r="CM119" s="874" t="s">
        <v>473</v>
      </c>
      <c r="CN119" s="875"/>
      <c r="CO119" s="875"/>
      <c r="CP119" s="875"/>
      <c r="CQ119" s="875"/>
      <c r="CR119" s="875"/>
      <c r="CS119" s="875"/>
      <c r="CT119" s="875"/>
      <c r="CU119" s="875"/>
      <c r="CV119" s="875"/>
      <c r="CW119" s="875"/>
      <c r="CX119" s="875"/>
      <c r="CY119" s="875"/>
      <c r="CZ119" s="875"/>
      <c r="DA119" s="875"/>
      <c r="DB119" s="875"/>
      <c r="DC119" s="875"/>
      <c r="DD119" s="875"/>
      <c r="DE119" s="875"/>
      <c r="DF119" s="876"/>
      <c r="DG119" s="806" t="s">
        <v>180</v>
      </c>
      <c r="DH119" s="807"/>
      <c r="DI119" s="807"/>
      <c r="DJ119" s="807"/>
      <c r="DK119" s="808"/>
      <c r="DL119" s="809">
        <v>607</v>
      </c>
      <c r="DM119" s="807"/>
      <c r="DN119" s="807"/>
      <c r="DO119" s="807"/>
      <c r="DP119" s="808"/>
      <c r="DQ119" s="809">
        <v>48633</v>
      </c>
      <c r="DR119" s="807"/>
      <c r="DS119" s="807"/>
      <c r="DT119" s="807"/>
      <c r="DU119" s="808"/>
      <c r="DV119" s="883">
        <v>0.1</v>
      </c>
      <c r="DW119" s="884"/>
      <c r="DX119" s="884"/>
      <c r="DY119" s="884"/>
      <c r="DZ119" s="885"/>
    </row>
    <row r="120" spans="1:130" s="221" customFormat="1" ht="26.25" customHeight="1" x14ac:dyDescent="0.2">
      <c r="A120" s="856"/>
      <c r="B120" s="857"/>
      <c r="C120" s="852" t="s">
        <v>448</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822" t="s">
        <v>445</v>
      </c>
      <c r="AB120" s="823"/>
      <c r="AC120" s="823"/>
      <c r="AD120" s="823"/>
      <c r="AE120" s="824"/>
      <c r="AF120" s="825" t="s">
        <v>474</v>
      </c>
      <c r="AG120" s="823"/>
      <c r="AH120" s="823"/>
      <c r="AI120" s="823"/>
      <c r="AJ120" s="824"/>
      <c r="AK120" s="825" t="s">
        <v>180</v>
      </c>
      <c r="AL120" s="823"/>
      <c r="AM120" s="823"/>
      <c r="AN120" s="823"/>
      <c r="AO120" s="824"/>
      <c r="AP120" s="860" t="s">
        <v>445</v>
      </c>
      <c r="AQ120" s="861"/>
      <c r="AR120" s="861"/>
      <c r="AS120" s="861"/>
      <c r="AT120" s="862"/>
      <c r="AU120" s="915" t="s">
        <v>475</v>
      </c>
      <c r="AV120" s="916"/>
      <c r="AW120" s="916"/>
      <c r="AX120" s="916"/>
      <c r="AY120" s="917"/>
      <c r="AZ120" s="895" t="s">
        <v>476</v>
      </c>
      <c r="BA120" s="845"/>
      <c r="BB120" s="845"/>
      <c r="BC120" s="845"/>
      <c r="BD120" s="845"/>
      <c r="BE120" s="845"/>
      <c r="BF120" s="845"/>
      <c r="BG120" s="845"/>
      <c r="BH120" s="845"/>
      <c r="BI120" s="845"/>
      <c r="BJ120" s="845"/>
      <c r="BK120" s="845"/>
      <c r="BL120" s="845"/>
      <c r="BM120" s="845"/>
      <c r="BN120" s="845"/>
      <c r="BO120" s="845"/>
      <c r="BP120" s="846"/>
      <c r="BQ120" s="896">
        <v>25329130</v>
      </c>
      <c r="BR120" s="878"/>
      <c r="BS120" s="878"/>
      <c r="BT120" s="878"/>
      <c r="BU120" s="878"/>
      <c r="BV120" s="878">
        <v>27732483</v>
      </c>
      <c r="BW120" s="878"/>
      <c r="BX120" s="878"/>
      <c r="BY120" s="878"/>
      <c r="BZ120" s="878"/>
      <c r="CA120" s="878">
        <v>34148068</v>
      </c>
      <c r="CB120" s="878"/>
      <c r="CC120" s="878"/>
      <c r="CD120" s="878"/>
      <c r="CE120" s="878"/>
      <c r="CF120" s="901">
        <v>44.1</v>
      </c>
      <c r="CG120" s="902"/>
      <c r="CH120" s="902"/>
      <c r="CI120" s="902"/>
      <c r="CJ120" s="902"/>
      <c r="CK120" s="903" t="s">
        <v>477</v>
      </c>
      <c r="CL120" s="887"/>
      <c r="CM120" s="887"/>
      <c r="CN120" s="887"/>
      <c r="CO120" s="888"/>
      <c r="CP120" s="907" t="s">
        <v>478</v>
      </c>
      <c r="CQ120" s="908"/>
      <c r="CR120" s="908"/>
      <c r="CS120" s="908"/>
      <c r="CT120" s="908"/>
      <c r="CU120" s="908"/>
      <c r="CV120" s="908"/>
      <c r="CW120" s="908"/>
      <c r="CX120" s="908"/>
      <c r="CY120" s="908"/>
      <c r="CZ120" s="908"/>
      <c r="DA120" s="908"/>
      <c r="DB120" s="908"/>
      <c r="DC120" s="908"/>
      <c r="DD120" s="908"/>
      <c r="DE120" s="908"/>
      <c r="DF120" s="909"/>
      <c r="DG120" s="896">
        <v>44048963</v>
      </c>
      <c r="DH120" s="878"/>
      <c r="DI120" s="878"/>
      <c r="DJ120" s="878"/>
      <c r="DK120" s="878"/>
      <c r="DL120" s="878">
        <v>42001375</v>
      </c>
      <c r="DM120" s="878"/>
      <c r="DN120" s="878"/>
      <c r="DO120" s="878"/>
      <c r="DP120" s="878"/>
      <c r="DQ120" s="878">
        <v>40422069</v>
      </c>
      <c r="DR120" s="878"/>
      <c r="DS120" s="878"/>
      <c r="DT120" s="878"/>
      <c r="DU120" s="878"/>
      <c r="DV120" s="879">
        <v>52.2</v>
      </c>
      <c r="DW120" s="879"/>
      <c r="DX120" s="879"/>
      <c r="DY120" s="879"/>
      <c r="DZ120" s="880"/>
    </row>
    <row r="121" spans="1:130" s="221" customFormat="1" ht="26.25" customHeight="1" x14ac:dyDescent="0.2">
      <c r="A121" s="856"/>
      <c r="B121" s="857"/>
      <c r="C121" s="898" t="s">
        <v>479</v>
      </c>
      <c r="D121" s="899"/>
      <c r="E121" s="899"/>
      <c r="F121" s="899"/>
      <c r="G121" s="899"/>
      <c r="H121" s="899"/>
      <c r="I121" s="899"/>
      <c r="J121" s="899"/>
      <c r="K121" s="899"/>
      <c r="L121" s="899"/>
      <c r="M121" s="899"/>
      <c r="N121" s="899"/>
      <c r="O121" s="899"/>
      <c r="P121" s="899"/>
      <c r="Q121" s="899"/>
      <c r="R121" s="899"/>
      <c r="S121" s="899"/>
      <c r="T121" s="899"/>
      <c r="U121" s="899"/>
      <c r="V121" s="899"/>
      <c r="W121" s="899"/>
      <c r="X121" s="899"/>
      <c r="Y121" s="899"/>
      <c r="Z121" s="900"/>
      <c r="AA121" s="822" t="s">
        <v>180</v>
      </c>
      <c r="AB121" s="823"/>
      <c r="AC121" s="823"/>
      <c r="AD121" s="823"/>
      <c r="AE121" s="824"/>
      <c r="AF121" s="825" t="s">
        <v>180</v>
      </c>
      <c r="AG121" s="823"/>
      <c r="AH121" s="823"/>
      <c r="AI121" s="823"/>
      <c r="AJ121" s="824"/>
      <c r="AK121" s="825" t="s">
        <v>474</v>
      </c>
      <c r="AL121" s="823"/>
      <c r="AM121" s="823"/>
      <c r="AN121" s="823"/>
      <c r="AO121" s="824"/>
      <c r="AP121" s="860" t="s">
        <v>180</v>
      </c>
      <c r="AQ121" s="861"/>
      <c r="AR121" s="861"/>
      <c r="AS121" s="861"/>
      <c r="AT121" s="862"/>
      <c r="AU121" s="918"/>
      <c r="AV121" s="919"/>
      <c r="AW121" s="919"/>
      <c r="AX121" s="919"/>
      <c r="AY121" s="920"/>
      <c r="AZ121" s="852" t="s">
        <v>480</v>
      </c>
      <c r="BA121" s="795"/>
      <c r="BB121" s="795"/>
      <c r="BC121" s="795"/>
      <c r="BD121" s="795"/>
      <c r="BE121" s="795"/>
      <c r="BF121" s="795"/>
      <c r="BG121" s="795"/>
      <c r="BH121" s="795"/>
      <c r="BI121" s="795"/>
      <c r="BJ121" s="795"/>
      <c r="BK121" s="795"/>
      <c r="BL121" s="795"/>
      <c r="BM121" s="795"/>
      <c r="BN121" s="795"/>
      <c r="BO121" s="795"/>
      <c r="BP121" s="796"/>
      <c r="BQ121" s="853">
        <v>28039005</v>
      </c>
      <c r="BR121" s="779"/>
      <c r="BS121" s="779"/>
      <c r="BT121" s="779"/>
      <c r="BU121" s="779"/>
      <c r="BV121" s="779">
        <v>26341658</v>
      </c>
      <c r="BW121" s="779"/>
      <c r="BX121" s="779"/>
      <c r="BY121" s="779"/>
      <c r="BZ121" s="779"/>
      <c r="CA121" s="779">
        <v>25210592</v>
      </c>
      <c r="CB121" s="779"/>
      <c r="CC121" s="779"/>
      <c r="CD121" s="779"/>
      <c r="CE121" s="779"/>
      <c r="CF121" s="910">
        <v>32.5</v>
      </c>
      <c r="CG121" s="911"/>
      <c r="CH121" s="911"/>
      <c r="CI121" s="911"/>
      <c r="CJ121" s="911"/>
      <c r="CK121" s="904"/>
      <c r="CL121" s="890"/>
      <c r="CM121" s="890"/>
      <c r="CN121" s="890"/>
      <c r="CO121" s="891"/>
      <c r="CP121" s="871" t="s">
        <v>481</v>
      </c>
      <c r="CQ121" s="872"/>
      <c r="CR121" s="872"/>
      <c r="CS121" s="872"/>
      <c r="CT121" s="872"/>
      <c r="CU121" s="872"/>
      <c r="CV121" s="872"/>
      <c r="CW121" s="872"/>
      <c r="CX121" s="872"/>
      <c r="CY121" s="872"/>
      <c r="CZ121" s="872"/>
      <c r="DA121" s="872"/>
      <c r="DB121" s="872"/>
      <c r="DC121" s="872"/>
      <c r="DD121" s="872"/>
      <c r="DE121" s="872"/>
      <c r="DF121" s="873"/>
      <c r="DG121" s="853">
        <v>4087087</v>
      </c>
      <c r="DH121" s="779"/>
      <c r="DI121" s="779"/>
      <c r="DJ121" s="779"/>
      <c r="DK121" s="779"/>
      <c r="DL121" s="779">
        <v>3972824</v>
      </c>
      <c r="DM121" s="779"/>
      <c r="DN121" s="779"/>
      <c r="DO121" s="779"/>
      <c r="DP121" s="779"/>
      <c r="DQ121" s="779">
        <v>3841156</v>
      </c>
      <c r="DR121" s="779"/>
      <c r="DS121" s="779"/>
      <c r="DT121" s="779"/>
      <c r="DU121" s="779"/>
      <c r="DV121" s="831">
        <v>5</v>
      </c>
      <c r="DW121" s="831"/>
      <c r="DX121" s="831"/>
      <c r="DY121" s="831"/>
      <c r="DZ121" s="832"/>
    </row>
    <row r="122" spans="1:130" s="221" customFormat="1" ht="26.25" customHeight="1" x14ac:dyDescent="0.2">
      <c r="A122" s="856"/>
      <c r="B122" s="857"/>
      <c r="C122" s="852" t="s">
        <v>459</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822" t="s">
        <v>482</v>
      </c>
      <c r="AB122" s="823"/>
      <c r="AC122" s="823"/>
      <c r="AD122" s="823"/>
      <c r="AE122" s="824"/>
      <c r="AF122" s="825" t="s">
        <v>180</v>
      </c>
      <c r="AG122" s="823"/>
      <c r="AH122" s="823"/>
      <c r="AI122" s="823"/>
      <c r="AJ122" s="824"/>
      <c r="AK122" s="825" t="s">
        <v>180</v>
      </c>
      <c r="AL122" s="823"/>
      <c r="AM122" s="823"/>
      <c r="AN122" s="823"/>
      <c r="AO122" s="824"/>
      <c r="AP122" s="860" t="s">
        <v>444</v>
      </c>
      <c r="AQ122" s="861"/>
      <c r="AR122" s="861"/>
      <c r="AS122" s="861"/>
      <c r="AT122" s="862"/>
      <c r="AU122" s="918"/>
      <c r="AV122" s="919"/>
      <c r="AW122" s="919"/>
      <c r="AX122" s="919"/>
      <c r="AY122" s="920"/>
      <c r="AZ122" s="874" t="s">
        <v>483</v>
      </c>
      <c r="BA122" s="875"/>
      <c r="BB122" s="875"/>
      <c r="BC122" s="875"/>
      <c r="BD122" s="875"/>
      <c r="BE122" s="875"/>
      <c r="BF122" s="875"/>
      <c r="BG122" s="875"/>
      <c r="BH122" s="875"/>
      <c r="BI122" s="875"/>
      <c r="BJ122" s="875"/>
      <c r="BK122" s="875"/>
      <c r="BL122" s="875"/>
      <c r="BM122" s="875"/>
      <c r="BN122" s="875"/>
      <c r="BO122" s="875"/>
      <c r="BP122" s="876"/>
      <c r="BQ122" s="914">
        <v>158386163</v>
      </c>
      <c r="BR122" s="780"/>
      <c r="BS122" s="780"/>
      <c r="BT122" s="780"/>
      <c r="BU122" s="780"/>
      <c r="BV122" s="780">
        <v>161867083</v>
      </c>
      <c r="BW122" s="780"/>
      <c r="BX122" s="780"/>
      <c r="BY122" s="780"/>
      <c r="BZ122" s="780"/>
      <c r="CA122" s="780">
        <v>157590094</v>
      </c>
      <c r="CB122" s="780"/>
      <c r="CC122" s="780"/>
      <c r="CD122" s="780"/>
      <c r="CE122" s="780"/>
      <c r="CF122" s="881">
        <v>203.4</v>
      </c>
      <c r="CG122" s="882"/>
      <c r="CH122" s="882"/>
      <c r="CI122" s="882"/>
      <c r="CJ122" s="882"/>
      <c r="CK122" s="904"/>
      <c r="CL122" s="890"/>
      <c r="CM122" s="890"/>
      <c r="CN122" s="890"/>
      <c r="CO122" s="891"/>
      <c r="CP122" s="871" t="s">
        <v>484</v>
      </c>
      <c r="CQ122" s="872"/>
      <c r="CR122" s="872"/>
      <c r="CS122" s="872"/>
      <c r="CT122" s="872"/>
      <c r="CU122" s="872"/>
      <c r="CV122" s="872"/>
      <c r="CW122" s="872"/>
      <c r="CX122" s="872"/>
      <c r="CY122" s="872"/>
      <c r="CZ122" s="872"/>
      <c r="DA122" s="872"/>
      <c r="DB122" s="872"/>
      <c r="DC122" s="872"/>
      <c r="DD122" s="872"/>
      <c r="DE122" s="872"/>
      <c r="DF122" s="873"/>
      <c r="DG122" s="853">
        <v>408767</v>
      </c>
      <c r="DH122" s="779"/>
      <c r="DI122" s="779"/>
      <c r="DJ122" s="779"/>
      <c r="DK122" s="779"/>
      <c r="DL122" s="779">
        <v>383918</v>
      </c>
      <c r="DM122" s="779"/>
      <c r="DN122" s="779"/>
      <c r="DO122" s="779"/>
      <c r="DP122" s="779"/>
      <c r="DQ122" s="779">
        <v>370254</v>
      </c>
      <c r="DR122" s="779"/>
      <c r="DS122" s="779"/>
      <c r="DT122" s="779"/>
      <c r="DU122" s="779"/>
      <c r="DV122" s="831">
        <v>0.5</v>
      </c>
      <c r="DW122" s="831"/>
      <c r="DX122" s="831"/>
      <c r="DY122" s="831"/>
      <c r="DZ122" s="832"/>
    </row>
    <row r="123" spans="1:130" s="221" customFormat="1" ht="26.25" customHeight="1" x14ac:dyDescent="0.2">
      <c r="A123" s="856"/>
      <c r="B123" s="857"/>
      <c r="C123" s="852" t="s">
        <v>466</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822">
        <v>67311</v>
      </c>
      <c r="AB123" s="823"/>
      <c r="AC123" s="823"/>
      <c r="AD123" s="823"/>
      <c r="AE123" s="824"/>
      <c r="AF123" s="825">
        <v>65923</v>
      </c>
      <c r="AG123" s="823"/>
      <c r="AH123" s="823"/>
      <c r="AI123" s="823"/>
      <c r="AJ123" s="824"/>
      <c r="AK123" s="825">
        <v>60546</v>
      </c>
      <c r="AL123" s="823"/>
      <c r="AM123" s="823"/>
      <c r="AN123" s="823"/>
      <c r="AO123" s="824"/>
      <c r="AP123" s="860">
        <v>0.1</v>
      </c>
      <c r="AQ123" s="861"/>
      <c r="AR123" s="861"/>
      <c r="AS123" s="861"/>
      <c r="AT123" s="862"/>
      <c r="AU123" s="921"/>
      <c r="AV123" s="922"/>
      <c r="AW123" s="922"/>
      <c r="AX123" s="922"/>
      <c r="AY123" s="922"/>
      <c r="AZ123" s="242" t="s">
        <v>188</v>
      </c>
      <c r="BA123" s="242"/>
      <c r="BB123" s="242"/>
      <c r="BC123" s="242"/>
      <c r="BD123" s="242"/>
      <c r="BE123" s="242"/>
      <c r="BF123" s="242"/>
      <c r="BG123" s="242"/>
      <c r="BH123" s="242"/>
      <c r="BI123" s="242"/>
      <c r="BJ123" s="242"/>
      <c r="BK123" s="242"/>
      <c r="BL123" s="242"/>
      <c r="BM123" s="242"/>
      <c r="BN123" s="242"/>
      <c r="BO123" s="912" t="s">
        <v>485</v>
      </c>
      <c r="BP123" s="913"/>
      <c r="BQ123" s="868">
        <v>211754298</v>
      </c>
      <c r="BR123" s="869"/>
      <c r="BS123" s="869"/>
      <c r="BT123" s="869"/>
      <c r="BU123" s="869"/>
      <c r="BV123" s="869">
        <v>215941224</v>
      </c>
      <c r="BW123" s="869"/>
      <c r="BX123" s="869"/>
      <c r="BY123" s="869"/>
      <c r="BZ123" s="869"/>
      <c r="CA123" s="869">
        <v>216948754</v>
      </c>
      <c r="CB123" s="869"/>
      <c r="CC123" s="869"/>
      <c r="CD123" s="869"/>
      <c r="CE123" s="869"/>
      <c r="CF123" s="791"/>
      <c r="CG123" s="792"/>
      <c r="CH123" s="792"/>
      <c r="CI123" s="792"/>
      <c r="CJ123" s="870"/>
      <c r="CK123" s="904"/>
      <c r="CL123" s="890"/>
      <c r="CM123" s="890"/>
      <c r="CN123" s="890"/>
      <c r="CO123" s="891"/>
      <c r="CP123" s="871" t="s">
        <v>486</v>
      </c>
      <c r="CQ123" s="872"/>
      <c r="CR123" s="872"/>
      <c r="CS123" s="872"/>
      <c r="CT123" s="872"/>
      <c r="CU123" s="872"/>
      <c r="CV123" s="872"/>
      <c r="CW123" s="872"/>
      <c r="CX123" s="872"/>
      <c r="CY123" s="872"/>
      <c r="CZ123" s="872"/>
      <c r="DA123" s="872"/>
      <c r="DB123" s="872"/>
      <c r="DC123" s="872"/>
      <c r="DD123" s="872"/>
      <c r="DE123" s="872"/>
      <c r="DF123" s="873"/>
      <c r="DG123" s="822">
        <v>3436</v>
      </c>
      <c r="DH123" s="823"/>
      <c r="DI123" s="823"/>
      <c r="DJ123" s="823"/>
      <c r="DK123" s="824"/>
      <c r="DL123" s="825">
        <v>3713</v>
      </c>
      <c r="DM123" s="823"/>
      <c r="DN123" s="823"/>
      <c r="DO123" s="823"/>
      <c r="DP123" s="824"/>
      <c r="DQ123" s="825">
        <v>4289</v>
      </c>
      <c r="DR123" s="823"/>
      <c r="DS123" s="823"/>
      <c r="DT123" s="823"/>
      <c r="DU123" s="824"/>
      <c r="DV123" s="860">
        <v>0</v>
      </c>
      <c r="DW123" s="861"/>
      <c r="DX123" s="861"/>
      <c r="DY123" s="861"/>
      <c r="DZ123" s="862"/>
    </row>
    <row r="124" spans="1:130" s="221" customFormat="1" ht="26.25" customHeight="1" thickBot="1" x14ac:dyDescent="0.25">
      <c r="A124" s="856"/>
      <c r="B124" s="857"/>
      <c r="C124" s="852" t="s">
        <v>469</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822" t="s">
        <v>453</v>
      </c>
      <c r="AB124" s="823"/>
      <c r="AC124" s="823"/>
      <c r="AD124" s="823"/>
      <c r="AE124" s="824"/>
      <c r="AF124" s="825" t="s">
        <v>445</v>
      </c>
      <c r="AG124" s="823"/>
      <c r="AH124" s="823"/>
      <c r="AI124" s="823"/>
      <c r="AJ124" s="824"/>
      <c r="AK124" s="825" t="s">
        <v>445</v>
      </c>
      <c r="AL124" s="823"/>
      <c r="AM124" s="823"/>
      <c r="AN124" s="823"/>
      <c r="AO124" s="824"/>
      <c r="AP124" s="860" t="s">
        <v>445</v>
      </c>
      <c r="AQ124" s="861"/>
      <c r="AR124" s="861"/>
      <c r="AS124" s="861"/>
      <c r="AT124" s="862"/>
      <c r="AU124" s="863" t="s">
        <v>487</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50.7</v>
      </c>
      <c r="BR124" s="867"/>
      <c r="BS124" s="867"/>
      <c r="BT124" s="867"/>
      <c r="BU124" s="867"/>
      <c r="BV124" s="867">
        <v>42.8</v>
      </c>
      <c r="BW124" s="867"/>
      <c r="BX124" s="867"/>
      <c r="BY124" s="867"/>
      <c r="BZ124" s="867"/>
      <c r="CA124" s="867">
        <v>33</v>
      </c>
      <c r="CB124" s="867"/>
      <c r="CC124" s="867"/>
      <c r="CD124" s="867"/>
      <c r="CE124" s="867"/>
      <c r="CF124" s="761"/>
      <c r="CG124" s="762"/>
      <c r="CH124" s="762"/>
      <c r="CI124" s="762"/>
      <c r="CJ124" s="897"/>
      <c r="CK124" s="905"/>
      <c r="CL124" s="905"/>
      <c r="CM124" s="905"/>
      <c r="CN124" s="905"/>
      <c r="CO124" s="906"/>
      <c r="CP124" s="871" t="s">
        <v>488</v>
      </c>
      <c r="CQ124" s="872"/>
      <c r="CR124" s="872"/>
      <c r="CS124" s="872"/>
      <c r="CT124" s="872"/>
      <c r="CU124" s="872"/>
      <c r="CV124" s="872"/>
      <c r="CW124" s="872"/>
      <c r="CX124" s="872"/>
      <c r="CY124" s="872"/>
      <c r="CZ124" s="872"/>
      <c r="DA124" s="872"/>
      <c r="DB124" s="872"/>
      <c r="DC124" s="872"/>
      <c r="DD124" s="872"/>
      <c r="DE124" s="872"/>
      <c r="DF124" s="873"/>
      <c r="DG124" s="806" t="s">
        <v>180</v>
      </c>
      <c r="DH124" s="807"/>
      <c r="DI124" s="807"/>
      <c r="DJ124" s="807"/>
      <c r="DK124" s="808"/>
      <c r="DL124" s="809" t="s">
        <v>474</v>
      </c>
      <c r="DM124" s="807"/>
      <c r="DN124" s="807"/>
      <c r="DO124" s="807"/>
      <c r="DP124" s="808"/>
      <c r="DQ124" s="809">
        <v>3981</v>
      </c>
      <c r="DR124" s="807"/>
      <c r="DS124" s="807"/>
      <c r="DT124" s="807"/>
      <c r="DU124" s="808"/>
      <c r="DV124" s="883">
        <v>0</v>
      </c>
      <c r="DW124" s="884"/>
      <c r="DX124" s="884"/>
      <c r="DY124" s="884"/>
      <c r="DZ124" s="885"/>
    </row>
    <row r="125" spans="1:130" s="221" customFormat="1" ht="26.25" customHeight="1" x14ac:dyDescent="0.2">
      <c r="A125" s="856"/>
      <c r="B125" s="857"/>
      <c r="C125" s="852" t="s">
        <v>471</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822" t="s">
        <v>180</v>
      </c>
      <c r="AB125" s="823"/>
      <c r="AC125" s="823"/>
      <c r="AD125" s="823"/>
      <c r="AE125" s="824"/>
      <c r="AF125" s="825" t="s">
        <v>474</v>
      </c>
      <c r="AG125" s="823"/>
      <c r="AH125" s="823"/>
      <c r="AI125" s="823"/>
      <c r="AJ125" s="824"/>
      <c r="AK125" s="825" t="s">
        <v>453</v>
      </c>
      <c r="AL125" s="823"/>
      <c r="AM125" s="823"/>
      <c r="AN125" s="823"/>
      <c r="AO125" s="824"/>
      <c r="AP125" s="860" t="s">
        <v>180</v>
      </c>
      <c r="AQ125" s="861"/>
      <c r="AR125" s="861"/>
      <c r="AS125" s="861"/>
      <c r="AT125" s="86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6" t="s">
        <v>489</v>
      </c>
      <c r="CL125" s="887"/>
      <c r="CM125" s="887"/>
      <c r="CN125" s="887"/>
      <c r="CO125" s="888"/>
      <c r="CP125" s="895" t="s">
        <v>490</v>
      </c>
      <c r="CQ125" s="845"/>
      <c r="CR125" s="845"/>
      <c r="CS125" s="845"/>
      <c r="CT125" s="845"/>
      <c r="CU125" s="845"/>
      <c r="CV125" s="845"/>
      <c r="CW125" s="845"/>
      <c r="CX125" s="845"/>
      <c r="CY125" s="845"/>
      <c r="CZ125" s="845"/>
      <c r="DA125" s="845"/>
      <c r="DB125" s="845"/>
      <c r="DC125" s="845"/>
      <c r="DD125" s="845"/>
      <c r="DE125" s="845"/>
      <c r="DF125" s="846"/>
      <c r="DG125" s="896" t="s">
        <v>453</v>
      </c>
      <c r="DH125" s="878"/>
      <c r="DI125" s="878"/>
      <c r="DJ125" s="878"/>
      <c r="DK125" s="878"/>
      <c r="DL125" s="878" t="s">
        <v>180</v>
      </c>
      <c r="DM125" s="878"/>
      <c r="DN125" s="878"/>
      <c r="DO125" s="878"/>
      <c r="DP125" s="878"/>
      <c r="DQ125" s="878" t="s">
        <v>180</v>
      </c>
      <c r="DR125" s="878"/>
      <c r="DS125" s="878"/>
      <c r="DT125" s="878"/>
      <c r="DU125" s="878"/>
      <c r="DV125" s="879" t="s">
        <v>474</v>
      </c>
      <c r="DW125" s="879"/>
      <c r="DX125" s="879"/>
      <c r="DY125" s="879"/>
      <c r="DZ125" s="880"/>
    </row>
    <row r="126" spans="1:130" s="221" customFormat="1" ht="26.25" customHeight="1" thickBot="1" x14ac:dyDescent="0.25">
      <c r="A126" s="856"/>
      <c r="B126" s="857"/>
      <c r="C126" s="852" t="s">
        <v>473</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822">
        <v>2946</v>
      </c>
      <c r="AB126" s="823"/>
      <c r="AC126" s="823"/>
      <c r="AD126" s="823"/>
      <c r="AE126" s="824"/>
      <c r="AF126" s="825" t="s">
        <v>474</v>
      </c>
      <c r="AG126" s="823"/>
      <c r="AH126" s="823"/>
      <c r="AI126" s="823"/>
      <c r="AJ126" s="824"/>
      <c r="AK126" s="825" t="s">
        <v>180</v>
      </c>
      <c r="AL126" s="823"/>
      <c r="AM126" s="823"/>
      <c r="AN126" s="823"/>
      <c r="AO126" s="824"/>
      <c r="AP126" s="860" t="s">
        <v>453</v>
      </c>
      <c r="AQ126" s="861"/>
      <c r="AR126" s="861"/>
      <c r="AS126" s="861"/>
      <c r="AT126" s="86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9"/>
      <c r="CL126" s="890"/>
      <c r="CM126" s="890"/>
      <c r="CN126" s="890"/>
      <c r="CO126" s="891"/>
      <c r="CP126" s="852" t="s">
        <v>491</v>
      </c>
      <c r="CQ126" s="795"/>
      <c r="CR126" s="795"/>
      <c r="CS126" s="795"/>
      <c r="CT126" s="795"/>
      <c r="CU126" s="795"/>
      <c r="CV126" s="795"/>
      <c r="CW126" s="795"/>
      <c r="CX126" s="795"/>
      <c r="CY126" s="795"/>
      <c r="CZ126" s="795"/>
      <c r="DA126" s="795"/>
      <c r="DB126" s="795"/>
      <c r="DC126" s="795"/>
      <c r="DD126" s="795"/>
      <c r="DE126" s="795"/>
      <c r="DF126" s="796"/>
      <c r="DG126" s="853">
        <v>1144395</v>
      </c>
      <c r="DH126" s="779"/>
      <c r="DI126" s="779"/>
      <c r="DJ126" s="779"/>
      <c r="DK126" s="779"/>
      <c r="DL126" s="779">
        <v>1058878</v>
      </c>
      <c r="DM126" s="779"/>
      <c r="DN126" s="779"/>
      <c r="DO126" s="779"/>
      <c r="DP126" s="779"/>
      <c r="DQ126" s="779">
        <v>1169059</v>
      </c>
      <c r="DR126" s="779"/>
      <c r="DS126" s="779"/>
      <c r="DT126" s="779"/>
      <c r="DU126" s="779"/>
      <c r="DV126" s="831">
        <v>1.5</v>
      </c>
      <c r="DW126" s="831"/>
      <c r="DX126" s="831"/>
      <c r="DY126" s="831"/>
      <c r="DZ126" s="832"/>
    </row>
    <row r="127" spans="1:130" s="221" customFormat="1" ht="26.25" customHeight="1" x14ac:dyDescent="0.2">
      <c r="A127" s="858"/>
      <c r="B127" s="859"/>
      <c r="C127" s="874" t="s">
        <v>492</v>
      </c>
      <c r="D127" s="875"/>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6"/>
      <c r="AA127" s="822" t="s">
        <v>474</v>
      </c>
      <c r="AB127" s="823"/>
      <c r="AC127" s="823"/>
      <c r="AD127" s="823"/>
      <c r="AE127" s="824"/>
      <c r="AF127" s="825" t="s">
        <v>180</v>
      </c>
      <c r="AG127" s="823"/>
      <c r="AH127" s="823"/>
      <c r="AI127" s="823"/>
      <c r="AJ127" s="824"/>
      <c r="AK127" s="825" t="s">
        <v>474</v>
      </c>
      <c r="AL127" s="823"/>
      <c r="AM127" s="823"/>
      <c r="AN127" s="823"/>
      <c r="AO127" s="824"/>
      <c r="AP127" s="860" t="s">
        <v>180</v>
      </c>
      <c r="AQ127" s="861"/>
      <c r="AR127" s="861"/>
      <c r="AS127" s="861"/>
      <c r="AT127" s="862"/>
      <c r="AU127" s="223"/>
      <c r="AV127" s="223"/>
      <c r="AW127" s="223"/>
      <c r="AX127" s="877" t="s">
        <v>493</v>
      </c>
      <c r="AY127" s="849"/>
      <c r="AZ127" s="849"/>
      <c r="BA127" s="849"/>
      <c r="BB127" s="849"/>
      <c r="BC127" s="849"/>
      <c r="BD127" s="849"/>
      <c r="BE127" s="850"/>
      <c r="BF127" s="848" t="s">
        <v>494</v>
      </c>
      <c r="BG127" s="849"/>
      <c r="BH127" s="849"/>
      <c r="BI127" s="849"/>
      <c r="BJ127" s="849"/>
      <c r="BK127" s="849"/>
      <c r="BL127" s="850"/>
      <c r="BM127" s="848" t="s">
        <v>495</v>
      </c>
      <c r="BN127" s="849"/>
      <c r="BO127" s="849"/>
      <c r="BP127" s="849"/>
      <c r="BQ127" s="849"/>
      <c r="BR127" s="849"/>
      <c r="BS127" s="850"/>
      <c r="BT127" s="848" t="s">
        <v>496</v>
      </c>
      <c r="BU127" s="849"/>
      <c r="BV127" s="849"/>
      <c r="BW127" s="849"/>
      <c r="BX127" s="849"/>
      <c r="BY127" s="849"/>
      <c r="BZ127" s="851"/>
      <c r="CA127" s="223"/>
      <c r="CB127" s="223"/>
      <c r="CC127" s="223"/>
      <c r="CD127" s="246"/>
      <c r="CE127" s="246"/>
      <c r="CF127" s="246"/>
      <c r="CG127" s="223"/>
      <c r="CH127" s="223"/>
      <c r="CI127" s="223"/>
      <c r="CJ127" s="245"/>
      <c r="CK127" s="889"/>
      <c r="CL127" s="890"/>
      <c r="CM127" s="890"/>
      <c r="CN127" s="890"/>
      <c r="CO127" s="891"/>
      <c r="CP127" s="852" t="s">
        <v>497</v>
      </c>
      <c r="CQ127" s="795"/>
      <c r="CR127" s="795"/>
      <c r="CS127" s="795"/>
      <c r="CT127" s="795"/>
      <c r="CU127" s="795"/>
      <c r="CV127" s="795"/>
      <c r="CW127" s="795"/>
      <c r="CX127" s="795"/>
      <c r="CY127" s="795"/>
      <c r="CZ127" s="795"/>
      <c r="DA127" s="795"/>
      <c r="DB127" s="795"/>
      <c r="DC127" s="795"/>
      <c r="DD127" s="795"/>
      <c r="DE127" s="795"/>
      <c r="DF127" s="796"/>
      <c r="DG127" s="853" t="s">
        <v>474</v>
      </c>
      <c r="DH127" s="779"/>
      <c r="DI127" s="779"/>
      <c r="DJ127" s="779"/>
      <c r="DK127" s="779"/>
      <c r="DL127" s="779" t="s">
        <v>474</v>
      </c>
      <c r="DM127" s="779"/>
      <c r="DN127" s="779"/>
      <c r="DO127" s="779"/>
      <c r="DP127" s="779"/>
      <c r="DQ127" s="779" t="s">
        <v>180</v>
      </c>
      <c r="DR127" s="779"/>
      <c r="DS127" s="779"/>
      <c r="DT127" s="779"/>
      <c r="DU127" s="779"/>
      <c r="DV127" s="831" t="s">
        <v>444</v>
      </c>
      <c r="DW127" s="831"/>
      <c r="DX127" s="831"/>
      <c r="DY127" s="831"/>
      <c r="DZ127" s="832"/>
    </row>
    <row r="128" spans="1:130" s="221" customFormat="1" ht="26.25" customHeight="1" thickBot="1" x14ac:dyDescent="0.25">
      <c r="A128" s="833" t="s">
        <v>498</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499</v>
      </c>
      <c r="X128" s="835"/>
      <c r="Y128" s="835"/>
      <c r="Z128" s="836"/>
      <c r="AA128" s="837">
        <v>3494682</v>
      </c>
      <c r="AB128" s="838"/>
      <c r="AC128" s="838"/>
      <c r="AD128" s="838"/>
      <c r="AE128" s="839"/>
      <c r="AF128" s="840">
        <v>3201188</v>
      </c>
      <c r="AG128" s="838"/>
      <c r="AH128" s="838"/>
      <c r="AI128" s="838"/>
      <c r="AJ128" s="839"/>
      <c r="AK128" s="840">
        <v>3381462</v>
      </c>
      <c r="AL128" s="838"/>
      <c r="AM128" s="838"/>
      <c r="AN128" s="838"/>
      <c r="AO128" s="839"/>
      <c r="AP128" s="841"/>
      <c r="AQ128" s="842"/>
      <c r="AR128" s="842"/>
      <c r="AS128" s="842"/>
      <c r="AT128" s="843"/>
      <c r="AU128" s="223"/>
      <c r="AV128" s="223"/>
      <c r="AW128" s="223"/>
      <c r="AX128" s="844" t="s">
        <v>500</v>
      </c>
      <c r="AY128" s="845"/>
      <c r="AZ128" s="845"/>
      <c r="BA128" s="845"/>
      <c r="BB128" s="845"/>
      <c r="BC128" s="845"/>
      <c r="BD128" s="845"/>
      <c r="BE128" s="846"/>
      <c r="BF128" s="773" t="s">
        <v>180</v>
      </c>
      <c r="BG128" s="774"/>
      <c r="BH128" s="774"/>
      <c r="BI128" s="774"/>
      <c r="BJ128" s="774"/>
      <c r="BK128" s="774"/>
      <c r="BL128" s="847"/>
      <c r="BM128" s="773">
        <v>11.25</v>
      </c>
      <c r="BN128" s="774"/>
      <c r="BO128" s="774"/>
      <c r="BP128" s="774"/>
      <c r="BQ128" s="774"/>
      <c r="BR128" s="774"/>
      <c r="BS128" s="847"/>
      <c r="BT128" s="773">
        <v>20</v>
      </c>
      <c r="BU128" s="774"/>
      <c r="BV128" s="774"/>
      <c r="BW128" s="774"/>
      <c r="BX128" s="774"/>
      <c r="BY128" s="774"/>
      <c r="BZ128" s="775"/>
      <c r="CA128" s="246"/>
      <c r="CB128" s="246"/>
      <c r="CC128" s="246"/>
      <c r="CD128" s="246"/>
      <c r="CE128" s="246"/>
      <c r="CF128" s="246"/>
      <c r="CG128" s="223"/>
      <c r="CH128" s="223"/>
      <c r="CI128" s="223"/>
      <c r="CJ128" s="245"/>
      <c r="CK128" s="892"/>
      <c r="CL128" s="893"/>
      <c r="CM128" s="893"/>
      <c r="CN128" s="893"/>
      <c r="CO128" s="894"/>
      <c r="CP128" s="776" t="s">
        <v>501</v>
      </c>
      <c r="CQ128" s="765"/>
      <c r="CR128" s="765"/>
      <c r="CS128" s="765"/>
      <c r="CT128" s="765"/>
      <c r="CU128" s="765"/>
      <c r="CV128" s="765"/>
      <c r="CW128" s="765"/>
      <c r="CX128" s="765"/>
      <c r="CY128" s="765"/>
      <c r="CZ128" s="765"/>
      <c r="DA128" s="765"/>
      <c r="DB128" s="765"/>
      <c r="DC128" s="765"/>
      <c r="DD128" s="765"/>
      <c r="DE128" s="765"/>
      <c r="DF128" s="766"/>
      <c r="DG128" s="777" t="s">
        <v>180</v>
      </c>
      <c r="DH128" s="778"/>
      <c r="DI128" s="778"/>
      <c r="DJ128" s="778"/>
      <c r="DK128" s="778"/>
      <c r="DL128" s="778" t="s">
        <v>180</v>
      </c>
      <c r="DM128" s="778"/>
      <c r="DN128" s="778"/>
      <c r="DO128" s="778"/>
      <c r="DP128" s="778"/>
      <c r="DQ128" s="778" t="s">
        <v>180</v>
      </c>
      <c r="DR128" s="778"/>
      <c r="DS128" s="778"/>
      <c r="DT128" s="778"/>
      <c r="DU128" s="778"/>
      <c r="DV128" s="829" t="s">
        <v>180</v>
      </c>
      <c r="DW128" s="829"/>
      <c r="DX128" s="829"/>
      <c r="DY128" s="829"/>
      <c r="DZ128" s="830"/>
    </row>
    <row r="129" spans="1:131" s="221" customFormat="1" ht="26.25" customHeight="1" x14ac:dyDescent="0.2">
      <c r="A129" s="817" t="s">
        <v>106</v>
      </c>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9" t="s">
        <v>502</v>
      </c>
      <c r="X129" s="820"/>
      <c r="Y129" s="820"/>
      <c r="Z129" s="821"/>
      <c r="AA129" s="822">
        <v>87609247</v>
      </c>
      <c r="AB129" s="823"/>
      <c r="AC129" s="823"/>
      <c r="AD129" s="823"/>
      <c r="AE129" s="824"/>
      <c r="AF129" s="825">
        <v>88989707</v>
      </c>
      <c r="AG129" s="823"/>
      <c r="AH129" s="823"/>
      <c r="AI129" s="823"/>
      <c r="AJ129" s="824"/>
      <c r="AK129" s="825">
        <v>92383584</v>
      </c>
      <c r="AL129" s="823"/>
      <c r="AM129" s="823"/>
      <c r="AN129" s="823"/>
      <c r="AO129" s="824"/>
      <c r="AP129" s="826"/>
      <c r="AQ129" s="827"/>
      <c r="AR129" s="827"/>
      <c r="AS129" s="827"/>
      <c r="AT129" s="828"/>
      <c r="AU129" s="224"/>
      <c r="AV129" s="224"/>
      <c r="AW129" s="224"/>
      <c r="AX129" s="794" t="s">
        <v>503</v>
      </c>
      <c r="AY129" s="795"/>
      <c r="AZ129" s="795"/>
      <c r="BA129" s="795"/>
      <c r="BB129" s="795"/>
      <c r="BC129" s="795"/>
      <c r="BD129" s="795"/>
      <c r="BE129" s="796"/>
      <c r="BF129" s="813" t="s">
        <v>180</v>
      </c>
      <c r="BG129" s="814"/>
      <c r="BH129" s="814"/>
      <c r="BI129" s="814"/>
      <c r="BJ129" s="814"/>
      <c r="BK129" s="814"/>
      <c r="BL129" s="815"/>
      <c r="BM129" s="813">
        <v>16.25</v>
      </c>
      <c r="BN129" s="814"/>
      <c r="BO129" s="814"/>
      <c r="BP129" s="814"/>
      <c r="BQ129" s="814"/>
      <c r="BR129" s="814"/>
      <c r="BS129" s="815"/>
      <c r="BT129" s="813">
        <v>30</v>
      </c>
      <c r="BU129" s="814"/>
      <c r="BV129" s="814"/>
      <c r="BW129" s="814"/>
      <c r="BX129" s="814"/>
      <c r="BY129" s="814"/>
      <c r="BZ129" s="81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17" t="s">
        <v>504</v>
      </c>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9" t="s">
        <v>505</v>
      </c>
      <c r="X130" s="820"/>
      <c r="Y130" s="820"/>
      <c r="Z130" s="821"/>
      <c r="AA130" s="822">
        <v>15342706</v>
      </c>
      <c r="AB130" s="823"/>
      <c r="AC130" s="823"/>
      <c r="AD130" s="823"/>
      <c r="AE130" s="824"/>
      <c r="AF130" s="825">
        <v>14952068</v>
      </c>
      <c r="AG130" s="823"/>
      <c r="AH130" s="823"/>
      <c r="AI130" s="823"/>
      <c r="AJ130" s="824"/>
      <c r="AK130" s="825">
        <v>14902726</v>
      </c>
      <c r="AL130" s="823"/>
      <c r="AM130" s="823"/>
      <c r="AN130" s="823"/>
      <c r="AO130" s="824"/>
      <c r="AP130" s="826"/>
      <c r="AQ130" s="827"/>
      <c r="AR130" s="827"/>
      <c r="AS130" s="827"/>
      <c r="AT130" s="828"/>
      <c r="AU130" s="224"/>
      <c r="AV130" s="224"/>
      <c r="AW130" s="224"/>
      <c r="AX130" s="794" t="s">
        <v>506</v>
      </c>
      <c r="AY130" s="795"/>
      <c r="AZ130" s="795"/>
      <c r="BA130" s="795"/>
      <c r="BB130" s="795"/>
      <c r="BC130" s="795"/>
      <c r="BD130" s="795"/>
      <c r="BE130" s="796"/>
      <c r="BF130" s="797">
        <v>4.3</v>
      </c>
      <c r="BG130" s="798"/>
      <c r="BH130" s="798"/>
      <c r="BI130" s="798"/>
      <c r="BJ130" s="798"/>
      <c r="BK130" s="798"/>
      <c r="BL130" s="799"/>
      <c r="BM130" s="797">
        <v>25</v>
      </c>
      <c r="BN130" s="798"/>
      <c r="BO130" s="798"/>
      <c r="BP130" s="798"/>
      <c r="BQ130" s="798"/>
      <c r="BR130" s="798"/>
      <c r="BS130" s="799"/>
      <c r="BT130" s="797">
        <v>35</v>
      </c>
      <c r="BU130" s="798"/>
      <c r="BV130" s="798"/>
      <c r="BW130" s="798"/>
      <c r="BX130" s="798"/>
      <c r="BY130" s="798"/>
      <c r="BZ130" s="8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72266541</v>
      </c>
      <c r="AB131" s="807"/>
      <c r="AC131" s="807"/>
      <c r="AD131" s="807"/>
      <c r="AE131" s="808"/>
      <c r="AF131" s="809">
        <v>74037639</v>
      </c>
      <c r="AG131" s="807"/>
      <c r="AH131" s="807"/>
      <c r="AI131" s="807"/>
      <c r="AJ131" s="808"/>
      <c r="AK131" s="809">
        <v>77480858</v>
      </c>
      <c r="AL131" s="807"/>
      <c r="AM131" s="807"/>
      <c r="AN131" s="807"/>
      <c r="AO131" s="808"/>
      <c r="AP131" s="810"/>
      <c r="AQ131" s="811"/>
      <c r="AR131" s="811"/>
      <c r="AS131" s="811"/>
      <c r="AT131" s="812"/>
      <c r="AU131" s="224"/>
      <c r="AV131" s="224"/>
      <c r="AW131" s="224"/>
      <c r="AX131" s="764" t="s">
        <v>508</v>
      </c>
      <c r="AY131" s="765"/>
      <c r="AZ131" s="765"/>
      <c r="BA131" s="765"/>
      <c r="BB131" s="765"/>
      <c r="BC131" s="765"/>
      <c r="BD131" s="765"/>
      <c r="BE131" s="766"/>
      <c r="BF131" s="767">
        <v>33</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81" t="s">
        <v>509</v>
      </c>
      <c r="B132" s="782"/>
      <c r="C132" s="782"/>
      <c r="D132" s="782"/>
      <c r="E132" s="782"/>
      <c r="F132" s="782"/>
      <c r="G132" s="782"/>
      <c r="H132" s="782"/>
      <c r="I132" s="782"/>
      <c r="J132" s="782"/>
      <c r="K132" s="782"/>
      <c r="L132" s="782"/>
      <c r="M132" s="782"/>
      <c r="N132" s="782"/>
      <c r="O132" s="782"/>
      <c r="P132" s="782"/>
      <c r="Q132" s="782"/>
      <c r="R132" s="782"/>
      <c r="S132" s="782"/>
      <c r="T132" s="782"/>
      <c r="U132" s="782"/>
      <c r="V132" s="785" t="s">
        <v>510</v>
      </c>
      <c r="W132" s="785"/>
      <c r="X132" s="785"/>
      <c r="Y132" s="785"/>
      <c r="Z132" s="786"/>
      <c r="AA132" s="787">
        <v>3.5960168619999999</v>
      </c>
      <c r="AB132" s="788"/>
      <c r="AC132" s="788"/>
      <c r="AD132" s="788"/>
      <c r="AE132" s="789"/>
      <c r="AF132" s="790">
        <v>4.8687573630000003</v>
      </c>
      <c r="AG132" s="788"/>
      <c r="AH132" s="788"/>
      <c r="AI132" s="788"/>
      <c r="AJ132" s="789"/>
      <c r="AK132" s="790">
        <v>4.6945582830000001</v>
      </c>
      <c r="AL132" s="788"/>
      <c r="AM132" s="788"/>
      <c r="AN132" s="788"/>
      <c r="AO132" s="789"/>
      <c r="AP132" s="791"/>
      <c r="AQ132" s="792"/>
      <c r="AR132" s="792"/>
      <c r="AS132" s="792"/>
      <c r="AT132" s="79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83"/>
      <c r="B133" s="784"/>
      <c r="C133" s="784"/>
      <c r="D133" s="784"/>
      <c r="E133" s="784"/>
      <c r="F133" s="784"/>
      <c r="G133" s="784"/>
      <c r="H133" s="784"/>
      <c r="I133" s="784"/>
      <c r="J133" s="784"/>
      <c r="K133" s="784"/>
      <c r="L133" s="784"/>
      <c r="M133" s="784"/>
      <c r="N133" s="784"/>
      <c r="O133" s="784"/>
      <c r="P133" s="784"/>
      <c r="Q133" s="784"/>
      <c r="R133" s="784"/>
      <c r="S133" s="784"/>
      <c r="T133" s="784"/>
      <c r="U133" s="784"/>
      <c r="V133" s="756" t="s">
        <v>511</v>
      </c>
      <c r="W133" s="756"/>
      <c r="X133" s="756"/>
      <c r="Y133" s="756"/>
      <c r="Z133" s="757"/>
      <c r="AA133" s="758">
        <v>2.8</v>
      </c>
      <c r="AB133" s="759"/>
      <c r="AC133" s="759"/>
      <c r="AD133" s="759"/>
      <c r="AE133" s="760"/>
      <c r="AF133" s="758">
        <v>3.6</v>
      </c>
      <c r="AG133" s="759"/>
      <c r="AH133" s="759"/>
      <c r="AI133" s="759"/>
      <c r="AJ133" s="760"/>
      <c r="AK133" s="758">
        <v>4.3</v>
      </c>
      <c r="AL133" s="759"/>
      <c r="AM133" s="759"/>
      <c r="AN133" s="759"/>
      <c r="AO133" s="760"/>
      <c r="AP133" s="761"/>
      <c r="AQ133" s="762"/>
      <c r="AR133" s="762"/>
      <c r="AS133" s="762"/>
      <c r="AT133" s="763"/>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ghPvr7trgwyBbXxGiRAVwepIvcdewJMQjdvEIg86bPSdYM+8VdEWmsSW01LT06wR0Cw0OyPXsbXOqSKZzyDVw==" saltValue="fwJIF4qOmjowiXzNvjK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V7:DZ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DL7:DP7"/>
    <mergeCell ref="DQ7:DU7"/>
    <mergeCell ref="CH7:CL7"/>
    <mergeCell ref="CM7:CQ7"/>
    <mergeCell ref="CR7:CV7"/>
    <mergeCell ref="CW7:DA7"/>
    <mergeCell ref="DB7:DF7"/>
    <mergeCell ref="DG7:DK7"/>
    <mergeCell ref="DV8:DZ8"/>
    <mergeCell ref="B9:P9"/>
    <mergeCell ref="Q9:U9"/>
    <mergeCell ref="V9:Z9"/>
    <mergeCell ref="AA9:AE9"/>
    <mergeCell ref="AF9:AJ9"/>
    <mergeCell ref="AU8:AY8"/>
    <mergeCell ref="BS8:CG8"/>
    <mergeCell ref="B8:P8"/>
    <mergeCell ref="Q8:U8"/>
    <mergeCell ref="V8:Z8"/>
    <mergeCell ref="AA8:AE8"/>
    <mergeCell ref="AF8:AJ8"/>
    <mergeCell ref="AK8:AO8"/>
    <mergeCell ref="AP8:AT8"/>
    <mergeCell ref="CH9:CL9"/>
    <mergeCell ref="CM9:CQ9"/>
    <mergeCell ref="DB8:DF8"/>
    <mergeCell ref="DG8:DK8"/>
    <mergeCell ref="DL8:DP8"/>
    <mergeCell ref="DQ8:DU8"/>
    <mergeCell ref="CH8:CL8"/>
    <mergeCell ref="CM8:CQ8"/>
    <mergeCell ref="CR8:CV8"/>
    <mergeCell ref="CW8:DA8"/>
    <mergeCell ref="DV11:DZ11"/>
    <mergeCell ref="B12:P12"/>
    <mergeCell ref="Q12:U12"/>
    <mergeCell ref="V12:Z12"/>
    <mergeCell ref="AA12:AE12"/>
    <mergeCell ref="AF12:AJ12"/>
    <mergeCell ref="AU11:AY11"/>
    <mergeCell ref="BS11:CG11"/>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BS10:CG10"/>
    <mergeCell ref="DV14:DZ14"/>
    <mergeCell ref="B15:P15"/>
    <mergeCell ref="Q15:U15"/>
    <mergeCell ref="V15:Z15"/>
    <mergeCell ref="AA15:AE15"/>
    <mergeCell ref="AF15:AJ15"/>
    <mergeCell ref="AU14:AY14"/>
    <mergeCell ref="BS14:CG14"/>
    <mergeCell ref="DV13:DZ13"/>
    <mergeCell ref="B14:P14"/>
    <mergeCell ref="Q14:U14"/>
    <mergeCell ref="V14:Z14"/>
    <mergeCell ref="AA14:AE14"/>
    <mergeCell ref="AF14:AJ14"/>
    <mergeCell ref="AK14:AO14"/>
    <mergeCell ref="AP14:AT14"/>
    <mergeCell ref="DV12:DZ12"/>
    <mergeCell ref="B13:P13"/>
    <mergeCell ref="Q13:U13"/>
    <mergeCell ref="V13:Z13"/>
    <mergeCell ref="AA13:AE13"/>
    <mergeCell ref="AF13:AJ13"/>
    <mergeCell ref="AK13:AO13"/>
    <mergeCell ref="AP13:AT13"/>
    <mergeCell ref="AU13:AY13"/>
    <mergeCell ref="BS13:CG13"/>
    <mergeCell ref="AK12:AO12"/>
    <mergeCell ref="AP12:AT12"/>
    <mergeCell ref="AU12:AY12"/>
    <mergeCell ref="BS12:CG12"/>
    <mergeCell ref="CR12:CV12"/>
    <mergeCell ref="CW12:DA12"/>
    <mergeCell ref="DV17:DZ17"/>
    <mergeCell ref="B18:P18"/>
    <mergeCell ref="Q18:U18"/>
    <mergeCell ref="V18:Z18"/>
    <mergeCell ref="AA18:AE18"/>
    <mergeCell ref="AF18:AJ18"/>
    <mergeCell ref="AU17:AY17"/>
    <mergeCell ref="BS17:CG17"/>
    <mergeCell ref="DV16:DZ16"/>
    <mergeCell ref="B17:P17"/>
    <mergeCell ref="Q17:U17"/>
    <mergeCell ref="V17:Z17"/>
    <mergeCell ref="AA17:AE17"/>
    <mergeCell ref="AF17:AJ17"/>
    <mergeCell ref="AK17:AO17"/>
    <mergeCell ref="AP17:AT17"/>
    <mergeCell ref="DV15:DZ15"/>
    <mergeCell ref="B16:P16"/>
    <mergeCell ref="Q16:U16"/>
    <mergeCell ref="V16:Z16"/>
    <mergeCell ref="AA16:AE16"/>
    <mergeCell ref="AF16:AJ16"/>
    <mergeCell ref="AK16:AO16"/>
    <mergeCell ref="AP16:AT16"/>
    <mergeCell ref="AU16:AY16"/>
    <mergeCell ref="BS16:CG16"/>
    <mergeCell ref="AK15:AO15"/>
    <mergeCell ref="AP15:AT15"/>
    <mergeCell ref="AU15:AY15"/>
    <mergeCell ref="BS15:CG15"/>
    <mergeCell ref="DB17:DF17"/>
    <mergeCell ref="DG17:DK17"/>
    <mergeCell ref="DV19:DZ19"/>
    <mergeCell ref="B20:P20"/>
    <mergeCell ref="Q20:U20"/>
    <mergeCell ref="V20:Z20"/>
    <mergeCell ref="AA20:AE20"/>
    <mergeCell ref="AF20:AJ20"/>
    <mergeCell ref="AK20:AO20"/>
    <mergeCell ref="AP20:AT20"/>
    <mergeCell ref="DV18:DZ18"/>
    <mergeCell ref="B19:P19"/>
    <mergeCell ref="Q19:U19"/>
    <mergeCell ref="V19:Z19"/>
    <mergeCell ref="AA19:AE19"/>
    <mergeCell ref="AF19:AJ19"/>
    <mergeCell ref="AK19:AO19"/>
    <mergeCell ref="AP19:AT19"/>
    <mergeCell ref="AU19:AY19"/>
    <mergeCell ref="BS19:CG19"/>
    <mergeCell ref="AK18:AO18"/>
    <mergeCell ref="AP18:AT18"/>
    <mergeCell ref="AU18:AY18"/>
    <mergeCell ref="BS18:CG18"/>
    <mergeCell ref="CH18:CL18"/>
    <mergeCell ref="CM18:CQ18"/>
    <mergeCell ref="DL19:DP19"/>
    <mergeCell ref="DQ19:DU19"/>
    <mergeCell ref="CH19:CL19"/>
    <mergeCell ref="CM19:CQ19"/>
    <mergeCell ref="CR19:CV19"/>
    <mergeCell ref="CW19:DA19"/>
    <mergeCell ref="DB19:DF19"/>
    <mergeCell ref="DG19:DK19"/>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CR9:CV9"/>
    <mergeCell ref="CW9:DA9"/>
    <mergeCell ref="DB9:DF9"/>
    <mergeCell ref="DG9:DK9"/>
    <mergeCell ref="DL9:DP9"/>
    <mergeCell ref="DQ9:DU9"/>
    <mergeCell ref="CH12:CL12"/>
    <mergeCell ref="CM12:CQ12"/>
    <mergeCell ref="DB11:DF11"/>
    <mergeCell ref="DG11:DK11"/>
    <mergeCell ref="DL11:DP11"/>
    <mergeCell ref="DQ11:DU11"/>
    <mergeCell ref="CH11:CL11"/>
    <mergeCell ref="CM11:CQ11"/>
    <mergeCell ref="CR11:CV11"/>
    <mergeCell ref="CW11:DA11"/>
    <mergeCell ref="V133:Z133"/>
    <mergeCell ref="AA133:AE133"/>
    <mergeCell ref="AF133:AJ133"/>
    <mergeCell ref="AK133:AO133"/>
    <mergeCell ref="AP133:AT133"/>
    <mergeCell ref="AX131:BE131"/>
    <mergeCell ref="BF131:BL131"/>
    <mergeCell ref="BM131:BS131"/>
    <mergeCell ref="BT131:BZ131"/>
    <mergeCell ref="BT128:BZ128"/>
    <mergeCell ref="CP128:DF128"/>
    <mergeCell ref="DG128:DK128"/>
    <mergeCell ref="DL128:DP128"/>
    <mergeCell ref="DQ128:DU128"/>
    <mergeCell ref="DQ126:DU126"/>
    <mergeCell ref="CA122:CE122"/>
    <mergeCell ref="DB12:DF12"/>
    <mergeCell ref="DG12:DK12"/>
    <mergeCell ref="DL12:DP12"/>
    <mergeCell ref="DQ12:DU12"/>
    <mergeCell ref="CH15:CL15"/>
    <mergeCell ref="CM15:CQ15"/>
    <mergeCell ref="DB14:DF14"/>
    <mergeCell ref="DG14:DK14"/>
    <mergeCell ref="DL14:DP14"/>
    <mergeCell ref="DQ14:DU14"/>
    <mergeCell ref="CH14:CL14"/>
    <mergeCell ref="CM14:CQ14"/>
    <mergeCell ref="CR14:CV14"/>
    <mergeCell ref="CW14:DA14"/>
    <mergeCell ref="DL10:DP10"/>
    <mergeCell ref="DQ10:DU10"/>
    <mergeCell ref="CH10:CL10"/>
    <mergeCell ref="CM10:CQ10"/>
    <mergeCell ref="CR10:CV10"/>
    <mergeCell ref="CW10:DA10"/>
    <mergeCell ref="DB10:DF10"/>
    <mergeCell ref="DG10:DK10"/>
    <mergeCell ref="CR15:CV15"/>
    <mergeCell ref="CW15:DA15"/>
    <mergeCell ref="DB15:DF15"/>
    <mergeCell ref="DG15:DK15"/>
    <mergeCell ref="DL15:DP15"/>
    <mergeCell ref="DQ15:DU15"/>
    <mergeCell ref="DL13:DP13"/>
    <mergeCell ref="DQ13:DU13"/>
    <mergeCell ref="CH13:CL13"/>
    <mergeCell ref="CM13:CQ13"/>
    <mergeCell ref="CR13:CV13"/>
    <mergeCell ref="CW13:DA13"/>
    <mergeCell ref="DB13:DF13"/>
    <mergeCell ref="DG13:DK13"/>
    <mergeCell ref="CR18:CV18"/>
    <mergeCell ref="CW18:DA18"/>
    <mergeCell ref="DB18:DF18"/>
    <mergeCell ref="DG18:DK18"/>
    <mergeCell ref="DL18:DP18"/>
    <mergeCell ref="DQ18:DU18"/>
    <mergeCell ref="DL16:DP16"/>
    <mergeCell ref="DQ16:DU16"/>
    <mergeCell ref="CH16:CL16"/>
    <mergeCell ref="CM16:CQ16"/>
    <mergeCell ref="CR16:CV16"/>
    <mergeCell ref="CW16:DA16"/>
    <mergeCell ref="DB16:DF16"/>
    <mergeCell ref="DG16:DK16"/>
    <mergeCell ref="DL17:DP17"/>
    <mergeCell ref="DQ17:DU17"/>
    <mergeCell ref="CH17:CL17"/>
    <mergeCell ref="CM17:CQ17"/>
    <mergeCell ref="CR17:CV17"/>
    <mergeCell ref="CW17:DA1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512</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9XQGD2tccioZ21pvxKY3W/ZIcGvd1q0vRzAlFIHYb/n0yYvSzeWMbkHePN6zpEtl2kFZh/TnfsfgpolU/PAL1w==" saltValue="I8UGodlzQc/2qDPduEnt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14" zoomScaleNormal="100" zoomScaleSheetLayoutView="55" workbookViewId="0">
      <selection activeCell="BN9" sqref="BN9:BU9"/>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wLnfvGkgsUVMJ8+wSPaLRpCN7JDIr1LVUim44FUl8DBFrblLLhZi5Bj69X0sOoOCU+QXSa/yj6uRRK/K/hOLw==" saltValue="AGAH4SaswNjL+v57yfTZ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9" workbookViewId="0">
      <selection activeCell="BN9" sqref="BN9:BU9"/>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515</v>
      </c>
      <c r="AP7" s="263"/>
      <c r="AQ7" s="264" t="s">
        <v>516</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517</v>
      </c>
      <c r="AQ8" s="270" t="s">
        <v>518</v>
      </c>
      <c r="AR8" s="271" t="s">
        <v>519</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520</v>
      </c>
      <c r="AL9" s="1165"/>
      <c r="AM9" s="1165"/>
      <c r="AN9" s="1166"/>
      <c r="AO9" s="272">
        <v>25401083</v>
      </c>
      <c r="AP9" s="272">
        <v>68347</v>
      </c>
      <c r="AQ9" s="273">
        <v>62943</v>
      </c>
      <c r="AR9" s="274">
        <v>8.6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521</v>
      </c>
      <c r="AL10" s="1165"/>
      <c r="AM10" s="1165"/>
      <c r="AN10" s="1166"/>
      <c r="AO10" s="275">
        <v>331729</v>
      </c>
      <c r="AP10" s="275">
        <v>893</v>
      </c>
      <c r="AQ10" s="276">
        <v>1681</v>
      </c>
      <c r="AR10" s="277">
        <v>-46.9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522</v>
      </c>
      <c r="AL11" s="1165"/>
      <c r="AM11" s="1165"/>
      <c r="AN11" s="1166"/>
      <c r="AO11" s="275" t="s">
        <v>523</v>
      </c>
      <c r="AP11" s="275" t="s">
        <v>523</v>
      </c>
      <c r="AQ11" s="276">
        <v>656</v>
      </c>
      <c r="AR11" s="277" t="s">
        <v>523</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524</v>
      </c>
      <c r="AL12" s="1165"/>
      <c r="AM12" s="1165"/>
      <c r="AN12" s="1166"/>
      <c r="AO12" s="275" t="s">
        <v>523</v>
      </c>
      <c r="AP12" s="275" t="s">
        <v>523</v>
      </c>
      <c r="AQ12" s="276">
        <v>24</v>
      </c>
      <c r="AR12" s="277" t="s">
        <v>523</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525</v>
      </c>
      <c r="AL13" s="1165"/>
      <c r="AM13" s="1165"/>
      <c r="AN13" s="1166"/>
      <c r="AO13" s="275">
        <v>756093</v>
      </c>
      <c r="AP13" s="275">
        <v>2034</v>
      </c>
      <c r="AQ13" s="276">
        <v>1968</v>
      </c>
      <c r="AR13" s="277">
        <v>3.4</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526</v>
      </c>
      <c r="AL14" s="1165"/>
      <c r="AM14" s="1165"/>
      <c r="AN14" s="1166"/>
      <c r="AO14" s="275">
        <v>402458</v>
      </c>
      <c r="AP14" s="275">
        <v>1083</v>
      </c>
      <c r="AQ14" s="276">
        <v>1222</v>
      </c>
      <c r="AR14" s="277">
        <v>-11.4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527</v>
      </c>
      <c r="AL15" s="1168"/>
      <c r="AM15" s="1168"/>
      <c r="AN15" s="1169"/>
      <c r="AO15" s="275">
        <v>-1492190</v>
      </c>
      <c r="AP15" s="275">
        <v>-4015</v>
      </c>
      <c r="AQ15" s="276">
        <v>-3725</v>
      </c>
      <c r="AR15" s="277">
        <v>7.8</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188</v>
      </c>
      <c r="AL16" s="1168"/>
      <c r="AM16" s="1168"/>
      <c r="AN16" s="1169"/>
      <c r="AO16" s="275">
        <v>25399173</v>
      </c>
      <c r="AP16" s="275">
        <v>68341</v>
      </c>
      <c r="AQ16" s="276">
        <v>64768</v>
      </c>
      <c r="AR16" s="277">
        <v>5.5</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532</v>
      </c>
      <c r="AL21" s="1171"/>
      <c r="AM21" s="1171"/>
      <c r="AN21" s="1172"/>
      <c r="AO21" s="288">
        <v>6.86</v>
      </c>
      <c r="AP21" s="289">
        <v>6.41</v>
      </c>
      <c r="AQ21" s="290">
        <v>0.45</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533</v>
      </c>
      <c r="AL22" s="1171"/>
      <c r="AM22" s="1171"/>
      <c r="AN22" s="1172"/>
      <c r="AO22" s="293">
        <v>100.1</v>
      </c>
      <c r="AP22" s="294">
        <v>99.7</v>
      </c>
      <c r="AQ22" s="295">
        <v>0.4</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3" t="s">
        <v>534</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ht="13.2" x14ac:dyDescent="0.2">
      <c r="A27" s="300"/>
      <c r="AO27" s="253"/>
      <c r="AP27" s="253"/>
      <c r="AQ27" s="253"/>
      <c r="AR27" s="253"/>
      <c r="AS27" s="253"/>
      <c r="AT27" s="253"/>
    </row>
    <row r="28" spans="1:46" ht="16.2" x14ac:dyDescent="0.2">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515</v>
      </c>
      <c r="AP30" s="263"/>
      <c r="AQ30" s="264" t="s">
        <v>516</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517</v>
      </c>
      <c r="AQ31" s="270" t="s">
        <v>518</v>
      </c>
      <c r="AR31" s="271" t="s">
        <v>519</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537</v>
      </c>
      <c r="AL32" s="1155"/>
      <c r="AM32" s="1155"/>
      <c r="AN32" s="1156"/>
      <c r="AO32" s="303">
        <v>16179693</v>
      </c>
      <c r="AP32" s="303">
        <v>43535</v>
      </c>
      <c r="AQ32" s="304">
        <v>36898</v>
      </c>
      <c r="AR32" s="305">
        <v>18</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538</v>
      </c>
      <c r="AL33" s="1155"/>
      <c r="AM33" s="1155"/>
      <c r="AN33" s="1156"/>
      <c r="AO33" s="303" t="s">
        <v>523</v>
      </c>
      <c r="AP33" s="303" t="s">
        <v>523</v>
      </c>
      <c r="AQ33" s="304">
        <v>2</v>
      </c>
      <c r="AR33" s="305" t="s">
        <v>523</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539</v>
      </c>
      <c r="AL34" s="1155"/>
      <c r="AM34" s="1155"/>
      <c r="AN34" s="1156"/>
      <c r="AO34" s="303" t="s">
        <v>523</v>
      </c>
      <c r="AP34" s="303" t="s">
        <v>523</v>
      </c>
      <c r="AQ34" s="304">
        <v>63</v>
      </c>
      <c r="AR34" s="305" t="s">
        <v>523</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540</v>
      </c>
      <c r="AL35" s="1155"/>
      <c r="AM35" s="1155"/>
      <c r="AN35" s="1156"/>
      <c r="AO35" s="303">
        <v>4750770</v>
      </c>
      <c r="AP35" s="303">
        <v>12783</v>
      </c>
      <c r="AQ35" s="304">
        <v>8350</v>
      </c>
      <c r="AR35" s="305">
        <v>53.1</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541</v>
      </c>
      <c r="AL36" s="1155"/>
      <c r="AM36" s="1155"/>
      <c r="AN36" s="1156"/>
      <c r="AO36" s="303">
        <v>930563</v>
      </c>
      <c r="AP36" s="303">
        <v>2504</v>
      </c>
      <c r="AQ36" s="304">
        <v>436</v>
      </c>
      <c r="AR36" s="305">
        <v>474.3</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542</v>
      </c>
      <c r="AL37" s="1155"/>
      <c r="AM37" s="1155"/>
      <c r="AN37" s="1156"/>
      <c r="AO37" s="303">
        <v>60546</v>
      </c>
      <c r="AP37" s="303">
        <v>163</v>
      </c>
      <c r="AQ37" s="304">
        <v>641</v>
      </c>
      <c r="AR37" s="305">
        <v>-74.599999999999994</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543</v>
      </c>
      <c r="AL38" s="1158"/>
      <c r="AM38" s="1158"/>
      <c r="AN38" s="1159"/>
      <c r="AO38" s="306" t="s">
        <v>523</v>
      </c>
      <c r="AP38" s="306" t="s">
        <v>523</v>
      </c>
      <c r="AQ38" s="307">
        <v>1</v>
      </c>
      <c r="AR38" s="295" t="s">
        <v>523</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544</v>
      </c>
      <c r="AL39" s="1158"/>
      <c r="AM39" s="1158"/>
      <c r="AN39" s="1159"/>
      <c r="AO39" s="303">
        <v>-3381462</v>
      </c>
      <c r="AP39" s="303">
        <v>-9098</v>
      </c>
      <c r="AQ39" s="304">
        <v>-7817</v>
      </c>
      <c r="AR39" s="305">
        <v>16.399999999999999</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545</v>
      </c>
      <c r="AL40" s="1155"/>
      <c r="AM40" s="1155"/>
      <c r="AN40" s="1156"/>
      <c r="AO40" s="303">
        <v>-14902726</v>
      </c>
      <c r="AP40" s="303">
        <v>-40099</v>
      </c>
      <c r="AQ40" s="304">
        <v>-28299</v>
      </c>
      <c r="AR40" s="305">
        <v>41.7</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299</v>
      </c>
      <c r="AL41" s="1161"/>
      <c r="AM41" s="1161"/>
      <c r="AN41" s="1162"/>
      <c r="AO41" s="303">
        <v>3637384</v>
      </c>
      <c r="AP41" s="303">
        <v>9787</v>
      </c>
      <c r="AQ41" s="304">
        <v>10277</v>
      </c>
      <c r="AR41" s="305">
        <v>-4.8</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515</v>
      </c>
      <c r="AN49" s="1149" t="s">
        <v>549</v>
      </c>
      <c r="AO49" s="1150"/>
      <c r="AP49" s="1150"/>
      <c r="AQ49" s="1150"/>
      <c r="AR49" s="1151"/>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550</v>
      </c>
      <c r="AO50" s="320" t="s">
        <v>551</v>
      </c>
      <c r="AP50" s="321" t="s">
        <v>552</v>
      </c>
      <c r="AQ50" s="322" t="s">
        <v>553</v>
      </c>
      <c r="AR50" s="323" t="s">
        <v>554</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20535264</v>
      </c>
      <c r="AN51" s="325">
        <v>53975</v>
      </c>
      <c r="AO51" s="326">
        <v>-13.8</v>
      </c>
      <c r="AP51" s="327">
        <v>48088</v>
      </c>
      <c r="AQ51" s="328">
        <v>3.6</v>
      </c>
      <c r="AR51" s="329">
        <v>-17.399999999999999</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12679914</v>
      </c>
      <c r="AN52" s="333">
        <v>33328</v>
      </c>
      <c r="AO52" s="334">
        <v>-23.2</v>
      </c>
      <c r="AP52" s="335">
        <v>25183</v>
      </c>
      <c r="AQ52" s="336">
        <v>-4.3</v>
      </c>
      <c r="AR52" s="337">
        <v>-18.899999999999999</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16342422</v>
      </c>
      <c r="AN53" s="325">
        <v>43231</v>
      </c>
      <c r="AO53" s="326">
        <v>-19.899999999999999</v>
      </c>
      <c r="AP53" s="327">
        <v>46457</v>
      </c>
      <c r="AQ53" s="328">
        <v>-3.4</v>
      </c>
      <c r="AR53" s="329">
        <v>-16.5</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7957576</v>
      </c>
      <c r="AN54" s="333">
        <v>21050</v>
      </c>
      <c r="AO54" s="334">
        <v>-36.799999999999997</v>
      </c>
      <c r="AP54" s="335">
        <v>24020</v>
      </c>
      <c r="AQ54" s="336">
        <v>-4.5999999999999996</v>
      </c>
      <c r="AR54" s="337">
        <v>-32.200000000000003</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21724296</v>
      </c>
      <c r="AN55" s="325">
        <v>57795</v>
      </c>
      <c r="AO55" s="326">
        <v>33.700000000000003</v>
      </c>
      <c r="AP55" s="327">
        <v>51849</v>
      </c>
      <c r="AQ55" s="328">
        <v>11.6</v>
      </c>
      <c r="AR55" s="329">
        <v>22.1</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8534484</v>
      </c>
      <c r="AN56" s="333">
        <v>22705</v>
      </c>
      <c r="AO56" s="334">
        <v>7.9</v>
      </c>
      <c r="AP56" s="335">
        <v>26326</v>
      </c>
      <c r="AQ56" s="336">
        <v>9.6</v>
      </c>
      <c r="AR56" s="337">
        <v>-1.7</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18159157</v>
      </c>
      <c r="AN57" s="325">
        <v>48549</v>
      </c>
      <c r="AO57" s="326">
        <v>-16</v>
      </c>
      <c r="AP57" s="327">
        <v>52191</v>
      </c>
      <c r="AQ57" s="328">
        <v>0.7</v>
      </c>
      <c r="AR57" s="329">
        <v>-16.7</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9626469</v>
      </c>
      <c r="AN58" s="333">
        <v>25737</v>
      </c>
      <c r="AO58" s="334">
        <v>13.4</v>
      </c>
      <c r="AP58" s="335">
        <v>26807</v>
      </c>
      <c r="AQ58" s="336">
        <v>1.8</v>
      </c>
      <c r="AR58" s="337">
        <v>11.6</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14321200</v>
      </c>
      <c r="AN59" s="325">
        <v>38534</v>
      </c>
      <c r="AO59" s="326">
        <v>-20.6</v>
      </c>
      <c r="AP59" s="327">
        <v>48105</v>
      </c>
      <c r="AQ59" s="328">
        <v>-7.8</v>
      </c>
      <c r="AR59" s="329">
        <v>-12.8</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6865859</v>
      </c>
      <c r="AN60" s="333">
        <v>18474</v>
      </c>
      <c r="AO60" s="334">
        <v>-28.2</v>
      </c>
      <c r="AP60" s="335">
        <v>24072</v>
      </c>
      <c r="AQ60" s="336">
        <v>-10.199999999999999</v>
      </c>
      <c r="AR60" s="337">
        <v>-18</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18216468</v>
      </c>
      <c r="AN61" s="340">
        <v>48417</v>
      </c>
      <c r="AO61" s="341">
        <v>-7.3</v>
      </c>
      <c r="AP61" s="342">
        <v>49338</v>
      </c>
      <c r="AQ61" s="343">
        <v>0.9</v>
      </c>
      <c r="AR61" s="329">
        <v>-8.1999999999999993</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9132860</v>
      </c>
      <c r="AN62" s="333">
        <v>24259</v>
      </c>
      <c r="AO62" s="334">
        <v>-13.4</v>
      </c>
      <c r="AP62" s="335">
        <v>25282</v>
      </c>
      <c r="AQ62" s="336">
        <v>-1.5</v>
      </c>
      <c r="AR62" s="337">
        <v>-11.9</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NvS3Ckzu1CyjEZeRgBK+fSpKDw93aqv7hM2rXMbE3OAWC0VXQisemkCOzgd9qMOQaK0Ib6SvvYs9O0lo1vpPyQ==" saltValue="FEKk3J+iRtay12gVPPVz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election activeCell="BJ103" sqref="BJ103"/>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563</v>
      </c>
    </row>
    <row r="121" spans="125:125" ht="13.5" hidden="1" customHeight="1" x14ac:dyDescent="0.2">
      <c r="DU121" s="250"/>
    </row>
  </sheetData>
  <sheetProtection algorithmName="SHA-512" hashValue="lBa0tAMqKQdJ9yeqPdxLfka4jEJsj3dxu8H175ol1DRipQqAu/C0bTrM5rOo1W2wjU6UglHM93X1ccBKRWj4jg==" saltValue="HSZRWocRs6jEb8Xd+vHl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BN9" sqref="BN9:BU9"/>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564</v>
      </c>
    </row>
  </sheetData>
  <sheetProtection algorithmName="SHA-512" hashValue="53rpNCf0D93y43XlTHvoC3Vy2EkVk+/LQ8IsO6bKZXsZq1jRjaDJxX3DBzex1g51BODsT8ymZO013yiRhW72iw==" saltValue="HDNHbBDjZBzmCQR0jATJ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SheetLayoutView="100" workbookViewId="0">
      <selection activeCell="BN9" sqref="BN9:BU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73" t="s">
        <v>3</v>
      </c>
      <c r="D47" s="1173"/>
      <c r="E47" s="1174"/>
      <c r="F47" s="11">
        <v>17.47</v>
      </c>
      <c r="G47" s="12">
        <v>17.170000000000002</v>
      </c>
      <c r="H47" s="12">
        <v>15.3</v>
      </c>
      <c r="I47" s="12">
        <v>15.21</v>
      </c>
      <c r="J47" s="13">
        <v>17.07</v>
      </c>
    </row>
    <row r="48" spans="2:10" ht="57.75" customHeight="1" x14ac:dyDescent="0.2">
      <c r="B48" s="14"/>
      <c r="C48" s="1175" t="s">
        <v>4</v>
      </c>
      <c r="D48" s="1175"/>
      <c r="E48" s="1176"/>
      <c r="F48" s="15">
        <v>2.0299999999999998</v>
      </c>
      <c r="G48" s="16">
        <v>2.5099999999999998</v>
      </c>
      <c r="H48" s="16">
        <v>0.24</v>
      </c>
      <c r="I48" s="16">
        <v>4.99</v>
      </c>
      <c r="J48" s="17">
        <v>4.3600000000000003</v>
      </c>
    </row>
    <row r="49" spans="2:10" ht="57.75" customHeight="1" thickBot="1" x14ac:dyDescent="0.25">
      <c r="B49" s="18"/>
      <c r="C49" s="1177" t="s">
        <v>5</v>
      </c>
      <c r="D49" s="1177"/>
      <c r="E49" s="1178"/>
      <c r="F49" s="19" t="s">
        <v>570</v>
      </c>
      <c r="G49" s="20" t="s">
        <v>571</v>
      </c>
      <c r="H49" s="20" t="s">
        <v>572</v>
      </c>
      <c r="I49" s="20">
        <v>4.78</v>
      </c>
      <c r="J49" s="21" t="s">
        <v>573</v>
      </c>
    </row>
    <row r="50" spans="2:10" ht="13.2" x14ac:dyDescent="0.2"/>
  </sheetData>
  <sheetProtection algorithmName="SHA-512" hashValue="jj5LS5iXjeGYW+VQOF1/eITEZyY5SYUzE7ZXKF8cjM1EBwumFdQEPtv36WajmT62JUMgbzNI1StiuztZfd+a1Q==" saltValue="USU0yMuzDAy60LBDRFbB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00064655</cp:lastModifiedBy>
  <cp:lastPrinted>2023-03-24T08:57:55Z</cp:lastPrinted>
  <dcterms:created xsi:type="dcterms:W3CDTF">2023-02-20T05:14:21Z</dcterms:created>
  <dcterms:modified xsi:type="dcterms:W3CDTF">2023-10-14T21:33:43Z</dcterms:modified>
  <cp:category/>
</cp:coreProperties>
</file>