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9長野\"/>
    </mc:Choice>
  </mc:AlternateContent>
  <xr:revisionPtr revIDLastSave="0" documentId="13_ncr:1_{A0C9B168-D5EB-4FEC-A784-097503589032}" xr6:coauthVersionLast="47" xr6:coauthVersionMax="47" xr10:uidLastSave="{00000000-0000-0000-0000-000000000000}"/>
  <bookViews>
    <workbookView xWindow="-120" yWindow="-120" windowWidth="25440" windowHeight="15540" tabRatio="82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BE36" i="10"/>
  <c r="BE35" i="10"/>
  <c r="C34" i="10"/>
  <c r="C35" i="10" s="1"/>
  <c r="C36" i="10" l="1"/>
  <c r="C37"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AM37" i="10" s="1"/>
  <c r="BW34" i="10"/>
  <c r="BW35" i="10" s="1"/>
  <c r="BW36" i="10" s="1"/>
  <c r="BW37" i="10" s="1"/>
  <c r="BW38" i="10" s="1"/>
  <c r="BW39" i="10" s="1"/>
  <c r="BW40" i="10" s="1"/>
  <c r="BW41" i="10" s="1"/>
  <c r="BW42" i="10" s="1"/>
  <c r="BW43" i="10" s="1"/>
  <c r="BE34" i="10"/>
  <c r="CO34" i="10"/>
  <c r="CO35" i="10" s="1"/>
  <c r="CO36" i="10" s="1"/>
  <c r="CO37" i="10" s="1"/>
  <c r="CO38" i="10" s="1"/>
  <c r="CO39" i="10" s="1"/>
  <c r="CO40" i="10" s="1"/>
  <c r="CO41" i="10" s="1"/>
  <c r="CO42" i="10" s="1"/>
  <c r="CO43" i="10" s="1"/>
</calcChain>
</file>

<file path=xl/sharedStrings.xml><?xml version="1.0" encoding="utf-8"?>
<sst xmlns="http://schemas.openxmlformats.org/spreadsheetml/2006/main" count="1131" uniqueCount="631">
  <si>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</si>
  <si>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</si>
  <si>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</si>
  <si>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</si>
  <si>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</si>
  <si>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</si>
  <si>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</si>
  <si>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</si>
  <si>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</si>
  <si>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</si>
  <si>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</si>
  <si>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</si>
  <si>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</si>
  <si>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</si>
  <si>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</si>
  <si>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</si>
  <si>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</si>
  <si>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</si>
  <si>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</si>
  <si>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</si>
  <si>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</si>
  <si>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</si>
  <si>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</si>
  <si>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</si>
  <si>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</si>
  <si>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</si>
  <si>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</si>
  <si>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</si>
  <si>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</si>
  <si>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</si>
  <si>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</si>
  <si>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</si>
  <si>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</si>
  <si>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</si>
  <si>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</si>
  <si>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</si>
  <si>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</si>
  <si>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</si>
  <si>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</si>
  <si>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</si>
  <si>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</si>
  <si>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</si>
  <si>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</si>
  <si>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</si>
  <si>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</si>
  <si>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</si>
  <si>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</si>
  <si>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</si>
  <si>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</si>
  <si>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</si>
  <si>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</si>
  <si>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</si>
  <si>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</si>
  <si>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</si>
  <si>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</si>
  <si>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</si>
  <si>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</si>
  <si>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</si>
  <si>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</si>
  <si>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</si>
  <si>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</si>
  <si>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</si>
  <si>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</si>
  <si>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</si>
  <si>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</si>
  <si>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</si>
  <si>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</si>
  <si>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</si>
  <si>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</si>
  <si>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</si>
  <si>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</si>
  <si>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</si>
  <si>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</si>
  <si>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</si>
  <si>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</si>
  <si>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</si>
  <si>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</si>
  <si>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</si>
  <si>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</si>
  <si>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</si>
  <si>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</si>
  <si>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</si>
  <si>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</si>
  <si>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</si>
  <si>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</si>
  <si>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</si>
  <si>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</si>
  <si>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</si>
  <si>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</si>
  <si>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</si>
  <si>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</si>
  <si>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</si>
  <si>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</si>
  <si>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</si>
  <si>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</si>
  <si>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</si>
  <si>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</si>
  <si>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</si>
  <si>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</si>
  <si>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</si>
  <si>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長野市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</si>
  <si>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</si>
  <si>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</si>
  <si>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</si>
  <si>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</si>
  <si>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</si>
  <si>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</si>
  <si>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</si>
  <si>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</si>
  <si>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</si>
  <si>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</si>
  <si>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</si>
  <si>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</si>
  <si>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</si>
  <si>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</si>
  <si>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</si>
  <si>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</si>
  <si>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</si>
  <si>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</si>
  <si>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</si>
  <si>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</si>
  <si>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</si>
  <si>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</si>
  <si>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</si>
  <si>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</si>
  <si>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</si>
  <si>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</si>
  <si>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</si>
  <si>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</si>
  <si>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</si>
  <si>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</si>
  <si>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</si>
  <si>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</si>
  <si>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</si>
  <si>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</si>
  <si>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</si>
  <si>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</si>
  <si>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</si>
  <si>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</si>
  <si>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</si>
  <si>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</si>
  <si>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</si>
  <si>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</si>
  <si>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</si>
  <si>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</si>
  <si>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</si>
  <si>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</si>
  <si>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</si>
  <si>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</si>
  <si>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</si>
  <si>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</si>
  <si>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</si>
  <si>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</si>
  <si>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</si>
  <si>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</si>
  <si>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</si>
  <si>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</si>
  <si>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</si>
  <si>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</si>
  <si>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</si>
  <si>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</si>
  <si>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</si>
  <si>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</si>
  <si>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</si>
  <si>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</si>
  <si>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</si>
  <si>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</si>
  <si>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</si>
  <si>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</si>
  <si>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</si>
  <si>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</si>
  <si>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</si>
  <si>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</si>
  <si>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</si>
  <si>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</si>
  <si>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</si>
  <si>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</si>
  <si>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</si>
  <si>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</si>
  <si>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</si>
  <si>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</si>
  <si>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</si>
  <si>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</si>
  <si>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</si>
  <si>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</si>
  <si>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</si>
  <si>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</si>
  <si>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</si>
  <si>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</si>
  <si>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</si>
  <si>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</si>
  <si>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</si>
  <si>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</si>
  <si>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</si>
  <si>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</si>
  <si>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</si>
  <si>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</si>
  <si>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</si>
  <si>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</si>
  <si>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</si>
  <si>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</si>
  <si>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</si>
  <si>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</si>
  <si>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</si>
  <si>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</si>
  <si>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</si>
  <si>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</si>
  <si>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</si>
  <si>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</si>
  <si>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</si>
  <si>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</si>
  <si>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</si>
  <si>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</si>
  <si>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</si>
  <si>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</si>
  <si>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</si>
  <si>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</si>
  <si>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</si>
  <si>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長野県長野市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</si>
  <si>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</si>
  <si>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</si>
  <si>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</si>
  <si>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</si>
  <si>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</si>
  <si>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</si>
  <si>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</si>
  <si>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</si>
  <si>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</si>
  <si>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</si>
  <si>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</si>
  <si>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</si>
  <si>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</si>
  <si>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</si>
  <si>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</si>
  <si>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</si>
  <si>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</si>
  <si>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</si>
  <si>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</si>
  <si>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</si>
  <si>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</si>
  <si>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</si>
  <si>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</si>
  <si>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</si>
  <si>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</si>
  <si>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</si>
  <si>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</si>
  <si>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</si>
  <si>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</si>
  <si>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</si>
  <si>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</si>
  <si>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</si>
  <si>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</si>
  <si>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</si>
  <si>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</si>
  <si>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</si>
  <si>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</si>
  <si>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</si>
  <si>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</si>
  <si>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</si>
  <si>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</si>
  <si>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</si>
  <si>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</si>
  <si>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</si>
  <si>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</si>
  <si>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</si>
  <si>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</si>
  <si>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</si>
  <si>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</si>
  <si>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</si>
  <si>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</si>
  <si>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</si>
  <si>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</si>
  <si>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</si>
  <si>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</si>
  <si>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</si>
  <si>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</si>
  <si>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</si>
  <si>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</si>
  <si>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</si>
  <si>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</si>
  <si>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</si>
  <si>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</si>
  <si>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</si>
  <si>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</si>
  <si>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</si>
  <si>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</si>
  <si>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</si>
  <si>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</si>
  <si>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</si>
  <si>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</si>
  <si>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</si>
  <si>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</si>
  <si>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</si>
  <si>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</si>
  <si>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</si>
  <si>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</si>
  <si>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</si>
  <si>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</si>
  <si>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</si>
  <si>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</si>
  <si>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</si>
  <si>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</si>
  <si>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</si>
  <si>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</si>
  <si>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</si>
  <si>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</si>
  <si>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</si>
  <si>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</si>
  <si>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</si>
  <si>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</si>
  <si>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</si>
  <si>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</si>
  <si>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</si>
  <si>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</si>
  <si>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</si>
  <si>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</si>
  <si>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</si>
  <si>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</si>
  <si>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</si>
  <si>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</si>
  <si>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</si>
  <si>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</si>
  <si>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</si>
  <si>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</si>
  <si>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</si>
  <si>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</si>
  <si>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</si>
  <si>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</si>
  <si>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</si>
  <si>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</si>
  <si>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</si>
  <si>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</si>
  <si>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</si>
  <si>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</si>
  <si>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</si>
  <si>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</si>
  <si>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</si>
  <si>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</si>
  <si>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</si>
  <si>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</si>
  <si>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</si>
  <si>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</si>
  <si>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</si>
  <si>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</si>
  <si>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観光施設</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</si>
  <si>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</si>
  <si>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</si>
  <si>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</si>
  <si>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</si>
  <si>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</si>
  <si>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</si>
  <si>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</si>
  <si>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</si>
  <si>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</si>
  <si>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</si>
  <si>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</si>
  <si>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</si>
  <si>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</si>
  <si>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</si>
  <si>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</si>
  <si>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</si>
  <si>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</si>
  <si>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</si>
  <si>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</si>
  <si>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</si>
  <si>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</si>
  <si>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</si>
  <si>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</si>
  <si>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</si>
  <si>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</si>
  <si>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</si>
  <si>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長野県長野市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</si>
  <si>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</si>
  <si>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</si>
  <si>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</si>
  <si>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</si>
  <si>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</si>
  <si>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</si>
  <si>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</si>
  <si>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</si>
  <si>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</si>
  <si>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</si>
  <si>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</si>
  <si>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</si>
  <si>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</si>
  <si>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</si>
  <si>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</si>
  <si>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</si>
  <si>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</si>
  <si>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</si>
  <si>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</si>
  <si>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</si>
  <si>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</si>
  <si>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t>
    <phoneticPr fontId="5"/>
  </si>
  <si>
    <t>授産施設特別会計</t>
    <phoneticPr fontId="5"/>
  </si>
  <si>
    <t>-</t>
    <phoneticPr fontId="5"/>
  </si>
  <si>
    <t>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</si>
  <si>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</si>
  <si>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</si>
  <si>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</si>
  <si>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</si>
  <si>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</si>
  <si>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</si>
  <si>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</si>
  <si>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</si>
  <si>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</si>
  <si>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</si>
  <si>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</si>
  <si>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</si>
  <si>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</si>
  <si>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</si>
  <si>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</si>
  <si>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</si>
  <si>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</si>
  <si>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</si>
  <si>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</si>
  <si>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下水道事業会計</t>
    <phoneticPr fontId="5"/>
  </si>
  <si>
    <t>法適用企業</t>
    <phoneticPr fontId="5"/>
  </si>
  <si>
    <t>戸隠観光施設事業会計</t>
    <phoneticPr fontId="5"/>
  </si>
  <si>
    <t>産業団地事業会計</t>
    <phoneticPr fontId="5"/>
  </si>
  <si>
    <t>法適用企業</t>
    <phoneticPr fontId="5"/>
  </si>
  <si>
    <t>鬼無里大岡観光施設事業特別会計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</si>
  <si>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</si>
  <si>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</si>
  <si>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</si>
  <si>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</si>
  <si>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</si>
  <si>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</si>
  <si>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</si>
  <si>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</si>
  <si>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</si>
  <si>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</si>
  <si>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</si>
  <si>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</si>
  <si>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</si>
  <si>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</si>
  <si>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</si>
  <si>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</si>
  <si>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</si>
  <si>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</si>
  <si>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</si>
  <si>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</si>
  <si>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</si>
  <si>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</si>
  <si>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</si>
  <si>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</si>
  <si>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</si>
  <si>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</si>
  <si>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</si>
  <si>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</si>
  <si>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</si>
  <si>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</si>
  <si>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</si>
  <si>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</si>
  <si>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</si>
  <si>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</si>
  <si>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</si>
  <si>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</si>
  <si>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</si>
  <si>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</si>
  <si>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</si>
  <si>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</si>
  <si>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</si>
  <si>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</si>
  <si>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</si>
  <si>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</si>
  <si>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</si>
  <si>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</si>
  <si>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</si>
  <si>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</si>
  <si>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</si>
  <si>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</si>
  <si>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</si>
  <si>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</si>
  <si>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</si>
  <si>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</si>
  <si>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</si>
  <si>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</si>
  <si>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</si>
  <si>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</si>
  <si>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</si>
  <si>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</si>
  <si>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</si>
  <si>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</si>
  <si>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</si>
  <si>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</si>
  <si>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</si>
  <si>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</si>
  <si>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</si>
  <si>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</si>
  <si>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</si>
  <si>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戸隠観光施設事業会計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</si>
  <si>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</si>
  <si>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</si>
  <si>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</si>
  <si>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</si>
  <si>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</si>
  <si>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</si>
  <si>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</si>
  <si>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</si>
  <si>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</si>
  <si>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</si>
  <si>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</si>
  <si>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</si>
  <si>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</si>
  <si>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</si>
  <si>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</si>
  <si>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</si>
  <si>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</si>
  <si>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</si>
  <si>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</si>
  <si>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</si>
  <si>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</si>
  <si>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</si>
  <si>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</si>
  <si>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</si>
  <si>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</si>
  <si>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</si>
  <si>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</si>
  <si>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</si>
  <si>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</si>
  <si>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</si>
  <si>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</si>
  <si>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</si>
  <si>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</si>
  <si>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</si>
  <si>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</si>
  <si>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</si>
  <si>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</si>
  <si>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</si>
  <si>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</si>
  <si>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</si>
  <si>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</si>
  <si>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</si>
  <si>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</si>
  <si>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</si>
  <si>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</si>
  <si>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</si>
  <si>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</si>
  <si>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</si>
  <si>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</si>
  <si>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</si>
  <si>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</si>
  <si>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</si>
  <si>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</si>
  <si>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</si>
  <si>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</si>
  <si>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</si>
  <si>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</si>
  <si>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</si>
  <si>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</si>
  <si>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</si>
  <si>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</si>
  <si>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</si>
  <si>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</si>
  <si>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</si>
  <si>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</si>
  <si>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</si>
  <si>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</si>
  <si>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</si>
  <si>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</si>
  <si>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</si>
  <si>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</si>
  <si>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</si>
  <si>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</si>
  <si>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</si>
  <si>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</si>
  <si>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</si>
  <si>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</si>
  <si>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</si>
  <si>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</si>
  <si>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</si>
  <si>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</si>
  <si>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</si>
  <si>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</si>
  <si>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</si>
  <si>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</si>
  <si>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0.62</t>
  </si>
  <si>
    <t>▲ 5.54</t>
  </si>
  <si>
    <t>▲ 0.43</t>
  </si>
  <si>
    <t>▲ 0.25</t>
  </si>
  <si>
    <t>水道事業会計</t>
  </si>
  <si>
    <t>下水道事業会計</t>
  </si>
  <si>
    <t>一般会計</t>
  </si>
  <si>
    <t>産業団地事業会計</t>
  </si>
  <si>
    <t>国民健康保険特別会計</t>
  </si>
  <si>
    <t>介護保険特別会計</t>
  </si>
  <si>
    <t>戸隠観光施設事業会計</t>
  </si>
  <si>
    <t>駐車場事業特別会計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</si>
  <si>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</si>
  <si>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</si>
  <si>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</si>
  <si>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</si>
  <si>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</si>
  <si>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</si>
  <si>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</si>
  <si>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</si>
  <si>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法非適用企業</t>
  </si>
  <si>
    <t>長野広域連合</t>
    <rPh sb="0" eb="2">
      <t>ナガノ</t>
    </rPh>
    <rPh sb="2" eb="4">
      <t>コウイキ</t>
    </rPh>
    <rPh sb="4" eb="6">
      <t>レンゴウ</t>
    </rPh>
    <phoneticPr fontId="2"/>
  </si>
  <si>
    <t>　（一般会計）</t>
    <rPh sb="2" eb="4">
      <t>イッパン</t>
    </rPh>
    <rPh sb="4" eb="6">
      <t>カイケイ</t>
    </rPh>
    <phoneticPr fontId="2"/>
  </si>
  <si>
    <t>　（老人福祉施設等運営事業特別会計）</t>
  </si>
  <si>
    <t>　（長野地域ふるさと事業特別会計）</t>
  </si>
  <si>
    <t>　（ごみ処理施設事業特別会計）</t>
  </si>
  <si>
    <t>須高行政事務組合</t>
    <rPh sb="0" eb="1">
      <t>ス</t>
    </rPh>
    <rPh sb="1" eb="2">
      <t>コウ</t>
    </rPh>
    <rPh sb="2" eb="4">
      <t>ギョウセイ</t>
    </rPh>
    <rPh sb="4" eb="6">
      <t>ジム</t>
    </rPh>
    <rPh sb="6" eb="8">
      <t>クミアイ</t>
    </rPh>
    <phoneticPr fontId="2"/>
  </si>
  <si>
    <t>千曲衛生施設組合</t>
    <rPh sb="0" eb="2">
      <t>チクマ</t>
    </rPh>
    <rPh sb="2" eb="4">
      <t>エイセイ</t>
    </rPh>
    <rPh sb="4" eb="6">
      <t>シセツ</t>
    </rPh>
    <rPh sb="6" eb="8">
      <t>クミアイ</t>
    </rPh>
    <phoneticPr fontId="2"/>
  </si>
  <si>
    <t>長野県後期高齢者医療広域連合</t>
  </si>
  <si>
    <t>　（一般会計）</t>
  </si>
  <si>
    <t>　（後期高齢者医療等別会計）</t>
  </si>
  <si>
    <t>長水部分林組合</t>
    <rPh sb="0" eb="1">
      <t>ナガ</t>
    </rPh>
    <rPh sb="1" eb="2">
      <t>ミズ</t>
    </rPh>
    <rPh sb="2" eb="4">
      <t>ブブン</t>
    </rPh>
    <rPh sb="4" eb="5">
      <t>ハヤシ</t>
    </rPh>
    <rPh sb="5" eb="7">
      <t>クミアイ</t>
    </rPh>
    <phoneticPr fontId="2"/>
  </si>
  <si>
    <t>長野県地方税滞納整理機構</t>
  </si>
  <si>
    <t>長野県市町村自治振興組合</t>
  </si>
  <si>
    <t>〇</t>
  </si>
  <si>
    <t>長野市土地開発公社</t>
    <rPh sb="0" eb="2">
      <t>ナガノ</t>
    </rPh>
    <rPh sb="2" eb="3">
      <t>シ</t>
    </rPh>
    <rPh sb="3" eb="5">
      <t>トチ</t>
    </rPh>
    <rPh sb="5" eb="7">
      <t>カイハツ</t>
    </rPh>
    <rPh sb="7" eb="9">
      <t>コウシャ</t>
    </rPh>
    <phoneticPr fontId="5"/>
  </si>
  <si>
    <t>長野市農業公社</t>
    <rPh sb="0" eb="2">
      <t>ナガノ</t>
    </rPh>
    <rPh sb="2" eb="3">
      <t>シ</t>
    </rPh>
    <rPh sb="3" eb="5">
      <t>ノウギョウ</t>
    </rPh>
    <rPh sb="5" eb="7">
      <t>コウシャ</t>
    </rPh>
    <phoneticPr fontId="5"/>
  </si>
  <si>
    <t>長野市開発公社</t>
    <rPh sb="0" eb="2">
      <t>ナガノ</t>
    </rPh>
    <rPh sb="2" eb="3">
      <t>シ</t>
    </rPh>
    <rPh sb="3" eb="5">
      <t>カイハツ</t>
    </rPh>
    <rPh sb="5" eb="7">
      <t>コウシャ</t>
    </rPh>
    <phoneticPr fontId="5"/>
  </si>
  <si>
    <t>ながの観光コンベンションビューロー</t>
    <rPh sb="3" eb="5">
      <t>カンコウ</t>
    </rPh>
    <phoneticPr fontId="5"/>
  </si>
  <si>
    <t>エムウェーブ</t>
  </si>
  <si>
    <t>長野市勤労者共済会</t>
  </si>
  <si>
    <t>長野市スポーツ協会</t>
  </si>
  <si>
    <t>長野市文化芸術振興財団</t>
  </si>
  <si>
    <t>ながの緑育協会</t>
  </si>
  <si>
    <t>地方独立行政法人長野市民病院</t>
    <rPh sb="0" eb="8">
      <t>チホウドクリツギョウセイホウジン</t>
    </rPh>
    <phoneticPr fontId="2"/>
  </si>
  <si>
    <t>長野電鉄</t>
  </si>
  <si>
    <t>電算</t>
  </si>
  <si>
    <t>まちづくり長野</t>
  </si>
  <si>
    <t>-</t>
    <phoneticPr fontId="2"/>
  </si>
  <si>
    <t>職員退職手当基金</t>
    <rPh sb="0" eb="2">
      <t>ショクイン</t>
    </rPh>
    <rPh sb="2" eb="4">
      <t>タイショク</t>
    </rPh>
    <rPh sb="4" eb="6">
      <t>テアテ</t>
    </rPh>
    <rPh sb="6" eb="8">
      <t>キキン</t>
    </rPh>
    <phoneticPr fontId="5"/>
  </si>
  <si>
    <t>公共施設等総合管理基金</t>
    <rPh sb="0" eb="2">
      <t>コウキョウ</t>
    </rPh>
    <rPh sb="2" eb="4">
      <t>シセツ</t>
    </rPh>
    <rPh sb="4" eb="5">
      <t>トウ</t>
    </rPh>
    <rPh sb="5" eb="7">
      <t>ソウゴウ</t>
    </rPh>
    <rPh sb="7" eb="9">
      <t>カンリ</t>
    </rPh>
    <rPh sb="9" eb="11">
      <t>キキン</t>
    </rPh>
    <phoneticPr fontId="5"/>
  </si>
  <si>
    <t>地域振興基金</t>
    <rPh sb="0" eb="2">
      <t>チイキ</t>
    </rPh>
    <rPh sb="2" eb="4">
      <t>シンコウ</t>
    </rPh>
    <rPh sb="4" eb="6">
      <t>キキン</t>
    </rPh>
    <phoneticPr fontId="5"/>
  </si>
  <si>
    <t>過疎地域持続的発展基金</t>
    <rPh sb="0" eb="2">
      <t>カソ</t>
    </rPh>
    <rPh sb="2" eb="4">
      <t>チイキ</t>
    </rPh>
    <rPh sb="4" eb="7">
      <t>ジゾクテキ</t>
    </rPh>
    <rPh sb="7" eb="9">
      <t>ハッテン</t>
    </rPh>
    <rPh sb="9" eb="11">
      <t>キキン</t>
    </rPh>
    <phoneticPr fontId="5"/>
  </si>
  <si>
    <t>リサイクル基金</t>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</si>
</sst>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6B38-43BF-9B4F-AE87DCB395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43231</c:v>
                </c:pt>
                <c:pt idx="1">
                  <c:v>57795</c:v>
                </c:pt>
                <c:pt idx="2">
                  <c:v>48549</c:v>
                </c:pt>
                <c:pt idx="3">
                  <c:v>38534</c:v>
                </c:pt>
                <c:pt idx="4">
                  <c:v>35654</c:v>
                </c:pt>
              </c:numCache>
            </c:numRef>
          </c:val>
          <c:smooth val="0"/>
          <c:extLst>
            <c:ext xmlns:c16="http://schemas.microsoft.com/office/drawing/2014/chart" uri="{C3380CC4-5D6E-409C-BE32-E72D297353CC}">
              <c16:uniqueId val="{00000001-6B38-43BF-9B4F-AE87DCB3951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2.5099999999999998</c:v>
                </c:pt>
                <c:pt idx="1">
                  <c:v>0.24</c:v>
                </c:pt>
                <c:pt idx="2">
                  <c:v>4.99</c:v>
                </c:pt>
                <c:pt idx="3">
                  <c:v>4.3600000000000003</c:v>
                </c:pt>
                <c:pt idx="4">
                  <c:v>4.1900000000000004</c:v>
                </c:pt>
              </c:numCache>
            </c:numRef>
          </c:val>
          <c:extLst>
            <c:ext xmlns:c16="http://schemas.microsoft.com/office/drawing/2014/chart" uri="{C3380CC4-5D6E-409C-BE32-E72D297353CC}">
              <c16:uniqueId val="{00000000-F17A-4BB3-9EBB-6359078E4E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17.170000000000002</c:v>
                </c:pt>
                <c:pt idx="1">
                  <c:v>15.3</c:v>
                </c:pt>
                <c:pt idx="2">
                  <c:v>15.21</c:v>
                </c:pt>
                <c:pt idx="3">
                  <c:v>17.07</c:v>
                </c:pt>
                <c:pt idx="4">
                  <c:v>19.64</c:v>
                </c:pt>
              </c:numCache>
            </c:numRef>
          </c:val>
          <c:extLst>
            <c:ext xmlns:c16="http://schemas.microsoft.com/office/drawing/2014/chart" uri="{C3380CC4-5D6E-409C-BE32-E72D297353CC}">
              <c16:uniqueId val="{00000001-F17A-4BB3-9EBB-6359078E4E0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-0.62</c:v>
                </c:pt>
                <c:pt idx="1">
                  <c:v>-5.54</c:v>
                </c:pt>
                <c:pt idx="2">
                  <c:v>4.78</c:v>
                </c:pt>
                <c:pt idx="3">
                  <c:v>-0.43</c:v>
                </c:pt>
                <c:pt idx="4">
                  <c:v>-0.25</c:v>
                </c:pt>
              </c:numCache>
            </c:numRef>
          </c:val>
          <c:smooth val="0"/>
          <c:extLst>
            <c:ext xmlns:c16="http://schemas.microsoft.com/office/drawing/2014/chart" uri="{C3380CC4-5D6E-409C-BE32-E72D297353CC}">
              <c16:uniqueId val="{00000002-F17A-4BB3-9EBB-6359078E4E0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0-0A6B-4509-AC4C-05BA3E3224F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6B-4509-AC4C-05BA3E3224FD}"/>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0.05</c:v>
                </c:pt>
                <c:pt idx="4">
                  <c:v>#N/A</c:v>
                </c:pt>
                <c:pt idx="5">
                  <c:v>0</c:v>
                </c:pt>
                <c:pt idx="6">
                  <c:v>#N/A</c:v>
                </c:pt>
                <c:pt idx="7">
                  <c:v>0.01</c:v>
                </c:pt>
                <c:pt idx="8">
                  <c:v>#N/A</c:v>
                </c:pt>
                <c:pt idx="9">
                  <c:v>0.04</c:v>
                </c:pt>
              </c:numCache>
            </c:numRef>
          </c:val>
          <c:extLst>
            <c:ext xmlns:c16="http://schemas.microsoft.com/office/drawing/2014/chart" uri="{C3380CC4-5D6E-409C-BE32-E72D297353CC}">
              <c16:uniqueId val="{00000002-0A6B-4509-AC4C-05BA3E3224FD}"/>
            </c:ext>
          </c:extLst>
        </c:ser>
        <c:ser>
          <c:idx val="3"/>
          <c:order val="3"/>
          <c:tx>
            <c:strRef>
              <c:f>データシート!$A$30</c:f>
              <c:strCache>
                <c:ptCount val="1"/>
                <c:pt idx="0">
                  <c:v>戸隠観光施設事業会計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0.05</c:v>
                </c:pt>
                <c:pt idx="2">
                  <c:v>#N/A</c:v>
                </c:pt>
                <c:pt idx="3">
                  <c:v>0.06</c:v>
                </c:pt>
                <c:pt idx="4">
                  <c:v>#N/A</c:v>
                </c:pt>
                <c:pt idx="5">
                  <c:v>0.08</c:v>
                </c:pt>
                <c:pt idx="6">
                  <c:v>#N/A</c:v>
                </c:pt>
                <c:pt idx="7">
                  <c:v>0.09</c:v>
                </c:pt>
                <c:pt idx="8">
                  <c:v>#N/A</c:v>
                </c:pt>
                <c:pt idx="9">
                  <c:v>0.11</c:v>
                </c:pt>
              </c:numCache>
            </c:numRef>
          </c:val>
          <c:extLst>
            <c:ext xmlns:c16="http://schemas.microsoft.com/office/drawing/2014/chart" uri="{C3380CC4-5D6E-409C-BE32-E72D297353CC}">
              <c16:uniqueId val="{00000003-0A6B-4509-AC4C-05BA3E3224FD}"/>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0.94</c:v>
                </c:pt>
                <c:pt idx="2">
                  <c:v>#N/A</c:v>
                </c:pt>
                <c:pt idx="3">
                  <c:v>0.79</c:v>
                </c:pt>
                <c:pt idx="4">
                  <c:v>#N/A</c:v>
                </c:pt>
                <c:pt idx="5">
                  <c:v>0.69</c:v>
                </c:pt>
                <c:pt idx="6">
                  <c:v>#N/A</c:v>
                </c:pt>
                <c:pt idx="7">
                  <c:v>0.95</c:v>
                </c:pt>
                <c:pt idx="8">
                  <c:v>#N/A</c:v>
                </c:pt>
                <c:pt idx="9">
                  <c:v>1.07</c:v>
                </c:pt>
              </c:numCache>
            </c:numRef>
          </c:val>
          <c:extLst>
            <c:ext xmlns:c16="http://schemas.microsoft.com/office/drawing/2014/chart" uri="{C3380CC4-5D6E-409C-BE32-E72D297353CC}">
              <c16:uniqueId val="{00000004-0A6B-4509-AC4C-05BA3E3224FD}"/>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0.74</c:v>
                </c:pt>
                <c:pt idx="2">
                  <c:v>#N/A</c:v>
                </c:pt>
                <c:pt idx="3">
                  <c:v>0.36</c:v>
                </c:pt>
                <c:pt idx="4">
                  <c:v>#N/A</c:v>
                </c:pt>
                <c:pt idx="5">
                  <c:v>1.28</c:v>
                </c:pt>
                <c:pt idx="6">
                  <c:v>#N/A</c:v>
                </c:pt>
                <c:pt idx="7">
                  <c:v>1.25</c:v>
                </c:pt>
                <c:pt idx="8">
                  <c:v>#N/A</c:v>
                </c:pt>
                <c:pt idx="9">
                  <c:v>1.19</c:v>
                </c:pt>
              </c:numCache>
            </c:numRef>
          </c:val>
          <c:extLst>
            <c:ext xmlns:c16="http://schemas.microsoft.com/office/drawing/2014/chart" uri="{C3380CC4-5D6E-409C-BE32-E72D297353CC}">
              <c16:uniqueId val="{00000005-0A6B-4509-AC4C-05BA3E3224FD}"/>
            </c:ext>
          </c:extLst>
        </c:ser>
        <c:ser>
          <c:idx val="6"/>
          <c:order val="6"/>
          <c:tx>
            <c:strRef>
              <c:f>データシート!$A$33</c:f>
              <c:strCache>
                <c:ptCount val="1"/>
                <c:pt idx="0">
                  <c:v>産業団地事業会計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1.71</c:v>
                </c:pt>
                <c:pt idx="2">
                  <c:v>#N/A</c:v>
                </c:pt>
                <c:pt idx="3">
                  <c:v>1.82</c:v>
                </c:pt>
                <c:pt idx="4">
                  <c:v>#N/A</c:v>
                </c:pt>
                <c:pt idx="5">
                  <c:v>1.65</c:v>
                </c:pt>
                <c:pt idx="6">
                  <c:v>#N/A</c:v>
                </c:pt>
                <c:pt idx="7">
                  <c:v>1.65</c:v>
                </c:pt>
                <c:pt idx="8">
                  <c:v>#N/A</c:v>
                </c:pt>
                <c:pt idx="9">
                  <c:v>1.74</c:v>
                </c:pt>
              </c:numCache>
            </c:numRef>
          </c:val>
          <c:extLst>
            <c:ext xmlns:c16="http://schemas.microsoft.com/office/drawing/2014/chart" uri="{C3380CC4-5D6E-409C-BE32-E72D297353CC}">
              <c16:uniqueId val="{00000006-0A6B-4509-AC4C-05BA3E3224F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2.5099999999999998</c:v>
                </c:pt>
                <c:pt idx="2">
                  <c:v>#N/A</c:v>
                </c:pt>
                <c:pt idx="3">
                  <c:v>0.23</c:v>
                </c:pt>
                <c:pt idx="4">
                  <c:v>#N/A</c:v>
                </c:pt>
                <c:pt idx="5">
                  <c:v>4.99</c:v>
                </c:pt>
                <c:pt idx="6">
                  <c:v>#N/A</c:v>
                </c:pt>
                <c:pt idx="7">
                  <c:v>4.3600000000000003</c:v>
                </c:pt>
                <c:pt idx="8">
                  <c:v>#N/A</c:v>
                </c:pt>
                <c:pt idx="9">
                  <c:v>4.18</c:v>
                </c:pt>
              </c:numCache>
            </c:numRef>
          </c:val>
          <c:extLst>
            <c:ext xmlns:c16="http://schemas.microsoft.com/office/drawing/2014/chart" uri="{C3380CC4-5D6E-409C-BE32-E72D297353CC}">
              <c16:uniqueId val="{00000007-0A6B-4509-AC4C-05BA3E3224FD}"/>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6.52</c:v>
                </c:pt>
                <c:pt idx="2">
                  <c:v>#N/A</c:v>
                </c:pt>
                <c:pt idx="3">
                  <c:v>6.07</c:v>
                </c:pt>
                <c:pt idx="4">
                  <c:v>#N/A</c:v>
                </c:pt>
                <c:pt idx="5">
                  <c:v>5.88</c:v>
                </c:pt>
                <c:pt idx="6">
                  <c:v>#N/A</c:v>
                </c:pt>
                <c:pt idx="7">
                  <c:v>6.26</c:v>
                </c:pt>
                <c:pt idx="8">
                  <c:v>#N/A</c:v>
                </c:pt>
                <c:pt idx="9">
                  <c:v>5.84</c:v>
                </c:pt>
              </c:numCache>
            </c:numRef>
          </c:val>
          <c:extLst>
            <c:ext xmlns:c16="http://schemas.microsoft.com/office/drawing/2014/chart" uri="{C3380CC4-5D6E-409C-BE32-E72D297353CC}">
              <c16:uniqueId val="{00000008-0A6B-4509-AC4C-05BA3E3224F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14.3</c:v>
                </c:pt>
                <c:pt idx="2">
                  <c:v>#N/A</c:v>
                </c:pt>
                <c:pt idx="3">
                  <c:v>15.53</c:v>
                </c:pt>
                <c:pt idx="4">
                  <c:v>#N/A</c:v>
                </c:pt>
                <c:pt idx="5">
                  <c:v>15.71</c:v>
                </c:pt>
                <c:pt idx="6">
                  <c:v>#N/A</c:v>
                </c:pt>
                <c:pt idx="7">
                  <c:v>15.93</c:v>
                </c:pt>
                <c:pt idx="8">
                  <c:v>#N/A</c:v>
                </c:pt>
                <c:pt idx="9">
                  <c:v>15.74</c:v>
                </c:pt>
              </c:numCache>
            </c:numRef>
          </c:val>
          <c:extLst>
            <c:ext xmlns:c16="http://schemas.microsoft.com/office/drawing/2014/chart" uri="{C3380CC4-5D6E-409C-BE32-E72D297353CC}">
              <c16:uniqueId val="{00000009-0A6B-4509-AC4C-05BA3E3224F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19064</c:v>
                </c:pt>
                <c:pt idx="5">
                  <c:v>18838</c:v>
                </c:pt>
                <c:pt idx="8">
                  <c:v>18153</c:v>
                </c:pt>
                <c:pt idx="11">
                  <c:v>18284</c:v>
                </c:pt>
                <c:pt idx="14">
                  <c:v>17759</c:v>
                </c:pt>
              </c:numCache>
            </c:numRef>
          </c:val>
          <c:extLst>
            <c:ext xmlns:c16="http://schemas.microsoft.com/office/drawing/2014/chart" uri="{C3380CC4-5D6E-409C-BE32-E72D297353CC}">
              <c16:uniqueId val="{00000000-6A7B-4BC7-8CAD-270839158DD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A7B-4BC7-8CAD-270839158DD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157</c:v>
                </c:pt>
                <c:pt idx="3">
                  <c:v>132</c:v>
                </c:pt>
                <c:pt idx="6">
                  <c:v>128</c:v>
                </c:pt>
                <c:pt idx="9">
                  <c:v>61</c:v>
                </c:pt>
                <c:pt idx="12">
                  <c:v>36</c:v>
                </c:pt>
              </c:numCache>
            </c:numRef>
          </c:val>
          <c:extLst>
            <c:ext xmlns:c16="http://schemas.microsoft.com/office/drawing/2014/chart" uri="{C3380CC4-5D6E-409C-BE32-E72D297353CC}">
              <c16:uniqueId val="{00000002-6A7B-4BC7-8CAD-270839158DD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96</c:v>
                </c:pt>
                <c:pt idx="3">
                  <c:v>460</c:v>
                </c:pt>
                <c:pt idx="6">
                  <c:v>860</c:v>
                </c:pt>
                <c:pt idx="9">
                  <c:v>931</c:v>
                </c:pt>
                <c:pt idx="12">
                  <c:v>746</c:v>
                </c:pt>
              </c:numCache>
            </c:numRef>
          </c:val>
          <c:extLst>
            <c:ext xmlns:c16="http://schemas.microsoft.com/office/drawing/2014/chart" uri="{C3380CC4-5D6E-409C-BE32-E72D297353CC}">
              <c16:uniqueId val="{00000003-6A7B-4BC7-8CAD-270839158DD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4934</c:v>
                </c:pt>
                <c:pt idx="3">
                  <c:v>4880</c:v>
                </c:pt>
                <c:pt idx="6">
                  <c:v>4780</c:v>
                </c:pt>
                <c:pt idx="9">
                  <c:v>4751</c:v>
                </c:pt>
                <c:pt idx="12">
                  <c:v>4477</c:v>
                </c:pt>
              </c:numCache>
            </c:numRef>
          </c:val>
          <c:extLst>
            <c:ext xmlns:c16="http://schemas.microsoft.com/office/drawing/2014/chart" uri="{C3380CC4-5D6E-409C-BE32-E72D297353CC}">
              <c16:uniqueId val="{00000004-6A7B-4BC7-8CAD-270839158DD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7B-4BC7-8CAD-270839158DD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7B-4BC7-8CAD-270839158DD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15713</c:v>
                </c:pt>
                <c:pt idx="3">
                  <c:v>15965</c:v>
                </c:pt>
                <c:pt idx="6">
                  <c:v>15990</c:v>
                </c:pt>
                <c:pt idx="9">
                  <c:v>16180</c:v>
                </c:pt>
                <c:pt idx="12">
                  <c:v>16503</c:v>
                </c:pt>
              </c:numCache>
            </c:numRef>
          </c:val>
          <c:extLst>
            <c:ext xmlns:c16="http://schemas.microsoft.com/office/drawing/2014/chart" uri="{C3380CC4-5D6E-409C-BE32-E72D297353CC}">
              <c16:uniqueId val="{00000007-6A7B-4BC7-8CAD-270839158DD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1836</c:v>
                </c:pt>
                <c:pt idx="2">
                  <c:v>#N/A</c:v>
                </c:pt>
                <c:pt idx="3">
                  <c:v>#N/A</c:v>
                </c:pt>
                <c:pt idx="4">
                  <c:v>2599</c:v>
                </c:pt>
                <c:pt idx="5">
                  <c:v>#N/A</c:v>
                </c:pt>
                <c:pt idx="6">
                  <c:v>#N/A</c:v>
                </c:pt>
                <c:pt idx="7">
                  <c:v>3605</c:v>
                </c:pt>
                <c:pt idx="8">
                  <c:v>#N/A</c:v>
                </c:pt>
                <c:pt idx="9">
                  <c:v>#N/A</c:v>
                </c:pt>
                <c:pt idx="10">
                  <c:v>3639</c:v>
                </c:pt>
                <c:pt idx="11">
                  <c:v>#N/A</c:v>
                </c:pt>
                <c:pt idx="12">
                  <c:v>#N/A</c:v>
                </c:pt>
                <c:pt idx="13">
                  <c:v>4003</c:v>
                </c:pt>
                <c:pt idx="14">
                  <c:v>#N/A</c:v>
                </c:pt>
              </c:numCache>
            </c:numRef>
          </c:val>
          <c:smooth val="0"/>
          <c:extLst>
            <c:ext xmlns:c16="http://schemas.microsoft.com/office/drawing/2014/chart" uri="{C3380CC4-5D6E-409C-BE32-E72D297353CC}">
              <c16:uniqueId val="{00000008-6A7B-4BC7-8CAD-270839158DD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162553</c:v>
                </c:pt>
                <c:pt idx="5">
                  <c:v>158386</c:v>
                </c:pt>
                <c:pt idx="8">
                  <c:v>161867</c:v>
                </c:pt>
                <c:pt idx="11">
                  <c:v>157590</c:v>
                </c:pt>
                <c:pt idx="14">
                  <c:v>150913</c:v>
                </c:pt>
              </c:numCache>
            </c:numRef>
          </c:val>
          <c:extLst>
            <c:ext xmlns:c16="http://schemas.microsoft.com/office/drawing/2014/chart" uri="{C3380CC4-5D6E-409C-BE32-E72D297353CC}">
              <c16:uniqueId val="{00000000-96FD-4630-9D12-D1D8BD4A64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28837</c:v>
                </c:pt>
                <c:pt idx="5">
                  <c:v>28039</c:v>
                </c:pt>
                <c:pt idx="8">
                  <c:v>26342</c:v>
                </c:pt>
                <c:pt idx="11">
                  <c:v>25211</c:v>
                </c:pt>
                <c:pt idx="14">
                  <c:v>21924</c:v>
                </c:pt>
              </c:numCache>
            </c:numRef>
          </c:val>
          <c:extLst>
            <c:ext xmlns:c16="http://schemas.microsoft.com/office/drawing/2014/chart" uri="{C3380CC4-5D6E-409C-BE32-E72D297353CC}">
              <c16:uniqueId val="{00000001-96FD-4630-9D12-D1D8BD4A64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26492</c:v>
                </c:pt>
                <c:pt idx="5">
                  <c:v>25329</c:v>
                </c:pt>
                <c:pt idx="8">
                  <c:v>27732</c:v>
                </c:pt>
                <c:pt idx="11">
                  <c:v>34148</c:v>
                </c:pt>
                <c:pt idx="14">
                  <c:v>36840</c:v>
                </c:pt>
              </c:numCache>
            </c:numRef>
          </c:val>
          <c:extLst>
            <c:ext xmlns:c16="http://schemas.microsoft.com/office/drawing/2014/chart" uri="{C3380CC4-5D6E-409C-BE32-E72D297353CC}">
              <c16:uniqueId val="{00000002-96FD-4630-9D12-D1D8BD4A64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FD-4630-9D12-D1D8BD4A64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6FD-4630-9D12-D1D8BD4A64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1467</c:v>
                </c:pt>
                <c:pt idx="3">
                  <c:v>1144</c:v>
                </c:pt>
                <c:pt idx="6">
                  <c:v>1059</c:v>
                </c:pt>
                <c:pt idx="9">
                  <c:v>1169</c:v>
                </c:pt>
                <c:pt idx="12">
                  <c:v>1130</c:v>
                </c:pt>
              </c:numCache>
            </c:numRef>
          </c:val>
          <c:extLst>
            <c:ext xmlns:c16="http://schemas.microsoft.com/office/drawing/2014/chart" uri="{C3380CC4-5D6E-409C-BE32-E72D297353CC}">
              <c16:uniqueId val="{00000005-96FD-4630-9D12-D1D8BD4A64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22262</c:v>
                </c:pt>
                <c:pt idx="3">
                  <c:v>22084</c:v>
                </c:pt>
                <c:pt idx="6">
                  <c:v>22507</c:v>
                </c:pt>
                <c:pt idx="9">
                  <c:v>22629</c:v>
                </c:pt>
                <c:pt idx="12">
                  <c:v>22332</c:v>
                </c:pt>
              </c:numCache>
            </c:numRef>
          </c:val>
          <c:extLst>
            <c:ext xmlns:c16="http://schemas.microsoft.com/office/drawing/2014/chart" uri="{C3380CC4-5D6E-409C-BE32-E72D297353CC}">
              <c16:uniqueId val="{00000006-96FD-4630-9D12-D1D8BD4A64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10935</c:v>
                </c:pt>
                <c:pt idx="3">
                  <c:v>11755</c:v>
                </c:pt>
                <c:pt idx="6">
                  <c:v>12894</c:v>
                </c:pt>
                <c:pt idx="9">
                  <c:v>14107</c:v>
                </c:pt>
                <c:pt idx="12">
                  <c:v>13613</c:v>
                </c:pt>
              </c:numCache>
            </c:numRef>
          </c:val>
          <c:extLst>
            <c:ext xmlns:c16="http://schemas.microsoft.com/office/drawing/2014/chart" uri="{C3380CC4-5D6E-409C-BE32-E72D297353CC}">
              <c16:uniqueId val="{00000007-96FD-4630-9D12-D1D8BD4A64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52015</c:v>
                </c:pt>
                <c:pt idx="3">
                  <c:v>48548</c:v>
                </c:pt>
                <c:pt idx="6">
                  <c:v>46362</c:v>
                </c:pt>
                <c:pt idx="9">
                  <c:v>44642</c:v>
                </c:pt>
                <c:pt idx="12">
                  <c:v>42128</c:v>
                </c:pt>
              </c:numCache>
            </c:numRef>
          </c:val>
          <c:extLst>
            <c:ext xmlns:c16="http://schemas.microsoft.com/office/drawing/2014/chart" uri="{C3380CC4-5D6E-409C-BE32-E72D297353CC}">
              <c16:uniqueId val="{00000008-96FD-4630-9D12-D1D8BD4A64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4411</c:v>
                </c:pt>
                <c:pt idx="3">
                  <c:v>4617</c:v>
                </c:pt>
                <c:pt idx="6">
                  <c:v>4323</c:v>
                </c:pt>
                <c:pt idx="9">
                  <c:v>3956</c:v>
                </c:pt>
                <c:pt idx="12">
                  <c:v>4077</c:v>
                </c:pt>
              </c:numCache>
            </c:numRef>
          </c:val>
          <c:extLst>
            <c:ext xmlns:c16="http://schemas.microsoft.com/office/drawing/2014/chart" uri="{C3380CC4-5D6E-409C-BE32-E72D297353CC}">
              <c16:uniqueId val="{00000009-96FD-4630-9D12-D1D8BD4A64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158797</c:v>
                </c:pt>
                <c:pt idx="3">
                  <c:v>160273</c:v>
                </c:pt>
                <c:pt idx="6">
                  <c:v>160516</c:v>
                </c:pt>
                <c:pt idx="9">
                  <c:v>156024</c:v>
                </c:pt>
                <c:pt idx="12">
                  <c:v>147461</c:v>
                </c:pt>
              </c:numCache>
            </c:numRef>
          </c:val>
          <c:extLst>
            <c:ext xmlns:c16="http://schemas.microsoft.com/office/drawing/2014/chart" uri="{C3380CC4-5D6E-409C-BE32-E72D297353CC}">
              <c16:uniqueId val="{0000000A-96FD-4630-9D12-D1D8BD4A64C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32006</c:v>
                </c:pt>
                <c:pt idx="2">
                  <c:v>#N/A</c:v>
                </c:pt>
                <c:pt idx="3">
                  <c:v>#N/A</c:v>
                </c:pt>
                <c:pt idx="4">
                  <c:v>36666</c:v>
                </c:pt>
                <c:pt idx="5">
                  <c:v>#N/A</c:v>
                </c:pt>
                <c:pt idx="6">
                  <c:v>#N/A</c:v>
                </c:pt>
                <c:pt idx="7">
                  <c:v>31719</c:v>
                </c:pt>
                <c:pt idx="8">
                  <c:v>#N/A</c:v>
                </c:pt>
                <c:pt idx="9">
                  <c:v>#N/A</c:v>
                </c:pt>
                <c:pt idx="10">
                  <c:v>25578</c:v>
                </c:pt>
                <c:pt idx="11">
                  <c:v>#N/A</c:v>
                </c:pt>
                <c:pt idx="12">
                  <c:v>#N/A</c:v>
                </c:pt>
                <c:pt idx="13">
                  <c:v>21065</c:v>
                </c:pt>
                <c:pt idx="14">
                  <c:v>#N/A</c:v>
                </c:pt>
              </c:numCache>
            </c:numRef>
          </c:val>
          <c:smooth val="0"/>
          <c:extLst>
            <c:ext xmlns:c16="http://schemas.microsoft.com/office/drawing/2014/chart" uri="{C3380CC4-5D6E-409C-BE32-E72D297353CC}">
              <c16:uniqueId val="{0000000B-96FD-4630-9D12-D1D8BD4A64C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13535</c:v>
                </c:pt>
                <c:pt idx="1">
                  <c:v>15772</c:v>
                </c:pt>
                <c:pt idx="2">
                  <c:v>17800</c:v>
                </c:pt>
              </c:numCache>
            </c:numRef>
          </c:val>
          <c:extLst>
            <c:ext xmlns:c16="http://schemas.microsoft.com/office/drawing/2014/chart" uri="{C3380CC4-5D6E-409C-BE32-E72D297353CC}">
              <c16:uniqueId val="{00000000-D7D4-4B1F-B34F-94C8E502DD8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4076</c:v>
                </c:pt>
                <c:pt idx="1">
                  <c:v>7503</c:v>
                </c:pt>
                <c:pt idx="2">
                  <c:v>7509</c:v>
                </c:pt>
              </c:numCache>
            </c:numRef>
          </c:val>
          <c:extLst>
            <c:ext xmlns:c16="http://schemas.microsoft.com/office/drawing/2014/chart" uri="{C3380CC4-5D6E-409C-BE32-E72D297353CC}">
              <c16:uniqueId val="{00000001-D7D4-4B1F-B34F-94C8E502DD8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13886</c:v>
                </c:pt>
                <c:pt idx="1">
                  <c:v>15046</c:v>
                </c:pt>
                <c:pt idx="2">
                  <c:v>15102</c:v>
                </c:pt>
              </c:numCache>
            </c:numRef>
          </c:val>
          <c:extLst>
            <c:ext xmlns:c16="http://schemas.microsoft.com/office/drawing/2014/chart" uri="{C3380CC4-5D6E-409C-BE32-E72D297353CC}">
              <c16:uniqueId val="{00000002-D7D4-4B1F-B34F-94C8E502DD8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公債費（元利償還金）については、平成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年度以降の第一庁舎・芸術館建設等の建設事業の進捗に伴い、建設事業債の発行が増加し、平成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年度以降、その元金償還が本格化したことから、上昇に転じた。</a:t>
          </a:r>
        </a:p>
        <a:p>
          <a:r>
            <a:rPr kumimoji="1" lang="ja-JP" altLang="en-US" sz="1400">
              <a:latin typeface="ＭＳ ゴシック" pitchFamily="49" charset="-128"/>
              <a:ea typeface="ＭＳ ゴシック" pitchFamily="49" charset="-128"/>
            </a:rPr>
            <a:t>　また、令和元年度以降、長野広域連合が実施するごみ処理施設建設に係る負担金も増加している。</a:t>
          </a:r>
        </a:p>
        <a:p>
          <a:r>
            <a:rPr kumimoji="1" lang="ja-JP" altLang="en-US" sz="1400">
              <a:latin typeface="ＭＳ ゴシック" pitchFamily="49" charset="-128"/>
              <a:ea typeface="ＭＳ ゴシック" pitchFamily="49" charset="-128"/>
            </a:rPr>
            <a:t>　今後さらに、東日本台風災害に係る復旧・復興事業や公共施設の長寿命化対策等により上昇が見込まれる。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の第一庁舎・芸術館建設等の建設事業の進捗により増加に転じていたが、交付税措置率の低い起債の新規発行を大幅に取りやめたことなどにより令和３年度以降は減少に転じている。一方、公共施設の長寿命化対策の進捗や令和</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年の国民スポーツ大会開催に向けた施設整備等により、令和７年度には再度増加に転ずる見込みである。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また、今後の社会保障関係経費や公債費等の経常的経費の増加により、財政調整基金等が減少する見込みであることから、将来負担比率の分子全体としては今後、増加する見込みである。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長野県長野市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基金残高は、ピーク時の平成４年度には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602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億円あったが、オリンピック関連施設や市民病院の整備などの財源として活用したことから、平成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まで減少した。その後、一時的には基金への積立が可能となったものの、市税の伸び悩みや地方交付税の減少によって、基金の取り崩しに依存した状態が続いていたが、プロジェクト事業の本格化に備え、新たに基金を造成するなど準備を進めてき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年度以降、財政調整基金の取崩額が積立額を上回る状況が続き目減りが続いたが、令和２年度に反転し、令和４年度は前年度決算剰余金の処分として財政調整基金に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億円を積み増した。また、市税、地方消費税交付金などの一般財源の増収により財政調整基金の取崩しは行わなかった（３年連続）。</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このほか、施設長寿命化に備えるため公共施設等総合管理基金の積み増し等により、基金全体では、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国庫補助等の財源が見込めない単独事業や少子・高齢化の進行により年々増加する社会保障関係経費などに対応するため、歳出の見直しなど財政健全化への取り組みにより、財政調整基金の取り崩し額の圧縮を図り、ほかの特定目的基金についても、基金目的に沿った計画的な運用を図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・公共施設等総合管理基金：公共施設等の長寿命化に関する事業の推進並びに公共施設等の計画的な更新及び活用</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・職員退職手当基金：職員の退職手当の支払い</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・公共施設等総合管理基金：公共施設の長寿命化対策を着実に進めていくための積み増しによる増</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・リサイクル基金：資源物売払収入増による積み増しによる増</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・公共施設等総合管理基金：市有施設の長寿命化改修を計画的に進めるため、適切に積み立て、必要な経費に充当する。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・職員退職手当基金：今後増加が見込まれる退職手当に備え、適切に積み立てる。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前年度決算剰余金の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億円を積み立てる一方、当初</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億円と見込んだ基金の取り崩しは、市税、地方消費税交付金などの一般財源の増収により行わなかった。これらにより、令和３年度末（残高</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157.7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億円）と比較すると約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億円増で基金残高は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178.0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億円余りとなった。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国庫補助等の財源が見込めない単独事業や少子・高齢化の進行により年々増加する社会保障関係経費などに対応するため、歳出の見直しなど財政健全化への取り組みにより、財政調整基金の取り崩し額の圧縮を図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運用収益として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憶円を積み立てた一方で取り崩しは行わず、令和３年度末（残高</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億円）と比較すると微増の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75.1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億円余りとなった。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市債の償還及び市債の適正な管理に必要な財源を確保するため、適切に管理運用していく。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368,785
364,729
834.81
170,676,355
165,123,960
3,793,866
90,613,583
140,687,170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年度までは類似団体とほぼ同程度の数値であったが、平成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月及び平成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月の市町村合併を経て市域、人口が増加する一方、市税収入が伸び悩み、数値が悪化した。</a:t>
          </a:r>
        </a:p>
        <a:p>
          <a:r>
            <a:rPr kumimoji="1" lang="ja-JP" altLang="en-US" sz="1300">
              <a:latin typeface="ＭＳ Ｐゴシック" panose="020B0600070205080204" pitchFamily="50" charset="-128"/>
              <a:ea typeface="ＭＳ Ｐゴシック" panose="020B0600070205080204" pitchFamily="50" charset="-128"/>
            </a:rPr>
            <a:t>　令和３年度に、国の第１号補正予算による国税収入の増額補正に伴い、普通交付税が追加交付されたことにより、類似団体同様、</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ポイントのマイナスとなった。　</a:t>
          </a:r>
        </a:p>
        <a:p>
          <a:r>
            <a:rPr kumimoji="1" lang="ja-JP" altLang="en-US" sz="1300">
              <a:latin typeface="ＭＳ Ｐゴシック" panose="020B0600070205080204" pitchFamily="50" charset="-128"/>
              <a:ea typeface="ＭＳ Ｐゴシック" panose="020B0600070205080204" pitchFamily="50" charset="-128"/>
            </a:rPr>
            <a:t>　今後も、市税の収納率向上や公共施設の統廃合や長寿命化、事務事業の見直しを計画的に進め、財政基盤の強化に努める。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94343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9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94343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59872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59872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15620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43543</xdr:rowOff>
    </xdr:from>
    <xdr:to>
      <xdr:col>19</xdr:col>
      <xdr:colOff>184150</xdr:colOff>
      <xdr:row>42</xdr:row>
      <xdr:rowOff>145143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令和３年度は臨時的措置として、普通交付税に臨時財政対策債償還基金費が加算交付され、経常収支比率は一時的に改善したが、令和４年</a:t>
          </a:r>
        </a:p>
        <a:p>
          <a:r>
            <a:rPr kumimoji="1" lang="ja-JP" altLang="en-US" sz="1300">
              <a:latin typeface="ＭＳ Ｐゴシック" panose="020B0600070205080204" pitchFamily="50" charset="-128"/>
              <a:ea typeface="ＭＳ Ｐゴシック" panose="020B0600070205080204" pitchFamily="50" charset="-128"/>
            </a:rPr>
            <a:t>度は上記措置は皆減となり、経常一般財源総額が減少したことにより、</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類似団体平均値からは、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た状態ではあるが、引き続き人件費、公債費、物件費などの経常経費の抑制に努めるとともに、市税の収納率向上のほか、未利用財産の貸付・売却、使用料など利用者負担の適正化を図り、経常収入の増加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61214</xdr:rowOff>
    </xdr:from>
    <xdr:to>
      <xdr:col>23</xdr:col>
      <xdr:colOff>133350</xdr:colOff>
      <xdr:row>64</xdr:row>
      <xdr:rowOff>92456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862564"/>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61214</xdr:rowOff>
    </xdr:from>
    <xdr:to>
      <xdr:col>19</xdr:col>
      <xdr:colOff>133350</xdr:colOff>
      <xdr:row>64</xdr:row>
      <xdr:rowOff>92456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862564"/>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92456</xdr:rowOff>
    </xdr:from>
    <xdr:to>
      <xdr:col>15</xdr:col>
      <xdr:colOff>82550</xdr:colOff>
      <xdr:row>64</xdr:row>
      <xdr:rowOff>150368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0652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53848</xdr:rowOff>
    </xdr:from>
    <xdr:to>
      <xdr:col>11</xdr:col>
      <xdr:colOff>31750</xdr:colOff>
      <xdr:row>64</xdr:row>
      <xdr:rowOff>150368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2664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41656</xdr:rowOff>
    </xdr:from>
    <xdr:to>
      <xdr:col>23</xdr:col>
      <xdr:colOff>184150</xdr:colOff>
      <xdr:row>64</xdr:row>
      <xdr:rowOff>143256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58183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10414</xdr:rowOff>
    </xdr:from>
    <xdr:to>
      <xdr:col>19</xdr:col>
      <xdr:colOff>184150</xdr:colOff>
      <xdr:row>63</xdr:row>
      <xdr:rowOff>112014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122191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8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41656</xdr:rowOff>
    </xdr:from>
    <xdr:to>
      <xdr:col>15</xdr:col>
      <xdr:colOff>133350</xdr:colOff>
      <xdr:row>64</xdr:row>
      <xdr:rowOff>143256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99568</xdr:rowOff>
    </xdr:from>
    <xdr:to>
      <xdr:col>11</xdr:col>
      <xdr:colOff>82550</xdr:colOff>
      <xdr:row>65</xdr:row>
      <xdr:rowOff>29718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39895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84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3048</xdr:rowOff>
    </xdr:from>
    <xdr:to>
      <xdr:col>7</xdr:col>
      <xdr:colOff>31750</xdr:colOff>
      <xdr:row>64</xdr:row>
      <xdr:rowOff>104648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114825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[133,419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令和元年度は東日本台風災害の影響による物件費の大幅増により、前年度比</a:t>
          </a:r>
          <a:r>
            <a:rPr kumimoji="1" lang="en-US" altLang="ja-JP" sz="1300">
              <a:latin typeface="ＭＳ Ｐゴシック" panose="020B0600070205080204" pitchFamily="50" charset="-128"/>
              <a:ea typeface="ＭＳ Ｐゴシック" panose="020B0600070205080204" pitchFamily="50" charset="-128"/>
            </a:rPr>
            <a:t>21,375</a:t>
          </a:r>
          <a:r>
            <a:rPr kumimoji="1" lang="ja-JP" altLang="en-US" sz="1300">
              <a:latin typeface="ＭＳ Ｐゴシック" panose="020B0600070205080204" pitchFamily="50" charset="-128"/>
              <a:ea typeface="ＭＳ Ｐゴシック" panose="020B0600070205080204" pitchFamily="50" charset="-128"/>
            </a:rPr>
            <a:t>円の大幅増となった。令和４年度における物件費は、台風災害に伴う災害廃棄物の収集運搬委託料の皆減などにより</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％減少となったものの、人件費は、退職者の増に伴う退職手当の増加等により、前年度比で</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％増加となり、人口一人当たりの人件費・物件費等は、前年度より</a:t>
          </a:r>
          <a:r>
            <a:rPr kumimoji="1" lang="en-US" altLang="ja-JP" sz="1300">
              <a:latin typeface="ＭＳ Ｐゴシック" panose="020B0600070205080204" pitchFamily="50" charset="-128"/>
              <a:ea typeface="ＭＳ Ｐゴシック" panose="020B0600070205080204" pitchFamily="50" charset="-128"/>
            </a:rPr>
            <a:t>6,557</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　人口は減少傾向が顕著になりつつあるため、引き続き人件費、物件費などの経常的経費の抑制を図る。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70867</xdr:rowOff>
    </xdr:from>
    <xdr:to>
      <xdr:col>23</xdr:col>
      <xdr:colOff>133350</xdr:colOff>
      <xdr:row>85</xdr:row>
      <xdr:rowOff>31268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472667"/>
          <a:ext cx="838200" cy="1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9086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39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137264</xdr:rowOff>
    </xdr:from>
    <xdr:to>
      <xdr:col>19</xdr:col>
      <xdr:colOff>133350</xdr:colOff>
      <xdr:row>85</xdr:row>
      <xdr:rowOff>31268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539064"/>
          <a:ext cx="889000" cy="6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10551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69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106981</xdr:rowOff>
    </xdr:from>
    <xdr:to>
      <xdr:col>15</xdr:col>
      <xdr:colOff>82550</xdr:colOff>
      <xdr:row>84</xdr:row>
      <xdr:rowOff>137264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508781"/>
          <a:ext cx="889000" cy="3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21114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0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20065</xdr:rowOff>
    </xdr:from>
    <xdr:to>
      <xdr:col>11</xdr:col>
      <xdr:colOff>31750</xdr:colOff>
      <xdr:row>84</xdr:row>
      <xdr:rowOff>106981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78965"/>
          <a:ext cx="889000" cy="42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28982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148734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6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20067</xdr:rowOff>
    </xdr:from>
    <xdr:to>
      <xdr:col>23</xdr:col>
      <xdr:colOff>184150</xdr:colOff>
      <xdr:row>84</xdr:row>
      <xdr:rowOff>121667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4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163594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9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151918</xdr:rowOff>
    </xdr:from>
    <xdr:to>
      <xdr:col>19</xdr:col>
      <xdr:colOff>184150</xdr:colOff>
      <xdr:row>85</xdr:row>
      <xdr:rowOff>82068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55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66845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640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86464</xdr:rowOff>
    </xdr:from>
    <xdr:to>
      <xdr:col>15</xdr:col>
      <xdr:colOff>133350</xdr:colOff>
      <xdr:row>85</xdr:row>
      <xdr:rowOff>16614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48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1391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57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56181</xdr:rowOff>
    </xdr:from>
    <xdr:to>
      <xdr:col>11</xdr:col>
      <xdr:colOff>82550</xdr:colOff>
      <xdr:row>84</xdr:row>
      <xdr:rowOff>157781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45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142558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54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140715</xdr:rowOff>
    </xdr:from>
    <xdr:to>
      <xdr:col>7</xdr:col>
      <xdr:colOff>31750</xdr:colOff>
      <xdr:row>82</xdr:row>
      <xdr:rowOff>70865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2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55642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11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職務給の原則に適合しない不適正な給与制度の運用（いわゆる「わたり」）を廃止し、平成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年度から職員の職責に応じた職務の級を決定し格付することとした職務給の徹底を図った。</a:t>
          </a:r>
        </a:p>
        <a:p>
          <a:r>
            <a:rPr kumimoji="1" lang="ja-JP" altLang="en-US" sz="1300">
              <a:latin typeface="ＭＳ Ｐゴシック" panose="020B0600070205080204" pitchFamily="50" charset="-128"/>
              <a:ea typeface="ＭＳ Ｐゴシック" panose="020B0600070205080204" pitchFamily="50" charset="-128"/>
            </a:rPr>
            <a:t>　その結果、上記制度移行前の</a:t>
          </a:r>
          <a:r>
            <a:rPr kumimoji="1" lang="en-US" altLang="ja-JP" sz="1300">
              <a:latin typeface="ＭＳ Ｐゴシック" panose="020B0600070205080204" pitchFamily="50" charset="-128"/>
              <a:ea typeface="ＭＳ Ｐゴシック" panose="020B0600070205080204" pitchFamily="50" charset="-128"/>
            </a:rPr>
            <a:t>100.5</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ポイントのマイナスとなったが、前年との比較では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ポイントの上昇となった。</a:t>
          </a:r>
        </a:p>
        <a:p>
          <a:r>
            <a:rPr kumimoji="1" lang="ja-JP" altLang="en-US" sz="1300">
              <a:latin typeface="ＭＳ Ｐゴシック" panose="020B0600070205080204" pitchFamily="50" charset="-128"/>
              <a:ea typeface="ＭＳ Ｐゴシック" panose="020B0600070205080204" pitchFamily="50" charset="-128"/>
            </a:rPr>
            <a:t>　今後も職員の格付け状況等を引き続き検証し必要な見直しを行うことにより、一層の給与水準の適正化に努める。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67129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79459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67129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7945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67129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7773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84364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7773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年１月の市町村合併により職員数が増加し、類似団体の平均を上回ったが、平成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年度に独自に策定した第四次長野市定員適正化計画（</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年度）の計画期間の削減目標</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人に対し、</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人の削減を達成した。</a:t>
          </a:r>
        </a:p>
        <a:p>
          <a:r>
            <a:rPr kumimoji="1" lang="ja-JP" altLang="en-US" sz="1300">
              <a:latin typeface="ＭＳ Ｐゴシック" panose="020B0600070205080204" pitchFamily="50" charset="-128"/>
              <a:ea typeface="ＭＳ Ｐゴシック" panose="020B0600070205080204" pitchFamily="50" charset="-128"/>
            </a:rPr>
            <a:t>　その後の</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の間に職員数は</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人減少してきているところであり、今後も事務事業等の見直しを継続的に行い、本市の実情を考慮しつつ、市民サービスの低下を招くことのないよう、適正な定員管理に努める。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108796</xdr:rowOff>
    </xdr:from>
    <xdr:to>
      <xdr:col>81</xdr:col>
      <xdr:colOff>44450</xdr:colOff>
      <xdr:row>62</xdr:row>
      <xdr:rowOff>116840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7386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85107</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88688</xdr:rowOff>
    </xdr:from>
    <xdr:to>
      <xdr:col>77</xdr:col>
      <xdr:colOff>44450</xdr:colOff>
      <xdr:row>62</xdr:row>
      <xdr:rowOff>108796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71858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76623</xdr:rowOff>
    </xdr:from>
    <xdr:to>
      <xdr:col>72</xdr:col>
      <xdr:colOff>203200</xdr:colOff>
      <xdr:row>62</xdr:row>
      <xdr:rowOff>88688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70652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36406</xdr:rowOff>
    </xdr:from>
    <xdr:to>
      <xdr:col>68</xdr:col>
      <xdr:colOff>152400</xdr:colOff>
      <xdr:row>62</xdr:row>
      <xdr:rowOff>76623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6663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124054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66040</xdr:rowOff>
    </xdr:from>
    <xdr:to>
      <xdr:col>81</xdr:col>
      <xdr:colOff>95250</xdr:colOff>
      <xdr:row>62</xdr:row>
      <xdr:rowOff>167640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38117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6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57996</xdr:rowOff>
    </xdr:from>
    <xdr:to>
      <xdr:col>77</xdr:col>
      <xdr:colOff>95250</xdr:colOff>
      <xdr:row>62</xdr:row>
      <xdr:rowOff>159596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144373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77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37888</xdr:rowOff>
    </xdr:from>
    <xdr:to>
      <xdr:col>73</xdr:col>
      <xdr:colOff>44450</xdr:colOff>
      <xdr:row>62</xdr:row>
      <xdr:rowOff>139488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124265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75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25823</xdr:rowOff>
    </xdr:from>
    <xdr:to>
      <xdr:col>68</xdr:col>
      <xdr:colOff>203200</xdr:colOff>
      <xdr:row>62</xdr:row>
      <xdr:rowOff>127423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112200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157056</xdr:rowOff>
    </xdr:from>
    <xdr:to>
      <xdr:col>64</xdr:col>
      <xdr:colOff>152400</xdr:colOff>
      <xdr:row>62</xdr:row>
      <xdr:rowOff>87206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71983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サンマリーンながの更新整備及び第一学校給食センター改修等の元金償還の本格化や、交付税措置率の高い公債費の償還額の減少などにより、令和４年度は前年度に比べ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　</a:t>
          </a:r>
        </a:p>
        <a:p>
          <a:r>
            <a:rPr kumimoji="1" lang="ja-JP" altLang="en-US" sz="1300">
              <a:latin typeface="ＭＳ Ｐゴシック" panose="020B0600070205080204" pitchFamily="50" charset="-128"/>
              <a:ea typeface="ＭＳ Ｐゴシック" panose="020B0600070205080204" pitchFamily="50" charset="-128"/>
            </a:rPr>
            <a:t>　今後、東日本台風災害に係る起債や公共施設の老朽化対策に係る起債により、公債費の増加が見込まれるため、数値は増加が見込まれるものの、事業の緊急度や優先性、必要性を十分に検討した上で、「選択と集中」を徹底することにより、公債費の縮減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104019</xdr:rowOff>
    </xdr:from>
    <xdr:to>
      <xdr:col>81</xdr:col>
      <xdr:colOff>44450</xdr:colOff>
      <xdr:row>41</xdr:row>
      <xdr:rowOff>1512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962019"/>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128710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23585</xdr:rowOff>
    </xdr:from>
    <xdr:to>
      <xdr:col>77</xdr:col>
      <xdr:colOff>44450</xdr:colOff>
      <xdr:row>40</xdr:row>
      <xdr:rowOff>104019</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88158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103112</xdr:rowOff>
    </xdr:from>
    <xdr:to>
      <xdr:col>72</xdr:col>
      <xdr:colOff>203200</xdr:colOff>
      <xdr:row>40</xdr:row>
      <xdr:rowOff>23585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78966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22678</xdr:rowOff>
    </xdr:from>
    <xdr:to>
      <xdr:col>68</xdr:col>
      <xdr:colOff>152400</xdr:colOff>
      <xdr:row>39</xdr:row>
      <xdr:rowOff>103112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70922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122162</xdr:rowOff>
    </xdr:from>
    <xdr:to>
      <xdr:col>81</xdr:col>
      <xdr:colOff>95250</xdr:colOff>
      <xdr:row>41</xdr:row>
      <xdr:rowOff>52312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138689</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2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53219</xdr:rowOff>
    </xdr:from>
    <xdr:to>
      <xdr:col>77</xdr:col>
      <xdr:colOff>95250</xdr:colOff>
      <xdr:row>40</xdr:row>
      <xdr:rowOff>154819</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144235</xdr:rowOff>
    </xdr:from>
    <xdr:to>
      <xdr:col>73</xdr:col>
      <xdr:colOff>44450</xdr:colOff>
      <xdr:row>40</xdr:row>
      <xdr:rowOff>74385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52312</xdr:rowOff>
    </xdr:from>
    <xdr:to>
      <xdr:col>68</xdr:col>
      <xdr:colOff>203200</xdr:colOff>
      <xdr:row>39</xdr:row>
      <xdr:rowOff>153912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164089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5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143328</xdr:rowOff>
    </xdr:from>
    <xdr:to>
      <xdr:col>64</xdr:col>
      <xdr:colOff>152400</xdr:colOff>
      <xdr:row>39</xdr:row>
      <xdr:rowOff>73478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83655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令和４年度は、交付税措置率の低い起債の新規発行を大幅に取りやめたことなどにより、前年度に比べて</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今後とも、重要性や緊急性などを十分に踏まえながら施策を厳選し、地方債の借り入れに際しては償還時に地方交付税措置のある有利な地方債を活用するなど、将来負担が過度に上昇しないよう取り組んで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146710</xdr:rowOff>
    </xdr:from>
    <xdr:to>
      <xdr:col>81</xdr:col>
      <xdr:colOff>44450</xdr:colOff>
      <xdr:row>16</xdr:row>
      <xdr:rowOff>26416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718460"/>
          <a:ext cx="8382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20743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21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26416</xdr:rowOff>
    </xdr:from>
    <xdr:to>
      <xdr:col>77</xdr:col>
      <xdr:colOff>44450</xdr:colOff>
      <xdr:row>16</xdr:row>
      <xdr:rowOff>121006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769616"/>
          <a:ext cx="889000" cy="9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121006</xdr:rowOff>
    </xdr:from>
    <xdr:to>
      <xdr:col>72</xdr:col>
      <xdr:colOff>203200</xdr:colOff>
      <xdr:row>17</xdr:row>
      <xdr:rowOff>25806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864206"/>
          <a:ext cx="889000" cy="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7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132588</xdr:rowOff>
    </xdr:from>
    <xdr:to>
      <xdr:col>68</xdr:col>
      <xdr:colOff>152400</xdr:colOff>
      <xdr:row>17</xdr:row>
      <xdr:rowOff>25806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875788"/>
          <a:ext cx="889000" cy="6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155753</xdr:rowOff>
    </xdr:from>
    <xdr:to>
      <xdr:col>68</xdr:col>
      <xdr:colOff>203200</xdr:colOff>
      <xdr:row>16</xdr:row>
      <xdr:rowOff>85903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9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9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95910</xdr:rowOff>
    </xdr:from>
    <xdr:to>
      <xdr:col>81</xdr:col>
      <xdr:colOff>95250</xdr:colOff>
      <xdr:row>16</xdr:row>
      <xdr:rowOff>26060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66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67987</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6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147066</xdr:rowOff>
    </xdr:from>
    <xdr:to>
      <xdr:col>77</xdr:col>
      <xdr:colOff>95250</xdr:colOff>
      <xdr:row>16</xdr:row>
      <xdr:rowOff>77216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61993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05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70206</xdr:rowOff>
    </xdr:from>
    <xdr:to>
      <xdr:col>73</xdr:col>
      <xdr:colOff>44450</xdr:colOff>
      <xdr:row>17</xdr:row>
      <xdr:rowOff>356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8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156583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9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146456</xdr:rowOff>
    </xdr:from>
    <xdr:to>
      <xdr:col>68</xdr:col>
      <xdr:colOff>203200</xdr:colOff>
      <xdr:row>17</xdr:row>
      <xdr:rowOff>76606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88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61383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97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81788</xdr:rowOff>
    </xdr:from>
    <xdr:to>
      <xdr:col>64</xdr:col>
      <xdr:colOff>152400</xdr:colOff>
      <xdr:row>17</xdr:row>
      <xdr:rowOff>11938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82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168165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91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368,785
364,729
834.81
170,676,355
165,123,960
3,793,866
90,613,583
140,687,170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定管理者制度の積極的な導入やＰＦＩなど、民間活力の活用による職員数の抑制、時間外勤務手当の縮減などに努めてきたことにより、類似団体平均値を下回っていたものの、令和４年度は、退職者の増に伴う退職手当の増などに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ポイント増加し、平均値を上回った。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37</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458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37</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458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37</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91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53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160020</xdr:rowOff>
    </xdr:from>
    <xdr:to>
      <xdr:col>24</xdr:col>
      <xdr:colOff>76200</xdr:colOff>
      <xdr:row>37</xdr:row>
      <xdr:rowOff>90170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132097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令和４年度は、電気料、都市ガス料価格高騰の影響による市有施設の光熱費の増により、前年度と比較して増加した。</a:t>
          </a:r>
        </a:p>
        <a:p>
          <a:r>
            <a:rPr kumimoji="1" lang="ja-JP" altLang="en-US" sz="1300">
              <a:latin typeface="ＭＳ Ｐゴシック" panose="020B0600070205080204" pitchFamily="50" charset="-128"/>
              <a:ea typeface="ＭＳ Ｐゴシック" panose="020B0600070205080204" pitchFamily="50" charset="-128"/>
            </a:rPr>
            <a:t>　物件費に係る経常収支比率が類似団体と比較して高くなっているのは、業務の民間委託を推進してきたたことと、他の類似都市にない要因として、オリンピック開催に伴い建設した大型の競技施設の管理運営委託費が要因とな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56243</xdr:rowOff>
    </xdr:from>
    <xdr:to>
      <xdr:col>82</xdr:col>
      <xdr:colOff>107950</xdr:colOff>
      <xdr:row>17</xdr:row>
      <xdr:rowOff>58964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99443"/>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109056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56243</xdr:rowOff>
    </xdr:from>
    <xdr:to>
      <xdr:col>78</xdr:col>
      <xdr:colOff>69850</xdr:colOff>
      <xdr:row>16</xdr:row>
      <xdr:rowOff>165100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994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84563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167821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08300"/>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167821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845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151691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5443</xdr:rowOff>
    </xdr:from>
    <xdr:to>
      <xdr:col>78</xdr:col>
      <xdr:colOff>120650</xdr:colOff>
      <xdr:row>16</xdr:row>
      <xdr:rowOff>107043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91820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83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117021</xdr:rowOff>
    </xdr:from>
    <xdr:to>
      <xdr:col>69</xdr:col>
      <xdr:colOff>142875</xdr:colOff>
      <xdr:row>18</xdr:row>
      <xdr:rowOff>47171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生活保護の保護率が低いことなどにより、扶助費に係る経常収支比率が類似団体平均値と比較して</a:t>
          </a:r>
          <a:r>
            <a:rPr kumimoji="1" lang="en-US" altLang="ja-JP" sz="1200">
              <a:latin typeface="ＭＳ Ｐゴシック" panose="020B0600070205080204" pitchFamily="50" charset="-128"/>
              <a:ea typeface="ＭＳ Ｐゴシック" panose="020B0600070205080204" pitchFamily="50" charset="-128"/>
            </a:rPr>
            <a:t>5.6</a:t>
          </a:r>
          <a:r>
            <a:rPr kumimoji="1" lang="ja-JP" altLang="en-US" sz="1200">
              <a:latin typeface="ＭＳ Ｐゴシック" panose="020B0600070205080204" pitchFamily="50" charset="-128"/>
              <a:ea typeface="ＭＳ Ｐゴシック" panose="020B0600070205080204" pitchFamily="50" charset="-128"/>
            </a:rPr>
            <a:t>ポイント下回っている。また、物価高騰対策の給付金の増などにより、前年度と比較すると</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ポイント増加している。</a:t>
          </a:r>
        </a:p>
        <a:p>
          <a:r>
            <a:rPr kumimoji="1" lang="ja-JP" altLang="en-US" sz="1200">
              <a:latin typeface="ＭＳ Ｐゴシック" panose="020B0600070205080204" pitchFamily="50" charset="-128"/>
              <a:ea typeface="ＭＳ Ｐゴシック" panose="020B0600070205080204" pitchFamily="50" charset="-128"/>
            </a:rPr>
            <a:t>　扶助費については、今後、少子化対策の充実や高齢者の増加、障害者（児）介護給付費・訓練等給付費等に要する費用などにより増加が見込まれることから、法定外事業の見直しなどに取り組んでいく。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31750</xdr:rowOff>
    </xdr:from>
    <xdr:to>
      <xdr:col>24</xdr:col>
      <xdr:colOff>25400</xdr:colOff>
      <xdr:row>53</xdr:row>
      <xdr:rowOff>57150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118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31750</xdr:rowOff>
    </xdr:from>
    <xdr:to>
      <xdr:col>19</xdr:col>
      <xdr:colOff>187325</xdr:colOff>
      <xdr:row>53</xdr:row>
      <xdr:rowOff>82550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118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82550</xdr:rowOff>
    </xdr:from>
    <xdr:to>
      <xdr:col>15</xdr:col>
      <xdr:colOff>98425</xdr:colOff>
      <xdr:row>54</xdr:row>
      <xdr:rowOff>25400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169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25400</xdr:rowOff>
    </xdr:from>
    <xdr:to>
      <xdr:col>11</xdr:col>
      <xdr:colOff>9525</xdr:colOff>
      <xdr:row>54</xdr:row>
      <xdr:rowOff>50800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283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6350</xdr:rowOff>
    </xdr:from>
    <xdr:to>
      <xdr:col>24</xdr:col>
      <xdr:colOff>76200</xdr:colOff>
      <xdr:row>53</xdr:row>
      <xdr:rowOff>107950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86377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152400</xdr:rowOff>
    </xdr:from>
    <xdr:to>
      <xdr:col>20</xdr:col>
      <xdr:colOff>38100</xdr:colOff>
      <xdr:row>53</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92727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83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31750</xdr:rowOff>
    </xdr:from>
    <xdr:to>
      <xdr:col>15</xdr:col>
      <xdr:colOff>149225</xdr:colOff>
      <xdr:row>53</xdr:row>
      <xdr:rowOff>133350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146050</xdr:rowOff>
    </xdr:from>
    <xdr:to>
      <xdr:col>11</xdr:col>
      <xdr:colOff>60325</xdr:colOff>
      <xdr:row>54</xdr:row>
      <xdr:rowOff>76200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その他の主なものは、介護保険特別会計、国民健康保険特別会計、後期高齢者医療特別会計への繰出金であり、令和４年度は、類似団体との比較においては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ポイント低くなっている。</a:t>
          </a:r>
        </a:p>
        <a:p>
          <a:r>
            <a:rPr kumimoji="1" lang="ja-JP" altLang="en-US" sz="1300">
              <a:latin typeface="ＭＳ Ｐゴシック" panose="020B0600070205080204" pitchFamily="50" charset="-128"/>
              <a:ea typeface="ＭＳ Ｐゴシック" panose="020B0600070205080204" pitchFamily="50" charset="-128"/>
            </a:rPr>
            <a:t>　今後は高齢化の進展に伴う保険給付費の増加などが見込まれることから、法定基準外の繰出金の抑制に努める。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82550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804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82550</xdr:rowOff>
    </xdr:from>
    <xdr:to>
      <xdr:col>78</xdr:col>
      <xdr:colOff>69850</xdr:colOff>
      <xdr:row>57</xdr:row>
      <xdr:rowOff>146050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55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44450</xdr:rowOff>
    </xdr:from>
    <xdr:to>
      <xdr:col>73</xdr:col>
      <xdr:colOff>180975</xdr:colOff>
      <xdr:row>57</xdr:row>
      <xdr:rowOff>146050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17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44450</xdr:rowOff>
    </xdr:from>
    <xdr:to>
      <xdr:col>69</xdr:col>
      <xdr:colOff>92075</xdr:colOff>
      <xdr:row>57</xdr:row>
      <xdr:rowOff>57150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817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168927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31750</xdr:rowOff>
    </xdr:from>
    <xdr:to>
      <xdr:col>78</xdr:col>
      <xdr:colOff>120650</xdr:colOff>
      <xdr:row>57</xdr:row>
      <xdr:rowOff>133350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143527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35577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165100</xdr:rowOff>
    </xdr:from>
    <xdr:to>
      <xdr:col>69</xdr:col>
      <xdr:colOff>142875</xdr:colOff>
      <xdr:row>57</xdr:row>
      <xdr:rowOff>95250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6350</xdr:rowOff>
    </xdr:from>
    <xdr:to>
      <xdr:col>65</xdr:col>
      <xdr:colOff>53975</xdr:colOff>
      <xdr:row>57</xdr:row>
      <xdr:rowOff>107950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118127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補助費等に係る経常収支比率が類似団体と比較して高くなっているのは、下水道事業における企業債償還額に対する補助金が多額になっていることが要因のひとつである。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年度以降、下水道整備率の向上に伴い、事業の平準化が進み、横ばいとなっている。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100330</xdr:rowOff>
    </xdr:from>
    <xdr:to>
      <xdr:col>82</xdr:col>
      <xdr:colOff>107950</xdr:colOff>
      <xdr:row>35</xdr:row>
      <xdr:rowOff>100330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101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62247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720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62230</xdr:rowOff>
    </xdr:from>
    <xdr:to>
      <xdr:col>78</xdr:col>
      <xdr:colOff>69850</xdr:colOff>
      <xdr:row>35</xdr:row>
      <xdr:rowOff>100330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062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62230</xdr:rowOff>
    </xdr:from>
    <xdr:to>
      <xdr:col>73</xdr:col>
      <xdr:colOff>180975</xdr:colOff>
      <xdr:row>35</xdr:row>
      <xdr:rowOff>92710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062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92710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07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157497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49530</xdr:rowOff>
    </xdr:from>
    <xdr:to>
      <xdr:col>82</xdr:col>
      <xdr:colOff>158750</xdr:colOff>
      <xdr:row>35</xdr:row>
      <xdr:rowOff>151130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21607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02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49530</xdr:rowOff>
    </xdr:from>
    <xdr:to>
      <xdr:col>78</xdr:col>
      <xdr:colOff>120650</xdr:colOff>
      <xdr:row>35</xdr:row>
      <xdr:rowOff>151130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135907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13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11430</xdr:rowOff>
    </xdr:from>
    <xdr:to>
      <xdr:col>74</xdr:col>
      <xdr:colOff>31750</xdr:colOff>
      <xdr:row>35</xdr:row>
      <xdr:rowOff>113030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97807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128287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105427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令和２年度は第一学校給食センター改築関連の市債皆減等により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ポイント減少、令和３年度は豊野中学校改築関連の市債減等により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ポイント減少したものの、令和４年度は街路事業等のインフラ系公共事業に係る元金償還の増により、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今後、東日本台風災害に係る起債や公共施設の老朽化対策に係る起債の元金償還を控えており、公債費の増加が見込まれる。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88900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385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78</xdr:row>
      <xdr:rowOff>104139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3858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104139</xdr:rowOff>
    </xdr:from>
    <xdr:to>
      <xdr:col>15</xdr:col>
      <xdr:colOff>98425</xdr:colOff>
      <xdr:row>78</xdr:row>
      <xdr:rowOff>111761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477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66039</xdr:rowOff>
    </xdr:from>
    <xdr:to>
      <xdr:col>11</xdr:col>
      <xdr:colOff>9525</xdr:colOff>
      <xdr:row>78</xdr:row>
      <xdr:rowOff>111761</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4391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38100</xdr:rowOff>
    </xdr:from>
    <xdr:to>
      <xdr:col>24</xdr:col>
      <xdr:colOff>76200</xdr:colOff>
      <xdr:row>78</xdr:row>
      <xdr:rowOff>139700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10177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53339</xdr:rowOff>
    </xdr:from>
    <xdr:to>
      <xdr:col>15</xdr:col>
      <xdr:colOff>149225</xdr:colOff>
      <xdr:row>78</xdr:row>
      <xdr:rowOff>154939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139716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60961</xdr:rowOff>
    </xdr:from>
    <xdr:to>
      <xdr:col>11</xdr:col>
      <xdr:colOff>60325</xdr:colOff>
      <xdr:row>78</xdr:row>
      <xdr:rowOff>162561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147338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15239</xdr:rowOff>
    </xdr:from>
    <xdr:to>
      <xdr:col>6</xdr:col>
      <xdr:colOff>171450</xdr:colOff>
      <xdr:row>78</xdr:row>
      <xdr:rowOff>116839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101616</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公債費を除く経常収支比率は、類似団体と比較して</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ポイント下回っており、電気料、都市ガス料価格高騰の影響による市有施設の光熱費の増により、前年度と比較して</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今後、公共施設の長寿命化対策経費の増加が見込まれるため、施設の統廃合・複合化などを徹底し、事業の選択と集中など、経常的経費の抑制に努めていく。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xdr:rowOff>
    </xdr:from>
    <xdr:to>
      <xdr:col>82</xdr:col>
      <xdr:colOff>107950</xdr:colOff>
      <xdr:row>76</xdr:row>
      <xdr:rowOff>154432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038328"/>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xdr:rowOff>
    </xdr:from>
    <xdr:to>
      <xdr:col>78</xdr:col>
      <xdr:colOff>69850</xdr:colOff>
      <xdr:row>76</xdr:row>
      <xdr:rowOff>145287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038328"/>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145287</xdr:rowOff>
    </xdr:from>
    <xdr:to>
      <xdr:col>73</xdr:col>
      <xdr:colOff>180975</xdr:colOff>
      <xdr:row>77</xdr:row>
      <xdr:rowOff>24130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1754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131572</xdr:rowOff>
    </xdr:from>
    <xdr:to>
      <xdr:col>69</xdr:col>
      <xdr:colOff>92075</xdr:colOff>
      <xdr:row>77</xdr:row>
      <xdr:rowOff>24130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1617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120159</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128778</xdr:rowOff>
    </xdr:from>
    <xdr:to>
      <xdr:col>78</xdr:col>
      <xdr:colOff>120650</xdr:colOff>
      <xdr:row>76</xdr:row>
      <xdr:rowOff>58928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69105</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75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94487</xdr:rowOff>
    </xdr:from>
    <xdr:to>
      <xdr:col>74</xdr:col>
      <xdr:colOff>31750</xdr:colOff>
      <xdr:row>77</xdr:row>
      <xdr:rowOff>24637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34815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4089</xdr:rowOff>
    </xdr:from>
    <xdr:to>
      <xdr:col>29</xdr:col>
      <xdr:colOff>127000</xdr:colOff>
      <xdr:row>16</xdr:row>
      <xdr:rowOff>66383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94914"/>
          <a:ext cx="647700" cy="62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101045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66383</xdr:rowOff>
    </xdr:from>
    <xdr:to>
      <xdr:col>26</xdr:col>
      <xdr:colOff>50800</xdr:colOff>
      <xdr:row>16</xdr:row>
      <xdr:rowOff>102235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57208"/>
          <a:ext cx="698500" cy="35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66641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2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102235</xdr:rowOff>
    </xdr:from>
    <xdr:to>
      <xdr:col>22</xdr:col>
      <xdr:colOff>114300</xdr:colOff>
      <xdr:row>16</xdr:row>
      <xdr:rowOff>156756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93060"/>
          <a:ext cx="698500" cy="54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156756</xdr:rowOff>
    </xdr:from>
    <xdr:to>
      <xdr:col>18</xdr:col>
      <xdr:colOff>177800</xdr:colOff>
      <xdr:row>17</xdr:row>
      <xdr:rowOff>74536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47581"/>
          <a:ext cx="698500" cy="89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147870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124739</xdr:rowOff>
    </xdr:from>
    <xdr:to>
      <xdr:col>29</xdr:col>
      <xdr:colOff>177800</xdr:colOff>
      <xdr:row>16</xdr:row>
      <xdr:rowOff>54889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44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141266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8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15583</xdr:rowOff>
    </xdr:from>
    <xdr:to>
      <xdr:col>26</xdr:col>
      <xdr:colOff>101600</xdr:colOff>
      <xdr:row>16</xdr:row>
      <xdr:rowOff>117183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06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127360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75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51435</xdr:rowOff>
    </xdr:from>
    <xdr:to>
      <xdr:col>22</xdr:col>
      <xdr:colOff>165100</xdr:colOff>
      <xdr:row>16</xdr:row>
      <xdr:rowOff>153035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42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163212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105956</xdr:rowOff>
    </xdr:from>
    <xdr:to>
      <xdr:col>19</xdr:col>
      <xdr:colOff>38100</xdr:colOff>
      <xdr:row>17</xdr:row>
      <xdr:rowOff>36106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96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46283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6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23736</xdr:rowOff>
    </xdr:from>
    <xdr:to>
      <xdr:col>15</xdr:col>
      <xdr:colOff>101600</xdr:colOff>
      <xdr:row>17</xdr:row>
      <xdr:rowOff>125336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86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135513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54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151650</xdr:rowOff>
    </xdr:from>
    <xdr:to>
      <xdr:col>29</xdr:col>
      <xdr:colOff>127000</xdr:colOff>
      <xdr:row>35</xdr:row>
      <xdr:rowOff>192265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62000"/>
          <a:ext cx="647700" cy="40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136427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4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192265</xdr:rowOff>
    </xdr:from>
    <xdr:to>
      <xdr:col>26</xdr:col>
      <xdr:colOff>50800</xdr:colOff>
      <xdr:row>35</xdr:row>
      <xdr:rowOff>197980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02615"/>
          <a:ext cx="698500" cy="5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0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197980</xdr:rowOff>
    </xdr:from>
    <xdr:to>
      <xdr:col>22</xdr:col>
      <xdr:colOff>114300</xdr:colOff>
      <xdr:row>35</xdr:row>
      <xdr:rowOff>301727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08330"/>
          <a:ext cx="698500" cy="103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241355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301727</xdr:rowOff>
    </xdr:from>
    <xdr:to>
      <xdr:col>18</xdr:col>
      <xdr:colOff>177800</xdr:colOff>
      <xdr:row>36</xdr:row>
      <xdr:rowOff>37161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912077"/>
          <a:ext cx="698500" cy="78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229240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224782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100850</xdr:rowOff>
    </xdr:from>
    <xdr:to>
      <xdr:col>29</xdr:col>
      <xdr:colOff>177800</xdr:colOff>
      <xdr:row>35</xdr:row>
      <xdr:rowOff>202450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11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288827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141465</xdr:rowOff>
    </xdr:from>
    <xdr:to>
      <xdr:col>26</xdr:col>
      <xdr:colOff>101600</xdr:colOff>
      <xdr:row>35</xdr:row>
      <xdr:rowOff>243065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51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227842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8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147180</xdr:rowOff>
    </xdr:from>
    <xdr:to>
      <xdr:col>22</xdr:col>
      <xdr:colOff>165100</xdr:colOff>
      <xdr:row>35</xdr:row>
      <xdr:rowOff>248780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57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233557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84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250927</xdr:rowOff>
    </xdr:from>
    <xdr:to>
      <xdr:col>19</xdr:col>
      <xdr:colOff>38100</xdr:colOff>
      <xdr:row>36</xdr:row>
      <xdr:rowOff>9627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61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337304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4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329261</xdr:rowOff>
    </xdr:from>
    <xdr:to>
      <xdr:col>15</xdr:col>
      <xdr:colOff>101600</xdr:colOff>
      <xdr:row>36</xdr:row>
      <xdr:rowOff>87961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39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72738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2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368,785
364,729
834.81
170,676,355
165,123,960
3,793,866
90,613,583
140,687,170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137838</xdr:rowOff>
    </xdr:from>
    <xdr:to>
      <xdr:col>24</xdr:col>
      <xdr:colOff>63500</xdr:colOff>
      <xdr:row>34</xdr:row>
      <xdr:rowOff>30397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95688"/>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113994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30397</xdr:rowOff>
    </xdr:from>
    <xdr:to>
      <xdr:col>19</xdr:col>
      <xdr:colOff>177800</xdr:colOff>
      <xdr:row>34</xdr:row>
      <xdr:rowOff>101165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59697"/>
          <a:ext cx="889000" cy="7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77353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101165</xdr:rowOff>
    </xdr:from>
    <xdr:to>
      <xdr:col>15</xdr:col>
      <xdr:colOff>50800</xdr:colOff>
      <xdr:row>35</xdr:row>
      <xdr:rowOff>32356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30465"/>
          <a:ext cx="889000" cy="10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99494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32356</xdr:rowOff>
    </xdr:from>
    <xdr:to>
      <xdr:col>10</xdr:col>
      <xdr:colOff>114300</xdr:colOff>
      <xdr:row>35</xdr:row>
      <xdr:rowOff>64131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33106"/>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64943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69842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87038</xdr:rowOff>
    </xdr:from>
    <xdr:to>
      <xdr:col>24</xdr:col>
      <xdr:colOff>114300</xdr:colOff>
      <xdr:row>34</xdr:row>
      <xdr:rowOff>17188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4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109915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9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151047</xdr:rowOff>
    </xdr:from>
    <xdr:to>
      <xdr:col>20</xdr:col>
      <xdr:colOff>38100</xdr:colOff>
      <xdr:row>34</xdr:row>
      <xdr:rowOff>81197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0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97724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58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50365</xdr:rowOff>
    </xdr:from>
    <xdr:to>
      <xdr:col>15</xdr:col>
      <xdr:colOff>101600</xdr:colOff>
      <xdr:row>34</xdr:row>
      <xdr:rowOff>151965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7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168492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5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153006</xdr:rowOff>
    </xdr:from>
    <xdr:to>
      <xdr:col>10</xdr:col>
      <xdr:colOff>165100</xdr:colOff>
      <xdr:row>35</xdr:row>
      <xdr:rowOff>83156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8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99683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5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13331</xdr:rowOff>
    </xdr:from>
    <xdr:to>
      <xdr:col>6</xdr:col>
      <xdr:colOff>38100</xdr:colOff>
      <xdr:row>35</xdr:row>
      <xdr:rowOff>114931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1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131458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8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53594</xdr:rowOff>
    </xdr:from>
    <xdr:to>
      <xdr:col>24</xdr:col>
      <xdr:colOff>62865</xdr:colOff>
      <xdr:row>59</xdr:row>
      <xdr:rowOff>16523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6094"/>
          <a:ext cx="1270" cy="150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20350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16523</xdr:rowOff>
    </xdr:from>
    <xdr:to>
      <xdr:col>24</xdr:col>
      <xdr:colOff>152400</xdr:colOff>
      <xdr:row>59</xdr:row>
      <xdr:rowOff>16523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271</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0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53594</xdr:rowOff>
    </xdr:from>
    <xdr:to>
      <xdr:col>24</xdr:col>
      <xdr:colOff>152400</xdr:colOff>
      <xdr:row>50</xdr:row>
      <xdr:rowOff>53594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75082</xdr:rowOff>
    </xdr:from>
    <xdr:to>
      <xdr:col>24</xdr:col>
      <xdr:colOff>63500</xdr:colOff>
      <xdr:row>56</xdr:row>
      <xdr:rowOff>91808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504832"/>
          <a:ext cx="838200" cy="18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87355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45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64478</xdr:rowOff>
    </xdr:from>
    <xdr:to>
      <xdr:col>24</xdr:col>
      <xdr:colOff>114300</xdr:colOff>
      <xdr:row>55</xdr:row>
      <xdr:rowOff>166078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75082</xdr:rowOff>
    </xdr:from>
    <xdr:to>
      <xdr:col>19</xdr:col>
      <xdr:colOff>177800</xdr:colOff>
      <xdr:row>55</xdr:row>
      <xdr:rowOff>78397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04832"/>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55829</xdr:rowOff>
    </xdr:from>
    <xdr:to>
      <xdr:col>20</xdr:col>
      <xdr:colOff>38100</xdr:colOff>
      <xdr:row>56</xdr:row>
      <xdr:rowOff>157429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148556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152121</xdr:rowOff>
    </xdr:from>
    <xdr:to>
      <xdr:col>15</xdr:col>
      <xdr:colOff>50800</xdr:colOff>
      <xdr:row>55</xdr:row>
      <xdr:rowOff>78397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410421"/>
          <a:ext cx="889000" cy="9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156337</xdr:rowOff>
    </xdr:from>
    <xdr:to>
      <xdr:col>15</xdr:col>
      <xdr:colOff>101600</xdr:colOff>
      <xdr:row>58</xdr:row>
      <xdr:rowOff>86487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77614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02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152121</xdr:rowOff>
    </xdr:from>
    <xdr:to>
      <xdr:col>10</xdr:col>
      <xdr:colOff>114300</xdr:colOff>
      <xdr:row>59</xdr:row>
      <xdr:rowOff>92646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410421"/>
          <a:ext cx="889000" cy="79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103607</xdr:rowOff>
    </xdr:from>
    <xdr:to>
      <xdr:col>10</xdr:col>
      <xdr:colOff>165100</xdr:colOff>
      <xdr:row>59</xdr:row>
      <xdr:rowOff>33757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4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24884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1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14491</xdr:rowOff>
    </xdr:from>
    <xdr:to>
      <xdr:col>6</xdr:col>
      <xdr:colOff>38100</xdr:colOff>
      <xdr:row>59</xdr:row>
      <xdr:rowOff>116091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3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132618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0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41008</xdr:rowOff>
    </xdr:from>
    <xdr:to>
      <xdr:col>24</xdr:col>
      <xdr:colOff>114300</xdr:colOff>
      <xdr:row>56</xdr:row>
      <xdr:rowOff>142608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4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19435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2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24282</xdr:rowOff>
    </xdr:from>
    <xdr:to>
      <xdr:col>20</xdr:col>
      <xdr:colOff>38100</xdr:colOff>
      <xdr:row>55</xdr:row>
      <xdr:rowOff>125882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5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142409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22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27597</xdr:rowOff>
    </xdr:from>
    <xdr:to>
      <xdr:col>15</xdr:col>
      <xdr:colOff>101600</xdr:colOff>
      <xdr:row>55</xdr:row>
      <xdr:rowOff>129197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45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145724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23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101321</xdr:rowOff>
    </xdr:from>
    <xdr:to>
      <xdr:col>10</xdr:col>
      <xdr:colOff>165100</xdr:colOff>
      <xdr:row>55</xdr:row>
      <xdr:rowOff>31471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35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47998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13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41846</xdr:rowOff>
    </xdr:from>
    <xdr:to>
      <xdr:col>6</xdr:col>
      <xdr:colOff>38100</xdr:colOff>
      <xdr:row>59</xdr:row>
      <xdr:rowOff>143446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5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134573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25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118840</xdr:rowOff>
    </xdr:from>
    <xdr:to>
      <xdr:col>24</xdr:col>
      <xdr:colOff>63500</xdr:colOff>
      <xdr:row>76</xdr:row>
      <xdr:rowOff>70720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2977590"/>
          <a:ext cx="838200" cy="12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14121</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44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118840</xdr:rowOff>
    </xdr:from>
    <xdr:to>
      <xdr:col>19</xdr:col>
      <xdr:colOff>177800</xdr:colOff>
      <xdr:row>76</xdr:row>
      <xdr:rowOff>61404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2977590"/>
          <a:ext cx="889000" cy="11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119905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15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61404</xdr:rowOff>
    </xdr:from>
    <xdr:to>
      <xdr:col>15</xdr:col>
      <xdr:colOff>50800</xdr:colOff>
      <xdr:row>76</xdr:row>
      <xdr:rowOff>111697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09160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129678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15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42602</xdr:rowOff>
    </xdr:from>
    <xdr:to>
      <xdr:col>10</xdr:col>
      <xdr:colOff>114300</xdr:colOff>
      <xdr:row>76</xdr:row>
      <xdr:rowOff>111697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072802"/>
          <a:ext cx="889000" cy="6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4518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20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163968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19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19920</xdr:rowOff>
    </xdr:from>
    <xdr:to>
      <xdr:col>24</xdr:col>
      <xdr:colOff>114300</xdr:colOff>
      <xdr:row>76</xdr:row>
      <xdr:rowOff>121520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0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42797</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90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68040</xdr:rowOff>
    </xdr:from>
    <xdr:to>
      <xdr:col>20</xdr:col>
      <xdr:colOff>38100</xdr:colOff>
      <xdr:row>75</xdr:row>
      <xdr:rowOff>169639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9267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14717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270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10604</xdr:rowOff>
    </xdr:from>
    <xdr:to>
      <xdr:col>15</xdr:col>
      <xdr:colOff>101600</xdr:colOff>
      <xdr:row>76</xdr:row>
      <xdr:rowOff>112204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04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128732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281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60897</xdr:rowOff>
    </xdr:from>
    <xdr:to>
      <xdr:col>10</xdr:col>
      <xdr:colOff>165100</xdr:colOff>
      <xdr:row>76</xdr:row>
      <xdr:rowOff>162497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09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7573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86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163252</xdr:rowOff>
    </xdr:from>
    <xdr:to>
      <xdr:col>6</xdr:col>
      <xdr:colOff>38100</xdr:colOff>
      <xdr:row>76</xdr:row>
      <xdr:rowOff>93402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02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109929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797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33981</xdr:rowOff>
    </xdr:from>
    <xdr:to>
      <xdr:col>24</xdr:col>
      <xdr:colOff>62865</xdr:colOff>
      <xdr:row>97</xdr:row>
      <xdr:rowOff>89095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35931"/>
          <a:ext cx="1270" cy="108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92922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72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89095</xdr:rowOff>
    </xdr:from>
    <xdr:to>
      <xdr:col>24</xdr:col>
      <xdr:colOff>152400</xdr:colOff>
      <xdr:row>97</xdr:row>
      <xdr:rowOff>89095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719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152108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411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33981</xdr:rowOff>
    </xdr:from>
    <xdr:to>
      <xdr:col>24</xdr:col>
      <xdr:colOff>152400</xdr:colOff>
      <xdr:row>91</xdr:row>
      <xdr:rowOff>33981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35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136302</xdr:rowOff>
    </xdr:from>
    <xdr:to>
      <xdr:col>24</xdr:col>
      <xdr:colOff>63500</xdr:colOff>
      <xdr:row>97</xdr:row>
      <xdr:rowOff>62494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595502"/>
          <a:ext cx="838200" cy="9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67391</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183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44514</xdr:rowOff>
    </xdr:from>
    <xdr:to>
      <xdr:col>24</xdr:col>
      <xdr:colOff>114300</xdr:colOff>
      <xdr:row>95</xdr:row>
      <xdr:rowOff>146114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136302</xdr:rowOff>
    </xdr:from>
    <xdr:to>
      <xdr:col>19</xdr:col>
      <xdr:colOff>177800</xdr:colOff>
      <xdr:row>97</xdr:row>
      <xdr:rowOff>149256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595502"/>
          <a:ext cx="889000" cy="18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139871</xdr:rowOff>
    </xdr:from>
    <xdr:to>
      <xdr:col>20</xdr:col>
      <xdr:colOff>38100</xdr:colOff>
      <xdr:row>95</xdr:row>
      <xdr:rowOff>70021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5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86548</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0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149256</xdr:rowOff>
    </xdr:from>
    <xdr:to>
      <xdr:col>15</xdr:col>
      <xdr:colOff>50800</xdr:colOff>
      <xdr:row>97</xdr:row>
      <xdr:rowOff>153956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779906"/>
          <a:ext cx="889000" cy="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161122</xdr:rowOff>
    </xdr:from>
    <xdr:to>
      <xdr:col>15</xdr:col>
      <xdr:colOff>101600</xdr:colOff>
      <xdr:row>96</xdr:row>
      <xdr:rowOff>91272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4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107799</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22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153956</xdr:rowOff>
    </xdr:from>
    <xdr:to>
      <xdr:col>10</xdr:col>
      <xdr:colOff>114300</xdr:colOff>
      <xdr:row>98</xdr:row>
      <xdr:rowOff>3835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84606"/>
          <a:ext cx="889000" cy="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21844</xdr:rowOff>
    </xdr:from>
    <xdr:to>
      <xdr:col>10</xdr:col>
      <xdr:colOff>165100</xdr:colOff>
      <xdr:row>96</xdr:row>
      <xdr:rowOff>123444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139971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25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59648</xdr:rowOff>
    </xdr:from>
    <xdr:to>
      <xdr:col>6</xdr:col>
      <xdr:colOff>38100</xdr:colOff>
      <xdr:row>96</xdr:row>
      <xdr:rowOff>161248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1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6325</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29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11694</xdr:rowOff>
    </xdr:from>
    <xdr:to>
      <xdr:col>24</xdr:col>
      <xdr:colOff>114300</xdr:colOff>
      <xdr:row>97</xdr:row>
      <xdr:rowOff>113294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64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98071</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5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85502</xdr:rowOff>
    </xdr:from>
    <xdr:to>
      <xdr:col>20</xdr:col>
      <xdr:colOff>38100</xdr:colOff>
      <xdr:row>97</xdr:row>
      <xdr:rowOff>15652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4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6779</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637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98456</xdr:rowOff>
    </xdr:from>
    <xdr:to>
      <xdr:col>15</xdr:col>
      <xdr:colOff>101600</xdr:colOff>
      <xdr:row>98</xdr:row>
      <xdr:rowOff>28606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2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19733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8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103156</xdr:rowOff>
    </xdr:from>
    <xdr:to>
      <xdr:col>10</xdr:col>
      <xdr:colOff>165100</xdr:colOff>
      <xdr:row>98</xdr:row>
      <xdr:rowOff>33306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3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24433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2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124485</xdr:rowOff>
    </xdr:from>
    <xdr:to>
      <xdr:col>6</xdr:col>
      <xdr:colOff>38100</xdr:colOff>
      <xdr:row>98</xdr:row>
      <xdr:rowOff>54635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5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45762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4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44740</xdr:rowOff>
    </xdr:from>
    <xdr:to>
      <xdr:col>54</xdr:col>
      <xdr:colOff>189865</xdr:colOff>
      <xdr:row>38</xdr:row>
      <xdr:rowOff>33729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6045490"/>
          <a:ext cx="1270" cy="503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37556</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5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33729</xdr:rowOff>
    </xdr:from>
    <xdr:to>
      <xdr:col>55</xdr:col>
      <xdr:colOff>88900</xdr:colOff>
      <xdr:row>38</xdr:row>
      <xdr:rowOff>33729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4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162867</xdr:rowOff>
    </xdr:from>
    <xdr:ext cx="534377"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8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44740</xdr:rowOff>
    </xdr:from>
    <xdr:to>
      <xdr:col>55</xdr:col>
      <xdr:colOff>88900</xdr:colOff>
      <xdr:row>35</xdr:row>
      <xdr:rowOff>44740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04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164427</xdr:rowOff>
    </xdr:from>
    <xdr:to>
      <xdr:col>55</xdr:col>
      <xdr:colOff>0</xdr:colOff>
      <xdr:row>36</xdr:row>
      <xdr:rowOff>149408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165177"/>
          <a:ext cx="838200" cy="15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161807</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33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11930</xdr:rowOff>
    </xdr:from>
    <xdr:to>
      <xdr:col>55</xdr:col>
      <xdr:colOff>50800</xdr:colOff>
      <xdr:row>37</xdr:row>
      <xdr:rowOff>113530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35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40853</xdr:rowOff>
    </xdr:from>
    <xdr:to>
      <xdr:col>50</xdr:col>
      <xdr:colOff>114300</xdr:colOff>
      <xdr:row>36</xdr:row>
      <xdr:rowOff>149408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5355803"/>
          <a:ext cx="889000" cy="96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39347</xdr:rowOff>
    </xdr:from>
    <xdr:to>
      <xdr:col>50</xdr:col>
      <xdr:colOff>165100</xdr:colOff>
      <xdr:row>37</xdr:row>
      <xdr:rowOff>140947</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8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132074</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47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40853</xdr:rowOff>
    </xdr:from>
    <xdr:to>
      <xdr:col>45</xdr:col>
      <xdr:colOff>177800</xdr:colOff>
      <xdr:row>37</xdr:row>
      <xdr:rowOff>35855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5355803"/>
          <a:ext cx="889000" cy="102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136754</xdr:rowOff>
    </xdr:from>
    <xdr:to>
      <xdr:col>46</xdr:col>
      <xdr:colOff>38100</xdr:colOff>
      <xdr:row>33</xdr:row>
      <xdr:rowOff>66904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58031</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5715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35855</xdr:rowOff>
    </xdr:from>
    <xdr:to>
      <xdr:col>41</xdr:col>
      <xdr:colOff>50800</xdr:colOff>
      <xdr:row>37</xdr:row>
      <xdr:rowOff>75334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379505"/>
          <a:ext cx="889000" cy="3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96429</xdr:rowOff>
    </xdr:from>
    <xdr:to>
      <xdr:col>41</xdr:col>
      <xdr:colOff>101600</xdr:colOff>
      <xdr:row>38</xdr:row>
      <xdr:rowOff>26578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17705</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5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109307</xdr:rowOff>
    </xdr:from>
    <xdr:to>
      <xdr:col>36</xdr:col>
      <xdr:colOff>165100</xdr:colOff>
      <xdr:row>38</xdr:row>
      <xdr:rowOff>39457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30584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5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113627</xdr:rowOff>
    </xdr:from>
    <xdr:to>
      <xdr:col>55</xdr:col>
      <xdr:colOff>50800</xdr:colOff>
      <xdr:row>36</xdr:row>
      <xdr:rowOff>43777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11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28554</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02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98608</xdr:rowOff>
    </xdr:from>
    <xdr:to>
      <xdr:col>50</xdr:col>
      <xdr:colOff>165100</xdr:colOff>
      <xdr:row>37</xdr:row>
      <xdr:rowOff>28758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27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45285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04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161503</xdr:rowOff>
    </xdr:from>
    <xdr:to>
      <xdr:col>46</xdr:col>
      <xdr:colOff>38100</xdr:colOff>
      <xdr:row>31</xdr:row>
      <xdr:rowOff>91653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30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108180</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08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156505</xdr:rowOff>
    </xdr:from>
    <xdr:to>
      <xdr:col>41</xdr:col>
      <xdr:colOff>101600</xdr:colOff>
      <xdr:row>37</xdr:row>
      <xdr:rowOff>86655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32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103182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10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24534</xdr:rowOff>
    </xdr:from>
    <xdr:to>
      <xdr:col>36</xdr:col>
      <xdr:colOff>165100</xdr:colOff>
      <xdr:row>37</xdr:row>
      <xdr:rowOff>126134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36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142661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14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139145</xdr:rowOff>
    </xdr:from>
    <xdr:to>
      <xdr:col>55</xdr:col>
      <xdr:colOff>0</xdr:colOff>
      <xdr:row>58</xdr:row>
      <xdr:rowOff>14721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911795"/>
          <a:ext cx="8382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137151</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66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147064</xdr:rowOff>
    </xdr:from>
    <xdr:to>
      <xdr:col>50</xdr:col>
      <xdr:colOff>114300</xdr:colOff>
      <xdr:row>57</xdr:row>
      <xdr:rowOff>139145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748264"/>
          <a:ext cx="889000" cy="16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50191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4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167540</xdr:rowOff>
    </xdr:from>
    <xdr:to>
      <xdr:col>45</xdr:col>
      <xdr:colOff>177800</xdr:colOff>
      <xdr:row>56</xdr:row>
      <xdr:rowOff>147064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597290"/>
          <a:ext cx="889000" cy="15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167540</xdr:rowOff>
    </xdr:from>
    <xdr:to>
      <xdr:col>41</xdr:col>
      <xdr:colOff>50800</xdr:colOff>
      <xdr:row>57</xdr:row>
      <xdr:rowOff>62450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597290"/>
          <a:ext cx="889000" cy="23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135107</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77101</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135371</xdr:rowOff>
    </xdr:from>
    <xdr:to>
      <xdr:col>55</xdr:col>
      <xdr:colOff>50800</xdr:colOff>
      <xdr:row>58</xdr:row>
      <xdr:rowOff>65521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0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113798</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8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88345</xdr:rowOff>
    </xdr:from>
    <xdr:to>
      <xdr:col>50</xdr:col>
      <xdr:colOff>165100</xdr:colOff>
      <xdr:row>58</xdr:row>
      <xdr:rowOff>18495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6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9622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95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96264</xdr:rowOff>
    </xdr:from>
    <xdr:to>
      <xdr:col>46</xdr:col>
      <xdr:colOff>38100</xdr:colOff>
      <xdr:row>57</xdr:row>
      <xdr:rowOff>26414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69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17541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7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116740</xdr:rowOff>
    </xdr:from>
    <xdr:to>
      <xdr:col>41</xdr:col>
      <xdr:colOff>101600</xdr:colOff>
      <xdr:row>56</xdr:row>
      <xdr:rowOff>46890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54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63417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32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11650</xdr:rowOff>
    </xdr:from>
    <xdr:to>
      <xdr:col>36</xdr:col>
      <xdr:colOff>165100</xdr:colOff>
      <xdr:row>57</xdr:row>
      <xdr:rowOff>113250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7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104377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87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75623</xdr:rowOff>
    </xdr:from>
    <xdr:to>
      <xdr:col>55</xdr:col>
      <xdr:colOff>0</xdr:colOff>
      <xdr:row>77</xdr:row>
      <xdr:rowOff>50226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105823"/>
          <a:ext cx="838200" cy="14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1146</xdr:rowOff>
    </xdr:from>
    <xdr:to>
      <xdr:col>50</xdr:col>
      <xdr:colOff>114300</xdr:colOff>
      <xdr:row>76</xdr:row>
      <xdr:rowOff>75623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031346"/>
          <a:ext cx="889000" cy="7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55394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5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100106</xdr:rowOff>
    </xdr:from>
    <xdr:to>
      <xdr:col>45</xdr:col>
      <xdr:colOff>177800</xdr:colOff>
      <xdr:row>76</xdr:row>
      <xdr:rowOff>1146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2958856"/>
          <a:ext cx="889000" cy="7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37518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100106</xdr:rowOff>
    </xdr:from>
    <xdr:to>
      <xdr:col>41</xdr:col>
      <xdr:colOff>50800</xdr:colOff>
      <xdr:row>75</xdr:row>
      <xdr:rowOff>163886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2958856"/>
          <a:ext cx="889000" cy="6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64310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122328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170876</xdr:rowOff>
    </xdr:from>
    <xdr:to>
      <xdr:col>55</xdr:col>
      <xdr:colOff>50800</xdr:colOff>
      <xdr:row>77</xdr:row>
      <xdr:rowOff>101026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20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149303</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17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24823</xdr:rowOff>
    </xdr:from>
    <xdr:to>
      <xdr:col>50</xdr:col>
      <xdr:colOff>165100</xdr:colOff>
      <xdr:row>76</xdr:row>
      <xdr:rowOff>126423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05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142950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283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121796</xdr:rowOff>
    </xdr:from>
    <xdr:to>
      <xdr:col>46</xdr:col>
      <xdr:colOff>38100</xdr:colOff>
      <xdr:row>76</xdr:row>
      <xdr:rowOff>51946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298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68473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275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49306</xdr:rowOff>
    </xdr:from>
    <xdr:to>
      <xdr:col>41</xdr:col>
      <xdr:colOff>101600</xdr:colOff>
      <xdr:row>75</xdr:row>
      <xdr:rowOff>150906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29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167433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268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113086</xdr:rowOff>
    </xdr:from>
    <xdr:to>
      <xdr:col>36</xdr:col>
      <xdr:colOff>165100</xdr:colOff>
      <xdr:row>76</xdr:row>
      <xdr:rowOff>43236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297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59763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27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74800</xdr:rowOff>
    </xdr:from>
    <xdr:to>
      <xdr:col>55</xdr:col>
      <xdr:colOff>0</xdr:colOff>
      <xdr:row>96</xdr:row>
      <xdr:rowOff>123081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534000"/>
          <a:ext cx="838200" cy="4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21869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13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166790</xdr:rowOff>
    </xdr:from>
    <xdr:to>
      <xdr:col>50</xdr:col>
      <xdr:colOff>114300</xdr:colOff>
      <xdr:row>96</xdr:row>
      <xdr:rowOff>123081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454540"/>
          <a:ext cx="889000" cy="12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134377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38339</xdr:rowOff>
    </xdr:from>
    <xdr:to>
      <xdr:col>45</xdr:col>
      <xdr:colOff>177800</xdr:colOff>
      <xdr:row>95</xdr:row>
      <xdr:rowOff>166790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326089"/>
          <a:ext cx="889000" cy="12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90487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03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38339</xdr:rowOff>
    </xdr:from>
    <xdr:to>
      <xdr:col>41</xdr:col>
      <xdr:colOff>50800</xdr:colOff>
      <xdr:row>96</xdr:row>
      <xdr:rowOff>150901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326089"/>
          <a:ext cx="889000" cy="28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69387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01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127474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0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24000</xdr:rowOff>
    </xdr:from>
    <xdr:to>
      <xdr:col>55</xdr:col>
      <xdr:colOff>50800</xdr:colOff>
      <xdr:row>96</xdr:row>
      <xdr:rowOff>125600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4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2427</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46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72281</xdr:rowOff>
    </xdr:from>
    <xdr:to>
      <xdr:col>50</xdr:col>
      <xdr:colOff>165100</xdr:colOff>
      <xdr:row>97</xdr:row>
      <xdr:rowOff>2431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53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165008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62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115990</xdr:rowOff>
    </xdr:from>
    <xdr:to>
      <xdr:col>46</xdr:col>
      <xdr:colOff>38100</xdr:colOff>
      <xdr:row>96</xdr:row>
      <xdr:rowOff>46140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4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37267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49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158989</xdr:rowOff>
    </xdr:from>
    <xdr:to>
      <xdr:col>41</xdr:col>
      <xdr:colOff>101600</xdr:colOff>
      <xdr:row>95</xdr:row>
      <xdr:rowOff>89139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27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80266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36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100101</xdr:rowOff>
    </xdr:from>
    <xdr:to>
      <xdr:col>36</xdr:col>
      <xdr:colOff>165100</xdr:colOff>
      <xdr:row>97</xdr:row>
      <xdr:rowOff>30251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55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21378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6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22828</xdr:rowOff>
    </xdr:from>
    <xdr:to>
      <xdr:col>85</xdr:col>
      <xdr:colOff>126364</xdr:colOff>
      <xdr:row>38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852128"/>
          <a:ext cx="1269" cy="688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35907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5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140955</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62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22828</xdr:rowOff>
    </xdr:from>
    <xdr:to>
      <xdr:col>86</xdr:col>
      <xdr:colOff>25400</xdr:colOff>
      <xdr:row>34</xdr:row>
      <xdr:rowOff>22828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8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106724</xdr:rowOff>
    </xdr:from>
    <xdr:to>
      <xdr:col>85</xdr:col>
      <xdr:colOff>127000</xdr:colOff>
      <xdr:row>36</xdr:row>
      <xdr:rowOff>156731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107474"/>
          <a:ext cx="838200" cy="22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80357</xdr:rowOff>
    </xdr:from>
    <xdr:ext cx="378565"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240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101930</xdr:rowOff>
    </xdr:from>
    <xdr:to>
      <xdr:col>85</xdr:col>
      <xdr:colOff>177800</xdr:colOff>
      <xdr:row>38</xdr:row>
      <xdr:rowOff>32080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158902</xdr:rowOff>
    </xdr:from>
    <xdr:to>
      <xdr:col>81</xdr:col>
      <xdr:colOff>50800</xdr:colOff>
      <xdr:row>35</xdr:row>
      <xdr:rowOff>106724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5302402"/>
          <a:ext cx="889000" cy="80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69126</xdr:rowOff>
    </xdr:from>
    <xdr:to>
      <xdr:col>81</xdr:col>
      <xdr:colOff>101600</xdr:colOff>
      <xdr:row>37</xdr:row>
      <xdr:rowOff>170726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41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161853</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50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158902</xdr:rowOff>
    </xdr:from>
    <xdr:to>
      <xdr:col>76</xdr:col>
      <xdr:colOff>114300</xdr:colOff>
      <xdr:row>31</xdr:row>
      <xdr:rowOff>70891</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5302402"/>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146164</xdr:rowOff>
    </xdr:from>
    <xdr:to>
      <xdr:col>76</xdr:col>
      <xdr:colOff>165100</xdr:colOff>
      <xdr:row>37</xdr:row>
      <xdr:rowOff>76314</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31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67441</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41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70891</xdr:rowOff>
    </xdr:from>
    <xdr:to>
      <xdr:col>71</xdr:col>
      <xdr:colOff>177800</xdr:colOff>
      <xdr:row>36</xdr:row>
      <xdr:rowOff>144672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5385841"/>
          <a:ext cx="889000" cy="93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170110</xdr:rowOff>
    </xdr:from>
    <xdr:to>
      <xdr:col>72</xdr:col>
      <xdr:colOff>38100</xdr:colOff>
      <xdr:row>37</xdr:row>
      <xdr:rowOff>100260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3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91387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43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23520</xdr:rowOff>
    </xdr:from>
    <xdr:to>
      <xdr:col>67</xdr:col>
      <xdr:colOff>101600</xdr:colOff>
      <xdr:row>37</xdr:row>
      <xdr:rowOff>125120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116247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4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105931</xdr:rowOff>
    </xdr:from>
    <xdr:to>
      <xdr:col>85</xdr:col>
      <xdr:colOff>177800</xdr:colOff>
      <xdr:row>37</xdr:row>
      <xdr:rowOff>36081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27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128808</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12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55924</xdr:rowOff>
    </xdr:from>
    <xdr:to>
      <xdr:col>81</xdr:col>
      <xdr:colOff>101600</xdr:colOff>
      <xdr:row>35</xdr:row>
      <xdr:rowOff>157524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05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2601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583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108102</xdr:rowOff>
    </xdr:from>
    <xdr:to>
      <xdr:col>76</xdr:col>
      <xdr:colOff>165100</xdr:colOff>
      <xdr:row>31</xdr:row>
      <xdr:rowOff>38252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525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54779</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502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20091</xdr:rowOff>
    </xdr:from>
    <xdr:to>
      <xdr:col>72</xdr:col>
      <xdr:colOff>38100</xdr:colOff>
      <xdr:row>31</xdr:row>
      <xdr:rowOff>121691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533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138218</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36111" y="511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93872</xdr:rowOff>
    </xdr:from>
    <xdr:to>
      <xdr:col>67</xdr:col>
      <xdr:colOff>101600</xdr:colOff>
      <xdr:row>37</xdr:row>
      <xdr:rowOff>24022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26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40549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04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163866</xdr:rowOff>
    </xdr:from>
    <xdr:to>
      <xdr:col>85</xdr:col>
      <xdr:colOff>127000</xdr:colOff>
      <xdr:row>73</xdr:row>
      <xdr:rowOff>31638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2508266"/>
          <a:ext cx="838200" cy="3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153705</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66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31638</xdr:rowOff>
    </xdr:from>
    <xdr:to>
      <xdr:col>81</xdr:col>
      <xdr:colOff>50800</xdr:colOff>
      <xdr:row>73</xdr:row>
      <xdr:rowOff>53550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547488"/>
          <a:ext cx="889000" cy="2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101486</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7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53550</xdr:rowOff>
    </xdr:from>
    <xdr:to>
      <xdr:col>76</xdr:col>
      <xdr:colOff>114300</xdr:colOff>
      <xdr:row>73</xdr:row>
      <xdr:rowOff>63021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2569400"/>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125097</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8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63021</xdr:rowOff>
    </xdr:from>
    <xdr:to>
      <xdr:col>71</xdr:col>
      <xdr:colOff>177800</xdr:colOff>
      <xdr:row>73</xdr:row>
      <xdr:rowOff>95776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2578871"/>
          <a:ext cx="889000" cy="3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102891</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7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83558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7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113066</xdr:rowOff>
    </xdr:from>
    <xdr:to>
      <xdr:col>85</xdr:col>
      <xdr:colOff>177800</xdr:colOff>
      <xdr:row>73</xdr:row>
      <xdr:rowOff>43216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45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135943</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30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152288</xdr:rowOff>
    </xdr:from>
    <xdr:to>
      <xdr:col>81</xdr:col>
      <xdr:colOff>101600</xdr:colOff>
      <xdr:row>73</xdr:row>
      <xdr:rowOff>82438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4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98965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27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2750</xdr:rowOff>
    </xdr:from>
    <xdr:to>
      <xdr:col>76</xdr:col>
      <xdr:colOff>165100</xdr:colOff>
      <xdr:row>73</xdr:row>
      <xdr:rowOff>104350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5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120877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2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12221</xdr:rowOff>
    </xdr:from>
    <xdr:to>
      <xdr:col>72</xdr:col>
      <xdr:colOff>38100</xdr:colOff>
      <xdr:row>73</xdr:row>
      <xdr:rowOff>113821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52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130348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3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44976</xdr:rowOff>
    </xdr:from>
    <xdr:to>
      <xdr:col>67</xdr:col>
      <xdr:colOff>101600</xdr:colOff>
      <xdr:row>73</xdr:row>
      <xdr:rowOff>146576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56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163103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3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84448</xdr:rowOff>
    </xdr:from>
    <xdr:to>
      <xdr:col>85</xdr:col>
      <xdr:colOff>127000</xdr:colOff>
      <xdr:row>98</xdr:row>
      <xdr:rowOff>98620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715098"/>
          <a:ext cx="838200" cy="18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84448</xdr:rowOff>
    </xdr:from>
    <xdr:to>
      <xdr:col>81</xdr:col>
      <xdr:colOff>50800</xdr:colOff>
      <xdr:row>98</xdr:row>
      <xdr:rowOff>80676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715098"/>
          <a:ext cx="889000" cy="16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88040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3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80676</xdr:rowOff>
    </xdr:from>
    <xdr:to>
      <xdr:col>76</xdr:col>
      <xdr:colOff>114300</xdr:colOff>
      <xdr:row>98</xdr:row>
      <xdr:rowOff>106736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882776"/>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47323</xdr:rowOff>
    </xdr:from>
    <xdr:to>
      <xdr:col>71</xdr:col>
      <xdr:colOff>177800</xdr:colOff>
      <xdr:row>98</xdr:row>
      <xdr:rowOff>106736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849423"/>
          <a:ext cx="889000" cy="5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71834</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79428" y="1653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47820</xdr:rowOff>
    </xdr:from>
    <xdr:to>
      <xdr:col>85</xdr:col>
      <xdr:colOff>177800</xdr:colOff>
      <xdr:row>98</xdr:row>
      <xdr:rowOff>149420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4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134197</xdr:rowOff>
    </xdr:from>
    <xdr:ext cx="469744"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76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33648</xdr:rowOff>
    </xdr:from>
    <xdr:to>
      <xdr:col>81</xdr:col>
      <xdr:colOff>101600</xdr:colOff>
      <xdr:row>97</xdr:row>
      <xdr:rowOff>135248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66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126375</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675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29876</xdr:rowOff>
    </xdr:from>
    <xdr:to>
      <xdr:col>76</xdr:col>
      <xdr:colOff>165100</xdr:colOff>
      <xdr:row>98</xdr:row>
      <xdr:rowOff>131476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3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122603</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92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55936</xdr:rowOff>
    </xdr:from>
    <xdr:to>
      <xdr:col>72</xdr:col>
      <xdr:colOff>38100</xdr:colOff>
      <xdr:row>98</xdr:row>
      <xdr:rowOff>157536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5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148663</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95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167973</xdr:rowOff>
    </xdr:from>
    <xdr:to>
      <xdr:col>67</xdr:col>
      <xdr:colOff>101600</xdr:colOff>
      <xdr:row>98</xdr:row>
      <xdr:rowOff>98123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79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89250</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89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31877</xdr:rowOff>
    </xdr:from>
    <xdr:to>
      <xdr:col>116</xdr:col>
      <xdr:colOff>63500</xdr:colOff>
      <xdr:row>38</xdr:row>
      <xdr:rowOff>114364</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546977"/>
          <a:ext cx="838200" cy="8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162260</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16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23685</xdr:rowOff>
    </xdr:from>
    <xdr:to>
      <xdr:col>111</xdr:col>
      <xdr:colOff>177800</xdr:colOff>
      <xdr:row>38</xdr:row>
      <xdr:rowOff>114364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538785"/>
          <a:ext cx="889000" cy="9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23685</xdr:rowOff>
    </xdr:from>
    <xdr:to>
      <xdr:col>107</xdr:col>
      <xdr:colOff>50800</xdr:colOff>
      <xdr:row>38</xdr:row>
      <xdr:rowOff>72072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538785"/>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89107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161417</xdr:rowOff>
    </xdr:from>
    <xdr:to>
      <xdr:col>102</xdr:col>
      <xdr:colOff>114300</xdr:colOff>
      <xdr:row>38</xdr:row>
      <xdr:rowOff>72072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5990717"/>
          <a:ext cx="889000" cy="59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63961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06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32847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7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152527</xdr:rowOff>
    </xdr:from>
    <xdr:to>
      <xdr:col>116</xdr:col>
      <xdr:colOff>114300</xdr:colOff>
      <xdr:row>38</xdr:row>
      <xdr:rowOff>82677</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49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130954</xdr:rowOff>
    </xdr:from>
    <xdr:ext cx="378565"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474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63564</xdr:rowOff>
    </xdr:from>
    <xdr:to>
      <xdr:col>112</xdr:col>
      <xdr:colOff>38100</xdr:colOff>
      <xdr:row>38</xdr:row>
      <xdr:rowOff>165164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5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156291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4017" y="6671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144335</xdr:rowOff>
    </xdr:from>
    <xdr:to>
      <xdr:col>107</xdr:col>
      <xdr:colOff>101600</xdr:colOff>
      <xdr:row>38</xdr:row>
      <xdr:rowOff>74485</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4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65612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58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21272</xdr:rowOff>
    </xdr:from>
    <xdr:to>
      <xdr:col>102</xdr:col>
      <xdr:colOff>165100</xdr:colOff>
      <xdr:row>38</xdr:row>
      <xdr:rowOff>122872</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53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113999</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629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110617</xdr:rowOff>
    </xdr:from>
    <xdr:to>
      <xdr:col>98</xdr:col>
      <xdr:colOff>38100</xdr:colOff>
      <xdr:row>35</xdr:row>
      <xdr:rowOff>40767</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593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57294</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571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140215</xdr:rowOff>
    </xdr:from>
    <xdr:to>
      <xdr:col>116</xdr:col>
      <xdr:colOff>63500</xdr:colOff>
      <xdr:row>56</xdr:row>
      <xdr:rowOff>144196</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9741415"/>
          <a:ext cx="8382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195</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44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144196</xdr:rowOff>
    </xdr:from>
    <xdr:to>
      <xdr:col>111</xdr:col>
      <xdr:colOff>177800</xdr:colOff>
      <xdr:row>56</xdr:row>
      <xdr:rowOff>154312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9745396"/>
          <a:ext cx="889000" cy="1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102208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10046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154312</xdr:rowOff>
    </xdr:from>
    <xdr:to>
      <xdr:col>107</xdr:col>
      <xdr:colOff>50800</xdr:colOff>
      <xdr:row>57</xdr:row>
      <xdr:rowOff>125488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9755512"/>
          <a:ext cx="889000" cy="14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81824</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100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114364</xdr:rowOff>
    </xdr:from>
    <xdr:to>
      <xdr:col>102</xdr:col>
      <xdr:colOff>114300</xdr:colOff>
      <xdr:row>57</xdr:row>
      <xdr:rowOff>125488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9887014"/>
          <a:ext cx="889000" cy="1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137012</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100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130287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1007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89415</xdr:rowOff>
    </xdr:from>
    <xdr:to>
      <xdr:col>116</xdr:col>
      <xdr:colOff>114300</xdr:colOff>
      <xdr:row>57</xdr:row>
      <xdr:rowOff>19565</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69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112292</xdr:rowOff>
    </xdr:from>
    <xdr:ext cx="534377"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5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93396</xdr:rowOff>
    </xdr:from>
    <xdr:to>
      <xdr:col>112</xdr:col>
      <xdr:colOff>38100</xdr:colOff>
      <xdr:row>57</xdr:row>
      <xdr:rowOff>23546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69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40073</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56111" y="946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103512</xdr:rowOff>
    </xdr:from>
    <xdr:to>
      <xdr:col>107</xdr:col>
      <xdr:colOff>101600</xdr:colOff>
      <xdr:row>57</xdr:row>
      <xdr:rowOff>33662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70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50189</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67111" y="947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74688</xdr:rowOff>
    </xdr:from>
    <xdr:to>
      <xdr:col>102</xdr:col>
      <xdr:colOff>165100</xdr:colOff>
      <xdr:row>58</xdr:row>
      <xdr:rowOff>4838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84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21365</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278111" y="962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63564</xdr:rowOff>
    </xdr:from>
    <xdr:to>
      <xdr:col>98</xdr:col>
      <xdr:colOff>38100</xdr:colOff>
      <xdr:row>57</xdr:row>
      <xdr:rowOff>165164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83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10241</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389111" y="961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16180</xdr:rowOff>
    </xdr:from>
    <xdr:to>
      <xdr:col>116</xdr:col>
      <xdr:colOff>63500</xdr:colOff>
      <xdr:row>76</xdr:row>
      <xdr:rowOff>36334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046380"/>
          <a:ext cx="838200" cy="2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37482</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2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159817</xdr:rowOff>
    </xdr:from>
    <xdr:to>
      <xdr:col>111</xdr:col>
      <xdr:colOff>177800</xdr:colOff>
      <xdr:row>76</xdr:row>
      <xdr:rowOff>36334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018567"/>
          <a:ext cx="889000" cy="4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165269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6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159817</xdr:rowOff>
    </xdr:from>
    <xdr:to>
      <xdr:col>107</xdr:col>
      <xdr:colOff>50800</xdr:colOff>
      <xdr:row>75</xdr:row>
      <xdr:rowOff>162140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018567"/>
          <a:ext cx="889000" cy="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10507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162140</xdr:rowOff>
    </xdr:from>
    <xdr:to>
      <xdr:col>102</xdr:col>
      <xdr:colOff>114300</xdr:colOff>
      <xdr:row>76</xdr:row>
      <xdr:rowOff>36716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020890"/>
          <a:ext cx="889000" cy="4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15727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29900</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136830</xdr:rowOff>
    </xdr:from>
    <xdr:to>
      <xdr:col>116</xdr:col>
      <xdr:colOff>114300</xdr:colOff>
      <xdr:row>76</xdr:row>
      <xdr:rowOff>66979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9955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115257</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97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156984</xdr:rowOff>
    </xdr:from>
    <xdr:to>
      <xdr:col>112</xdr:col>
      <xdr:colOff>38100</xdr:colOff>
      <xdr:row>76</xdr:row>
      <xdr:rowOff>87134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1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78261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10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109017</xdr:rowOff>
    </xdr:from>
    <xdr:to>
      <xdr:col>107</xdr:col>
      <xdr:colOff>101600</xdr:colOff>
      <xdr:row>76</xdr:row>
      <xdr:rowOff>39167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6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30294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06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111341</xdr:rowOff>
    </xdr:from>
    <xdr:to>
      <xdr:col>102</xdr:col>
      <xdr:colOff>165100</xdr:colOff>
      <xdr:row>76</xdr:row>
      <xdr:rowOff>41492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9700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32617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06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157366</xdr:rowOff>
    </xdr:from>
    <xdr:to>
      <xdr:col>98</xdr:col>
      <xdr:colOff>38100</xdr:colOff>
      <xdr:row>76</xdr:row>
      <xdr:rowOff>87516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1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78643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0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普通建設事業費は１人当たり</a:t>
          </a:r>
          <a:r>
            <a:rPr kumimoji="1" lang="en-US" altLang="ja-JP" sz="1400">
              <a:latin typeface="ＭＳ Ｐゴシック" panose="020B0600070205080204" pitchFamily="50" charset="-128"/>
              <a:ea typeface="ＭＳ Ｐゴシック" panose="020B0600070205080204" pitchFamily="50" charset="-128"/>
            </a:rPr>
            <a:t>35,654</a:t>
          </a:r>
          <a:r>
            <a:rPr kumimoji="1" lang="ja-JP" altLang="en-US" sz="1400">
              <a:latin typeface="ＭＳ Ｐゴシック" panose="020B0600070205080204" pitchFamily="50" charset="-128"/>
              <a:ea typeface="ＭＳ Ｐゴシック" panose="020B0600070205080204" pitchFamily="50" charset="-128"/>
            </a:rPr>
            <a:t>円となっており、事業進捗による災害公営住宅整備費の減等により減少した。今後は公共施設の長寿命化対策により、普通建設事業費（うち更新整備）の増加が見込まれる。</a:t>
          </a:r>
        </a:p>
        <a:p>
          <a:r>
            <a:rPr kumimoji="1" lang="ja-JP" altLang="en-US" sz="1400">
              <a:latin typeface="ＭＳ Ｐゴシック" panose="020B0600070205080204" pitchFamily="50" charset="-128"/>
              <a:ea typeface="ＭＳ Ｐゴシック" panose="020B0600070205080204" pitchFamily="50" charset="-128"/>
            </a:rPr>
            <a:t>　災害復旧費は住民一人当たり</a:t>
          </a:r>
          <a:r>
            <a:rPr kumimoji="1" lang="en-US" altLang="ja-JP" sz="1400">
              <a:latin typeface="ＭＳ Ｐゴシック" panose="020B0600070205080204" pitchFamily="50" charset="-128"/>
              <a:ea typeface="ＭＳ Ｐゴシック" panose="020B0600070205080204" pitchFamily="50" charset="-128"/>
            </a:rPr>
            <a:t>3,702</a:t>
          </a:r>
          <a:r>
            <a:rPr kumimoji="1" lang="ja-JP" altLang="en-US" sz="1400">
              <a:latin typeface="ＭＳ Ｐゴシック" panose="020B0600070205080204" pitchFamily="50" charset="-128"/>
              <a:ea typeface="ＭＳ Ｐゴシック" panose="020B0600070205080204" pitchFamily="50" charset="-128"/>
            </a:rPr>
            <a:t>円となっており、全国平均に比べ高いのは令和元年度からの東日本台風災害関連事業等の増によることが主な要因であるが、令和４年度は農業施設復旧事業費の減により減少している。補助費等は、コロナ経済対策のプレミアム付き商品券事業費の増に伴い、令和３年度から増加している。また、扶助費は１人当たり</a:t>
          </a:r>
          <a:r>
            <a:rPr kumimoji="1" lang="en-US" altLang="ja-JP" sz="1400">
              <a:latin typeface="ＭＳ Ｐゴシック" panose="020B0600070205080204" pitchFamily="50" charset="-128"/>
              <a:ea typeface="ＭＳ Ｐゴシック" panose="020B0600070205080204" pitchFamily="50" charset="-128"/>
            </a:rPr>
            <a:t>92,632</a:t>
          </a:r>
          <a:r>
            <a:rPr kumimoji="1" lang="ja-JP" altLang="en-US" sz="1400">
              <a:latin typeface="ＭＳ Ｐゴシック" panose="020B0600070205080204" pitchFamily="50" charset="-128"/>
              <a:ea typeface="ＭＳ Ｐゴシック" panose="020B0600070205080204" pitchFamily="50" charset="-128"/>
            </a:rPr>
            <a:t>円となっており、類似都市を下回っている主な要因は、生活保護の保護率が低いことにある。</a:t>
          </a:r>
        </a:p>
        <a:p>
          <a:r>
            <a:rPr kumimoji="1" lang="ja-JP" altLang="en-US" sz="1400">
              <a:latin typeface="ＭＳ Ｐゴシック" panose="020B0600070205080204" pitchFamily="50" charset="-128"/>
              <a:ea typeface="ＭＳ Ｐゴシック" panose="020B0600070205080204" pitchFamily="50" charset="-128"/>
            </a:rPr>
            <a:t>　積立金は</a:t>
          </a:r>
          <a:r>
            <a:rPr kumimoji="1" lang="en-US" altLang="ja-JP" sz="1400">
              <a:latin typeface="ＭＳ Ｐゴシック" panose="020B0600070205080204" pitchFamily="50" charset="-128"/>
              <a:ea typeface="ＭＳ Ｐゴシック" panose="020B0600070205080204" pitchFamily="50" charset="-128"/>
            </a:rPr>
            <a:t>1</a:t>
          </a:r>
          <a:r>
            <a:rPr kumimoji="1" lang="ja-JP" altLang="en-US" sz="1400">
              <a:latin typeface="ＭＳ Ｐゴシック" panose="020B0600070205080204" pitchFamily="50" charset="-128"/>
              <a:ea typeface="ＭＳ Ｐゴシック" panose="020B0600070205080204" pitchFamily="50" charset="-128"/>
            </a:rPr>
            <a:t>人当たり</a:t>
          </a:r>
          <a:r>
            <a:rPr kumimoji="1" lang="en-US" altLang="ja-JP" sz="1400">
              <a:latin typeface="ＭＳ Ｐゴシック" panose="020B0600070205080204" pitchFamily="50" charset="-128"/>
              <a:ea typeface="ＭＳ Ｐゴシック" panose="020B0600070205080204" pitchFamily="50" charset="-128"/>
            </a:rPr>
            <a:t>1,797</a:t>
          </a:r>
          <a:r>
            <a:rPr kumimoji="1" lang="ja-JP" altLang="en-US" sz="1400">
              <a:latin typeface="ＭＳ Ｐゴシック" panose="020B0600070205080204" pitchFamily="50" charset="-128"/>
              <a:ea typeface="ＭＳ Ｐゴシック" panose="020B0600070205080204" pitchFamily="50" charset="-128"/>
            </a:rPr>
            <a:t>円となっており、臨時財政対策債償還基金費の積み立てによる減債基金積立金の減などにより前年度から減少し、維持補修費の</a:t>
          </a:r>
          <a:r>
            <a:rPr kumimoji="1" lang="en-US" altLang="ja-JP" sz="1400">
              <a:latin typeface="ＭＳ Ｐゴシック" panose="020B0600070205080204" pitchFamily="50" charset="-128"/>
              <a:ea typeface="ＭＳ Ｐゴシック" panose="020B0600070205080204" pitchFamily="50" charset="-128"/>
            </a:rPr>
            <a:t>1</a:t>
          </a:r>
          <a:r>
            <a:rPr kumimoji="1" lang="ja-JP" altLang="en-US" sz="1400">
              <a:latin typeface="ＭＳ Ｐゴシック" panose="020B0600070205080204" pitchFamily="50" charset="-128"/>
              <a:ea typeface="ＭＳ Ｐゴシック" panose="020B0600070205080204" pitchFamily="50" charset="-128"/>
            </a:rPr>
            <a:t>人当たりのコストは、道路除雪費の減により減少している。また、公債費は住民一人当たり</a:t>
          </a:r>
          <a:r>
            <a:rPr kumimoji="1" lang="en-US" altLang="ja-JP" sz="1400">
              <a:latin typeface="ＭＳ Ｐゴシック" panose="020B0600070205080204" pitchFamily="50" charset="-128"/>
              <a:ea typeface="ＭＳ Ｐゴシック" panose="020B0600070205080204" pitchFamily="50" charset="-128"/>
            </a:rPr>
            <a:t>44,760</a:t>
          </a:r>
          <a:r>
            <a:rPr kumimoji="1" lang="ja-JP" altLang="en-US" sz="1400">
              <a:latin typeface="ＭＳ Ｐゴシック" panose="020B0600070205080204" pitchFamily="50" charset="-128"/>
              <a:ea typeface="ＭＳ Ｐゴシック" panose="020B0600070205080204" pitchFamily="50" charset="-128"/>
            </a:rPr>
            <a:t>円となっており、街路整備事業等のインフラ系公共事業に係る起債の元金償還の本格化による影響などで増加している。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368,785
364,729
834.81
170,676,355
165,123,960
3,793,866
90,613,583
140,687,170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52070</xdr:rowOff>
    </xdr:from>
    <xdr:to>
      <xdr:col>24</xdr:col>
      <xdr:colOff>63500</xdr:colOff>
      <xdr:row>35</xdr:row>
      <xdr:rowOff>53594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5282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20845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1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52832</xdr:rowOff>
    </xdr:from>
    <xdr:to>
      <xdr:col>19</xdr:col>
      <xdr:colOff>177800</xdr:colOff>
      <xdr:row>35</xdr:row>
      <xdr:rowOff>53594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5358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148861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52832</xdr:rowOff>
    </xdr:from>
    <xdr:to>
      <xdr:col>15</xdr:col>
      <xdr:colOff>50800</xdr:colOff>
      <xdr:row>35</xdr:row>
      <xdr:rowOff>129794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53582"/>
          <a:ext cx="8890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151147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46736</xdr:rowOff>
    </xdr:from>
    <xdr:to>
      <xdr:col>10</xdr:col>
      <xdr:colOff>114300</xdr:colOff>
      <xdr:row>35</xdr:row>
      <xdr:rowOff>129794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47486"/>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139209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122191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24147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5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2794</xdr:rowOff>
    </xdr:from>
    <xdr:to>
      <xdr:col>20</xdr:col>
      <xdr:colOff>38100</xdr:colOff>
      <xdr:row>35</xdr:row>
      <xdr:rowOff>104394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0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120921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7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2032</xdr:rowOff>
    </xdr:from>
    <xdr:to>
      <xdr:col>15</xdr:col>
      <xdr:colOff>101600</xdr:colOff>
      <xdr:row>35</xdr:row>
      <xdr:rowOff>103632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120159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7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78994</xdr:rowOff>
    </xdr:from>
    <xdr:to>
      <xdr:col>10</xdr:col>
      <xdr:colOff>165100</xdr:colOff>
      <xdr:row>36</xdr:row>
      <xdr:rowOff>9144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7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167386</xdr:rowOff>
    </xdr:from>
    <xdr:to>
      <xdr:col>6</xdr:col>
      <xdr:colOff>38100</xdr:colOff>
      <xdr:row>35</xdr:row>
      <xdr:rowOff>97536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114063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7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94383</xdr:rowOff>
    </xdr:from>
    <xdr:to>
      <xdr:col>24</xdr:col>
      <xdr:colOff>63500</xdr:colOff>
      <xdr:row>56</xdr:row>
      <xdr:rowOff>165412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695583"/>
          <a:ext cx="838200" cy="7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95296</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89506</xdr:rowOff>
    </xdr:from>
    <xdr:to>
      <xdr:col>19</xdr:col>
      <xdr:colOff>177800</xdr:colOff>
      <xdr:row>56</xdr:row>
      <xdr:rowOff>94383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662006"/>
          <a:ext cx="889000" cy="103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165930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89506</xdr:rowOff>
    </xdr:from>
    <xdr:to>
      <xdr:col>15</xdr:col>
      <xdr:colOff>50800</xdr:colOff>
      <xdr:row>56</xdr:row>
      <xdr:rowOff>166740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662006"/>
          <a:ext cx="889000" cy="110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146847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149083</xdr:rowOff>
    </xdr:from>
    <xdr:to>
      <xdr:col>10</xdr:col>
      <xdr:colOff>114300</xdr:colOff>
      <xdr:row>56</xdr:row>
      <xdr:rowOff>166740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750283"/>
          <a:ext cx="889000" cy="1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69406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4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94726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114612</xdr:rowOff>
    </xdr:from>
    <xdr:to>
      <xdr:col>24</xdr:col>
      <xdr:colOff>114300</xdr:colOff>
      <xdr:row>57</xdr:row>
      <xdr:rowOff>44762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93039</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43583</xdr:rowOff>
    </xdr:from>
    <xdr:to>
      <xdr:col>20</xdr:col>
      <xdr:colOff>38100</xdr:colOff>
      <xdr:row>56</xdr:row>
      <xdr:rowOff>145183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4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161710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42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38706</xdr:rowOff>
    </xdr:from>
    <xdr:to>
      <xdr:col>15</xdr:col>
      <xdr:colOff>101600</xdr:colOff>
      <xdr:row>50</xdr:row>
      <xdr:rowOff>140306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6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156833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386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115940</xdr:rowOff>
    </xdr:from>
    <xdr:to>
      <xdr:col>10</xdr:col>
      <xdr:colOff>165100</xdr:colOff>
      <xdr:row>57</xdr:row>
      <xdr:rowOff>46090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62617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49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98283</xdr:rowOff>
    </xdr:from>
    <xdr:to>
      <xdr:col>6</xdr:col>
      <xdr:colOff>38100</xdr:colOff>
      <xdr:row>57</xdr:row>
      <xdr:rowOff>28433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9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44960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47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57755</xdr:rowOff>
    </xdr:from>
    <xdr:to>
      <xdr:col>24</xdr:col>
      <xdr:colOff>62865</xdr:colOff>
      <xdr:row>77</xdr:row>
      <xdr:rowOff>70069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55"/>
          <a:ext cx="1270" cy="121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73896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27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70069</xdr:rowOff>
    </xdr:from>
    <xdr:to>
      <xdr:col>24</xdr:col>
      <xdr:colOff>152400</xdr:colOff>
      <xdr:row>77</xdr:row>
      <xdr:rowOff>70069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27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4432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57755</xdr:rowOff>
    </xdr:from>
    <xdr:to>
      <xdr:col>24</xdr:col>
      <xdr:colOff>152400</xdr:colOff>
      <xdr:row>70</xdr:row>
      <xdr:rowOff>57755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24462</xdr:rowOff>
    </xdr:from>
    <xdr:to>
      <xdr:col>24</xdr:col>
      <xdr:colOff>63500</xdr:colOff>
      <xdr:row>76</xdr:row>
      <xdr:rowOff>99375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54662"/>
          <a:ext cx="838200" cy="7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159890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757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137013</xdr:rowOff>
    </xdr:from>
    <xdr:to>
      <xdr:col>24</xdr:col>
      <xdr:colOff>114300</xdr:colOff>
      <xdr:row>75</xdr:row>
      <xdr:rowOff>67163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24462</xdr:rowOff>
    </xdr:from>
    <xdr:to>
      <xdr:col>19</xdr:col>
      <xdr:colOff>177800</xdr:colOff>
      <xdr:row>77</xdr:row>
      <xdr:rowOff>25491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54662"/>
          <a:ext cx="889000" cy="17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85540</xdr:rowOff>
    </xdr:from>
    <xdr:to>
      <xdr:col>20</xdr:col>
      <xdr:colOff>38100</xdr:colOff>
      <xdr:row>75</xdr:row>
      <xdr:rowOff>15690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7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32217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4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17590</xdr:rowOff>
    </xdr:from>
    <xdr:to>
      <xdr:col>15</xdr:col>
      <xdr:colOff>50800</xdr:colOff>
      <xdr:row>77</xdr:row>
      <xdr:rowOff>25491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219240"/>
          <a:ext cx="889000" cy="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109139</xdr:rowOff>
    </xdr:from>
    <xdr:to>
      <xdr:col>15</xdr:col>
      <xdr:colOff>101600</xdr:colOff>
      <xdr:row>76</xdr:row>
      <xdr:rowOff>39289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55816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4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17590</xdr:rowOff>
    </xdr:from>
    <xdr:to>
      <xdr:col>10</xdr:col>
      <xdr:colOff>114300</xdr:colOff>
      <xdr:row>77</xdr:row>
      <xdr:rowOff>127164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19240"/>
          <a:ext cx="889000" cy="10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156634</xdr:rowOff>
    </xdr:from>
    <xdr:to>
      <xdr:col>10</xdr:col>
      <xdr:colOff>165100</xdr:colOff>
      <xdr:row>76</xdr:row>
      <xdr:rowOff>86784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1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103311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9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25479</xdr:rowOff>
    </xdr:from>
    <xdr:to>
      <xdr:col>6</xdr:col>
      <xdr:colOff>38100</xdr:colOff>
      <xdr:row>76</xdr:row>
      <xdr:rowOff>127079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143606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3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48575</xdr:rowOff>
    </xdr:from>
    <xdr:to>
      <xdr:col>24</xdr:col>
      <xdr:colOff>114300</xdr:colOff>
      <xdr:row>76</xdr:row>
      <xdr:rowOff>150175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7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27002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5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145113</xdr:rowOff>
    </xdr:from>
    <xdr:to>
      <xdr:col>20</xdr:col>
      <xdr:colOff>38100</xdr:colOff>
      <xdr:row>76</xdr:row>
      <xdr:rowOff>75264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038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66389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96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146141</xdr:rowOff>
    </xdr:from>
    <xdr:to>
      <xdr:col>15</xdr:col>
      <xdr:colOff>101600</xdr:colOff>
      <xdr:row>77</xdr:row>
      <xdr:rowOff>76291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7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67418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6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138240</xdr:rowOff>
    </xdr:from>
    <xdr:to>
      <xdr:col>10</xdr:col>
      <xdr:colOff>165100</xdr:colOff>
      <xdr:row>77</xdr:row>
      <xdr:rowOff>68390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59517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6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76364</xdr:rowOff>
    </xdr:from>
    <xdr:to>
      <xdr:col>6</xdr:col>
      <xdr:colOff>38100</xdr:colOff>
      <xdr:row>78</xdr:row>
      <xdr:rowOff>6514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7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169091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7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57404</xdr:rowOff>
    </xdr:from>
    <xdr:to>
      <xdr:col>24</xdr:col>
      <xdr:colOff>62865</xdr:colOff>
      <xdr:row>99</xdr:row>
      <xdr:rowOff>17627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87904"/>
          <a:ext cx="1270" cy="150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21454</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9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17627</xdr:rowOff>
    </xdr:from>
    <xdr:to>
      <xdr:col>24</xdr:col>
      <xdr:colOff>152400</xdr:colOff>
      <xdr:row>99</xdr:row>
      <xdr:rowOff>17627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99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4081</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57404</xdr:rowOff>
    </xdr:from>
    <xdr:to>
      <xdr:col>24</xdr:col>
      <xdr:colOff>152400</xdr:colOff>
      <xdr:row>90</xdr:row>
      <xdr:rowOff>57404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8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19359</xdr:rowOff>
    </xdr:from>
    <xdr:to>
      <xdr:col>24</xdr:col>
      <xdr:colOff>63500</xdr:colOff>
      <xdr:row>98</xdr:row>
      <xdr:rowOff>43231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6478559"/>
          <a:ext cx="838200" cy="36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146883</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263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124006</xdr:rowOff>
    </xdr:from>
    <xdr:to>
      <xdr:col>24</xdr:col>
      <xdr:colOff>114300</xdr:colOff>
      <xdr:row>96</xdr:row>
      <xdr:rowOff>54156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4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61061</xdr:rowOff>
    </xdr:from>
    <xdr:to>
      <xdr:col>19</xdr:col>
      <xdr:colOff>177800</xdr:colOff>
      <xdr:row>96</xdr:row>
      <xdr:rowOff>19359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348811"/>
          <a:ext cx="889000" cy="12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19895</xdr:rowOff>
    </xdr:from>
    <xdr:to>
      <xdr:col>20</xdr:col>
      <xdr:colOff>38100</xdr:colOff>
      <xdr:row>96</xdr:row>
      <xdr:rowOff>121495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4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112622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5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61061</xdr:rowOff>
    </xdr:from>
    <xdr:to>
      <xdr:col>15</xdr:col>
      <xdr:colOff>50800</xdr:colOff>
      <xdr:row>96</xdr:row>
      <xdr:rowOff>120366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348811"/>
          <a:ext cx="889000" cy="23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34950</xdr:rowOff>
    </xdr:from>
    <xdr:to>
      <xdr:col>15</xdr:col>
      <xdr:colOff>101600</xdr:colOff>
      <xdr:row>98</xdr:row>
      <xdr:rowOff>136550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83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127677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92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120366</xdr:rowOff>
    </xdr:from>
    <xdr:to>
      <xdr:col>10</xdr:col>
      <xdr:colOff>114300</xdr:colOff>
      <xdr:row>98</xdr:row>
      <xdr:rowOff>157694</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579566"/>
          <a:ext cx="889000" cy="38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57713</xdr:rowOff>
    </xdr:from>
    <xdr:to>
      <xdr:col>10</xdr:col>
      <xdr:colOff>165100</xdr:colOff>
      <xdr:row>98</xdr:row>
      <xdr:rowOff>159313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150440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95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79527</xdr:rowOff>
    </xdr:from>
    <xdr:to>
      <xdr:col>6</xdr:col>
      <xdr:colOff>38100</xdr:colOff>
      <xdr:row>99</xdr:row>
      <xdr:rowOff>9677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8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26204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6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163881</xdr:rowOff>
    </xdr:from>
    <xdr:to>
      <xdr:col>24</xdr:col>
      <xdr:colOff>114300</xdr:colOff>
      <xdr:row>98</xdr:row>
      <xdr:rowOff>94031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79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142308</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7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140009</xdr:rowOff>
    </xdr:from>
    <xdr:to>
      <xdr:col>20</xdr:col>
      <xdr:colOff>38100</xdr:colOff>
      <xdr:row>96</xdr:row>
      <xdr:rowOff>70159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42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86686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20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10261</xdr:rowOff>
    </xdr:from>
    <xdr:to>
      <xdr:col>15</xdr:col>
      <xdr:colOff>101600</xdr:colOff>
      <xdr:row>95</xdr:row>
      <xdr:rowOff>111861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29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128388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07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69566</xdr:rowOff>
    </xdr:from>
    <xdr:to>
      <xdr:col>10</xdr:col>
      <xdr:colOff>165100</xdr:colOff>
      <xdr:row>96</xdr:row>
      <xdr:rowOff>171166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52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16243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30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106894</xdr:rowOff>
    </xdr:from>
    <xdr:to>
      <xdr:col>6</xdr:col>
      <xdr:colOff>38100</xdr:colOff>
      <xdr:row>99</xdr:row>
      <xdr:rowOff>37044</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90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28171</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700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14884</xdr:rowOff>
    </xdr:from>
    <xdr:to>
      <xdr:col>55</xdr:col>
      <xdr:colOff>0</xdr:colOff>
      <xdr:row>37</xdr:row>
      <xdr:rowOff>64262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358534"/>
          <a:ext cx="8382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64262</xdr:rowOff>
    </xdr:from>
    <xdr:to>
      <xdr:col>50</xdr:col>
      <xdr:colOff>114300</xdr:colOff>
      <xdr:row>37</xdr:row>
      <xdr:rowOff>84836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40791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70663</xdr:rowOff>
    </xdr:from>
    <xdr:to>
      <xdr:col>45</xdr:col>
      <xdr:colOff>177800</xdr:colOff>
      <xdr:row>37</xdr:row>
      <xdr:rowOff>84836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414313"/>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43349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67005</xdr:rowOff>
    </xdr:from>
    <xdr:to>
      <xdr:col>41</xdr:col>
      <xdr:colOff>50800</xdr:colOff>
      <xdr:row>37</xdr:row>
      <xdr:rowOff>70663</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41065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81297</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135534</xdr:rowOff>
    </xdr:from>
    <xdr:to>
      <xdr:col>55</xdr:col>
      <xdr:colOff>50800</xdr:colOff>
      <xdr:row>37</xdr:row>
      <xdr:rowOff>65684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30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113961</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286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13462</xdr:rowOff>
    </xdr:from>
    <xdr:to>
      <xdr:col>50</xdr:col>
      <xdr:colOff>165100</xdr:colOff>
      <xdr:row>37</xdr:row>
      <xdr:rowOff>115062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3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106189</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449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34036</xdr:rowOff>
    </xdr:from>
    <xdr:to>
      <xdr:col>46</xdr:col>
      <xdr:colOff>38100</xdr:colOff>
      <xdr:row>37</xdr:row>
      <xdr:rowOff>135636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126763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470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19863</xdr:rowOff>
    </xdr:from>
    <xdr:to>
      <xdr:col>41</xdr:col>
      <xdr:colOff>101600</xdr:colOff>
      <xdr:row>37</xdr:row>
      <xdr:rowOff>121463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3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112590</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456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16205</xdr:rowOff>
    </xdr:from>
    <xdr:to>
      <xdr:col>36</xdr:col>
      <xdr:colOff>165100</xdr:colOff>
      <xdr:row>37</xdr:row>
      <xdr:rowOff>117805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3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108932</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452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23857</xdr:rowOff>
    </xdr:from>
    <xdr:to>
      <xdr:col>55</xdr:col>
      <xdr:colOff>0</xdr:colOff>
      <xdr:row>56</xdr:row>
      <xdr:rowOff>61061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625057"/>
          <a:ext cx="838200" cy="3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161682</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9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106782</xdr:rowOff>
    </xdr:from>
    <xdr:to>
      <xdr:col>50</xdr:col>
      <xdr:colOff>114300</xdr:colOff>
      <xdr:row>56</xdr:row>
      <xdr:rowOff>61061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022182"/>
          <a:ext cx="889000" cy="64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110190</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7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106782</xdr:rowOff>
    </xdr:from>
    <xdr:to>
      <xdr:col>45</xdr:col>
      <xdr:colOff>177800</xdr:colOff>
      <xdr:row>56</xdr:row>
      <xdr:rowOff>96609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022182"/>
          <a:ext cx="889000" cy="67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86701</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46031</xdr:rowOff>
    </xdr:from>
    <xdr:to>
      <xdr:col>41</xdr:col>
      <xdr:colOff>50800</xdr:colOff>
      <xdr:row>56</xdr:row>
      <xdr:rowOff>96609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647231"/>
          <a:ext cx="889000" cy="5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129246</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107275</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144507</xdr:rowOff>
    </xdr:from>
    <xdr:to>
      <xdr:col>55</xdr:col>
      <xdr:colOff>50800</xdr:colOff>
      <xdr:row>56</xdr:row>
      <xdr:rowOff>74657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57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167384</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42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10261</xdr:rowOff>
    </xdr:from>
    <xdr:to>
      <xdr:col>50</xdr:col>
      <xdr:colOff>165100</xdr:colOff>
      <xdr:row>56</xdr:row>
      <xdr:rowOff>111861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1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128388</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938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55982</xdr:rowOff>
    </xdr:from>
    <xdr:to>
      <xdr:col>46</xdr:col>
      <xdr:colOff>38100</xdr:colOff>
      <xdr:row>52</xdr:row>
      <xdr:rowOff>157582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897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2659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874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45809</xdr:rowOff>
    </xdr:from>
    <xdr:to>
      <xdr:col>41</xdr:col>
      <xdr:colOff>101600</xdr:colOff>
      <xdr:row>56</xdr:row>
      <xdr:rowOff>147409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64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138536</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973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166681</xdr:rowOff>
    </xdr:from>
    <xdr:to>
      <xdr:col>36</xdr:col>
      <xdr:colOff>165100</xdr:colOff>
      <xdr:row>56</xdr:row>
      <xdr:rowOff>96831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59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113358</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9371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42937</xdr:rowOff>
    </xdr:from>
    <xdr:to>
      <xdr:col>55</xdr:col>
      <xdr:colOff>0</xdr:colOff>
      <xdr:row>76</xdr:row>
      <xdr:rowOff>59477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730237"/>
          <a:ext cx="838200" cy="35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100931</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02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161662</xdr:rowOff>
    </xdr:from>
    <xdr:to>
      <xdr:col>50</xdr:col>
      <xdr:colOff>114300</xdr:colOff>
      <xdr:row>76</xdr:row>
      <xdr:rowOff>59477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2848962"/>
          <a:ext cx="889000" cy="24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16708</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3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161662</xdr:rowOff>
    </xdr:from>
    <xdr:to>
      <xdr:col>45</xdr:col>
      <xdr:colOff>177800</xdr:colOff>
      <xdr:row>77</xdr:row>
      <xdr:rowOff>50988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848962"/>
          <a:ext cx="889000" cy="40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161641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3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50988</xdr:rowOff>
    </xdr:from>
    <xdr:to>
      <xdr:col>41</xdr:col>
      <xdr:colOff>50800</xdr:colOff>
      <xdr:row>77</xdr:row>
      <xdr:rowOff>63021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252638"/>
          <a:ext cx="889000" cy="1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130861</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142194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163587</xdr:rowOff>
    </xdr:from>
    <xdr:to>
      <xdr:col>55</xdr:col>
      <xdr:colOff>50800</xdr:colOff>
      <xdr:row>74</xdr:row>
      <xdr:rowOff>93737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67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15014</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53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8677</xdr:rowOff>
    </xdr:from>
    <xdr:to>
      <xdr:col>50</xdr:col>
      <xdr:colOff>165100</xdr:colOff>
      <xdr:row>76</xdr:row>
      <xdr:rowOff>110277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0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126805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81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110862</xdr:rowOff>
    </xdr:from>
    <xdr:to>
      <xdr:col>46</xdr:col>
      <xdr:colOff>38100</xdr:colOff>
      <xdr:row>75</xdr:row>
      <xdr:rowOff>41012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79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57539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57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188</xdr:rowOff>
    </xdr:from>
    <xdr:to>
      <xdr:col>41</xdr:col>
      <xdr:colOff>101600</xdr:colOff>
      <xdr:row>77</xdr:row>
      <xdr:rowOff>101788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20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118315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97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12221</xdr:rowOff>
    </xdr:from>
    <xdr:to>
      <xdr:col>36</xdr:col>
      <xdr:colOff>165100</xdr:colOff>
      <xdr:row>77</xdr:row>
      <xdr:rowOff>113821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2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130348</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98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135079</xdr:rowOff>
    </xdr:from>
    <xdr:to>
      <xdr:col>55</xdr:col>
      <xdr:colOff>0</xdr:colOff>
      <xdr:row>97</xdr:row>
      <xdr:rowOff>44047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594279"/>
          <a:ext cx="838200" cy="8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143434</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02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135079</xdr:rowOff>
    </xdr:from>
    <xdr:to>
      <xdr:col>50</xdr:col>
      <xdr:colOff>114300</xdr:colOff>
      <xdr:row>97</xdr:row>
      <xdr:rowOff>11195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594279"/>
          <a:ext cx="889000" cy="4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107707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7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2801</xdr:rowOff>
    </xdr:from>
    <xdr:to>
      <xdr:col>45</xdr:col>
      <xdr:colOff>177800</xdr:colOff>
      <xdr:row>97</xdr:row>
      <xdr:rowOff>11195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633451"/>
          <a:ext cx="889000" cy="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75458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2801</xdr:rowOff>
    </xdr:from>
    <xdr:to>
      <xdr:col>41</xdr:col>
      <xdr:colOff>50800</xdr:colOff>
      <xdr:row>97</xdr:row>
      <xdr:rowOff>9038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633451"/>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97829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102891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7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164697</xdr:rowOff>
    </xdr:from>
    <xdr:to>
      <xdr:col>55</xdr:col>
      <xdr:colOff>50800</xdr:colOff>
      <xdr:row>97</xdr:row>
      <xdr:rowOff>94847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2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16124</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47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84279</xdr:rowOff>
    </xdr:from>
    <xdr:to>
      <xdr:col>50</xdr:col>
      <xdr:colOff>165100</xdr:colOff>
      <xdr:row>97</xdr:row>
      <xdr:rowOff>14429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54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30956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31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131845</xdr:rowOff>
    </xdr:from>
    <xdr:to>
      <xdr:col>46</xdr:col>
      <xdr:colOff>38100</xdr:colOff>
      <xdr:row>97</xdr:row>
      <xdr:rowOff>61995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78522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36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123451</xdr:rowOff>
    </xdr:from>
    <xdr:to>
      <xdr:col>41</xdr:col>
      <xdr:colOff>101600</xdr:colOff>
      <xdr:row>97</xdr:row>
      <xdr:rowOff>53601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58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70128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35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129688</xdr:rowOff>
    </xdr:from>
    <xdr:to>
      <xdr:col>36</xdr:col>
      <xdr:colOff>165100</xdr:colOff>
      <xdr:row>97</xdr:row>
      <xdr:rowOff>59838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76365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36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117493</xdr:rowOff>
    </xdr:from>
    <xdr:to>
      <xdr:col>85</xdr:col>
      <xdr:colOff>127000</xdr:colOff>
      <xdr:row>35</xdr:row>
      <xdr:rowOff>7602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5946793"/>
          <a:ext cx="838200" cy="6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0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7602</xdr:rowOff>
    </xdr:from>
    <xdr:to>
      <xdr:col>81</xdr:col>
      <xdr:colOff>50800</xdr:colOff>
      <xdr:row>35</xdr:row>
      <xdr:rowOff>101818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008352"/>
          <a:ext cx="889000" cy="9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169217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16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74386</xdr:rowOff>
    </xdr:from>
    <xdr:to>
      <xdr:col>76</xdr:col>
      <xdr:colOff>114300</xdr:colOff>
      <xdr:row>35</xdr:row>
      <xdr:rowOff>101818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0751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126854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74386</xdr:rowOff>
    </xdr:from>
    <xdr:to>
      <xdr:col>71</xdr:col>
      <xdr:colOff>177800</xdr:colOff>
      <xdr:row>35</xdr:row>
      <xdr:rowOff>109329</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075136"/>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125947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6258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66693</xdr:rowOff>
    </xdr:from>
    <xdr:to>
      <xdr:col>85</xdr:col>
      <xdr:colOff>177800</xdr:colOff>
      <xdr:row>34</xdr:row>
      <xdr:rowOff>168293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589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89570</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7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128252</xdr:rowOff>
    </xdr:from>
    <xdr:to>
      <xdr:col>81</xdr:col>
      <xdr:colOff>101600</xdr:colOff>
      <xdr:row>35</xdr:row>
      <xdr:rowOff>58402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595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74929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73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51018</xdr:rowOff>
    </xdr:from>
    <xdr:to>
      <xdr:col>76</xdr:col>
      <xdr:colOff>165100</xdr:colOff>
      <xdr:row>35</xdr:row>
      <xdr:rowOff>152618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05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143745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14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23586</xdr:rowOff>
    </xdr:from>
    <xdr:to>
      <xdr:col>72</xdr:col>
      <xdr:colOff>38100</xdr:colOff>
      <xdr:row>35</xdr:row>
      <xdr:rowOff>125186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02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141713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79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58529</xdr:rowOff>
    </xdr:from>
    <xdr:to>
      <xdr:col>67</xdr:col>
      <xdr:colOff>101600</xdr:colOff>
      <xdr:row>35</xdr:row>
      <xdr:rowOff>160129</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0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5206</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83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26924</xdr:rowOff>
    </xdr:from>
    <xdr:to>
      <xdr:col>85</xdr:col>
      <xdr:colOff>127000</xdr:colOff>
      <xdr:row>57</xdr:row>
      <xdr:rowOff>67101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799574"/>
          <a:ext cx="838200" cy="4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168565</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426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750</xdr:rowOff>
    </xdr:from>
    <xdr:to>
      <xdr:col>81</xdr:col>
      <xdr:colOff>50800</xdr:colOff>
      <xdr:row>57</xdr:row>
      <xdr:rowOff>67101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9773400"/>
          <a:ext cx="889000" cy="6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121893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3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30410</xdr:rowOff>
    </xdr:from>
    <xdr:to>
      <xdr:col>76</xdr:col>
      <xdr:colOff>114300</xdr:colOff>
      <xdr:row>57</xdr:row>
      <xdr:rowOff>750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9631610"/>
          <a:ext cx="889000" cy="14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85202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30410</xdr:rowOff>
    </xdr:from>
    <xdr:to>
      <xdr:col>71</xdr:col>
      <xdr:colOff>177800</xdr:colOff>
      <xdr:row>57</xdr:row>
      <xdr:rowOff>114382</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631610"/>
          <a:ext cx="889000" cy="25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131583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7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73982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50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147574</xdr:rowOff>
    </xdr:from>
    <xdr:to>
      <xdr:col>85</xdr:col>
      <xdr:colOff>177800</xdr:colOff>
      <xdr:row>57</xdr:row>
      <xdr:rowOff>77724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74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126001</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7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16301</xdr:rowOff>
    </xdr:from>
    <xdr:to>
      <xdr:col>81</xdr:col>
      <xdr:colOff>101600</xdr:colOff>
      <xdr:row>57</xdr:row>
      <xdr:rowOff>117901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78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109028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88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121400</xdr:rowOff>
    </xdr:from>
    <xdr:to>
      <xdr:col>76</xdr:col>
      <xdr:colOff>165100</xdr:colOff>
      <xdr:row>57</xdr:row>
      <xdr:rowOff>51550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7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42677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81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151060</xdr:rowOff>
    </xdr:from>
    <xdr:to>
      <xdr:col>72</xdr:col>
      <xdr:colOff>38100</xdr:colOff>
      <xdr:row>56</xdr:row>
      <xdr:rowOff>81210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5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97737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35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63582</xdr:rowOff>
    </xdr:from>
    <xdr:to>
      <xdr:col>67</xdr:col>
      <xdr:colOff>101600</xdr:colOff>
      <xdr:row>57</xdr:row>
      <xdr:rowOff>165182</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83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156309</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92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22828</xdr:rowOff>
    </xdr:from>
    <xdr:to>
      <xdr:col>85</xdr:col>
      <xdr:colOff>126364</xdr:colOff>
      <xdr:row>78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710128"/>
          <a:ext cx="1269" cy="688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35907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409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140955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48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22828</xdr:rowOff>
    </xdr:from>
    <xdr:to>
      <xdr:col>86</xdr:col>
      <xdr:colOff>25400</xdr:colOff>
      <xdr:row>74</xdr:row>
      <xdr:rowOff>22828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71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106724</xdr:rowOff>
    </xdr:from>
    <xdr:to>
      <xdr:col>85</xdr:col>
      <xdr:colOff>127000</xdr:colOff>
      <xdr:row>76</xdr:row>
      <xdr:rowOff>156730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2965474"/>
          <a:ext cx="838200" cy="22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80357</xdr:rowOff>
    </xdr:from>
    <xdr:ext cx="378565"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820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101930</xdr:rowOff>
    </xdr:from>
    <xdr:to>
      <xdr:col>85</xdr:col>
      <xdr:colOff>177800</xdr:colOff>
      <xdr:row>78</xdr:row>
      <xdr:rowOff>32080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158845</xdr:rowOff>
    </xdr:from>
    <xdr:to>
      <xdr:col>81</xdr:col>
      <xdr:colOff>50800</xdr:colOff>
      <xdr:row>75</xdr:row>
      <xdr:rowOff>106724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2160345"/>
          <a:ext cx="889000" cy="80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69126</xdr:rowOff>
    </xdr:from>
    <xdr:to>
      <xdr:col>81</xdr:col>
      <xdr:colOff>101600</xdr:colOff>
      <xdr:row>77</xdr:row>
      <xdr:rowOff>170726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161853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363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158845</xdr:rowOff>
    </xdr:from>
    <xdr:to>
      <xdr:col>76</xdr:col>
      <xdr:colOff>114300</xdr:colOff>
      <xdr:row>71</xdr:row>
      <xdr:rowOff>70891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2160345"/>
          <a:ext cx="889000" cy="8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146165</xdr:rowOff>
    </xdr:from>
    <xdr:to>
      <xdr:col>76</xdr:col>
      <xdr:colOff>165100</xdr:colOff>
      <xdr:row>77</xdr:row>
      <xdr:rowOff>76315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67442</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69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70891</xdr:rowOff>
    </xdr:from>
    <xdr:to>
      <xdr:col>71</xdr:col>
      <xdr:colOff>177800</xdr:colOff>
      <xdr:row>76</xdr:row>
      <xdr:rowOff>144672</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2243841"/>
          <a:ext cx="889000" cy="93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170111</xdr:rowOff>
    </xdr:from>
    <xdr:to>
      <xdr:col>72</xdr:col>
      <xdr:colOff>38100</xdr:colOff>
      <xdr:row>77</xdr:row>
      <xdr:rowOff>100261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20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91388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9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23521</xdr:rowOff>
    </xdr:from>
    <xdr:to>
      <xdr:col>67</xdr:col>
      <xdr:colOff>101600</xdr:colOff>
      <xdr:row>77</xdr:row>
      <xdr:rowOff>125121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116248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3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105930</xdr:rowOff>
    </xdr:from>
    <xdr:to>
      <xdr:col>85</xdr:col>
      <xdr:colOff>177800</xdr:colOff>
      <xdr:row>77</xdr:row>
      <xdr:rowOff>36080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13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128807</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2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55924</xdr:rowOff>
    </xdr:from>
    <xdr:to>
      <xdr:col>81</xdr:col>
      <xdr:colOff>101600</xdr:colOff>
      <xdr:row>75</xdr:row>
      <xdr:rowOff>157525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29146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2601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268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108045</xdr:rowOff>
    </xdr:from>
    <xdr:to>
      <xdr:col>76</xdr:col>
      <xdr:colOff>165100</xdr:colOff>
      <xdr:row>71</xdr:row>
      <xdr:rowOff>38195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21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54722</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188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20091</xdr:rowOff>
    </xdr:from>
    <xdr:to>
      <xdr:col>72</xdr:col>
      <xdr:colOff>38100</xdr:colOff>
      <xdr:row>71</xdr:row>
      <xdr:rowOff>121691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219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138218</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36111" y="1196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93872</xdr:rowOff>
    </xdr:from>
    <xdr:to>
      <xdr:col>67</xdr:col>
      <xdr:colOff>101600</xdr:colOff>
      <xdr:row>77</xdr:row>
      <xdr:rowOff>24022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1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40549</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289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163833</xdr:rowOff>
    </xdr:from>
    <xdr:to>
      <xdr:col>85</xdr:col>
      <xdr:colOff>127000</xdr:colOff>
      <xdr:row>93</xdr:row>
      <xdr:rowOff>31637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5937233"/>
          <a:ext cx="838200" cy="3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153607</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09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31637</xdr:rowOff>
    </xdr:from>
    <xdr:to>
      <xdr:col>81</xdr:col>
      <xdr:colOff>50800</xdr:colOff>
      <xdr:row>93</xdr:row>
      <xdr:rowOff>53550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5976487"/>
          <a:ext cx="889000" cy="2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101454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2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53550</xdr:rowOff>
    </xdr:from>
    <xdr:to>
      <xdr:col>76</xdr:col>
      <xdr:colOff>114300</xdr:colOff>
      <xdr:row>93</xdr:row>
      <xdr:rowOff>62988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5998400"/>
          <a:ext cx="889000" cy="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125065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24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62988</xdr:rowOff>
    </xdr:from>
    <xdr:to>
      <xdr:col>71</xdr:col>
      <xdr:colOff>177800</xdr:colOff>
      <xdr:row>93</xdr:row>
      <xdr:rowOff>95776</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2814300" y="16007838"/>
          <a:ext cx="889000" cy="3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102858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21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83362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19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113033</xdr:rowOff>
    </xdr:from>
    <xdr:to>
      <xdr:col>85</xdr:col>
      <xdr:colOff>177800</xdr:colOff>
      <xdr:row>93</xdr:row>
      <xdr:rowOff>43183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588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135910</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573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152287</xdr:rowOff>
    </xdr:from>
    <xdr:to>
      <xdr:col>81</xdr:col>
      <xdr:colOff>101600</xdr:colOff>
      <xdr:row>93</xdr:row>
      <xdr:rowOff>82437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592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98964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570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2750</xdr:rowOff>
    </xdr:from>
    <xdr:to>
      <xdr:col>76</xdr:col>
      <xdr:colOff>165100</xdr:colOff>
      <xdr:row>93</xdr:row>
      <xdr:rowOff>104350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594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120877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572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12188</xdr:rowOff>
    </xdr:from>
    <xdr:to>
      <xdr:col>72</xdr:col>
      <xdr:colOff>38100</xdr:colOff>
      <xdr:row>93</xdr:row>
      <xdr:rowOff>113788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595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130315</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573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44976</xdr:rowOff>
    </xdr:from>
    <xdr:to>
      <xdr:col>67</xdr:col>
      <xdr:colOff>101600</xdr:colOff>
      <xdr:row>93</xdr:row>
      <xdr:rowOff>146576</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59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163103</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57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災害復旧費は住民一人当たり</a:t>
          </a:r>
          <a:r>
            <a:rPr kumimoji="1" lang="en-US" altLang="ja-JP" sz="1300">
              <a:latin typeface="ＭＳ Ｐゴシック" panose="020B0600070205080204" pitchFamily="50" charset="-128"/>
              <a:ea typeface="ＭＳ Ｐゴシック" panose="020B0600070205080204" pitchFamily="50" charset="-128"/>
            </a:rPr>
            <a:t>3,702</a:t>
          </a:r>
          <a:r>
            <a:rPr kumimoji="1" lang="ja-JP" altLang="en-US" sz="1300">
              <a:latin typeface="ＭＳ Ｐゴシック" panose="020B0600070205080204" pitchFamily="50" charset="-128"/>
              <a:ea typeface="ＭＳ Ｐゴシック" panose="020B0600070205080204" pitchFamily="50" charset="-128"/>
            </a:rPr>
            <a:t>円となっており、全国平均に比べ高いのは令和元年度からの東日本台風災害関連事業等の増によることが主な要因であるが、令和４年度は農業施設復旧事業費の減により減少している。　</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38,920</a:t>
          </a:r>
          <a:r>
            <a:rPr kumimoji="1" lang="ja-JP" altLang="en-US" sz="1300">
              <a:latin typeface="ＭＳ Ｐゴシック" panose="020B0600070205080204" pitchFamily="50" charset="-128"/>
              <a:ea typeface="ＭＳ Ｐゴシック" panose="020B0600070205080204" pitchFamily="50" charset="-128"/>
            </a:rPr>
            <a:t>円となっており、近年は、類似団体平均及び全国平均に比べ低い水準となっている。令和４年度は、信州新町小学校移転に伴う多目的棟建設事業費の増などにより増加に転じた。今後も、小・中学校の長寿命化対策経費の増加が見込まれる。</a:t>
          </a: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55,926</a:t>
          </a:r>
          <a:r>
            <a:rPr kumimoji="1" lang="ja-JP" altLang="en-US" sz="1300">
              <a:latin typeface="ＭＳ Ｐゴシック" panose="020B0600070205080204" pitchFamily="50" charset="-128"/>
              <a:ea typeface="ＭＳ Ｐゴシック" panose="020B0600070205080204" pitchFamily="50" charset="-128"/>
            </a:rPr>
            <a:t>円となっており、コロナ経済対策のプレミアム付き商品券事業費の増に伴い、増加している。</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36,954</a:t>
          </a:r>
          <a:r>
            <a:rPr kumimoji="1" lang="ja-JP" altLang="en-US" sz="1300">
              <a:latin typeface="ＭＳ Ｐゴシック" panose="020B0600070205080204" pitchFamily="50" charset="-128"/>
              <a:ea typeface="ＭＳ Ｐゴシック" panose="020B0600070205080204" pitchFamily="50" charset="-128"/>
            </a:rPr>
            <a:t>円となっており、台風災害に伴う災害廃棄物の収集運搬費の減や新型コロナワクチン接種事業費の減などにより、大幅に減少している。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44,761</a:t>
          </a:r>
          <a:r>
            <a:rPr kumimoji="1" lang="ja-JP" altLang="en-US" sz="1300">
              <a:latin typeface="ＭＳ Ｐゴシック" panose="020B0600070205080204" pitchFamily="50" charset="-128"/>
              <a:ea typeface="ＭＳ Ｐゴシック" panose="020B0600070205080204" pitchFamily="50" charset="-128"/>
            </a:rPr>
            <a:t>円となっており、街路整備事業等のインフラ系公共事業に係る起債の元金償還の本格化による影響などで増加している。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財政調整基金残高は平成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年度以降取崩額が積立額を上回ることなどにより目減り傾向が続いたが、令和４年度は、前年度決算剰余金の</a:t>
          </a:r>
          <a:r>
            <a:rPr kumimoji="1" lang="en-US" altLang="ja-JP" sz="1300">
              <a:latin typeface="ＭＳ ゴシック" pitchFamily="49" charset="-128"/>
              <a:ea typeface="ＭＳ ゴシック" pitchFamily="49" charset="-128"/>
            </a:rPr>
            <a:t>1/2</a:t>
          </a:r>
          <a:r>
            <a:rPr kumimoji="1" lang="ja-JP" altLang="en-US" sz="1300">
              <a:latin typeface="ＭＳ ゴシック" pitchFamily="49" charset="-128"/>
              <a:ea typeface="ＭＳ ゴシック" pitchFamily="49" charset="-128"/>
            </a:rPr>
            <a:t>の</a:t>
          </a:r>
          <a:r>
            <a:rPr kumimoji="1" lang="en-US" altLang="ja-JP" sz="1300">
              <a:latin typeface="ＭＳ ゴシック" pitchFamily="49" charset="-128"/>
              <a:ea typeface="ＭＳ ゴシック" pitchFamily="49" charset="-128"/>
            </a:rPr>
            <a:t>20.2</a:t>
          </a:r>
          <a:r>
            <a:rPr kumimoji="1" lang="ja-JP" altLang="en-US" sz="1300">
              <a:latin typeface="ＭＳ ゴシック" pitchFamily="49" charset="-128"/>
              <a:ea typeface="ＭＳ ゴシック" pitchFamily="49" charset="-128"/>
            </a:rPr>
            <a:t>億円を積み立てる一方、当初</a:t>
          </a:r>
          <a:r>
            <a:rPr kumimoji="1" lang="en-US" altLang="ja-JP" sz="1300">
              <a:latin typeface="ＭＳ ゴシック" pitchFamily="49" charset="-128"/>
              <a:ea typeface="ＭＳ ゴシック" pitchFamily="49" charset="-128"/>
            </a:rPr>
            <a:t>24.7</a:t>
          </a:r>
          <a:r>
            <a:rPr kumimoji="1" lang="ja-JP" altLang="en-US" sz="1300">
              <a:latin typeface="ＭＳ ゴシック" pitchFamily="49" charset="-128"/>
              <a:ea typeface="ＭＳ ゴシック" pitchFamily="49" charset="-128"/>
            </a:rPr>
            <a:t>億円と見込んだ基金の取り崩しは、市税、地方消費税交付金などの一般財源の増収により行わなかったため、前年度比で増加している。</a:t>
          </a:r>
        </a:p>
        <a:p>
          <a:r>
            <a:rPr kumimoji="1" lang="ja-JP" altLang="en-US" sz="1300">
              <a:latin typeface="ＭＳ ゴシック" pitchFamily="49" charset="-128"/>
              <a:ea typeface="ＭＳ ゴシック" pitchFamily="49" charset="-128"/>
            </a:rPr>
            <a:t>　また、実質単年度収支は赤字となっているものの、健全な行財政運営を着実に進めており、実質収支額は継続的に黒字を確保している。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一般会計、特別会計、企業会計において、実質収支額及び資金剰余額は黒字のため、連結実質赤字額は生じていない。</a:t>
          </a:r>
        </a:p>
        <a:p>
          <a:r>
            <a:rPr kumimoji="1" lang="ja-JP" altLang="en-US" sz="1400">
              <a:latin typeface="ＭＳ ゴシック" pitchFamily="49" charset="-128"/>
              <a:ea typeface="ＭＳ ゴシック" pitchFamily="49" charset="-128"/>
            </a:rPr>
            <a:t>　一般会計については、今後も前年度と同程度の割合を維持していくように努める。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2" width="2.1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170676355</v>
      </c>
      <c r="BO4" s="449"/>
      <c r="BP4" s="449"/>
      <c r="BQ4" s="449"/>
      <c r="BR4" s="449"/>
      <c r="BS4" s="449"/>
      <c r="BT4" s="449"/>
      <c r="BU4" s="450"/>
      <c r="BV4" s="448">
        <v>175991415</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4.2</v>
      </c>
      <c r="CU4" s="589"/>
      <c r="CV4" s="589"/>
      <c r="CW4" s="589"/>
      <c r="CX4" s="589"/>
      <c r="CY4" s="589"/>
      <c r="CZ4" s="589"/>
      <c r="DA4" s="590"/>
      <c r="DB4" s="588">
        <v>4.4000000000000004</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165123960</v>
      </c>
      <c r="BO5" s="420"/>
      <c r="BP5" s="420"/>
      <c r="BQ5" s="420"/>
      <c r="BR5" s="420"/>
      <c r="BS5" s="420"/>
      <c r="BT5" s="420"/>
      <c r="BU5" s="421"/>
      <c r="BV5" s="419">
        <v>170095758</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90.6</v>
      </c>
      <c r="CU5" s="417"/>
      <c r="CV5" s="417"/>
      <c r="CW5" s="417"/>
      <c r="CX5" s="417"/>
      <c r="CY5" s="417"/>
      <c r="CZ5" s="417"/>
      <c r="DA5" s="418"/>
      <c r="DB5" s="416">
        <v>86.4</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5552395</v>
      </c>
      <c r="BO6" s="420"/>
      <c r="BP6" s="420"/>
      <c r="BQ6" s="420"/>
      <c r="BR6" s="420"/>
      <c r="BS6" s="420"/>
      <c r="BT6" s="420"/>
      <c r="BU6" s="421"/>
      <c r="BV6" s="419">
        <v>5895657</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94.1</v>
      </c>
      <c r="CU6" s="563"/>
      <c r="CV6" s="563"/>
      <c r="CW6" s="563"/>
      <c r="CX6" s="563"/>
      <c r="CY6" s="563"/>
      <c r="CZ6" s="563"/>
      <c r="DA6" s="564"/>
      <c r="DB6" s="562">
        <v>94</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96</v>
      </c>
      <c r="AV7" s="478"/>
      <c r="AW7" s="478"/>
      <c r="AX7" s="478"/>
      <c r="AY7" s="433" t="s">
        <v>108</v>
      </c>
      <c r="AZ7" s="434"/>
      <c r="BA7" s="434"/>
      <c r="BB7" s="434"/>
      <c r="BC7" s="434"/>
      <c r="BD7" s="434"/>
      <c r="BE7" s="434"/>
      <c r="BF7" s="434"/>
      <c r="BG7" s="434"/>
      <c r="BH7" s="434"/>
      <c r="BI7" s="434"/>
      <c r="BJ7" s="434"/>
      <c r="BK7" s="434"/>
      <c r="BL7" s="434"/>
      <c r="BM7" s="435"/>
      <c r="BN7" s="419">
        <v>1758529</v>
      </c>
      <c r="BO7" s="420"/>
      <c r="BP7" s="420"/>
      <c r="BQ7" s="420"/>
      <c r="BR7" s="420"/>
      <c r="BS7" s="420"/>
      <c r="BT7" s="420"/>
      <c r="BU7" s="421"/>
      <c r="BV7" s="419">
        <v>1864685</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90613583</v>
      </c>
      <c r="CU7" s="420"/>
      <c r="CV7" s="420"/>
      <c r="CW7" s="420"/>
      <c r="CX7" s="420"/>
      <c r="CY7" s="420"/>
      <c r="CZ7" s="420"/>
      <c r="DA7" s="421"/>
      <c r="DB7" s="419">
        <v>92383584</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96</v>
      </c>
      <c r="AV8" s="478"/>
      <c r="AW8" s="478"/>
      <c r="AX8" s="478"/>
      <c r="AY8" s="433" t="s">
        <v>111</v>
      </c>
      <c r="AZ8" s="434"/>
      <c r="BA8" s="434"/>
      <c r="BB8" s="434"/>
      <c r="BC8" s="434"/>
      <c r="BD8" s="434"/>
      <c r="BE8" s="434"/>
      <c r="BF8" s="434"/>
      <c r="BG8" s="434"/>
      <c r="BH8" s="434"/>
      <c r="BI8" s="434"/>
      <c r="BJ8" s="434"/>
      <c r="BK8" s="434"/>
      <c r="BL8" s="434"/>
      <c r="BM8" s="435"/>
      <c r="BN8" s="419">
        <v>3793866</v>
      </c>
      <c r="BO8" s="420"/>
      <c r="BP8" s="420"/>
      <c r="BQ8" s="420"/>
      <c r="BR8" s="420"/>
      <c r="BS8" s="420"/>
      <c r="BT8" s="420"/>
      <c r="BU8" s="421"/>
      <c r="BV8" s="419">
        <v>4030972</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0.72</v>
      </c>
      <c r="CU8" s="523"/>
      <c r="CV8" s="523"/>
      <c r="CW8" s="523"/>
      <c r="CX8" s="523"/>
      <c r="CY8" s="523"/>
      <c r="CZ8" s="523"/>
      <c r="DA8" s="524"/>
      <c r="DB8" s="522">
        <v>0.72</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372760</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-237106</v>
      </c>
      <c r="BO9" s="420"/>
      <c r="BP9" s="420"/>
      <c r="BQ9" s="420"/>
      <c r="BR9" s="420"/>
      <c r="BS9" s="420"/>
      <c r="BT9" s="420"/>
      <c r="BU9" s="421"/>
      <c r="BV9" s="419">
        <v>-413735</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15.2</v>
      </c>
      <c r="CU9" s="417"/>
      <c r="CV9" s="417"/>
      <c r="CW9" s="417"/>
      <c r="CX9" s="417"/>
      <c r="CY9" s="417"/>
      <c r="CZ9" s="417"/>
      <c r="DA9" s="418"/>
      <c r="DB9" s="416">
        <v>14.8</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377598</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12757</v>
      </c>
      <c r="BO10" s="420"/>
      <c r="BP10" s="420"/>
      <c r="BQ10" s="420"/>
      <c r="BR10" s="420"/>
      <c r="BS10" s="420"/>
      <c r="BT10" s="420"/>
      <c r="BU10" s="421"/>
      <c r="BV10" s="419">
        <v>15082</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368785</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104</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141</v>
      </c>
      <c r="N13" s="504"/>
      <c r="O13" s="504"/>
      <c r="P13" s="504"/>
      <c r="Q13" s="505"/>
      <c r="R13" s="506">
        <v>364729</v>
      </c>
      <c r="S13" s="507"/>
      <c r="T13" s="507"/>
      <c r="U13" s="507"/>
      <c r="V13" s="508"/>
      <c r="W13" s="509" t="s">
        <v>142</v>
      </c>
      <c r="X13" s="405"/>
      <c r="Y13" s="405"/>
      <c r="Z13" s="405"/>
      <c r="AA13" s="405"/>
      <c r="AB13" s="406"/>
      <c r="AC13" s="372">
        <v>9927</v>
      </c>
      <c r="AD13" s="373"/>
      <c r="AE13" s="373"/>
      <c r="AF13" s="373"/>
      <c r="AG13" s="374"/>
      <c r="AH13" s="372">
        <v>11593</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-224349</v>
      </c>
      <c r="BO13" s="420"/>
      <c r="BP13" s="420"/>
      <c r="BQ13" s="420"/>
      <c r="BR13" s="420"/>
      <c r="BS13" s="420"/>
      <c r="BT13" s="420"/>
      <c r="BU13" s="421"/>
      <c r="BV13" s="419">
        <v>-398653</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4.9000000000000004</v>
      </c>
      <c r="CU13" s="417"/>
      <c r="CV13" s="417"/>
      <c r="CW13" s="417"/>
      <c r="CX13" s="417"/>
      <c r="CY13" s="417"/>
      <c r="CZ13" s="417"/>
      <c r="DA13" s="418"/>
      <c r="DB13" s="416">
        <v>4.3</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147</v>
      </c>
      <c r="M14" s="546"/>
      <c r="N14" s="546"/>
      <c r="O14" s="546"/>
      <c r="P14" s="546"/>
      <c r="Q14" s="547"/>
      <c r="R14" s="506">
        <v>371651</v>
      </c>
      <c r="S14" s="507"/>
      <c r="T14" s="507"/>
      <c r="U14" s="507"/>
      <c r="V14" s="508"/>
      <c r="W14" s="510"/>
      <c r="X14" s="408"/>
      <c r="Y14" s="408"/>
      <c r="Z14" s="408"/>
      <c r="AA14" s="408"/>
      <c r="AB14" s="409"/>
      <c r="AC14" s="499">
        <v>5.6</v>
      </c>
      <c r="AD14" s="500"/>
      <c r="AE14" s="500"/>
      <c r="AF14" s="500"/>
      <c r="AG14" s="501"/>
      <c r="AH14" s="499">
        <v>6.3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27.7</v>
      </c>
      <c r="CU14" s="517"/>
      <c r="CV14" s="517"/>
      <c r="CW14" s="517"/>
      <c r="CX14" s="517"/>
      <c r="CY14" s="517"/>
      <c r="CZ14" s="517"/>
      <c r="DA14" s="518"/>
      <c r="DB14" s="516">
        <v>33</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149</v>
      </c>
      <c r="N15" s="504"/>
      <c r="O15" s="504"/>
      <c r="P15" s="504"/>
      <c r="Q15" s="505"/>
      <c r="R15" s="506">
        <v>367716</v>
      </c>
      <c r="S15" s="507"/>
      <c r="T15" s="507"/>
      <c r="U15" s="507"/>
      <c r="V15" s="508"/>
      <c r="W15" s="509" t="s">
        <v>150</v>
      </c>
      <c r="X15" s="405"/>
      <c r="Y15" s="405"/>
      <c r="Z15" s="405"/>
      <c r="AA15" s="405"/>
      <c r="AB15" s="406"/>
      <c r="AC15" s="372">
        <v>39383</v>
      </c>
      <c r="AD15" s="373"/>
      <c r="AE15" s="373"/>
      <c r="AF15" s="373"/>
      <c r="AG15" s="374"/>
      <c r="AH15" s="372">
        <v>41409</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52475452</v>
      </c>
      <c r="BO15" s="449"/>
      <c r="BP15" s="449"/>
      <c r="BQ15" s="449"/>
      <c r="BR15" s="449"/>
      <c r="BS15" s="449"/>
      <c r="BT15" s="449"/>
      <c r="BU15" s="450"/>
      <c r="BV15" s="448">
        <v>49899636</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22.1</v>
      </c>
      <c r="AD16" s="500"/>
      <c r="AE16" s="500"/>
      <c r="AF16" s="500"/>
      <c r="AG16" s="501"/>
      <c r="AH16" s="499">
        <v>22.6</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72825780</v>
      </c>
      <c r="BO16" s="420"/>
      <c r="BP16" s="420"/>
      <c r="BQ16" s="420"/>
      <c r="BR16" s="420"/>
      <c r="BS16" s="420"/>
      <c r="BT16" s="420"/>
      <c r="BU16" s="421"/>
      <c r="BV16" s="419">
        <v>71049365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128507</v>
      </c>
      <c r="AD17" s="373"/>
      <c r="AE17" s="373"/>
      <c r="AF17" s="373"/>
      <c r="AG17" s="374"/>
      <c r="AH17" s="372">
        <v>130419</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66707522</v>
      </c>
      <c r="BO17" s="420"/>
      <c r="BP17" s="420"/>
      <c r="BQ17" s="420"/>
      <c r="BR17" s="420"/>
      <c r="BS17" s="420"/>
      <c r="BT17" s="420"/>
      <c r="BU17" s="421"/>
      <c r="BV17" s="419">
        <v>63305186</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160</v>
      </c>
      <c r="C18" s="470"/>
      <c r="D18" s="470"/>
      <c r="E18" s="471"/>
      <c r="F18" s="471"/>
      <c r="G18" s="471"/>
      <c r="H18" s="471"/>
      <c r="I18" s="471"/>
      <c r="J18" s="471"/>
      <c r="K18" s="471"/>
      <c r="L18" s="472">
        <v>834.81</v>
      </c>
      <c r="M18" s="472"/>
      <c r="N18" s="472"/>
      <c r="O18" s="472"/>
      <c r="P18" s="472"/>
      <c r="Q18" s="472"/>
      <c r="R18" s="473"/>
      <c r="S18" s="473"/>
      <c r="T18" s="473"/>
      <c r="U18" s="473"/>
      <c r="V18" s="474"/>
      <c r="W18" s="490"/>
      <c r="X18" s="491"/>
      <c r="Y18" s="491"/>
      <c r="Z18" s="491"/>
      <c r="AA18" s="491"/>
      <c r="AB18" s="515"/>
      <c r="AC18" s="389">
        <v>72.3</v>
      </c>
      <c r="AD18" s="390"/>
      <c r="AE18" s="390"/>
      <c r="AF18" s="390"/>
      <c r="AG18" s="475"/>
      <c r="AH18" s="389">
        <v>71.099999999999994</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85024140</v>
      </c>
      <c r="BO18" s="420"/>
      <c r="BP18" s="420"/>
      <c r="BQ18" s="420"/>
      <c r="BR18" s="420"/>
      <c r="BS18" s="420"/>
      <c r="BT18" s="420"/>
      <c r="BU18" s="421"/>
      <c r="BV18" s="419">
        <v>84523224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162</v>
      </c>
      <c r="C19" s="470"/>
      <c r="D19" s="470"/>
      <c r="E19" s="471"/>
      <c r="F19" s="471"/>
      <c r="G19" s="471"/>
      <c r="H19" s="471"/>
      <c r="I19" s="471"/>
      <c r="J19" s="471"/>
      <c r="K19" s="471"/>
      <c r="L19" s="479">
        <v>447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108478101</v>
      </c>
      <c r="BO19" s="420"/>
      <c r="BP19" s="420"/>
      <c r="BQ19" s="420"/>
      <c r="BR19" s="420"/>
      <c r="BS19" s="420"/>
      <c r="BT19" s="420"/>
      <c r="BU19" s="421"/>
      <c r="BV19" s="419">
        <v>108810191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164</v>
      </c>
      <c r="C20" s="470"/>
      <c r="D20" s="470"/>
      <c r="E20" s="471"/>
      <c r="F20" s="471"/>
      <c r="G20" s="471"/>
      <c r="H20" s="471"/>
      <c r="I20" s="471"/>
      <c r="J20" s="471"/>
      <c r="K20" s="471"/>
      <c r="L20" s="479">
        <v>156975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140687170</v>
      </c>
      <c r="BO22" s="449"/>
      <c r="BP22" s="449"/>
      <c r="BQ22" s="449"/>
      <c r="BR22" s="449"/>
      <c r="BS22" s="449"/>
      <c r="BT22" s="449"/>
      <c r="BU22" s="450"/>
      <c r="BV22" s="448">
        <v>150561530</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89356607</v>
      </c>
      <c r="BO23" s="420"/>
      <c r="BP23" s="420"/>
      <c r="BQ23" s="420"/>
      <c r="BR23" s="420"/>
      <c r="BS23" s="420"/>
      <c r="BT23" s="420"/>
      <c r="BU23" s="421"/>
      <c r="BV23" s="419">
        <v>92412441</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174</v>
      </c>
      <c r="F24" s="376"/>
      <c r="G24" s="376"/>
      <c r="H24" s="376"/>
      <c r="I24" s="376"/>
      <c r="J24" s="376"/>
      <c r="K24" s="377"/>
      <c r="L24" s="372">
        <v>1</v>
      </c>
      <c r="M24" s="373"/>
      <c r="N24" s="373"/>
      <c r="O24" s="373"/>
      <c r="P24" s="374"/>
      <c r="Q24" s="372">
        <v>10970</v>
      </c>
      <c r="R24" s="373"/>
      <c r="S24" s="373"/>
      <c r="T24" s="373"/>
      <c r="U24" s="373"/>
      <c r="V24" s="374"/>
      <c r="W24" s="462"/>
      <c r="X24" s="399"/>
      <c r="Y24" s="400"/>
      <c r="Z24" s="375" t="s">
        <v>175</v>
      </c>
      <c r="AA24" s="376"/>
      <c r="AB24" s="376"/>
      <c r="AC24" s="376"/>
      <c r="AD24" s="376"/>
      <c r="AE24" s="376"/>
      <c r="AF24" s="376"/>
      <c r="AG24" s="377"/>
      <c r="AH24" s="372">
        <v>2491</v>
      </c>
      <c r="AI24" s="373"/>
      <c r="AJ24" s="373"/>
      <c r="AK24" s="373"/>
      <c r="AL24" s="374"/>
      <c r="AM24" s="372">
        <v>8177953</v>
      </c>
      <c r="AN24" s="373"/>
      <c r="AO24" s="373"/>
      <c r="AP24" s="373"/>
      <c r="AQ24" s="373"/>
      <c r="AR24" s="374"/>
      <c r="AS24" s="372">
        <v>3283</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70052010</v>
      </c>
      <c r="BO24" s="420"/>
      <c r="BP24" s="420"/>
      <c r="BQ24" s="420"/>
      <c r="BR24" s="420"/>
      <c r="BS24" s="420"/>
      <c r="BT24" s="420"/>
      <c r="BU24" s="421"/>
      <c r="BV24" s="419">
        <v>77344973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177</v>
      </c>
      <c r="F25" s="376"/>
      <c r="G25" s="376"/>
      <c r="H25" s="376"/>
      <c r="I25" s="376"/>
      <c r="J25" s="376"/>
      <c r="K25" s="377"/>
      <c r="L25" s="372">
        <v>2</v>
      </c>
      <c r="M25" s="373"/>
      <c r="N25" s="373"/>
      <c r="O25" s="373"/>
      <c r="P25" s="374"/>
      <c r="Q25" s="372">
        <v>8990</v>
      </c>
      <c r="R25" s="373"/>
      <c r="S25" s="373"/>
      <c r="T25" s="373"/>
      <c r="U25" s="373"/>
      <c r="V25" s="374"/>
      <c r="W25" s="462"/>
      <c r="X25" s="399"/>
      <c r="Y25" s="400"/>
      <c r="Z25" s="375" t="s">
        <v>178</v>
      </c>
      <c r="AA25" s="376"/>
      <c r="AB25" s="376"/>
      <c r="AC25" s="376"/>
      <c r="AD25" s="376"/>
      <c r="AE25" s="376"/>
      <c r="AF25" s="376"/>
      <c r="AG25" s="377"/>
      <c r="AH25" s="372">
        <v>478</v>
      </c>
      <c r="AI25" s="373"/>
      <c r="AJ25" s="373"/>
      <c r="AK25" s="373"/>
      <c r="AL25" s="374"/>
      <c r="AM25" s="372">
        <v>1528166</v>
      </c>
      <c r="AN25" s="373"/>
      <c r="AO25" s="373"/>
      <c r="AP25" s="373"/>
      <c r="AQ25" s="373"/>
      <c r="AR25" s="374"/>
      <c r="AS25" s="372">
        <v>3197</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22267525</v>
      </c>
      <c r="BO25" s="449"/>
      <c r="BP25" s="449"/>
      <c r="BQ25" s="449"/>
      <c r="BR25" s="449"/>
      <c r="BS25" s="449"/>
      <c r="BT25" s="449"/>
      <c r="BU25" s="450"/>
      <c r="BV25" s="448">
        <v>9131575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180</v>
      </c>
      <c r="F26" s="376"/>
      <c r="G26" s="376"/>
      <c r="H26" s="376"/>
      <c r="I26" s="376"/>
      <c r="J26" s="376"/>
      <c r="K26" s="377"/>
      <c r="L26" s="372">
        <v>1</v>
      </c>
      <c r="M26" s="373"/>
      <c r="N26" s="373"/>
      <c r="O26" s="373"/>
      <c r="P26" s="374"/>
      <c r="Q26" s="372">
        <v>7360</v>
      </c>
      <c r="R26" s="373"/>
      <c r="S26" s="373"/>
      <c r="T26" s="373"/>
      <c r="U26" s="373"/>
      <c r="V26" s="374"/>
      <c r="W26" s="462"/>
      <c r="X26" s="399"/>
      <c r="Y26" s="400"/>
      <c r="Z26" s="375" t="s">
        <v>181</v>
      </c>
      <c r="AA26" s="430"/>
      <c r="AB26" s="430"/>
      <c r="AC26" s="430"/>
      <c r="AD26" s="430"/>
      <c r="AE26" s="430"/>
      <c r="AF26" s="430"/>
      <c r="AG26" s="431"/>
      <c r="AH26" s="372">
        <v>108</v>
      </c>
      <c r="AI26" s="373"/>
      <c r="AJ26" s="373"/>
      <c r="AK26" s="373"/>
      <c r="AL26" s="374"/>
      <c r="AM26" s="372">
        <v>376272</v>
      </c>
      <c r="AN26" s="373"/>
      <c r="AO26" s="373"/>
      <c r="AP26" s="373"/>
      <c r="AQ26" s="373"/>
      <c r="AR26" s="374"/>
      <c r="AS26" s="372">
        <v>3484</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140</v>
      </c>
      <c r="BO26" s="420"/>
      <c r="BP26" s="420"/>
      <c r="BQ26" s="420"/>
      <c r="BR26" s="420"/>
      <c r="BS26" s="420"/>
      <c r="BT26" s="420"/>
      <c r="BU26" s="421"/>
      <c r="BV26" s="419" t="s">
        <v>140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183</v>
      </c>
      <c r="F27" s="376"/>
      <c r="G27" s="376"/>
      <c r="H27" s="376"/>
      <c r="I27" s="376"/>
      <c r="J27" s="376"/>
      <c r="K27" s="377"/>
      <c r="L27" s="372">
        <v>1</v>
      </c>
      <c r="M27" s="373"/>
      <c r="N27" s="373"/>
      <c r="O27" s="373"/>
      <c r="P27" s="374"/>
      <c r="Q27" s="372">
        <v>7320</v>
      </c>
      <c r="R27" s="373"/>
      <c r="S27" s="373"/>
      <c r="T27" s="373"/>
      <c r="U27" s="373"/>
      <c r="V27" s="374"/>
      <c r="W27" s="462"/>
      <c r="X27" s="399"/>
      <c r="Y27" s="400"/>
      <c r="Z27" s="375" t="s">
        <v>184</v>
      </c>
      <c r="AA27" s="376"/>
      <c r="AB27" s="376"/>
      <c r="AC27" s="376"/>
      <c r="AD27" s="376"/>
      <c r="AE27" s="376"/>
      <c r="AF27" s="376"/>
      <c r="AG27" s="377"/>
      <c r="AH27" s="372">
        <v>41</v>
      </c>
      <c r="AI27" s="373"/>
      <c r="AJ27" s="373"/>
      <c r="AK27" s="373"/>
      <c r="AL27" s="374"/>
      <c r="AM27" s="372">
        <v>159531</v>
      </c>
      <c r="AN27" s="373"/>
      <c r="AO27" s="373"/>
      <c r="AP27" s="373"/>
      <c r="AQ27" s="373"/>
      <c r="AR27" s="374"/>
      <c r="AS27" s="372">
        <v>3891</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1190708</v>
      </c>
      <c r="BO27" s="454"/>
      <c r="BP27" s="454"/>
      <c r="BQ27" s="454"/>
      <c r="BR27" s="454"/>
      <c r="BS27" s="454"/>
      <c r="BT27" s="454"/>
      <c r="BU27" s="455"/>
      <c r="BV27" s="453">
        <v>1189226</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6540</v>
      </c>
      <c r="R28" s="373"/>
      <c r="S28" s="373"/>
      <c r="T28" s="373"/>
      <c r="U28" s="373"/>
      <c r="V28" s="374"/>
      <c r="W28" s="462"/>
      <c r="X28" s="399"/>
      <c r="Y28" s="400"/>
      <c r="Z28" s="375" t="s">
        <v>187</v>
      </c>
      <c r="AA28" s="376"/>
      <c r="AB28" s="376"/>
      <c r="AC28" s="376"/>
      <c r="AD28" s="376"/>
      <c r="AE28" s="376"/>
      <c r="AF28" s="376"/>
      <c r="AG28" s="377"/>
      <c r="AH28" s="372">
        <v>7</v>
      </c>
      <c r="AI28" s="373"/>
      <c r="AJ28" s="373"/>
      <c r="AK28" s="373"/>
      <c r="AL28" s="374"/>
      <c r="AM28" s="372">
        <v>19439</v>
      </c>
      <c r="AN28" s="373"/>
      <c r="AO28" s="373"/>
      <c r="AP28" s="373"/>
      <c r="AQ28" s="373"/>
      <c r="AR28" s="374"/>
      <c r="AS28" s="372">
        <v>2777</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17800385</v>
      </c>
      <c r="BO28" s="449"/>
      <c r="BP28" s="449"/>
      <c r="BQ28" s="449"/>
      <c r="BR28" s="449"/>
      <c r="BS28" s="449"/>
      <c r="BT28" s="449"/>
      <c r="BU28" s="450"/>
      <c r="BV28" s="448">
        <v>15772142</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37</v>
      </c>
      <c r="M29" s="373"/>
      <c r="N29" s="373"/>
      <c r="O29" s="373"/>
      <c r="P29" s="374"/>
      <c r="Q29" s="372">
        <v>6060</v>
      </c>
      <c r="R29" s="373"/>
      <c r="S29" s="373"/>
      <c r="T29" s="373"/>
      <c r="U29" s="373"/>
      <c r="V29" s="374"/>
      <c r="W29" s="463"/>
      <c r="X29" s="464"/>
      <c r="Y29" s="465"/>
      <c r="Z29" s="375" t="s">
        <v>190</v>
      </c>
      <c r="AA29" s="376"/>
      <c r="AB29" s="376"/>
      <c r="AC29" s="376"/>
      <c r="AD29" s="376"/>
      <c r="AE29" s="376"/>
      <c r="AF29" s="376"/>
      <c r="AG29" s="377"/>
      <c r="AH29" s="372">
        <v>2539</v>
      </c>
      <c r="AI29" s="373"/>
      <c r="AJ29" s="373"/>
      <c r="AK29" s="373"/>
      <c r="AL29" s="374"/>
      <c r="AM29" s="372">
        <v>8356923</v>
      </c>
      <c r="AN29" s="373"/>
      <c r="AO29" s="373"/>
      <c r="AP29" s="373"/>
      <c r="AQ29" s="373"/>
      <c r="AR29" s="374"/>
      <c r="AS29" s="372">
        <v>3291</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7509470</v>
      </c>
      <c r="BO29" s="420"/>
      <c r="BP29" s="420"/>
      <c r="BQ29" s="420"/>
      <c r="BR29" s="420"/>
      <c r="BS29" s="420"/>
      <c r="BT29" s="420"/>
      <c r="BU29" s="421"/>
      <c r="BV29" s="419">
        <v>7503026</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100.2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15101643</v>
      </c>
      <c r="BO30" s="454"/>
      <c r="BP30" s="454"/>
      <c r="BQ30" s="454"/>
      <c r="BR30" s="454"/>
      <c r="BS30" s="454"/>
      <c r="BT30" s="454"/>
      <c r="BU30" s="455"/>
      <c r="BV30" s="453">
        <v>15046489</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199</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205</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9</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13</v>
      </c>
      <c r="BF34" s="367"/>
      <c r="BG34" s="368" t="str">
        <f>IF('各会計、関係団体の財政状況及び健全化判断比率'!B36="","",'各会計、関係団体の財政状況及び健全化判断比率'!B36)</f>
        <v>鬼無里大岡観光施設事業特別会計</v>
      </c>
      <c r="BH34" s="368"/>
      <c r="BI34" s="368"/>
      <c r="BJ34" s="368"/>
      <c r="BK34" s="368"/>
      <c r="BL34" s="368"/>
      <c r="BM34" s="368"/>
      <c r="BN34" s="368"/>
      <c r="BO34" s="368"/>
      <c r="BP34" s="368"/>
      <c r="BQ34" s="368"/>
      <c r="BR34" s="368"/>
      <c r="BS34" s="368"/>
      <c r="BT34" s="368"/>
      <c r="BU34" s="368"/>
      <c r="BV34" s="181"/>
      <c r="BW34" s="367">
        <f>IF(BY34="","",MAX(C34:D43,U34:V43,AM34:AN43,BE34:BF43)+1)</f>
        <v>14</v>
      </c>
      <c r="BX34" s="367"/>
      <c r="BY34" s="368" t="str">
        <f>IF('各会計、関係団体の財政状況及び健全化判断比率'!B68="","",'各会計、関係団体の財政状況及び健全化判断比率'!B68)</f>
        <v>長野広域連合</v>
      </c>
      <c r="BZ34" s="368"/>
      <c r="CA34" s="368"/>
      <c r="CB34" s="368"/>
      <c r="CC34" s="368"/>
      <c r="CD34" s="368"/>
      <c r="CE34" s="368"/>
      <c r="CF34" s="368"/>
      <c r="CG34" s="368"/>
      <c r="CH34" s="368"/>
      <c r="CI34" s="368"/>
      <c r="CJ34" s="368"/>
      <c r="CK34" s="368"/>
      <c r="CL34" s="368"/>
      <c r="CM34" s="368"/>
      <c r="CN34" s="181"/>
      <c r="CO34" s="367">
        <f>IF(CQ34="","",MAX(C34:D43,U34:V43,AM34:AN43,BE34:BF43,BW34:BX43)+1)</f>
        <v>24</v>
      </c>
      <c r="CP34" s="367"/>
      <c r="CQ34" s="368" t="str">
        <f>IF('各会計、関係団体の財政状況及び健全化判断比率'!BS7="","",'各会計、関係団体の財政状況及び健全化判断比率'!BS7)</f>
        <v>長野市土地開発公社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〇</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母子父子寡婦福祉資金貸付事業特別会計</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10</v>
      </c>
      <c r="AN35" s="367"/>
      <c r="AO35" s="368" t="str">
        <f>IF('各会計、関係団体の財政状況及び健全化判断比率'!B33="","",'各会計、関係団体の財政状況及び健全化判断比率'!B33)</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15</v>
      </c>
      <c r="BX35" s="367"/>
      <c r="BY35" s="368" t="str">
        <f>IF('各会計、関係団体の財政状況及び健全化判断比率'!B69="","",'各会計、関係団体の財政状況及び健全化判断比率'!B69)</f>
        <v>　（一般会計）</v>
      </c>
      <c r="BZ35" s="368"/>
      <c r="CA35" s="368"/>
      <c r="CB35" s="368"/>
      <c r="CC35" s="368"/>
      <c r="CD35" s="368"/>
      <c r="CE35" s="368"/>
      <c r="CF35" s="368"/>
      <c r="CG35" s="368"/>
      <c r="CH35" s="368"/>
      <c r="CI35" s="368"/>
      <c r="CJ35" s="368"/>
      <c r="CK35" s="368"/>
      <c r="CL35" s="368"/>
      <c r="CM35" s="368"/>
      <c r="CN35" s="181"/>
      <c r="CO35" s="367">
        <f t="shared" ref="CO35:CO43" si="3">IF(CQ35="","",CO34+1)</f>
        <v>25</v>
      </c>
      <c r="CP35" s="367"/>
      <c r="CQ35" s="368" t="str">
        <f>IF('各会計、関係団体の財政状況及び健全化判断比率'!BS8="","",'各会計、関係団体の財政状況及び健全化判断比率'!BS8)</f>
        <v>長野市農業公社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授産施設特別会計</v>
      </c>
      <c r="F36" s="368"/>
      <c r="G36" s="368"/>
      <c r="H36" s="368"/>
      <c r="I36" s="368"/>
      <c r="J36" s="368"/>
      <c r="K36" s="368"/>
      <c r="L36" s="368"/>
      <c r="M36" s="368"/>
      <c r="N36" s="368"/>
      <c r="O36" s="368"/>
      <c r="P36" s="368"/>
      <c r="Q36" s="368"/>
      <c r="R36" s="368"/>
      <c r="S36" s="368"/>
      <c r="T36" s="181"/>
      <c r="U36" s="367">
        <f t="shared" ref="U36:U43" si="4">IF(W36="","",U35+1)</f>
        <v>7</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11</v>
      </c>
      <c r="AN36" s="367"/>
      <c r="AO36" s="368" t="str">
        <f>IF('各会計、関係団体の財政状況及び健全化判断比率'!B34="","",'各会計、関係団体の財政状況及び健全化判断比率'!B34)</f>
        <v>戸隠観光施設事業会計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16</v>
      </c>
      <c r="BX36" s="367"/>
      <c r="BY36" s="368" t="str">
        <f>IF('各会計、関係団体の財政状況及び健全化判断比率'!B70="","",'各会計、関係団体の財政状況及び健全化判断比率'!B70)</f>
        <v>　（老人福祉施設等運営事業特別会計）</v>
      </c>
      <c r="BZ36" s="368"/>
      <c r="CA36" s="368"/>
      <c r="CB36" s="368"/>
      <c r="CC36" s="368"/>
      <c r="CD36" s="368"/>
      <c r="CE36" s="368"/>
      <c r="CF36" s="368"/>
      <c r="CG36" s="368"/>
      <c r="CH36" s="368"/>
      <c r="CI36" s="368"/>
      <c r="CJ36" s="368"/>
      <c r="CK36" s="368"/>
      <c r="CL36" s="368"/>
      <c r="CM36" s="368"/>
      <c r="CN36" s="181"/>
      <c r="CO36" s="367">
        <f t="shared" si="3"/>
        <v>26</v>
      </c>
      <c r="CP36" s="367"/>
      <c r="CQ36" s="368" t="str">
        <f>IF('各会計、関係団体の財政状況及び健全化判断比率'!BS9="","",'各会計、関係団体の財政状況及び健全化判断比率'!BS9)</f>
        <v>長野市開発公社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f>IF(E37="","",C36+1)</f>
        <v>4</v>
      </c>
      <c r="D37" s="367"/>
      <c r="E37" s="368" t="str">
        <f>IF('各会計、関係団体の財政状況及び健全化判断比率'!B10="","",'各会計、関係団体の財政状況及び健全化判断比率'!B10)</f>
        <v>病院事業債管理特別会計</v>
      </c>
      <c r="F37" s="368"/>
      <c r="G37" s="368"/>
      <c r="H37" s="368"/>
      <c r="I37" s="368"/>
      <c r="J37" s="368"/>
      <c r="K37" s="368"/>
      <c r="L37" s="368"/>
      <c r="M37" s="368"/>
      <c r="N37" s="368"/>
      <c r="O37" s="368"/>
      <c r="P37" s="368"/>
      <c r="Q37" s="368"/>
      <c r="R37" s="368"/>
      <c r="S37" s="368"/>
      <c r="T37" s="181"/>
      <c r="U37" s="367">
        <f t="shared" si="4"/>
        <v>8</v>
      </c>
      <c r="V37" s="367"/>
      <c r="W37" s="368" t="str">
        <f>IF('各会計、関係団体の財政状況及び健全化判断比率'!B31="","",'各会計、関係団体の財政状況及び健全化判断比率'!B31)</f>
        <v>駐車場事業特別会計</v>
      </c>
      <c r="X37" s="368"/>
      <c r="Y37" s="368"/>
      <c r="Z37" s="368"/>
      <c r="AA37" s="368"/>
      <c r="AB37" s="368"/>
      <c r="AC37" s="368"/>
      <c r="AD37" s="368"/>
      <c r="AE37" s="368"/>
      <c r="AF37" s="368"/>
      <c r="AG37" s="368"/>
      <c r="AH37" s="368"/>
      <c r="AI37" s="368"/>
      <c r="AJ37" s="368"/>
      <c r="AK37" s="368"/>
      <c r="AL37" s="181"/>
      <c r="AM37" s="367">
        <f t="shared" si="0"/>
        <v>12</v>
      </c>
      <c r="AN37" s="367"/>
      <c r="AO37" s="368" t="str">
        <f>IF('各会計、関係団体の財政状況及び健全化判断比率'!B35="","",'各会計、関係団体の財政状況及び健全化判断比率'!B35)</f>
        <v>産業団地事業会計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17</v>
      </c>
      <c r="BX37" s="367"/>
      <c r="BY37" s="368" t="str">
        <f>IF('各会計、関係団体の財政状況及び健全化判断比率'!B71="","",'各会計、関係団体の財政状況及び健全化判断比率'!B71)</f>
        <v>　（長野地域ふるさと事業特別会計）</v>
      </c>
      <c r="BZ37" s="368"/>
      <c r="CA37" s="368"/>
      <c r="CB37" s="368"/>
      <c r="CC37" s="368"/>
      <c r="CD37" s="368"/>
      <c r="CE37" s="368"/>
      <c r="CF37" s="368"/>
      <c r="CG37" s="368"/>
      <c r="CH37" s="368"/>
      <c r="CI37" s="368"/>
      <c r="CJ37" s="368"/>
      <c r="CK37" s="368"/>
      <c r="CL37" s="368"/>
      <c r="CM37" s="368"/>
      <c r="CN37" s="181"/>
      <c r="CO37" s="367">
        <f t="shared" si="3"/>
        <v>27</v>
      </c>
      <c r="CP37" s="367"/>
      <c r="CQ37" s="368" t="str">
        <f>IF('各会計、関係団体の財政状況及び健全化判断比率'!BS10="","",'各会計、関係団体の財政状況及び健全化判断比率'!BS10)</f>
        <v>ながの観光コンベンションビューロー</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18</v>
      </c>
      <c r="BX38" s="367"/>
      <c r="BY38" s="368" t="str">
        <f>IF('各会計、関係団体の財政状況及び健全化判断比率'!B72="","",'各会計、関係団体の財政状況及び健全化判断比率'!B72)</f>
        <v>　（ごみ処理施設事業特別会計）</v>
      </c>
      <c r="BZ38" s="368"/>
      <c r="CA38" s="368"/>
      <c r="CB38" s="368"/>
      <c r="CC38" s="368"/>
      <c r="CD38" s="368"/>
      <c r="CE38" s="368"/>
      <c r="CF38" s="368"/>
      <c r="CG38" s="368"/>
      <c r="CH38" s="368"/>
      <c r="CI38" s="368"/>
      <c r="CJ38" s="368"/>
      <c r="CK38" s="368"/>
      <c r="CL38" s="368"/>
      <c r="CM38" s="368"/>
      <c r="CN38" s="181"/>
      <c r="CO38" s="367">
        <f t="shared" si="3"/>
        <v>28</v>
      </c>
      <c r="CP38" s="367"/>
      <c r="CQ38" s="368" t="str">
        <f>IF('各会計、関係団体の財政状況及び健全化判断比率'!BS11="","",'各会計、関係団体の財政状況及び健全化判断比率'!BS11)</f>
        <v>エムウェーブ</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19</v>
      </c>
      <c r="BX39" s="367"/>
      <c r="BY39" s="368" t="str">
        <f>IF('各会計、関係団体の財政状況及び健全化判断比率'!B73="","",'各会計、関係団体の財政状況及び健全化判断比率'!B73)</f>
        <v>須高行政事務組合</v>
      </c>
      <c r="BZ39" s="368"/>
      <c r="CA39" s="368"/>
      <c r="CB39" s="368"/>
      <c r="CC39" s="368"/>
      <c r="CD39" s="368"/>
      <c r="CE39" s="368"/>
      <c r="CF39" s="368"/>
      <c r="CG39" s="368"/>
      <c r="CH39" s="368"/>
      <c r="CI39" s="368"/>
      <c r="CJ39" s="368"/>
      <c r="CK39" s="368"/>
      <c r="CL39" s="368"/>
      <c r="CM39" s="368"/>
      <c r="CN39" s="181"/>
      <c r="CO39" s="367">
        <f t="shared" si="3"/>
        <v>29</v>
      </c>
      <c r="CP39" s="367"/>
      <c r="CQ39" s="368" t="str">
        <f>IF('各会計、関係団体の財政状況及び健全化判断比率'!BS12="","",'各会計、関係団体の財政状況及び健全化判断比率'!BS12)</f>
        <v>長野市勤労者共済会</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20</v>
      </c>
      <c r="BX40" s="367"/>
      <c r="BY40" s="368" t="str">
        <f>IF('各会計、関係団体の財政状況及び健全化判断比率'!B74="","",'各会計、関係団体の財政状況及び健全化判断比率'!B74)</f>
        <v>千曲衛生施設組合</v>
      </c>
      <c r="BZ40" s="368"/>
      <c r="CA40" s="368"/>
      <c r="CB40" s="368"/>
      <c r="CC40" s="368"/>
      <c r="CD40" s="368"/>
      <c r="CE40" s="368"/>
      <c r="CF40" s="368"/>
      <c r="CG40" s="368"/>
      <c r="CH40" s="368"/>
      <c r="CI40" s="368"/>
      <c r="CJ40" s="368"/>
      <c r="CK40" s="368"/>
      <c r="CL40" s="368"/>
      <c r="CM40" s="368"/>
      <c r="CN40" s="181"/>
      <c r="CO40" s="367">
        <f t="shared" si="3"/>
        <v>30</v>
      </c>
      <c r="CP40" s="367"/>
      <c r="CQ40" s="368" t="str">
        <f>IF('各会計、関係団体の財政状況及び健全化判断比率'!BS13="","",'各会計、関係団体の財政状況及び健全化判断比率'!BS13)</f>
        <v>長野市スポーツ協会</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21</v>
      </c>
      <c r="BX41" s="367"/>
      <c r="BY41" s="368" t="str">
        <f>IF('各会計、関係団体の財政状況及び健全化判断比率'!B75="","",'各会計、関係団体の財政状況及び健全化判断比率'!B75)</f>
        <v>長野県後期高齢者医療広域連合</v>
      </c>
      <c r="BZ41" s="368"/>
      <c r="CA41" s="368"/>
      <c r="CB41" s="368"/>
      <c r="CC41" s="368"/>
      <c r="CD41" s="368"/>
      <c r="CE41" s="368"/>
      <c r="CF41" s="368"/>
      <c r="CG41" s="368"/>
      <c r="CH41" s="368"/>
      <c r="CI41" s="368"/>
      <c r="CJ41" s="368"/>
      <c r="CK41" s="368"/>
      <c r="CL41" s="368"/>
      <c r="CM41" s="368"/>
      <c r="CN41" s="181"/>
      <c r="CO41" s="367">
        <f t="shared" si="3"/>
        <v>31</v>
      </c>
      <c r="CP41" s="367"/>
      <c r="CQ41" s="368" t="str">
        <f>IF('各会計、関係団体の財政状況及び健全化判断比率'!BS14="","",'各会計、関係団体の財政状況及び健全化判断比率'!BS14)</f>
        <v>長野市文化芸術振興財団</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22</v>
      </c>
      <c r="BX42" s="367"/>
      <c r="BY42" s="368" t="str">
        <f>IF('各会計、関係団体の財政状況及び健全化判断比率'!B76="","",'各会計、関係団体の財政状況及び健全化判断比率'!B76)</f>
        <v>　（一般会計）</v>
      </c>
      <c r="BZ42" s="368"/>
      <c r="CA42" s="368"/>
      <c r="CB42" s="368"/>
      <c r="CC42" s="368"/>
      <c r="CD42" s="368"/>
      <c r="CE42" s="368"/>
      <c r="CF42" s="368"/>
      <c r="CG42" s="368"/>
      <c r="CH42" s="368"/>
      <c r="CI42" s="368"/>
      <c r="CJ42" s="368"/>
      <c r="CK42" s="368"/>
      <c r="CL42" s="368"/>
      <c r="CM42" s="368"/>
      <c r="CN42" s="181"/>
      <c r="CO42" s="367">
        <f t="shared" si="3"/>
        <v>32</v>
      </c>
      <c r="CP42" s="367"/>
      <c r="CQ42" s="368" t="str">
        <f>IF('各会計、関係団体の財政状況及び健全化判断比率'!BS15="","",'各会計、関係団体の財政状況及び健全化判断比率'!BS15)</f>
        <v>ながの緑育協会</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23</v>
      </c>
      <c r="BX43" s="367"/>
      <c r="BY43" s="368" t="str">
        <f>IF('各会計、関係団体の財政状況及び健全化判断比率'!B77="","",'各会計、関係団体の財政状況及び健全化判断比率'!B77)</f>
        <v>　（後期高齢者医療等別会計）</v>
      </c>
      <c r="BZ43" s="368"/>
      <c r="CA43" s="368"/>
      <c r="CB43" s="368"/>
      <c r="CC43" s="368"/>
      <c r="CD43" s="368"/>
      <c r="CE43" s="368"/>
      <c r="CF43" s="368"/>
      <c r="CG43" s="368"/>
      <c r="CH43" s="368"/>
      <c r="CI43" s="368"/>
      <c r="CJ43" s="368"/>
      <c r="CK43" s="368"/>
      <c r="CL43" s="368"/>
      <c r="CM43" s="368"/>
      <c r="CN43" s="181"/>
      <c r="CO43" s="367">
        <f t="shared" si="3"/>
        <v>33</v>
      </c>
      <c r="CP43" s="367"/>
      <c r="CQ43" s="368" t="str">
        <f>IF('各会計、関係団体の財政状況及び健全化判断比率'!BS16="","",'各会計、関係団体の財政状況及び健全化判断比率'!BS16)</f>
        <v>地方独立行政法人長野市民病院</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d932xC/xtRjZaeRlYNrqBaxoevYgk45j12IwH7OBYlj/yk++dtqSOifRhRNBXX+amIOzXotvZnxQRK7h5oEnQg==" saltValue="tzyXGmE+OHatzmczfz3+Z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153" t="s">
        <v>581</v>
      </c>
      <c r="D34" s="1153"/>
      <c r="E34" s="1154"/>
      <c r="F34" s="32">
        <v>14.3</v>
      </c>
      <c r="G34" s="33">
        <v>15.53</v>
      </c>
      <c r="H34" s="33">
        <v>15.71</v>
      </c>
      <c r="I34" s="33">
        <v>15.93</v>
      </c>
      <c r="J34" s="34">
        <v>15.74</v>
      </c>
      <c r="K34" s="22"/>
      <c r="L34" s="22"/>
      <c r="M34" s="22"/>
      <c r="N34" s="22"/>
      <c r="O34" s="22"/>
      <c r="P34" s="22"/>
    </row>
    <row r="35" spans="1:16" ht="39" customHeight="1" x14ac:dyDescent="0.15">
      <c r="A35" s="22"/>
      <c r="B35" s="35"/>
      <c r="C35" s="1147" t="s">
        <v>582</v>
      </c>
      <c r="D35" s="1148"/>
      <c r="E35" s="1149"/>
      <c r="F35" s="36">
        <v>6.52</v>
      </c>
      <c r="G35" s="37">
        <v>6.07</v>
      </c>
      <c r="H35" s="37">
        <v>5.88</v>
      </c>
      <c r="I35" s="37">
        <v>6.26</v>
      </c>
      <c r="J35" s="38">
        <v>5.84</v>
      </c>
      <c r="K35" s="22"/>
      <c r="L35" s="22"/>
      <c r="M35" s="22"/>
      <c r="N35" s="22"/>
      <c r="O35" s="22"/>
      <c r="P35" s="22"/>
    </row>
    <row r="36" spans="1:16" ht="39" customHeight="1" x14ac:dyDescent="0.15">
      <c r="A36" s="22"/>
      <c r="B36" s="35"/>
      <c r="C36" s="1147" t="s">
        <v>583</v>
      </c>
      <c r="D36" s="1148"/>
      <c r="E36" s="1149"/>
      <c r="F36" s="36">
        <v>2.5099999999999998</v>
      </c>
      <c r="G36" s="37">
        <v>0.23</v>
      </c>
      <c r="H36" s="37">
        <v>4.99</v>
      </c>
      <c r="I36" s="37">
        <v>4.3600000000000003</v>
      </c>
      <c r="J36" s="38">
        <v>4.18</v>
      </c>
      <c r="K36" s="22"/>
      <c r="L36" s="22"/>
      <c r="M36" s="22"/>
      <c r="N36" s="22"/>
      <c r="O36" s="22"/>
      <c r="P36" s="22"/>
    </row>
    <row r="37" spans="1:16" ht="39" customHeight="1" x14ac:dyDescent="0.15">
      <c r="A37" s="22"/>
      <c r="B37" s="35"/>
      <c r="C37" s="1147" t="s">
        <v>584</v>
      </c>
      <c r="D37" s="1148"/>
      <c r="E37" s="1149"/>
      <c r="F37" s="36">
        <v>1.71</v>
      </c>
      <c r="G37" s="37">
        <v>1.82</v>
      </c>
      <c r="H37" s="37">
        <v>1.65</v>
      </c>
      <c r="I37" s="37">
        <v>1.65</v>
      </c>
      <c r="J37" s="38">
        <v>1.74</v>
      </c>
      <c r="K37" s="22"/>
      <c r="L37" s="22"/>
      <c r="M37" s="22"/>
      <c r="N37" s="22"/>
      <c r="O37" s="22"/>
      <c r="P37" s="22"/>
    </row>
    <row r="38" spans="1:16" ht="39" customHeight="1" x14ac:dyDescent="0.15">
      <c r="A38" s="22"/>
      <c r="B38" s="35"/>
      <c r="C38" s="1147" t="s">
        <v>585</v>
      </c>
      <c r="D38" s="1148"/>
      <c r="E38" s="1149"/>
      <c r="F38" s="36">
        <v>0.74</v>
      </c>
      <c r="G38" s="37">
        <v>0.36</v>
      </c>
      <c r="H38" s="37">
        <v>1.28</v>
      </c>
      <c r="I38" s="37">
        <v>1.25</v>
      </c>
      <c r="J38" s="38">
        <v>1.19</v>
      </c>
      <c r="K38" s="22"/>
      <c r="L38" s="22"/>
      <c r="M38" s="22"/>
      <c r="N38" s="22"/>
      <c r="O38" s="22"/>
      <c r="P38" s="22"/>
    </row>
    <row r="39" spans="1:16" ht="39" customHeight="1" x14ac:dyDescent="0.15">
      <c r="A39" s="22"/>
      <c r="B39" s="35"/>
      <c r="C39" s="1147" t="s">
        <v>586</v>
      </c>
      <c r="D39" s="1148"/>
      <c r="E39" s="1149"/>
      <c r="F39" s="36">
        <v>0.94</v>
      </c>
      <c r="G39" s="37">
        <v>0.79</v>
      </c>
      <c r="H39" s="37">
        <v>0.69</v>
      </c>
      <c r="I39" s="37">
        <v>0.95</v>
      </c>
      <c r="J39" s="38">
        <v>1.07</v>
      </c>
      <c r="K39" s="22"/>
      <c r="L39" s="22"/>
      <c r="M39" s="22"/>
      <c r="N39" s="22"/>
      <c r="O39" s="22"/>
      <c r="P39" s="22"/>
    </row>
    <row r="40" spans="1:16" ht="39" customHeight="1" x14ac:dyDescent="0.15">
      <c r="A40" s="22"/>
      <c r="B40" s="35"/>
      <c r="C40" s="1147" t="s">
        <v>587</v>
      </c>
      <c r="D40" s="1148"/>
      <c r="E40" s="1149"/>
      <c r="F40" s="36">
        <v>0.05</v>
      </c>
      <c r="G40" s="37">
        <v>0.06</v>
      </c>
      <c r="H40" s="37">
        <v>0.08</v>
      </c>
      <c r="I40" s="37">
        <v>0.09</v>
      </c>
      <c r="J40" s="38">
        <v>0.11</v>
      </c>
      <c r="K40" s="22"/>
      <c r="L40" s="22"/>
      <c r="M40" s="22"/>
      <c r="N40" s="22"/>
      <c r="O40" s="22"/>
      <c r="P40" s="22"/>
    </row>
    <row r="41" spans="1:16" ht="39" customHeight="1" x14ac:dyDescent="0.15">
      <c r="A41" s="22"/>
      <c r="B41" s="35"/>
      <c r="C41" s="1147" t="s">
        <v>588</v>
      </c>
      <c r="D41" s="1148"/>
      <c r="E41" s="1149"/>
      <c r="F41" s="36">
        <v>0.02</v>
      </c>
      <c r="G41" s="37">
        <v>0.05</v>
      </c>
      <c r="H41" s="37">
        <v>0</v>
      </c>
      <c r="I41" s="37">
        <v>0.01</v>
      </c>
      <c r="J41" s="38">
        <v>0.04</v>
      </c>
      <c r="K41" s="22"/>
      <c r="L41" s="22"/>
      <c r="M41" s="22"/>
      <c r="N41" s="22"/>
      <c r="O41" s="22"/>
      <c r="P41" s="22"/>
    </row>
    <row r="42" spans="1:16" ht="39" customHeight="1" x14ac:dyDescent="0.15">
      <c r="A42" s="22"/>
      <c r="B42" s="39"/>
      <c r="C42" s="1147" t="s">
        <v>589</v>
      </c>
      <c r="D42" s="1148"/>
      <c r="E42" s="1149"/>
      <c r="F42" s="36" t="s">
        <v>530</v>
      </c>
      <c r="G42" s="37" t="s">
        <v>530</v>
      </c>
      <c r="H42" s="37" t="s">
        <v>530</v>
      </c>
      <c r="I42" s="37" t="s">
        <v>530</v>
      </c>
      <c r="J42" s="38" t="s">
        <v>530</v>
      </c>
      <c r="K42" s="22"/>
      <c r="L42" s="22"/>
      <c r="M42" s="22"/>
      <c r="N42" s="22"/>
      <c r="O42" s="22"/>
      <c r="P42" s="22"/>
    </row>
    <row r="43" spans="1:16" ht="39" customHeight="1" thickBot="1" x14ac:dyDescent="0.2">
      <c r="A43" s="22"/>
      <c r="B43" s="40"/>
      <c r="C43" s="1150" t="s">
        <v>590</v>
      </c>
      <c r="D43" s="1151"/>
      <c r="E43" s="1152"/>
      <c r="F43" s="41">
        <v>0.01</v>
      </c>
      <c r="G43" s="42">
        <v>0.01</v>
      </c>
      <c r="H43" s="42">
        <v>0.01</v>
      </c>
      <c r="I43" s="42">
        <v>0</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uN2afN9aQ9wF3uVBCuQoyG28GcEYwatrj2FBLUqVuWBYvBVrGmwBfFIz+WrG0RQPi1FZQYtfrfEdZ/3OUZ5Gg==" saltValue="/KAtT0qAYMwFlmW2SQmc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28" zoomScale="70" zoomScaleNormal="70" zoomScaleSheetLayoutView="55" workbookViewId="0">
      <selection activeCell="M58" sqref="M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178" t="s">
        <v>11</v>
      </c>
      <c r="C45" s="1179"/>
      <c r="D45" s="58"/>
      <c r="E45" s="1184" t="s">
        <v>12</v>
      </c>
      <c r="F45" s="1184"/>
      <c r="G45" s="1184"/>
      <c r="H45" s="1184"/>
      <c r="I45" s="1184"/>
      <c r="J45" s="1185"/>
      <c r="K45" s="59">
        <v>15713</v>
      </c>
      <c r="L45" s="60">
        <v>15965</v>
      </c>
      <c r="M45" s="60">
        <v>15990</v>
      </c>
      <c r="N45" s="60">
        <v>16180</v>
      </c>
      <c r="O45" s="61">
        <v>16503</v>
      </c>
      <c r="P45" s="48"/>
      <c r="Q45" s="48"/>
      <c r="R45" s="48"/>
      <c r="S45" s="48"/>
      <c r="T45" s="48"/>
      <c r="U45" s="48"/>
    </row>
    <row r="46" spans="1:21" ht="30.75" customHeight="1" x14ac:dyDescent="0.15">
      <c r="A46" s="48"/>
      <c r="B46" s="1180"/>
      <c r="C46" s="1181"/>
      <c r="D46" s="62"/>
      <c r="E46" s="1157" t="s">
        <v>13</v>
      </c>
      <c r="F46" s="1157"/>
      <c r="G46" s="1157"/>
      <c r="H46" s="1157"/>
      <c r="I46" s="1157"/>
      <c r="J46" s="1158"/>
      <c r="K46" s="63" t="s">
        <v>530</v>
      </c>
      <c r="L46" s="64" t="s">
        <v>530</v>
      </c>
      <c r="M46" s="64" t="s">
        <v>530</v>
      </c>
      <c r="N46" s="64" t="s">
        <v>530</v>
      </c>
      <c r="O46" s="65" t="s">
        <v>530</v>
      </c>
      <c r="P46" s="48"/>
      <c r="Q46" s="48"/>
      <c r="R46" s="48"/>
      <c r="S46" s="48"/>
      <c r="T46" s="48"/>
      <c r="U46" s="48"/>
    </row>
    <row r="47" spans="1:21" ht="30.75" customHeight="1" x14ac:dyDescent="0.15">
      <c r="A47" s="48"/>
      <c r="B47" s="1180"/>
      <c r="C47" s="1181"/>
      <c r="D47" s="62"/>
      <c r="E47" s="1157" t="s">
        <v>14</v>
      </c>
      <c r="F47" s="1157"/>
      <c r="G47" s="1157"/>
      <c r="H47" s="1157"/>
      <c r="I47" s="1157"/>
      <c r="J47" s="1158"/>
      <c r="K47" s="63" t="s">
        <v>530</v>
      </c>
      <c r="L47" s="64" t="s">
        <v>530</v>
      </c>
      <c r="M47" s="64" t="s">
        <v>530</v>
      </c>
      <c r="N47" s="64" t="s">
        <v>530</v>
      </c>
      <c r="O47" s="65" t="s">
        <v>530</v>
      </c>
      <c r="P47" s="48"/>
      <c r="Q47" s="48"/>
      <c r="R47" s="48"/>
      <c r="S47" s="48"/>
      <c r="T47" s="48"/>
      <c r="U47" s="48"/>
    </row>
    <row r="48" spans="1:21" ht="30.75" customHeight="1" x14ac:dyDescent="0.15">
      <c r="A48" s="48"/>
      <c r="B48" s="1180"/>
      <c r="C48" s="1181"/>
      <c r="D48" s="62"/>
      <c r="E48" s="1157" t="s">
        <v>15</v>
      </c>
      <c r="F48" s="1157"/>
      <c r="G48" s="1157"/>
      <c r="H48" s="1157"/>
      <c r="I48" s="1157"/>
      <c r="J48" s="1158"/>
      <c r="K48" s="63">
        <v>4934</v>
      </c>
      <c r="L48" s="64">
        <v>4880</v>
      </c>
      <c r="M48" s="64">
        <v>4780</v>
      </c>
      <c r="N48" s="64">
        <v>4751</v>
      </c>
      <c r="O48" s="65">
        <v>4477</v>
      </c>
      <c r="P48" s="48"/>
      <c r="Q48" s="48"/>
      <c r="R48" s="48"/>
      <c r="S48" s="48"/>
      <c r="T48" s="48"/>
      <c r="U48" s="48"/>
    </row>
    <row r="49" spans="1:21" ht="30.75" customHeight="1" x14ac:dyDescent="0.15">
      <c r="A49" s="48"/>
      <c r="B49" s="1180"/>
      <c r="C49" s="1181"/>
      <c r="D49" s="62"/>
      <c r="E49" s="1157" t="s">
        <v>16</v>
      </c>
      <c r="F49" s="1157"/>
      <c r="G49" s="1157"/>
      <c r="H49" s="1157"/>
      <c r="I49" s="1157"/>
      <c r="J49" s="1158"/>
      <c r="K49" s="63">
        <v>96</v>
      </c>
      <c r="L49" s="64">
        <v>460</v>
      </c>
      <c r="M49" s="64">
        <v>860</v>
      </c>
      <c r="N49" s="64">
        <v>931</v>
      </c>
      <c r="O49" s="65">
        <v>746</v>
      </c>
      <c r="P49" s="48"/>
      <c r="Q49" s="48"/>
      <c r="R49" s="48"/>
      <c r="S49" s="48"/>
      <c r="T49" s="48"/>
      <c r="U49" s="48"/>
    </row>
    <row r="50" spans="1:21" ht="30.75" customHeight="1" x14ac:dyDescent="0.15">
      <c r="A50" s="48"/>
      <c r="B50" s="1180"/>
      <c r="C50" s="1181"/>
      <c r="D50" s="62"/>
      <c r="E50" s="1157" t="s">
        <v>17</v>
      </c>
      <c r="F50" s="1157"/>
      <c r="G50" s="1157"/>
      <c r="H50" s="1157"/>
      <c r="I50" s="1157"/>
      <c r="J50" s="1158"/>
      <c r="K50" s="63">
        <v>157</v>
      </c>
      <c r="L50" s="64">
        <v>132</v>
      </c>
      <c r="M50" s="64">
        <v>128</v>
      </c>
      <c r="N50" s="64">
        <v>61</v>
      </c>
      <c r="O50" s="65">
        <v>36</v>
      </c>
      <c r="P50" s="48"/>
      <c r="Q50" s="48"/>
      <c r="R50" s="48"/>
      <c r="S50" s="48"/>
      <c r="T50" s="48"/>
      <c r="U50" s="48"/>
    </row>
    <row r="51" spans="1:21" ht="30.75" customHeight="1" x14ac:dyDescent="0.15">
      <c r="A51" s="48"/>
      <c r="B51" s="1182"/>
      <c r="C51" s="1183"/>
      <c r="D51" s="66"/>
      <c r="E51" s="1157" t="s">
        <v>18</v>
      </c>
      <c r="F51" s="1157"/>
      <c r="G51" s="1157"/>
      <c r="H51" s="1157"/>
      <c r="I51" s="1157"/>
      <c r="J51" s="1158"/>
      <c r="K51" s="63" t="s">
        <v>530</v>
      </c>
      <c r="L51" s="64" t="s">
        <v>530</v>
      </c>
      <c r="M51" s="64" t="s">
        <v>530</v>
      </c>
      <c r="N51" s="64" t="s">
        <v>530</v>
      </c>
      <c r="O51" s="65" t="s">
        <v>530</v>
      </c>
      <c r="P51" s="48"/>
      <c r="Q51" s="48"/>
      <c r="R51" s="48"/>
      <c r="S51" s="48"/>
      <c r="T51" s="48"/>
      <c r="U51" s="48"/>
    </row>
    <row r="52" spans="1:21" ht="30.75" customHeight="1" x14ac:dyDescent="0.15">
      <c r="A52" s="48"/>
      <c r="B52" s="1155" t="s">
        <v>19</v>
      </c>
      <c r="C52" s="1156"/>
      <c r="D52" s="66"/>
      <c r="E52" s="1157" t="s">
        <v>20</v>
      </c>
      <c r="F52" s="1157"/>
      <c r="G52" s="1157"/>
      <c r="H52" s="1157"/>
      <c r="I52" s="1157"/>
      <c r="J52" s="1158"/>
      <c r="K52" s="63">
        <v>19064</v>
      </c>
      <c r="L52" s="64">
        <v>18838</v>
      </c>
      <c r="M52" s="64">
        <v>18153</v>
      </c>
      <c r="N52" s="64">
        <v>18284</v>
      </c>
      <c r="O52" s="65">
        <v>17759</v>
      </c>
      <c r="P52" s="48"/>
      <c r="Q52" s="48"/>
      <c r="R52" s="48"/>
      <c r="S52" s="48"/>
      <c r="T52" s="48"/>
      <c r="U52" s="48"/>
    </row>
    <row r="53" spans="1:21" ht="30.75" customHeight="1" thickBot="1" x14ac:dyDescent="0.2">
      <c r="A53" s="48"/>
      <c r="B53" s="1159" t="s">
        <v>21</v>
      </c>
      <c r="C53" s="1160"/>
      <c r="D53" s="67"/>
      <c r="E53" s="1161" t="s">
        <v>22</v>
      </c>
      <c r="F53" s="1161"/>
      <c r="G53" s="1161"/>
      <c r="H53" s="1161"/>
      <c r="I53" s="1161"/>
      <c r="J53" s="1162"/>
      <c r="K53" s="68">
        <v>1836</v>
      </c>
      <c r="L53" s="69">
        <v>2599</v>
      </c>
      <c r="M53" s="69">
        <v>3605</v>
      </c>
      <c r="N53" s="69">
        <v>3639</v>
      </c>
      <c r="O53" s="70">
        <v>4003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591</v>
      </c>
      <c r="P56" s="48"/>
      <c r="Q56" s="48"/>
      <c r="R56" s="48"/>
      <c r="S56" s="48"/>
      <c r="T56" s="48"/>
      <c r="U56" s="48"/>
    </row>
    <row r="57" spans="1:21" ht="31.5" customHeight="1" thickBot="1" x14ac:dyDescent="0.2">
      <c r="A57" s="48"/>
      <c r="B57" s="76"/>
      <c r="C57" s="77"/>
      <c r="D57" s="77"/>
      <c r="E57" s="78"/>
      <c r="F57" s="78"/>
      <c r="G57" s="78"/>
      <c r="H57" s="78"/>
      <c r="I57" s="78"/>
      <c r="J57" s="79" t="s">
        <v>2</v>
      </c>
      <c r="K57" s="80" t="s">
        <v>592</v>
      </c>
      <c r="L57" s="81" t="s">
        <v>593</v>
      </c>
      <c r="M57" s="81" t="s">
        <v>594</v>
      </c>
      <c r="N57" s="81" t="s">
        <v>595</v>
      </c>
      <c r="O57" s="82" t="s">
        <v>596</v>
      </c>
      <c r="P57" s="48"/>
      <c r="Q57" s="48"/>
      <c r="R57" s="48"/>
      <c r="S57" s="48"/>
      <c r="T57" s="48"/>
      <c r="U57" s="48"/>
    </row>
    <row r="58" spans="1:21" ht="31.5" customHeight="1" x14ac:dyDescent="0.15">
      <c r="B58" s="1163" t="s">
        <v>26</v>
      </c>
      <c r="C58" s="1164"/>
      <c r="D58" s="1169" t="s">
        <v>27</v>
      </c>
      <c r="E58" s="1170"/>
      <c r="F58" s="1170"/>
      <c r="G58" s="1170"/>
      <c r="H58" s="1170"/>
      <c r="I58" s="1170"/>
      <c r="J58" s="1171"/>
      <c r="K58" s="83" t="s">
        <v>625</v>
      </c>
      <c r="L58" s="84" t="s">
        <v>625</v>
      </c>
      <c r="M58" s="84" t="s">
        <v>530</v>
      </c>
      <c r="N58" s="84" t="s">
        <v>625</v>
      </c>
      <c r="O58" s="85" t="s">
        <v>625</v>
      </c>
    </row>
    <row r="59" spans="1:21" ht="31.5" customHeight="1" x14ac:dyDescent="0.15">
      <c r="B59" s="1165"/>
      <c r="C59" s="1166"/>
      <c r="D59" s="1172" t="s">
        <v>28</v>
      </c>
      <c r="E59" s="1173"/>
      <c r="F59" s="1173"/>
      <c r="G59" s="1173"/>
      <c r="H59" s="1173"/>
      <c r="I59" s="1173"/>
      <c r="J59" s="1174"/>
      <c r="K59" s="86" t="s">
        <v>625</v>
      </c>
      <c r="L59" s="87" t="s">
        <v>625</v>
      </c>
      <c r="M59" s="87" t="s">
        <v>530</v>
      </c>
      <c r="N59" s="87" t="s">
        <v>625</v>
      </c>
      <c r="O59" s="88" t="s">
        <v>625</v>
      </c>
    </row>
    <row r="60" spans="1:21" ht="31.5" customHeight="1" thickBot="1" x14ac:dyDescent="0.2">
      <c r="B60" s="1167"/>
      <c r="C60" s="1168"/>
      <c r="D60" s="1175" t="s">
        <v>29</v>
      </c>
      <c r="E60" s="1176"/>
      <c r="F60" s="1176"/>
      <c r="G60" s="1176"/>
      <c r="H60" s="1176"/>
      <c r="I60" s="1176"/>
      <c r="J60" s="1177"/>
      <c r="K60" s="89" t="s">
        <v>625</v>
      </c>
      <c r="L60" s="90" t="s">
        <v>625</v>
      </c>
      <c r="M60" s="90" t="s">
        <v>530</v>
      </c>
      <c r="N60" s="90" t="s">
        <v>625</v>
      </c>
      <c r="O60" s="91" t="s">
        <v>625</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MkK8xDzt2XStm3zrJ5Hz4vNO/xLSuDoOap4FDQBNwBrBlox/MwHg7LtGpMekRaA7MheURme9OtejiwEcW5tg==" saltValue="DPTt7+ZPZDimLvAv03MY3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9" zoomScale="85" zoomScaleNormal="85" zoomScaleSheetLayoutView="100" workbookViewId="0">
      <selection activeCell="K49" sqref="K49"/>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572</v>
      </c>
      <c r="J40" s="103" t="s">
        <v>573</v>
      </c>
      <c r="K40" s="103" t="s">
        <v>574</v>
      </c>
      <c r="L40" s="103" t="s">
        <v>575</v>
      </c>
      <c r="M40" s="104" t="s">
        <v>576</v>
      </c>
    </row>
    <row r="41" spans="2:13" ht="27.75" customHeight="1" x14ac:dyDescent="0.15">
      <c r="B41" s="1198" t="s">
        <v>32</v>
      </c>
      <c r="C41" s="1199"/>
      <c r="D41" s="105"/>
      <c r="E41" s="1200" t="s">
        <v>33</v>
      </c>
      <c r="F41" s="1200"/>
      <c r="G41" s="1200"/>
      <c r="H41" s="1201"/>
      <c r="I41" s="355">
        <v>158797</v>
      </c>
      <c r="J41" s="356">
        <v>160273</v>
      </c>
      <c r="K41" s="356">
        <v>160516</v>
      </c>
      <c r="L41" s="356">
        <v>156024</v>
      </c>
      <c r="M41" s="357">
        <v>147461</v>
      </c>
    </row>
    <row r="42" spans="2:13" ht="27.75" customHeight="1" x14ac:dyDescent="0.15">
      <c r="B42" s="1188"/>
      <c r="C42" s="1189"/>
      <c r="D42" s="106"/>
      <c r="E42" s="1192" t="s">
        <v>34</v>
      </c>
      <c r="F42" s="1192"/>
      <c r="G42" s="1192"/>
      <c r="H42" s="1193"/>
      <c r="I42" s="358">
        <v>4411</v>
      </c>
      <c r="J42" s="359">
        <v>4617</v>
      </c>
      <c r="K42" s="359">
        <v>4323</v>
      </c>
      <c r="L42" s="359">
        <v>3956</v>
      </c>
      <c r="M42" s="360">
        <v>4077</v>
      </c>
    </row>
    <row r="43" spans="2:13" ht="27.75" customHeight="1" x14ac:dyDescent="0.15">
      <c r="B43" s="1188"/>
      <c r="C43" s="1189"/>
      <c r="D43" s="106"/>
      <c r="E43" s="1192" t="s">
        <v>35</v>
      </c>
      <c r="F43" s="1192"/>
      <c r="G43" s="1192"/>
      <c r="H43" s="1193"/>
      <c r="I43" s="358">
        <v>52015</v>
      </c>
      <c r="J43" s="359">
        <v>48548</v>
      </c>
      <c r="K43" s="359">
        <v>46362</v>
      </c>
      <c r="L43" s="359">
        <v>44642</v>
      </c>
      <c r="M43" s="360">
        <v>42128</v>
      </c>
    </row>
    <row r="44" spans="2:13" ht="27.75" customHeight="1" x14ac:dyDescent="0.15">
      <c r="B44" s="1188"/>
      <c r="C44" s="1189"/>
      <c r="D44" s="106"/>
      <c r="E44" s="1192" t="s">
        <v>36</v>
      </c>
      <c r="F44" s="1192"/>
      <c r="G44" s="1192"/>
      <c r="H44" s="1193"/>
      <c r="I44" s="358">
        <v>10935</v>
      </c>
      <c r="J44" s="359">
        <v>11755</v>
      </c>
      <c r="K44" s="359">
        <v>12894</v>
      </c>
      <c r="L44" s="359">
        <v>14107</v>
      </c>
      <c r="M44" s="360">
        <v>13613</v>
      </c>
    </row>
    <row r="45" spans="2:13" ht="27.75" customHeight="1" x14ac:dyDescent="0.15">
      <c r="B45" s="1188"/>
      <c r="C45" s="1189"/>
      <c r="D45" s="106"/>
      <c r="E45" s="1192" t="s">
        <v>37</v>
      </c>
      <c r="F45" s="1192"/>
      <c r="G45" s="1192"/>
      <c r="H45" s="1193"/>
      <c r="I45" s="358">
        <v>22262</v>
      </c>
      <c r="J45" s="359">
        <v>22084</v>
      </c>
      <c r="K45" s="359">
        <v>22507</v>
      </c>
      <c r="L45" s="359">
        <v>22629</v>
      </c>
      <c r="M45" s="360">
        <v>22332</v>
      </c>
    </row>
    <row r="46" spans="2:13" ht="27.75" customHeight="1" x14ac:dyDescent="0.15">
      <c r="B46" s="1188"/>
      <c r="C46" s="1189"/>
      <c r="D46" s="107"/>
      <c r="E46" s="1192" t="s">
        <v>38</v>
      </c>
      <c r="F46" s="1192"/>
      <c r="G46" s="1192"/>
      <c r="H46" s="1193"/>
      <c r="I46" s="358">
        <v>1467</v>
      </c>
      <c r="J46" s="359">
        <v>1144</v>
      </c>
      <c r="K46" s="359">
        <v>1059</v>
      </c>
      <c r="L46" s="359">
        <v>1169</v>
      </c>
      <c r="M46" s="360">
        <v>1130</v>
      </c>
    </row>
    <row r="47" spans="2:13" ht="27.75" customHeight="1" x14ac:dyDescent="0.15">
      <c r="B47" s="1188"/>
      <c r="C47" s="1189"/>
      <c r="D47" s="108"/>
      <c r="E47" s="1202" t="s">
        <v>39</v>
      </c>
      <c r="F47" s="1203"/>
      <c r="G47" s="1203"/>
      <c r="H47" s="1204"/>
      <c r="I47" s="358" t="s">
        <v>530</v>
      </c>
      <c r="J47" s="359" t="s">
        <v>530</v>
      </c>
      <c r="K47" s="359" t="s">
        <v>530</v>
      </c>
      <c r="L47" s="359" t="s">
        <v>530</v>
      </c>
      <c r="M47" s="360" t="s">
        <v>530</v>
      </c>
    </row>
    <row r="48" spans="2:13" ht="27.75" customHeight="1" x14ac:dyDescent="0.15">
      <c r="B48" s="1188"/>
      <c r="C48" s="1189"/>
      <c r="D48" s="106"/>
      <c r="E48" s="1192" t="s">
        <v>40</v>
      </c>
      <c r="F48" s="1192"/>
      <c r="G48" s="1192"/>
      <c r="H48" s="1193"/>
      <c r="I48" s="358" t="s">
        <v>530</v>
      </c>
      <c r="J48" s="359" t="s">
        <v>530</v>
      </c>
      <c r="K48" s="359" t="s">
        <v>530</v>
      </c>
      <c r="L48" s="359" t="s">
        <v>530</v>
      </c>
      <c r="M48" s="360" t="s">
        <v>530</v>
      </c>
    </row>
    <row r="49" spans="2:13" ht="27.75" customHeight="1" x14ac:dyDescent="0.15">
      <c r="B49" s="1190"/>
      <c r="C49" s="1191"/>
      <c r="D49" s="106"/>
      <c r="E49" s="1192" t="s">
        <v>41</v>
      </c>
      <c r="F49" s="1192"/>
      <c r="G49" s="1192"/>
      <c r="H49" s="1193"/>
      <c r="I49" s="358" t="s">
        <v>530</v>
      </c>
      <c r="J49" s="359" t="s">
        <v>530</v>
      </c>
      <c r="K49" s="359" t="s">
        <v>530</v>
      </c>
      <c r="L49" s="359" t="s">
        <v>530</v>
      </c>
      <c r="M49" s="360" t="s">
        <v>530</v>
      </c>
    </row>
    <row r="50" spans="2:13" ht="27.75" customHeight="1" x14ac:dyDescent="0.15">
      <c r="B50" s="1186" t="s">
        <v>42</v>
      </c>
      <c r="C50" s="1187"/>
      <c r="D50" s="109"/>
      <c r="E50" s="1192" t="s">
        <v>43</v>
      </c>
      <c r="F50" s="1192"/>
      <c r="G50" s="1192"/>
      <c r="H50" s="1193"/>
      <c r="I50" s="358">
        <v>26492</v>
      </c>
      <c r="J50" s="359">
        <v>25329</v>
      </c>
      <c r="K50" s="359">
        <v>27732</v>
      </c>
      <c r="L50" s="359">
        <v>34148</v>
      </c>
      <c r="M50" s="360">
        <v>36840</v>
      </c>
    </row>
    <row r="51" spans="2:13" ht="27.75" customHeight="1" x14ac:dyDescent="0.15">
      <c r="B51" s="1188"/>
      <c r="C51" s="1189"/>
      <c r="D51" s="106"/>
      <c r="E51" s="1192" t="s">
        <v>44</v>
      </c>
      <c r="F51" s="1192"/>
      <c r="G51" s="1192"/>
      <c r="H51" s="1193"/>
      <c r="I51" s="358">
        <v>28837</v>
      </c>
      <c r="J51" s="359">
        <v>28039</v>
      </c>
      <c r="K51" s="359">
        <v>26342</v>
      </c>
      <c r="L51" s="359">
        <v>25211</v>
      </c>
      <c r="M51" s="360">
        <v>21924</v>
      </c>
    </row>
    <row r="52" spans="2:13" ht="27.75" customHeight="1" x14ac:dyDescent="0.15">
      <c r="B52" s="1190"/>
      <c r="C52" s="1191"/>
      <c r="D52" s="106"/>
      <c r="E52" s="1192" t="s">
        <v>45</v>
      </c>
      <c r="F52" s="1192"/>
      <c r="G52" s="1192"/>
      <c r="H52" s="1193"/>
      <c r="I52" s="358">
        <v>162553</v>
      </c>
      <c r="J52" s="359">
        <v>158386</v>
      </c>
      <c r="K52" s="359">
        <v>161867</v>
      </c>
      <c r="L52" s="359">
        <v>157590</v>
      </c>
      <c r="M52" s="360">
        <v>150913</v>
      </c>
    </row>
    <row r="53" spans="2:13" ht="27.75" customHeight="1" thickBot="1" x14ac:dyDescent="0.2">
      <c r="B53" s="1194" t="s">
        <v>46</v>
      </c>
      <c r="C53" s="1195"/>
      <c r="D53" s="110"/>
      <c r="E53" s="1196" t="s">
        <v>47</v>
      </c>
      <c r="F53" s="1196"/>
      <c r="G53" s="1196"/>
      <c r="H53" s="1197"/>
      <c r="I53" s="361">
        <v>32006</v>
      </c>
      <c r="J53" s="362">
        <v>36666</v>
      </c>
      <c r="K53" s="362">
        <v>31719</v>
      </c>
      <c r="L53" s="362">
        <v>25578</v>
      </c>
      <c r="M53" s="363">
        <v>21065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UorSwgnU7LJQya5SDquQ2kfg3MWf4oN+qMWM+qHvQIpOCp+Se24+tkzMi+mY/++M2Fi/Qt6ITOh/zvFrU4zXYg==" saltValue="nRVWffkrFNZqcSsHlRTZB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election activeCell="E64" sqref="E64"/>
    </sheetView>
  </sheetViews>
  <sheetFormatPr defaultColWidth="0" defaultRowHeight="13.5" customHeight="1" zeroHeight="1" x14ac:dyDescent="0.15"/>
  <cols>
    <col min="1" max="1" width="8.125" style="1" customWidth="1"/>
    <col min="2" max="2" width="16.375" style="1" customWidth="1"/>
    <col min="3" max="5" width="26.125" style="1" customWidth="1"/>
    <col min="6" max="8" width="24.1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574</v>
      </c>
      <c r="G54" s="119" t="s">
        <v>575</v>
      </c>
      <c r="H54" s="120" t="s">
        <v>576</v>
      </c>
    </row>
    <row r="55" spans="2:8" ht="52.5" customHeight="1" x14ac:dyDescent="0.15">
      <c r="B55" s="121"/>
      <c r="C55" s="1213" t="s">
        <v>50</v>
      </c>
      <c r="D55" s="1213"/>
      <c r="E55" s="1214"/>
      <c r="F55" s="122">
        <v>13535</v>
      </c>
      <c r="G55" s="122">
        <v>15772</v>
      </c>
      <c r="H55" s="123">
        <v>17800</v>
      </c>
    </row>
    <row r="56" spans="2:8" ht="52.5" customHeight="1" x14ac:dyDescent="0.15">
      <c r="B56" s="124"/>
      <c r="C56" s="1215" t="s">
        <v>51</v>
      </c>
      <c r="D56" s="1215"/>
      <c r="E56" s="1216"/>
      <c r="F56" s="125">
        <v>4076</v>
      </c>
      <c r="G56" s="125">
        <v>7503</v>
      </c>
      <c r="H56" s="126">
        <v>7509</v>
      </c>
    </row>
    <row r="57" spans="2:8" ht="53.25" customHeight="1" x14ac:dyDescent="0.15">
      <c r="B57" s="124"/>
      <c r="C57" s="1217" t="s">
        <v>52</v>
      </c>
      <c r="D57" s="1217"/>
      <c r="E57" s="1218"/>
      <c r="F57" s="127">
        <v>13886</v>
      </c>
      <c r="G57" s="127">
        <v>15046</v>
      </c>
      <c r="H57" s="128">
        <v>15102</v>
      </c>
    </row>
    <row r="58" spans="2:8" ht="45.75" customHeight="1" x14ac:dyDescent="0.15">
      <c r="B58" s="129"/>
      <c r="C58" s="1205" t="s">
        <v>626</v>
      </c>
      <c r="D58" s="1206"/>
      <c r="E58" s="1207"/>
      <c r="F58" s="130">
        <v>4522</v>
      </c>
      <c r="G58" s="130">
        <v>4752</v>
      </c>
      <c r="H58" s="131">
        <v>4548</v>
      </c>
    </row>
    <row r="59" spans="2:8" ht="45.75" customHeight="1" x14ac:dyDescent="0.15">
      <c r="B59" s="129"/>
      <c r="C59" s="1205" t="s">
        <v>627</v>
      </c>
      <c r="D59" s="1206"/>
      <c r="E59" s="1207"/>
      <c r="F59" s="130">
        <v>3094</v>
      </c>
      <c r="G59" s="130">
        <v>3965</v>
      </c>
      <c r="H59" s="131">
        <v>4206</v>
      </c>
    </row>
    <row r="60" spans="2:8" ht="45.75" customHeight="1" x14ac:dyDescent="0.15">
      <c r="B60" s="129"/>
      <c r="C60" s="1205" t="s">
        <v>628</v>
      </c>
      <c r="D60" s="1206"/>
      <c r="E60" s="1207"/>
      <c r="F60" s="130">
        <v>2887</v>
      </c>
      <c r="G60" s="130">
        <v>2831</v>
      </c>
      <c r="H60" s="131">
        <v>2721</v>
      </c>
    </row>
    <row r="61" spans="2:8" ht="45.75" customHeight="1" x14ac:dyDescent="0.15">
      <c r="B61" s="129"/>
      <c r="C61" s="1205" t="s">
        <v>629</v>
      </c>
      <c r="D61" s="1206"/>
      <c r="E61" s="1207"/>
      <c r="F61" s="130">
        <v>1439</v>
      </c>
      <c r="G61" s="130">
        <v>1537</v>
      </c>
      <c r="H61" s="131">
        <v>1584</v>
      </c>
    </row>
    <row r="62" spans="2:8" ht="45.75" customHeight="1" thickBot="1" x14ac:dyDescent="0.2">
      <c r="B62" s="132"/>
      <c r="C62" s="1208" t="s">
        <v>630</v>
      </c>
      <c r="D62" s="1209"/>
      <c r="E62" s="1210"/>
      <c r="F62" s="133">
        <v>333</v>
      </c>
      <c r="G62" s="133">
        <v>347</v>
      </c>
      <c r="H62" s="134">
        <v>461</v>
      </c>
    </row>
    <row r="63" spans="2:8" ht="52.5" customHeight="1" thickBot="1" x14ac:dyDescent="0.2">
      <c r="B63" s="135"/>
      <c r="C63" s="1211" t="s">
        <v>53</v>
      </c>
      <c r="D63" s="1211"/>
      <c r="E63" s="1212"/>
      <c r="F63" s="136">
        <v>31497</v>
      </c>
      <c r="G63" s="136">
        <v>38322</v>
      </c>
      <c r="H63" s="137">
        <v>40411</v>
      </c>
    </row>
    <row r="64" spans="2:8" x14ac:dyDescent="0.15"/>
  </sheetData>
  <sheetProtection algorithmName="SHA-512" hashValue="Z8k13wFS5OBiphx8iW5Xz+Xlj2Eru3sKF2f4FMaqeCmF0LOGbs1qwXVFTUtqd0l5C3VRymGgud+IdTx3esrA6A==" saltValue="0JoeuagFxKKAhbTpw38h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569</v>
      </c>
      <c r="G2" s="151"/>
      <c r="H2" s="152"/>
    </row>
    <row r="3" spans="1:8" x14ac:dyDescent="0.15">
      <c r="A3" s="148" t="s">
        <v>562</v>
      </c>
      <c r="B3" s="153"/>
      <c r="C3" s="154"/>
      <c r="D3" s="155">
        <v>43231</v>
      </c>
      <c r="E3" s="156"/>
      <c r="F3" s="157">
        <v>46457</v>
      </c>
      <c r="G3" s="158"/>
      <c r="H3" s="159"/>
    </row>
    <row r="4" spans="1:8" x14ac:dyDescent="0.15">
      <c r="A4" s="160"/>
      <c r="B4" s="161"/>
      <c r="C4" s="162"/>
      <c r="D4" s="163">
        <v>21050</v>
      </c>
      <c r="E4" s="164"/>
      <c r="F4" s="165">
        <v>24020</v>
      </c>
      <c r="G4" s="166"/>
      <c r="H4" s="167"/>
    </row>
    <row r="5" spans="1:8" x14ac:dyDescent="0.15">
      <c r="A5" s="148" t="s">
        <v>564</v>
      </c>
      <c r="B5" s="153"/>
      <c r="C5" s="154"/>
      <c r="D5" s="155">
        <v>57795</v>
      </c>
      <c r="E5" s="156"/>
      <c r="F5" s="157">
        <v>51849</v>
      </c>
      <c r="G5" s="158"/>
      <c r="H5" s="159"/>
    </row>
    <row r="6" spans="1:8" x14ac:dyDescent="0.15">
      <c r="A6" s="160"/>
      <c r="B6" s="161"/>
      <c r="C6" s="162"/>
      <c r="D6" s="163">
        <v>22705</v>
      </c>
      <c r="E6" s="164"/>
      <c r="F6" s="165">
        <v>26326</v>
      </c>
      <c r="G6" s="166"/>
      <c r="H6" s="167"/>
    </row>
    <row r="7" spans="1:8" x14ac:dyDescent="0.15">
      <c r="A7" s="148" t="s">
        <v>565</v>
      </c>
      <c r="B7" s="153"/>
      <c r="C7" s="154"/>
      <c r="D7" s="155">
        <v>48549</v>
      </c>
      <c r="E7" s="156"/>
      <c r="F7" s="157">
        <v>52191</v>
      </c>
      <c r="G7" s="158"/>
      <c r="H7" s="159"/>
    </row>
    <row r="8" spans="1:8" x14ac:dyDescent="0.15">
      <c r="A8" s="160"/>
      <c r="B8" s="161"/>
      <c r="C8" s="162"/>
      <c r="D8" s="163">
        <v>25737</v>
      </c>
      <c r="E8" s="164"/>
      <c r="F8" s="165">
        <v>26807</v>
      </c>
      <c r="G8" s="166"/>
      <c r="H8" s="167"/>
    </row>
    <row r="9" spans="1:8" x14ac:dyDescent="0.15">
      <c r="A9" s="148" t="s">
        <v>566</v>
      </c>
      <c r="B9" s="153"/>
      <c r="C9" s="154"/>
      <c r="D9" s="155">
        <v>38534</v>
      </c>
      <c r="E9" s="156"/>
      <c r="F9" s="157">
        <v>48105</v>
      </c>
      <c r="G9" s="158"/>
      <c r="H9" s="159"/>
    </row>
    <row r="10" spans="1:8" x14ac:dyDescent="0.15">
      <c r="A10" s="160"/>
      <c r="B10" s="161"/>
      <c r="C10" s="162"/>
      <c r="D10" s="163">
        <v>18474</v>
      </c>
      <c r="E10" s="164"/>
      <c r="F10" s="165">
        <v>24072</v>
      </c>
      <c r="G10" s="166"/>
      <c r="H10" s="167"/>
    </row>
    <row r="11" spans="1:8" x14ac:dyDescent="0.15">
      <c r="A11" s="148" t="s">
        <v>567</v>
      </c>
      <c r="B11" s="153"/>
      <c r="C11" s="154"/>
      <c r="D11" s="155">
        <v>35654</v>
      </c>
      <c r="E11" s="156"/>
      <c r="F11" s="157">
        <v>47446</v>
      </c>
      <c r="G11" s="158"/>
      <c r="H11" s="159"/>
    </row>
    <row r="12" spans="1:8" x14ac:dyDescent="0.15">
      <c r="A12" s="160"/>
      <c r="B12" s="161"/>
      <c r="C12" s="168"/>
      <c r="D12" s="163">
        <v>20114</v>
      </c>
      <c r="E12" s="164"/>
      <c r="F12" s="165">
        <v>24371</v>
      </c>
      <c r="G12" s="166"/>
      <c r="H12" s="167"/>
    </row>
    <row r="13" spans="1:8" x14ac:dyDescent="0.15">
      <c r="A13" s="148"/>
      <c r="B13" s="153"/>
      <c r="C13" s="169"/>
      <c r="D13" s="170">
        <v>44753</v>
      </c>
      <c r="E13" s="171"/>
      <c r="F13" s="172">
        <v>49210</v>
      </c>
      <c r="G13" s="173"/>
      <c r="H13" s="159"/>
    </row>
    <row r="14" spans="1:8" x14ac:dyDescent="0.15">
      <c r="A14" s="160"/>
      <c r="B14" s="161"/>
      <c r="C14" s="162"/>
      <c r="D14" s="163">
        <v>21616</v>
      </c>
      <c r="E14" s="164"/>
      <c r="F14" s="165">
        <v>25119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2.5099999999999998</v>
      </c>
      <c r="C19" s="174">
        <f>ROUND(VALUE(SUBSTITUTE(実質収支比率等に係る経年分析!G$48,"▲","-")),2)</f>
        <v>0.24</v>
      </c>
      <c r="D19" s="174">
        <f>ROUND(VALUE(SUBSTITUTE(実質収支比率等に係る経年分析!H$48,"▲","-")),2)</f>
        <v>4.99</v>
      </c>
      <c r="E19" s="174">
        <f>ROUND(VALUE(SUBSTITUTE(実質収支比率等に係る経年分析!I$48,"▲","-")),2)</f>
        <v>4.3600000000000003</v>
      </c>
      <c r="F19" s="174">
        <f>ROUND(VALUE(SUBSTITUTE(実質収支比率等に係る経年分析!J$48,"▲","-")),2)</f>
        <v>4.1900000000000004</v>
      </c>
    </row>
    <row r="20" spans="1:11" x14ac:dyDescent="0.15">
      <c r="A20" s="174" t="s">
        <v>57</v>
      </c>
      <c r="B20" s="174">
        <f>ROUND(VALUE(SUBSTITUTE(実質収支比率等に係る経年分析!F$47,"▲","-")),2)</f>
        <v>17.170000000000002</v>
      </c>
      <c r="C20" s="174">
        <f>ROUND(VALUE(SUBSTITUTE(実質収支比率等に係る経年分析!G$47,"▲","-")),2)</f>
        <v>15.3</v>
      </c>
      <c r="D20" s="174">
        <f>ROUND(VALUE(SUBSTITUTE(実質収支比率等に係る経年分析!H$47,"▲","-")),2)</f>
        <v>15.21</v>
      </c>
      <c r="E20" s="174">
        <f>ROUND(VALUE(SUBSTITUTE(実質収支比率等に係る経年分析!I$47,"▲","-")),2)</f>
        <v>17.07</v>
      </c>
      <c r="F20" s="174">
        <f>ROUND(VALUE(SUBSTITUTE(実質収支比率等に係る経年分析!J$47,"▲","-")),2)</f>
        <v>19.64</v>
      </c>
    </row>
    <row r="21" spans="1:11" x14ac:dyDescent="0.15">
      <c r="A21" s="174" t="s">
        <v>58</v>
      </c>
      <c r="B21" s="174">
        <f>IF(ISNUMBER(VALUE(SUBSTITUTE(実質収支比率等に係る経年分析!F$49,"▲","-"))),ROUND(VALUE(SUBSTITUTE(実質収支比率等に係る経年分析!F$49,"▲","-")),2),NA())</f>
        <v>-0.62</v>
      </c>
      <c r="C21" s="174">
        <f>IF(ISNUMBER(VALUE(SUBSTITUTE(実質収支比率等に係る経年分析!G$49,"▲","-"))),ROUND(VALUE(SUBSTITUTE(実質収支比率等に係る経年分析!G$49,"▲","-")),2),NA())</f>
        <v>-5.54</v>
      </c>
      <c r="D21" s="174">
        <f>IF(ISNUMBER(VALUE(SUBSTITUTE(実質収支比率等に係る経年分析!H$49,"▲","-"))),ROUND(VALUE(SUBSTITUTE(実質収支比率等に係る経年分析!H$49,"▲","-")),2),NA())</f>
        <v>4.78</v>
      </c>
      <c r="E21" s="174">
        <f>IF(ISNUMBER(VALUE(SUBSTITUTE(実質収支比率等に係る経年分析!I$49,"▲","-"))),ROUND(VALUE(SUBSTITUTE(実質収支比率等に係る経年分析!I$49,"▲","-")),2),NA())</f>
        <v>-0.43</v>
      </c>
      <c r="F21" s="174">
        <f>IF(ISNUMBER(VALUE(SUBSTITUTE(実質収支比率等に係る経年分析!J$49,"▲","-"))),ROUND(VALUE(SUBSTITUTE(実質収支比率等に係る経年分析!J$49,"▲","-")),2),NA())</f>
        <v>-0.25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駐車場事業特別会計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0.04</v>
      </c>
    </row>
    <row r="30" spans="1:11" x14ac:dyDescent="0.15">
      <c r="A30" s="175" t="str">
        <f>IF(連結実質赤字比率に係る赤字・黒字の構成分析!C$40="",NA(),連結実質赤字比率に係る赤字・黒字の構成分析!C$40)</f>
        <v>戸隠観光施設事業会計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0.11</v>
      </c>
    </row>
    <row r="31" spans="1:11" x14ac:dyDescent="0.15">
      <c r="A31" s="175" t="str">
        <f>IF(連結実質赤字比率に係る赤字・黒字の構成分析!C$39="",NA(),連結実質赤字比率に係る赤字・黒字の構成分析!C$39)</f>
        <v>介護保険特別会計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0.94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0.79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0.69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0.95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1.07</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1.28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1.25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1.19</v>
      </c>
    </row>
    <row r="33" spans="1:16" x14ac:dyDescent="0.15">
      <c r="A33" s="175" t="str">
        <f>IF(連結実質赤字比率に係る赤字・黒字の構成分析!C$37="",NA(),連結実質赤字比率に係る赤字・黒字の構成分析!C$37)</f>
        <v>産業団地事業会計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1.71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1.82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1.65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1.74</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2.5099999999999998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4.99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4.3600000000000003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4.18</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6.52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6.07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5.88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6.26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5.84</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15.53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15.71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15.93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15.74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19064</v>
      </c>
      <c r="E42" s="176"/>
      <c r="F42" s="176"/>
      <c r="G42" s="176">
        <f>'実質公債費比率（分子）の構造'!L$52</f>
        <v>18838</v>
      </c>
      <c r="H42" s="176"/>
      <c r="I42" s="176"/>
      <c r="J42" s="176">
        <f>'実質公債費比率（分子）の構造'!M$52</f>
        <v>18153</v>
      </c>
      <c r="K42" s="176"/>
      <c r="L42" s="176"/>
      <c r="M42" s="176">
        <f>'実質公債費比率（分子）の構造'!N$52</f>
        <v>18284</v>
      </c>
      <c r="N42" s="176"/>
      <c r="O42" s="176"/>
      <c r="P42" s="176">
        <f>'実質公債費比率（分子）の構造'!O$52</f>
        <v>17759</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157</v>
      </c>
      <c r="C44" s="176"/>
      <c r="D44" s="176"/>
      <c r="E44" s="176">
        <f>'実質公債費比率（分子）の構造'!L$50</f>
        <v>132</v>
      </c>
      <c r="F44" s="176"/>
      <c r="G44" s="176"/>
      <c r="H44" s="176">
        <f>'実質公債費比率（分子）の構造'!M$50</f>
        <v>128</v>
      </c>
      <c r="I44" s="176"/>
      <c r="J44" s="176"/>
      <c r="K44" s="176">
        <f>'実質公債費比率（分子）の構造'!N$50</f>
        <v>61</v>
      </c>
      <c r="L44" s="176"/>
      <c r="M44" s="176"/>
      <c r="N44" s="176">
        <f>'実質公債費比率（分子）の構造'!O$50</f>
        <v>36</v>
      </c>
      <c r="O44" s="176"/>
      <c r="P44" s="176"/>
    </row>
    <row r="45" spans="1:16" x14ac:dyDescent="0.15">
      <c r="A45" s="176" t="s">
        <v>68</v>
      </c>
      <c r="B45" s="176">
        <f>'実質公債費比率（分子）の構造'!K$49</f>
        <v>96</v>
      </c>
      <c r="C45" s="176"/>
      <c r="D45" s="176"/>
      <c r="E45" s="176">
        <f>'実質公債費比率（分子）の構造'!L$49</f>
        <v>460</v>
      </c>
      <c r="F45" s="176"/>
      <c r="G45" s="176"/>
      <c r="H45" s="176">
        <f>'実質公債費比率（分子）の構造'!M$49</f>
        <v>860</v>
      </c>
      <c r="I45" s="176"/>
      <c r="J45" s="176"/>
      <c r="K45" s="176">
        <f>'実質公債費比率（分子）の構造'!N$49</f>
        <v>931</v>
      </c>
      <c r="L45" s="176"/>
      <c r="M45" s="176"/>
      <c r="N45" s="176">
        <f>'実質公債費比率（分子）の構造'!O$49</f>
        <v>746</v>
      </c>
      <c r="O45" s="176"/>
      <c r="P45" s="176"/>
    </row>
    <row r="46" spans="1:16" x14ac:dyDescent="0.15">
      <c r="A46" s="176" t="s">
        <v>69</v>
      </c>
      <c r="B46" s="176">
        <f>'実質公債費比率（分子）の構造'!K$48</f>
        <v>4934</v>
      </c>
      <c r="C46" s="176"/>
      <c r="D46" s="176"/>
      <c r="E46" s="176">
        <f>'実質公債費比率（分子）の構造'!L$48</f>
        <v>4880</v>
      </c>
      <c r="F46" s="176"/>
      <c r="G46" s="176"/>
      <c r="H46" s="176">
        <f>'実質公債費比率（分子）の構造'!M$48</f>
        <v>4780</v>
      </c>
      <c r="I46" s="176"/>
      <c r="J46" s="176"/>
      <c r="K46" s="176">
        <f>'実質公債費比率（分子）の構造'!N$48</f>
        <v>4751</v>
      </c>
      <c r="L46" s="176"/>
      <c r="M46" s="176"/>
      <c r="N46" s="176">
        <f>'実質公債費比率（分子）の構造'!O$48</f>
        <v>4477</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15713</v>
      </c>
      <c r="C49" s="176"/>
      <c r="D49" s="176"/>
      <c r="E49" s="176">
        <f>'実質公債費比率（分子）の構造'!L$45</f>
        <v>15965</v>
      </c>
      <c r="F49" s="176"/>
      <c r="G49" s="176"/>
      <c r="H49" s="176">
        <f>'実質公債費比率（分子）の構造'!M$45</f>
        <v>15990</v>
      </c>
      <c r="I49" s="176"/>
      <c r="J49" s="176"/>
      <c r="K49" s="176">
        <f>'実質公債費比率（分子）の構造'!N$45</f>
        <v>16180</v>
      </c>
      <c r="L49" s="176"/>
      <c r="M49" s="176"/>
      <c r="N49" s="176">
        <f>'実質公債費比率（分子）の構造'!O$45</f>
        <v>16503</v>
      </c>
      <c r="O49" s="176"/>
      <c r="P49" s="176"/>
    </row>
    <row r="50" spans="1:16" x14ac:dyDescent="0.15">
      <c r="A50" s="176" t="s">
        <v>73</v>
      </c>
      <c r="B50" s="176" t="e">
        <f>NA()</f>
        <v>#N/A</v>
      </c>
      <c r="C50" s="176">
        <f>IF(ISNUMBER('実質公債費比率（分子）の構造'!K$53),'実質公債費比率（分子）の構造'!K$53,NA())</f>
        <v>1836</v>
      </c>
      <c r="D50" s="176" t="e">
        <f>NA()</f>
        <v>#N/A</v>
      </c>
      <c r="E50" s="176" t="e">
        <f>NA()</f>
        <v>#N/A</v>
      </c>
      <c r="F50" s="176">
        <f>IF(ISNUMBER('実質公債費比率（分子）の構造'!L$53),'実質公債費比率（分子）の構造'!L$53,NA())</f>
        <v>2599</v>
      </c>
      <c r="G50" s="176" t="e">
        <f>NA()</f>
        <v>#N/A</v>
      </c>
      <c r="H50" s="176" t="e">
        <f>NA()</f>
        <v>#N/A</v>
      </c>
      <c r="I50" s="176">
        <f>IF(ISNUMBER('実質公債費比率（分子）の構造'!M$53),'実質公債費比率（分子）の構造'!M$53,NA())</f>
        <v>3605</v>
      </c>
      <c r="J50" s="176" t="e">
        <f>NA()</f>
        <v>#N/A</v>
      </c>
      <c r="K50" s="176" t="e">
        <f>NA()</f>
        <v>#N/A</v>
      </c>
      <c r="L50" s="176">
        <f>IF(ISNUMBER('実質公債費比率（分子）の構造'!N$53),'実質公債費比率（分子）の構造'!N$53,NA())</f>
        <v>3639</v>
      </c>
      <c r="M50" s="176" t="e">
        <f>NA()</f>
        <v>#N/A</v>
      </c>
      <c r="N50" s="176" t="e">
        <f>NA()</f>
        <v>#N/A</v>
      </c>
      <c r="O50" s="176">
        <f>IF(ISNUMBER('実質公債費比率（分子）の構造'!O$53),'実質公債費比率（分子）の構造'!O$53,NA())</f>
        <v>4003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162553</v>
      </c>
      <c r="E56" s="175"/>
      <c r="F56" s="175"/>
      <c r="G56" s="175">
        <f>'将来負担比率（分子）の構造'!J$52</f>
        <v>158386</v>
      </c>
      <c r="H56" s="175"/>
      <c r="I56" s="175"/>
      <c r="J56" s="175">
        <f>'将来負担比率（分子）の構造'!K$52</f>
        <v>161867</v>
      </c>
      <c r="K56" s="175"/>
      <c r="L56" s="175"/>
      <c r="M56" s="175">
        <f>'将来負担比率（分子）の構造'!L$52</f>
        <v>157590</v>
      </c>
      <c r="N56" s="175"/>
      <c r="O56" s="175"/>
      <c r="P56" s="175">
        <f>'将来負担比率（分子）の構造'!M$52</f>
        <v>150913</v>
      </c>
    </row>
    <row r="57" spans="1:16" x14ac:dyDescent="0.15">
      <c r="A57" s="175" t="s">
        <v>44</v>
      </c>
      <c r="B57" s="175"/>
      <c r="C57" s="175"/>
      <c r="D57" s="175">
        <f>'将来負担比率（分子）の構造'!I$51</f>
        <v>28837</v>
      </c>
      <c r="E57" s="175"/>
      <c r="F57" s="175"/>
      <c r="G57" s="175">
        <f>'将来負担比率（分子）の構造'!J$51</f>
        <v>28039</v>
      </c>
      <c r="H57" s="175"/>
      <c r="I57" s="175"/>
      <c r="J57" s="175">
        <f>'将来負担比率（分子）の構造'!K$51</f>
        <v>26342</v>
      </c>
      <c r="K57" s="175"/>
      <c r="L57" s="175"/>
      <c r="M57" s="175">
        <f>'将来負担比率（分子）の構造'!L$51</f>
        <v>25211</v>
      </c>
      <c r="N57" s="175"/>
      <c r="O57" s="175"/>
      <c r="P57" s="175">
        <f>'将来負担比率（分子）の構造'!M$51</f>
        <v>21924</v>
      </c>
    </row>
    <row r="58" spans="1:16" x14ac:dyDescent="0.15">
      <c r="A58" s="175" t="s">
        <v>43</v>
      </c>
      <c r="B58" s="175"/>
      <c r="C58" s="175"/>
      <c r="D58" s="175">
        <f>'将来負担比率（分子）の構造'!I$50</f>
        <v>26492</v>
      </c>
      <c r="E58" s="175"/>
      <c r="F58" s="175"/>
      <c r="G58" s="175">
        <f>'将来負担比率（分子）の構造'!J$50</f>
        <v>25329</v>
      </c>
      <c r="H58" s="175"/>
      <c r="I58" s="175"/>
      <c r="J58" s="175">
        <f>'将来負担比率（分子）の構造'!K$50</f>
        <v>27732</v>
      </c>
      <c r="K58" s="175"/>
      <c r="L58" s="175"/>
      <c r="M58" s="175">
        <f>'将来負担比率（分子）の構造'!L$50</f>
        <v>34148</v>
      </c>
      <c r="N58" s="175"/>
      <c r="O58" s="175"/>
      <c r="P58" s="175">
        <f>'将来負担比率（分子）の構造'!M$50</f>
        <v>36840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1467</v>
      </c>
      <c r="C61" s="175"/>
      <c r="D61" s="175"/>
      <c r="E61" s="175">
        <f>'将来負担比率（分子）の構造'!J$46</f>
        <v>1144</v>
      </c>
      <c r="F61" s="175"/>
      <c r="G61" s="175"/>
      <c r="H61" s="175">
        <f>'将来負担比率（分子）の構造'!K$46</f>
        <v>1059</v>
      </c>
      <c r="I61" s="175"/>
      <c r="J61" s="175"/>
      <c r="K61" s="175">
        <f>'将来負担比率（分子）の構造'!L$46</f>
        <v>1169</v>
      </c>
      <c r="L61" s="175"/>
      <c r="M61" s="175"/>
      <c r="N61" s="175">
        <f>'将来負担比率（分子）の構造'!M$46</f>
        <v>1130</v>
      </c>
      <c r="O61" s="175"/>
      <c r="P61" s="175"/>
    </row>
    <row r="62" spans="1:16" x14ac:dyDescent="0.15">
      <c r="A62" s="175" t="s">
        <v>37</v>
      </c>
      <c r="B62" s="175">
        <f>'将来負担比率（分子）の構造'!I$45</f>
        <v>22262</v>
      </c>
      <c r="C62" s="175"/>
      <c r="D62" s="175"/>
      <c r="E62" s="175">
        <f>'将来負担比率（分子）の構造'!J$45</f>
        <v>22084</v>
      </c>
      <c r="F62" s="175"/>
      <c r="G62" s="175"/>
      <c r="H62" s="175">
        <f>'将来負担比率（分子）の構造'!K$45</f>
        <v>22507</v>
      </c>
      <c r="I62" s="175"/>
      <c r="J62" s="175"/>
      <c r="K62" s="175">
        <f>'将来負担比率（分子）の構造'!L$45</f>
        <v>22629</v>
      </c>
      <c r="L62" s="175"/>
      <c r="M62" s="175"/>
      <c r="N62" s="175">
        <f>'将来負担比率（分子）の構造'!M$45</f>
        <v>22332</v>
      </c>
      <c r="O62" s="175"/>
      <c r="P62" s="175"/>
    </row>
    <row r="63" spans="1:16" x14ac:dyDescent="0.15">
      <c r="A63" s="175" t="s">
        <v>36</v>
      </c>
      <c r="B63" s="175">
        <f>'将来負担比率（分子）の構造'!I$44</f>
        <v>10935</v>
      </c>
      <c r="C63" s="175"/>
      <c r="D63" s="175"/>
      <c r="E63" s="175">
        <f>'将来負担比率（分子）の構造'!J$44</f>
        <v>11755</v>
      </c>
      <c r="F63" s="175"/>
      <c r="G63" s="175"/>
      <c r="H63" s="175">
        <f>'将来負担比率（分子）の構造'!K$44</f>
        <v>12894</v>
      </c>
      <c r="I63" s="175"/>
      <c r="J63" s="175"/>
      <c r="K63" s="175">
        <f>'将来負担比率（分子）の構造'!L$44</f>
        <v>14107</v>
      </c>
      <c r="L63" s="175"/>
      <c r="M63" s="175"/>
      <c r="N63" s="175">
        <f>'将来負担比率（分子）の構造'!M$44</f>
        <v>13613</v>
      </c>
      <c r="O63" s="175"/>
      <c r="P63" s="175"/>
    </row>
    <row r="64" spans="1:16" x14ac:dyDescent="0.15">
      <c r="A64" s="175" t="s">
        <v>35</v>
      </c>
      <c r="B64" s="175">
        <f>'将来負担比率（分子）の構造'!I$43</f>
        <v>52015</v>
      </c>
      <c r="C64" s="175"/>
      <c r="D64" s="175"/>
      <c r="E64" s="175">
        <f>'将来負担比率（分子）の構造'!J$43</f>
        <v>48548</v>
      </c>
      <c r="F64" s="175"/>
      <c r="G64" s="175"/>
      <c r="H64" s="175">
        <f>'将来負担比率（分子）の構造'!K$43</f>
        <v>46362</v>
      </c>
      <c r="I64" s="175"/>
      <c r="J64" s="175"/>
      <c r="K64" s="175">
        <f>'将来負担比率（分子）の構造'!L$43</f>
        <v>44642</v>
      </c>
      <c r="L64" s="175"/>
      <c r="M64" s="175"/>
      <c r="N64" s="175">
        <f>'将来負担比率（分子）の構造'!M$43</f>
        <v>42128</v>
      </c>
      <c r="O64" s="175"/>
      <c r="P64" s="175"/>
    </row>
    <row r="65" spans="1:16" x14ac:dyDescent="0.15">
      <c r="A65" s="175" t="s">
        <v>34</v>
      </c>
      <c r="B65" s="175">
        <f>'将来負担比率（分子）の構造'!I$42</f>
        <v>4411</v>
      </c>
      <c r="C65" s="175"/>
      <c r="D65" s="175"/>
      <c r="E65" s="175">
        <f>'将来負担比率（分子）の構造'!J$42</f>
        <v>4617</v>
      </c>
      <c r="F65" s="175"/>
      <c r="G65" s="175"/>
      <c r="H65" s="175">
        <f>'将来負担比率（分子）の構造'!K$42</f>
        <v>4323</v>
      </c>
      <c r="I65" s="175"/>
      <c r="J65" s="175"/>
      <c r="K65" s="175">
        <f>'将来負担比率（分子）の構造'!L$42</f>
        <v>3956</v>
      </c>
      <c r="L65" s="175"/>
      <c r="M65" s="175"/>
      <c r="N65" s="175">
        <f>'将来負担比率（分子）の構造'!M$42</f>
        <v>4077</v>
      </c>
      <c r="O65" s="175"/>
      <c r="P65" s="175"/>
    </row>
    <row r="66" spans="1:16" x14ac:dyDescent="0.15">
      <c r="A66" s="175" t="s">
        <v>33</v>
      </c>
      <c r="B66" s="175">
        <f>'将来負担比率（分子）の構造'!I$41</f>
        <v>158797</v>
      </c>
      <c r="C66" s="175"/>
      <c r="D66" s="175"/>
      <c r="E66" s="175">
        <f>'将来負担比率（分子）の構造'!J$41</f>
        <v>160273</v>
      </c>
      <c r="F66" s="175"/>
      <c r="G66" s="175"/>
      <c r="H66" s="175">
        <f>'将来負担比率（分子）の構造'!K$41</f>
        <v>160516</v>
      </c>
      <c r="I66" s="175"/>
      <c r="J66" s="175"/>
      <c r="K66" s="175">
        <f>'将来負担比率（分子）の構造'!L$41</f>
        <v>156024</v>
      </c>
      <c r="L66" s="175"/>
      <c r="M66" s="175"/>
      <c r="N66" s="175">
        <f>'将来負担比率（分子）の構造'!M$41</f>
        <v>147461</v>
      </c>
      <c r="O66" s="175"/>
      <c r="P66" s="175"/>
    </row>
    <row r="67" spans="1:16" x14ac:dyDescent="0.15">
      <c r="A67" s="175" t="s">
        <v>77</v>
      </c>
      <c r="B67" s="175" t="e">
        <f>NA()</f>
        <v>#N/A</v>
      </c>
      <c r="C67" s="175">
        <f>IF(ISNUMBER('将来負担比率（分子）の構造'!I$53), IF('将来負担比率（分子）の構造'!I$53 &lt; 0, 0, '将来負担比率（分子）の構造'!I$53), NA())</f>
        <v>32006</v>
      </c>
      <c r="D67" s="175" t="e">
        <f>NA()</f>
        <v>#N/A</v>
      </c>
      <c r="E67" s="175" t="e">
        <f>NA()</f>
        <v>#N/A</v>
      </c>
      <c r="F67" s="175">
        <f>IF(ISNUMBER('将来負担比率（分子）の構造'!J$53), IF('将来負担比率（分子）の構造'!J$53 &lt; 0, 0, '将来負担比率（分子）の構造'!J$53), NA())</f>
        <v>36666</v>
      </c>
      <c r="G67" s="175" t="e">
        <f>NA()</f>
        <v>#N/A</v>
      </c>
      <c r="H67" s="175" t="e">
        <f>NA()</f>
        <v>#N/A</v>
      </c>
      <c r="I67" s="175">
        <f>IF(ISNUMBER('将来負担比率（分子）の構造'!K$53), IF('将来負担比率（分子）の構造'!K$53 &lt; 0, 0, '将来負担比率（分子）の構造'!K$53), NA())</f>
        <v>31719</v>
      </c>
      <c r="J67" s="175" t="e">
        <f>NA()</f>
        <v>#N/A</v>
      </c>
      <c r="K67" s="175" t="e">
        <f>NA()</f>
        <v>#N/A</v>
      </c>
      <c r="L67" s="175">
        <f>IF(ISNUMBER('将来負担比率（分子）の構造'!L$53), IF('将来負担比率（分子）の構造'!L$53 &lt; 0, 0, '将来負担比率（分子）の構造'!L$53), NA())</f>
        <v>25578</v>
      </c>
      <c r="M67" s="175" t="e">
        <f>NA()</f>
        <v>#N/A</v>
      </c>
      <c r="N67" s="175" t="e">
        <f>NA()</f>
        <v>#N/A</v>
      </c>
      <c r="O67" s="175">
        <f>IF(ISNUMBER('将来負担比率（分子）の構造'!M$53), IF('将来負担比率（分子）の構造'!M$53 &lt; 0, 0, '将来負担比率（分子）の構造'!M$53), NA())</f>
        <v>21065</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13535</v>
      </c>
      <c r="C72" s="179">
        <f>基金残高に係る経年分析!G55</f>
        <v>15772</v>
      </c>
      <c r="D72" s="179">
        <f>基金残高に係る経年分析!H55</f>
        <v>17800</v>
      </c>
    </row>
    <row r="73" spans="1:16" x14ac:dyDescent="0.15">
      <c r="A73" s="178" t="s">
        <v>80</v>
      </c>
      <c r="B73" s="179">
        <f>基金残高に係る経年分析!F56</f>
        <v>4076</v>
      </c>
      <c r="C73" s="179">
        <f>基金残高に係る経年分析!G56</f>
        <v>7503</v>
      </c>
      <c r="D73" s="179">
        <f>基金残高に係る経年分析!H56</f>
        <v>7509</v>
      </c>
    </row>
    <row r="74" spans="1:16" x14ac:dyDescent="0.15">
      <c r="A74" s="178" t="s">
        <v>81</v>
      </c>
      <c r="B74" s="179">
        <f>基金残高に係る経年分析!F57</f>
        <v>13886</v>
      </c>
      <c r="C74" s="179">
        <f>基金残高に係る経年分析!G57</f>
        <v>15046</v>
      </c>
      <c r="D74" s="179">
        <f>基金残高に係る経年分析!H57</f>
        <v>15102</v>
      </c>
    </row>
  </sheetData>
  <sheetProtection algorithmName="SHA-512" hashValue="vhc/wVT7lRGT01Kh9HZvjyeACEPDPdXKKnjSwYcFu5lZaI0P2Dgzsdslpm/47jTQZjcsHvHMv+1n2UyZgXx3Bg==" saltValue="Dsja1n9t4eAJxgCZIciE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222</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223</v>
      </c>
      <c r="S4" s="680"/>
      <c r="T4" s="680"/>
      <c r="U4" s="680"/>
      <c r="V4" s="680"/>
      <c r="W4" s="680"/>
      <c r="X4" s="680"/>
      <c r="Y4" s="681"/>
      <c r="Z4" s="679" t="s">
        <v>224</v>
      </c>
      <c r="AA4" s="680"/>
      <c r="AB4" s="680"/>
      <c r="AC4" s="681"/>
      <c r="AD4" s="679" t="s">
        <v>225</v>
      </c>
      <c r="AE4" s="680"/>
      <c r="AF4" s="680"/>
      <c r="AG4" s="680"/>
      <c r="AH4" s="680"/>
      <c r="AI4" s="680"/>
      <c r="AJ4" s="680"/>
      <c r="AK4" s="681"/>
      <c r="AL4" s="679" t="s">
        <v>224</v>
      </c>
      <c r="AM4" s="680"/>
      <c r="AN4" s="680"/>
      <c r="AO4" s="681"/>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9" t="s">
        <v>229</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230</v>
      </c>
      <c r="C5" s="677"/>
      <c r="D5" s="677"/>
      <c r="E5" s="677"/>
      <c r="F5" s="677"/>
      <c r="G5" s="677"/>
      <c r="H5" s="677"/>
      <c r="I5" s="677"/>
      <c r="J5" s="677"/>
      <c r="K5" s="677"/>
      <c r="L5" s="677"/>
      <c r="M5" s="677"/>
      <c r="N5" s="677"/>
      <c r="O5" s="677"/>
      <c r="P5" s="677"/>
      <c r="Q5" s="678"/>
      <c r="R5" s="673">
        <v>59736362</v>
      </c>
      <c r="S5" s="674"/>
      <c r="T5" s="674"/>
      <c r="U5" s="674"/>
      <c r="V5" s="674"/>
      <c r="W5" s="674"/>
      <c r="X5" s="674"/>
      <c r="Y5" s="702"/>
      <c r="Z5" s="715">
        <v>35</v>
      </c>
      <c r="AA5" s="715"/>
      <c r="AB5" s="715"/>
      <c r="AC5" s="715"/>
      <c r="AD5" s="716">
        <v>55897050</v>
      </c>
      <c r="AE5" s="716"/>
      <c r="AF5" s="716"/>
      <c r="AG5" s="716"/>
      <c r="AH5" s="716"/>
      <c r="AI5" s="716"/>
      <c r="AJ5" s="716"/>
      <c r="AK5" s="716"/>
      <c r="AL5" s="703">
        <v>61.9</v>
      </c>
      <c r="AM5" s="685"/>
      <c r="AN5" s="685"/>
      <c r="AO5" s="704"/>
      <c r="AP5" s="676" t="s">
        <v>231</v>
      </c>
      <c r="AQ5" s="677"/>
      <c r="AR5" s="677"/>
      <c r="AS5" s="677"/>
      <c r="AT5" s="677"/>
      <c r="AU5" s="677"/>
      <c r="AV5" s="677"/>
      <c r="AW5" s="677"/>
      <c r="AX5" s="677"/>
      <c r="AY5" s="677"/>
      <c r="AZ5" s="677"/>
      <c r="BA5" s="677"/>
      <c r="BB5" s="677"/>
      <c r="BC5" s="677"/>
      <c r="BD5" s="677"/>
      <c r="BE5" s="677"/>
      <c r="BF5" s="678"/>
      <c r="BG5" s="621">
        <v>53656360</v>
      </c>
      <c r="BH5" s="622"/>
      <c r="BI5" s="622"/>
      <c r="BJ5" s="622"/>
      <c r="BK5" s="622"/>
      <c r="BL5" s="622"/>
      <c r="BM5" s="622"/>
      <c r="BN5" s="623"/>
      <c r="BO5" s="659">
        <v>89.8</v>
      </c>
      <c r="BP5" s="659"/>
      <c r="BQ5" s="659"/>
      <c r="BR5" s="659"/>
      <c r="BS5" s="660">
        <v>1357571</v>
      </c>
      <c r="BT5" s="660"/>
      <c r="BU5" s="660"/>
      <c r="BV5" s="660"/>
      <c r="BW5" s="660"/>
      <c r="BX5" s="660"/>
      <c r="BY5" s="660"/>
      <c r="BZ5" s="660"/>
      <c r="CA5" s="660"/>
      <c r="CB5" s="695"/>
      <c r="CD5" s="679" t="s">
        <v>226</v>
      </c>
      <c r="CE5" s="680"/>
      <c r="CF5" s="680"/>
      <c r="CG5" s="680"/>
      <c r="CH5" s="680"/>
      <c r="CI5" s="680"/>
      <c r="CJ5" s="680"/>
      <c r="CK5" s="680"/>
      <c r="CL5" s="680"/>
      <c r="CM5" s="680"/>
      <c r="CN5" s="680"/>
      <c r="CO5" s="680"/>
      <c r="CP5" s="680"/>
      <c r="CQ5" s="681"/>
      <c r="CR5" s="679" t="s">
        <v>232</v>
      </c>
      <c r="CS5" s="680"/>
      <c r="CT5" s="680"/>
      <c r="CU5" s="680"/>
      <c r="CV5" s="680"/>
      <c r="CW5" s="680"/>
      <c r="CX5" s="680"/>
      <c r="CY5" s="681"/>
      <c r="CZ5" s="679" t="s">
        <v>224</v>
      </c>
      <c r="DA5" s="680"/>
      <c r="DB5" s="680"/>
      <c r="DC5" s="681"/>
      <c r="DD5" s="679" t="s">
        <v>233</v>
      </c>
      <c r="DE5" s="680"/>
      <c r="DF5" s="680"/>
      <c r="DG5" s="680"/>
      <c r="DH5" s="680"/>
      <c r="DI5" s="680"/>
      <c r="DJ5" s="680"/>
      <c r="DK5" s="680"/>
      <c r="DL5" s="680"/>
      <c r="DM5" s="680"/>
      <c r="DN5" s="680"/>
      <c r="DO5" s="680"/>
      <c r="DP5" s="681"/>
      <c r="DQ5" s="679" t="s">
        <v>234</v>
      </c>
      <c r="DR5" s="680"/>
      <c r="DS5" s="680"/>
      <c r="DT5" s="680"/>
      <c r="DU5" s="680"/>
      <c r="DV5" s="680"/>
      <c r="DW5" s="680"/>
      <c r="DX5" s="680"/>
      <c r="DY5" s="680"/>
      <c r="DZ5" s="680"/>
      <c r="EA5" s="680"/>
      <c r="EB5" s="680"/>
      <c r="EC5" s="681"/>
    </row>
    <row r="6" spans="2:143" ht="11.25" customHeight="1" x14ac:dyDescent="0.15">
      <c r="B6" s="618" t="s">
        <v>235</v>
      </c>
      <c r="C6" s="619"/>
      <c r="D6" s="619"/>
      <c r="E6" s="619"/>
      <c r="F6" s="619"/>
      <c r="G6" s="619"/>
      <c r="H6" s="619"/>
      <c r="I6" s="619"/>
      <c r="J6" s="619"/>
      <c r="K6" s="619"/>
      <c r="L6" s="619"/>
      <c r="M6" s="619"/>
      <c r="N6" s="619"/>
      <c r="O6" s="619"/>
      <c r="P6" s="619"/>
      <c r="Q6" s="620"/>
      <c r="R6" s="621">
        <v>1414905</v>
      </c>
      <c r="S6" s="622"/>
      <c r="T6" s="622"/>
      <c r="U6" s="622"/>
      <c r="V6" s="622"/>
      <c r="W6" s="622"/>
      <c r="X6" s="622"/>
      <c r="Y6" s="623"/>
      <c r="Z6" s="659">
        <v>0.8</v>
      </c>
      <c r="AA6" s="659"/>
      <c r="AB6" s="659"/>
      <c r="AC6" s="659"/>
      <c r="AD6" s="660">
        <v>1414905</v>
      </c>
      <c r="AE6" s="660"/>
      <c r="AF6" s="660"/>
      <c r="AG6" s="660"/>
      <c r="AH6" s="660"/>
      <c r="AI6" s="660"/>
      <c r="AJ6" s="660"/>
      <c r="AK6" s="660"/>
      <c r="AL6" s="624">
        <v>1.6</v>
      </c>
      <c r="AM6" s="625"/>
      <c r="AN6" s="625"/>
      <c r="AO6" s="661"/>
      <c r="AP6" s="618" t="s">
        <v>236</v>
      </c>
      <c r="AQ6" s="619"/>
      <c r="AR6" s="619"/>
      <c r="AS6" s="619"/>
      <c r="AT6" s="619"/>
      <c r="AU6" s="619"/>
      <c r="AV6" s="619"/>
      <c r="AW6" s="619"/>
      <c r="AX6" s="619"/>
      <c r="AY6" s="619"/>
      <c r="AZ6" s="619"/>
      <c r="BA6" s="619"/>
      <c r="BB6" s="619"/>
      <c r="BC6" s="619"/>
      <c r="BD6" s="619"/>
      <c r="BE6" s="619"/>
      <c r="BF6" s="620"/>
      <c r="BG6" s="621">
        <v>53656360</v>
      </c>
      <c r="BH6" s="622"/>
      <c r="BI6" s="622"/>
      <c r="BJ6" s="622"/>
      <c r="BK6" s="622"/>
      <c r="BL6" s="622"/>
      <c r="BM6" s="622"/>
      <c r="BN6" s="623"/>
      <c r="BO6" s="659">
        <v>89.8</v>
      </c>
      <c r="BP6" s="659"/>
      <c r="BQ6" s="659"/>
      <c r="BR6" s="659"/>
      <c r="BS6" s="660">
        <v>1357571</v>
      </c>
      <c r="BT6" s="660"/>
      <c r="BU6" s="660"/>
      <c r="BV6" s="660"/>
      <c r="BW6" s="660"/>
      <c r="BX6" s="660"/>
      <c r="BY6" s="660"/>
      <c r="BZ6" s="660"/>
      <c r="CA6" s="660"/>
      <c r="CB6" s="695"/>
      <c r="CD6" s="676" t="s">
        <v>237</v>
      </c>
      <c r="CE6" s="677"/>
      <c r="CF6" s="677"/>
      <c r="CG6" s="677"/>
      <c r="CH6" s="677"/>
      <c r="CI6" s="677"/>
      <c r="CJ6" s="677"/>
      <c r="CK6" s="677"/>
      <c r="CL6" s="677"/>
      <c r="CM6" s="677"/>
      <c r="CN6" s="677"/>
      <c r="CO6" s="677"/>
      <c r="CP6" s="677"/>
      <c r="CQ6" s="678"/>
      <c r="CR6" s="621">
        <v>697115</v>
      </c>
      <c r="CS6" s="622"/>
      <c r="CT6" s="622"/>
      <c r="CU6" s="622"/>
      <c r="CV6" s="622"/>
      <c r="CW6" s="622"/>
      <c r="CX6" s="622"/>
      <c r="CY6" s="623"/>
      <c r="CZ6" s="703">
        <v>0.4</v>
      </c>
      <c r="DA6" s="685"/>
      <c r="DB6" s="685"/>
      <c r="DC6" s="705"/>
      <c r="DD6" s="627" t="s">
        <v>238</v>
      </c>
      <c r="DE6" s="622"/>
      <c r="DF6" s="622"/>
      <c r="DG6" s="622"/>
      <c r="DH6" s="622"/>
      <c r="DI6" s="622"/>
      <c r="DJ6" s="622"/>
      <c r="DK6" s="622"/>
      <c r="DL6" s="622"/>
      <c r="DM6" s="622"/>
      <c r="DN6" s="622"/>
      <c r="DO6" s="622"/>
      <c r="DP6" s="623"/>
      <c r="DQ6" s="627">
        <v>697115</v>
      </c>
      <c r="DR6" s="622"/>
      <c r="DS6" s="622"/>
      <c r="DT6" s="622"/>
      <c r="DU6" s="622"/>
      <c r="DV6" s="622"/>
      <c r="DW6" s="622"/>
      <c r="DX6" s="622"/>
      <c r="DY6" s="622"/>
      <c r="DZ6" s="622"/>
      <c r="EA6" s="622"/>
      <c r="EB6" s="622"/>
      <c r="EC6" s="658"/>
    </row>
    <row r="7" spans="2:143" ht="11.25" customHeight="1" x14ac:dyDescent="0.15">
      <c r="B7" s="618" t="s">
        <v>239</v>
      </c>
      <c r="C7" s="619"/>
      <c r="D7" s="619"/>
      <c r="E7" s="619"/>
      <c r="F7" s="619"/>
      <c r="G7" s="619"/>
      <c r="H7" s="619"/>
      <c r="I7" s="619"/>
      <c r="J7" s="619"/>
      <c r="K7" s="619"/>
      <c r="L7" s="619"/>
      <c r="M7" s="619"/>
      <c r="N7" s="619"/>
      <c r="O7" s="619"/>
      <c r="P7" s="619"/>
      <c r="Q7" s="620"/>
      <c r="R7" s="621">
        <v>20981</v>
      </c>
      <c r="S7" s="622"/>
      <c r="T7" s="622"/>
      <c r="U7" s="622"/>
      <c r="V7" s="622"/>
      <c r="W7" s="622"/>
      <c r="X7" s="622"/>
      <c r="Y7" s="623"/>
      <c r="Z7" s="659">
        <v>0</v>
      </c>
      <c r="AA7" s="659"/>
      <c r="AB7" s="659"/>
      <c r="AC7" s="659"/>
      <c r="AD7" s="660">
        <v>20981</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27052472</v>
      </c>
      <c r="BH7" s="622"/>
      <c r="BI7" s="622"/>
      <c r="BJ7" s="622"/>
      <c r="BK7" s="622"/>
      <c r="BL7" s="622"/>
      <c r="BM7" s="622"/>
      <c r="BN7" s="623"/>
      <c r="BO7" s="659">
        <v>45.3</v>
      </c>
      <c r="BP7" s="659"/>
      <c r="BQ7" s="659"/>
      <c r="BR7" s="659"/>
      <c r="BS7" s="660">
        <v>1357571</v>
      </c>
      <c r="BT7" s="660"/>
      <c r="BU7" s="660"/>
      <c r="BV7" s="660"/>
      <c r="BW7" s="660"/>
      <c r="BX7" s="660"/>
      <c r="BY7" s="660"/>
      <c r="BZ7" s="660"/>
      <c r="CA7" s="660"/>
      <c r="CB7" s="695"/>
      <c r="CD7" s="618" t="s">
        <v>241</v>
      </c>
      <c r="CE7" s="619"/>
      <c r="CF7" s="619"/>
      <c r="CG7" s="619"/>
      <c r="CH7" s="619"/>
      <c r="CI7" s="619"/>
      <c r="CJ7" s="619"/>
      <c r="CK7" s="619"/>
      <c r="CL7" s="619"/>
      <c r="CM7" s="619"/>
      <c r="CN7" s="619"/>
      <c r="CO7" s="619"/>
      <c r="CP7" s="619"/>
      <c r="CQ7" s="620"/>
      <c r="CR7" s="621">
        <v>15170902</v>
      </c>
      <c r="CS7" s="622"/>
      <c r="CT7" s="622"/>
      <c r="CU7" s="622"/>
      <c r="CV7" s="622"/>
      <c r="CW7" s="622"/>
      <c r="CX7" s="622"/>
      <c r="CY7" s="623"/>
      <c r="CZ7" s="659">
        <v>9.1999999999999993</v>
      </c>
      <c r="DA7" s="659"/>
      <c r="DB7" s="659"/>
      <c r="DC7" s="659"/>
      <c r="DD7" s="627">
        <v>636947</v>
      </c>
      <c r="DE7" s="622"/>
      <c r="DF7" s="622"/>
      <c r="DG7" s="622"/>
      <c r="DH7" s="622"/>
      <c r="DI7" s="622"/>
      <c r="DJ7" s="622"/>
      <c r="DK7" s="622"/>
      <c r="DL7" s="622"/>
      <c r="DM7" s="622"/>
      <c r="DN7" s="622"/>
      <c r="DO7" s="622"/>
      <c r="DP7" s="623"/>
      <c r="DQ7" s="627">
        <v>12415441</v>
      </c>
      <c r="DR7" s="622"/>
      <c r="DS7" s="622"/>
      <c r="DT7" s="622"/>
      <c r="DU7" s="622"/>
      <c r="DV7" s="622"/>
      <c r="DW7" s="622"/>
      <c r="DX7" s="622"/>
      <c r="DY7" s="622"/>
      <c r="DZ7" s="622"/>
      <c r="EA7" s="622"/>
      <c r="EB7" s="622"/>
      <c r="EC7" s="658"/>
    </row>
    <row r="8" spans="2:143" ht="11.25" customHeight="1" x14ac:dyDescent="0.15">
      <c r="B8" s="618" t="s">
        <v>242</v>
      </c>
      <c r="C8" s="619"/>
      <c r="D8" s="619"/>
      <c r="E8" s="619"/>
      <c r="F8" s="619"/>
      <c r="G8" s="619"/>
      <c r="H8" s="619"/>
      <c r="I8" s="619"/>
      <c r="J8" s="619"/>
      <c r="K8" s="619"/>
      <c r="L8" s="619"/>
      <c r="M8" s="619"/>
      <c r="N8" s="619"/>
      <c r="O8" s="619"/>
      <c r="P8" s="619"/>
      <c r="Q8" s="620"/>
      <c r="R8" s="621">
        <v>253638</v>
      </c>
      <c r="S8" s="622"/>
      <c r="T8" s="622"/>
      <c r="U8" s="622"/>
      <c r="V8" s="622"/>
      <c r="W8" s="622"/>
      <c r="X8" s="622"/>
      <c r="Y8" s="623"/>
      <c r="Z8" s="659">
        <v>0.1</v>
      </c>
      <c r="AA8" s="659"/>
      <c r="AB8" s="659"/>
      <c r="AC8" s="659"/>
      <c r="AD8" s="660">
        <v>253638</v>
      </c>
      <c r="AE8" s="660"/>
      <c r="AF8" s="660"/>
      <c r="AG8" s="660"/>
      <c r="AH8" s="660"/>
      <c r="AI8" s="660"/>
      <c r="AJ8" s="660"/>
      <c r="AK8" s="660"/>
      <c r="AL8" s="624">
        <v>0.3</v>
      </c>
      <c r="AM8" s="625"/>
      <c r="AN8" s="625"/>
      <c r="AO8" s="661"/>
      <c r="AP8" s="618" t="s">
        <v>243</v>
      </c>
      <c r="AQ8" s="619"/>
      <c r="AR8" s="619"/>
      <c r="AS8" s="619"/>
      <c r="AT8" s="619"/>
      <c r="AU8" s="619"/>
      <c r="AV8" s="619"/>
      <c r="AW8" s="619"/>
      <c r="AX8" s="619"/>
      <c r="AY8" s="619"/>
      <c r="AZ8" s="619"/>
      <c r="BA8" s="619"/>
      <c r="BB8" s="619"/>
      <c r="BC8" s="619"/>
      <c r="BD8" s="619"/>
      <c r="BE8" s="619"/>
      <c r="BF8" s="620"/>
      <c r="BG8" s="621">
        <v>671028</v>
      </c>
      <c r="BH8" s="622"/>
      <c r="BI8" s="622"/>
      <c r="BJ8" s="622"/>
      <c r="BK8" s="622"/>
      <c r="BL8" s="622"/>
      <c r="BM8" s="622"/>
      <c r="BN8" s="623"/>
      <c r="BO8" s="659">
        <v>1.1000000000000001</v>
      </c>
      <c r="BP8" s="659"/>
      <c r="BQ8" s="659"/>
      <c r="BR8" s="659"/>
      <c r="BS8" s="660" t="s">
        <v>132</v>
      </c>
      <c r="BT8" s="660"/>
      <c r="BU8" s="660"/>
      <c r="BV8" s="660"/>
      <c r="BW8" s="660"/>
      <c r="BX8" s="660"/>
      <c r="BY8" s="660"/>
      <c r="BZ8" s="660"/>
      <c r="CA8" s="660"/>
      <c r="CB8" s="695"/>
      <c r="CD8" s="618" t="s">
        <v>244</v>
      </c>
      <c r="CE8" s="619"/>
      <c r="CF8" s="619"/>
      <c r="CG8" s="619"/>
      <c r="CH8" s="619"/>
      <c r="CI8" s="619"/>
      <c r="CJ8" s="619"/>
      <c r="CK8" s="619"/>
      <c r="CL8" s="619"/>
      <c r="CM8" s="619"/>
      <c r="CN8" s="619"/>
      <c r="CO8" s="619"/>
      <c r="CP8" s="619"/>
      <c r="CQ8" s="620"/>
      <c r="CR8" s="621">
        <v>59113334</v>
      </c>
      <c r="CS8" s="622"/>
      <c r="CT8" s="622"/>
      <c r="CU8" s="622"/>
      <c r="CV8" s="622"/>
      <c r="CW8" s="622"/>
      <c r="CX8" s="622"/>
      <c r="CY8" s="623"/>
      <c r="CZ8" s="659">
        <v>35.799999999999997</v>
      </c>
      <c r="DA8" s="659"/>
      <c r="DB8" s="659"/>
      <c r="DC8" s="659"/>
      <c r="DD8" s="627">
        <v>759920</v>
      </c>
      <c r="DE8" s="622"/>
      <c r="DF8" s="622"/>
      <c r="DG8" s="622"/>
      <c r="DH8" s="622"/>
      <c r="DI8" s="622"/>
      <c r="DJ8" s="622"/>
      <c r="DK8" s="622"/>
      <c r="DL8" s="622"/>
      <c r="DM8" s="622"/>
      <c r="DN8" s="622"/>
      <c r="DO8" s="622"/>
      <c r="DP8" s="623"/>
      <c r="DQ8" s="627">
        <v>27979541</v>
      </c>
      <c r="DR8" s="622"/>
      <c r="DS8" s="622"/>
      <c r="DT8" s="622"/>
      <c r="DU8" s="622"/>
      <c r="DV8" s="622"/>
      <c r="DW8" s="622"/>
      <c r="DX8" s="622"/>
      <c r="DY8" s="622"/>
      <c r="DZ8" s="622"/>
      <c r="EA8" s="622"/>
      <c r="EB8" s="622"/>
      <c r="EC8" s="658"/>
    </row>
    <row r="9" spans="2:143" ht="11.25" customHeight="1" x14ac:dyDescent="0.15">
      <c r="B9" s="618" t="s">
        <v>245</v>
      </c>
      <c r="C9" s="619"/>
      <c r="D9" s="619"/>
      <c r="E9" s="619"/>
      <c r="F9" s="619"/>
      <c r="G9" s="619"/>
      <c r="H9" s="619"/>
      <c r="I9" s="619"/>
      <c r="J9" s="619"/>
      <c r="K9" s="619"/>
      <c r="L9" s="619"/>
      <c r="M9" s="619"/>
      <c r="N9" s="619"/>
      <c r="O9" s="619"/>
      <c r="P9" s="619"/>
      <c r="Q9" s="620"/>
      <c r="R9" s="621">
        <v>183370</v>
      </c>
      <c r="S9" s="622"/>
      <c r="T9" s="622"/>
      <c r="U9" s="622"/>
      <c r="V9" s="622"/>
      <c r="W9" s="622"/>
      <c r="X9" s="622"/>
      <c r="Y9" s="623"/>
      <c r="Z9" s="659">
        <v>0.1</v>
      </c>
      <c r="AA9" s="659"/>
      <c r="AB9" s="659"/>
      <c r="AC9" s="659"/>
      <c r="AD9" s="660">
        <v>183370</v>
      </c>
      <c r="AE9" s="660"/>
      <c r="AF9" s="660"/>
      <c r="AG9" s="660"/>
      <c r="AH9" s="660"/>
      <c r="AI9" s="660"/>
      <c r="AJ9" s="660"/>
      <c r="AK9" s="660"/>
      <c r="AL9" s="624">
        <v>0.2</v>
      </c>
      <c r="AM9" s="625"/>
      <c r="AN9" s="625"/>
      <c r="AO9" s="661"/>
      <c r="AP9" s="618" t="s">
        <v>246</v>
      </c>
      <c r="AQ9" s="619"/>
      <c r="AR9" s="619"/>
      <c r="AS9" s="619"/>
      <c r="AT9" s="619"/>
      <c r="AU9" s="619"/>
      <c r="AV9" s="619"/>
      <c r="AW9" s="619"/>
      <c r="AX9" s="619"/>
      <c r="AY9" s="619"/>
      <c r="AZ9" s="619"/>
      <c r="BA9" s="619"/>
      <c r="BB9" s="619"/>
      <c r="BC9" s="619"/>
      <c r="BD9" s="619"/>
      <c r="BE9" s="619"/>
      <c r="BF9" s="620"/>
      <c r="BG9" s="621">
        <v>20661648</v>
      </c>
      <c r="BH9" s="622"/>
      <c r="BI9" s="622"/>
      <c r="BJ9" s="622"/>
      <c r="BK9" s="622"/>
      <c r="BL9" s="622"/>
      <c r="BM9" s="622"/>
      <c r="BN9" s="623"/>
      <c r="BO9" s="659">
        <v>34.6</v>
      </c>
      <c r="BP9" s="659"/>
      <c r="BQ9" s="659"/>
      <c r="BR9" s="659"/>
      <c r="BS9" s="660" t="s">
        <v>132</v>
      </c>
      <c r="BT9" s="660"/>
      <c r="BU9" s="660"/>
      <c r="BV9" s="660"/>
      <c r="BW9" s="660"/>
      <c r="BX9" s="660"/>
      <c r="BY9" s="660"/>
      <c r="BZ9" s="660"/>
      <c r="CA9" s="660"/>
      <c r="CB9" s="695"/>
      <c r="CD9" s="618" t="s">
        <v>247</v>
      </c>
      <c r="CE9" s="619"/>
      <c r="CF9" s="619"/>
      <c r="CG9" s="619"/>
      <c r="CH9" s="619"/>
      <c r="CI9" s="619"/>
      <c r="CJ9" s="619"/>
      <c r="CK9" s="619"/>
      <c r="CL9" s="619"/>
      <c r="CM9" s="619"/>
      <c r="CN9" s="619"/>
      <c r="CO9" s="619"/>
      <c r="CP9" s="619"/>
      <c r="CQ9" s="620"/>
      <c r="CR9" s="621">
        <v>13627980</v>
      </c>
      <c r="CS9" s="622"/>
      <c r="CT9" s="622"/>
      <c r="CU9" s="622"/>
      <c r="CV9" s="622"/>
      <c r="CW9" s="622"/>
      <c r="CX9" s="622"/>
      <c r="CY9" s="623"/>
      <c r="CZ9" s="659">
        <v>8.3000000000000007</v>
      </c>
      <c r="DA9" s="659"/>
      <c r="DB9" s="659"/>
      <c r="DC9" s="659"/>
      <c r="DD9" s="627">
        <v>271180</v>
      </c>
      <c r="DE9" s="622"/>
      <c r="DF9" s="622"/>
      <c r="DG9" s="622"/>
      <c r="DH9" s="622"/>
      <c r="DI9" s="622"/>
      <c r="DJ9" s="622"/>
      <c r="DK9" s="622"/>
      <c r="DL9" s="622"/>
      <c r="DM9" s="622"/>
      <c r="DN9" s="622"/>
      <c r="DO9" s="622"/>
      <c r="DP9" s="623"/>
      <c r="DQ9" s="627">
        <v>8673173</v>
      </c>
      <c r="DR9" s="622"/>
      <c r="DS9" s="622"/>
      <c r="DT9" s="622"/>
      <c r="DU9" s="622"/>
      <c r="DV9" s="622"/>
      <c r="DW9" s="622"/>
      <c r="DX9" s="622"/>
      <c r="DY9" s="622"/>
      <c r="DZ9" s="622"/>
      <c r="EA9" s="622"/>
      <c r="EB9" s="622"/>
      <c r="EC9" s="658"/>
    </row>
    <row r="10" spans="2:143" ht="11.25" customHeight="1" x14ac:dyDescent="0.15">
      <c r="B10" s="618" t="s">
        <v>248</v>
      </c>
      <c r="C10" s="619"/>
      <c r="D10" s="619"/>
      <c r="E10" s="619"/>
      <c r="F10" s="619"/>
      <c r="G10" s="619"/>
      <c r="H10" s="619"/>
      <c r="I10" s="619"/>
      <c r="J10" s="619"/>
      <c r="K10" s="619"/>
      <c r="L10" s="619"/>
      <c r="M10" s="619"/>
      <c r="N10" s="619"/>
      <c r="O10" s="619"/>
      <c r="P10" s="619"/>
      <c r="Q10" s="620"/>
      <c r="R10" s="621" t="s">
        <v>132</v>
      </c>
      <c r="S10" s="622"/>
      <c r="T10" s="622"/>
      <c r="U10" s="622"/>
      <c r="V10" s="622"/>
      <c r="W10" s="622"/>
      <c r="X10" s="622"/>
      <c r="Y10" s="623"/>
      <c r="Z10" s="659" t="s">
        <v>132</v>
      </c>
      <c r="AA10" s="659"/>
      <c r="AB10" s="659"/>
      <c r="AC10" s="659"/>
      <c r="AD10" s="660" t="s">
        <v>238</v>
      </c>
      <c r="AE10" s="660"/>
      <c r="AF10" s="660"/>
      <c r="AG10" s="660"/>
      <c r="AH10" s="660"/>
      <c r="AI10" s="660"/>
      <c r="AJ10" s="660"/>
      <c r="AK10" s="660"/>
      <c r="AL10" s="624" t="s">
        <v>238</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1565567</v>
      </c>
      <c r="BH10" s="622"/>
      <c r="BI10" s="622"/>
      <c r="BJ10" s="622"/>
      <c r="BK10" s="622"/>
      <c r="BL10" s="622"/>
      <c r="BM10" s="622"/>
      <c r="BN10" s="623"/>
      <c r="BO10" s="659">
        <v>2.6</v>
      </c>
      <c r="BP10" s="659"/>
      <c r="BQ10" s="659"/>
      <c r="BR10" s="659"/>
      <c r="BS10" s="660">
        <v>258992</v>
      </c>
      <c r="BT10" s="660"/>
      <c r="BU10" s="660"/>
      <c r="BV10" s="660"/>
      <c r="BW10" s="660"/>
      <c r="BX10" s="660"/>
      <c r="BY10" s="660"/>
      <c r="BZ10" s="660"/>
      <c r="CA10" s="660"/>
      <c r="CB10" s="695"/>
      <c r="CD10" s="618" t="s">
        <v>250</v>
      </c>
      <c r="CE10" s="619"/>
      <c r="CF10" s="619"/>
      <c r="CG10" s="619"/>
      <c r="CH10" s="619"/>
      <c r="CI10" s="619"/>
      <c r="CJ10" s="619"/>
      <c r="CK10" s="619"/>
      <c r="CL10" s="619"/>
      <c r="CM10" s="619"/>
      <c r="CN10" s="619"/>
      <c r="CO10" s="619"/>
      <c r="CP10" s="619"/>
      <c r="CQ10" s="620"/>
      <c r="CR10" s="621">
        <v>239000</v>
      </c>
      <c r="CS10" s="622"/>
      <c r="CT10" s="622"/>
      <c r="CU10" s="622"/>
      <c r="CV10" s="622"/>
      <c r="CW10" s="622"/>
      <c r="CX10" s="622"/>
      <c r="CY10" s="623"/>
      <c r="CZ10" s="659">
        <v>0.1</v>
      </c>
      <c r="DA10" s="659"/>
      <c r="DB10" s="659"/>
      <c r="DC10" s="659"/>
      <c r="DD10" s="627">
        <v>58807</v>
      </c>
      <c r="DE10" s="622"/>
      <c r="DF10" s="622"/>
      <c r="DG10" s="622"/>
      <c r="DH10" s="622"/>
      <c r="DI10" s="622"/>
      <c r="DJ10" s="622"/>
      <c r="DK10" s="622"/>
      <c r="DL10" s="622"/>
      <c r="DM10" s="622"/>
      <c r="DN10" s="622"/>
      <c r="DO10" s="622"/>
      <c r="DP10" s="623"/>
      <c r="DQ10" s="627">
        <v>172409</v>
      </c>
      <c r="DR10" s="622"/>
      <c r="DS10" s="622"/>
      <c r="DT10" s="622"/>
      <c r="DU10" s="622"/>
      <c r="DV10" s="622"/>
      <c r="DW10" s="622"/>
      <c r="DX10" s="622"/>
      <c r="DY10" s="622"/>
      <c r="DZ10" s="622"/>
      <c r="EA10" s="622"/>
      <c r="EB10" s="622"/>
      <c r="EC10" s="658"/>
    </row>
    <row r="11" spans="2:143" ht="11.25" customHeight="1" x14ac:dyDescent="0.15">
      <c r="B11" s="618" t="s">
        <v>251</v>
      </c>
      <c r="C11" s="619"/>
      <c r="D11" s="619"/>
      <c r="E11" s="619"/>
      <c r="F11" s="619"/>
      <c r="G11" s="619"/>
      <c r="H11" s="619"/>
      <c r="I11" s="619"/>
      <c r="J11" s="619"/>
      <c r="K11" s="619"/>
      <c r="L11" s="619"/>
      <c r="M11" s="619"/>
      <c r="N11" s="619"/>
      <c r="O11" s="619"/>
      <c r="P11" s="619"/>
      <c r="Q11" s="620"/>
      <c r="R11" s="621">
        <v>10038221</v>
      </c>
      <c r="S11" s="622"/>
      <c r="T11" s="622"/>
      <c r="U11" s="622"/>
      <c r="V11" s="622"/>
      <c r="W11" s="622"/>
      <c r="X11" s="622"/>
      <c r="Y11" s="623"/>
      <c r="Z11" s="624">
        <v>5.9</v>
      </c>
      <c r="AA11" s="625"/>
      <c r="AB11" s="625"/>
      <c r="AC11" s="626"/>
      <c r="AD11" s="627">
        <v>10038221</v>
      </c>
      <c r="AE11" s="622"/>
      <c r="AF11" s="622"/>
      <c r="AG11" s="622"/>
      <c r="AH11" s="622"/>
      <c r="AI11" s="622"/>
      <c r="AJ11" s="622"/>
      <c r="AK11" s="623"/>
      <c r="AL11" s="624">
        <v>11.1</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4154229</v>
      </c>
      <c r="BH11" s="622"/>
      <c r="BI11" s="622"/>
      <c r="BJ11" s="622"/>
      <c r="BK11" s="622"/>
      <c r="BL11" s="622"/>
      <c r="BM11" s="622"/>
      <c r="BN11" s="623"/>
      <c r="BO11" s="659">
        <v>7</v>
      </c>
      <c r="BP11" s="659"/>
      <c r="BQ11" s="659"/>
      <c r="BR11" s="659"/>
      <c r="BS11" s="660">
        <v>1098579</v>
      </c>
      <c r="BT11" s="660"/>
      <c r="BU11" s="660"/>
      <c r="BV11" s="660"/>
      <c r="BW11" s="660"/>
      <c r="BX11" s="660"/>
      <c r="BY11" s="660"/>
      <c r="BZ11" s="660"/>
      <c r="CA11" s="660"/>
      <c r="CB11" s="695"/>
      <c r="CD11" s="618" t="s">
        <v>253</v>
      </c>
      <c r="CE11" s="619"/>
      <c r="CF11" s="619"/>
      <c r="CG11" s="619"/>
      <c r="CH11" s="619"/>
      <c r="CI11" s="619"/>
      <c r="CJ11" s="619"/>
      <c r="CK11" s="619"/>
      <c r="CL11" s="619"/>
      <c r="CM11" s="619"/>
      <c r="CN11" s="619"/>
      <c r="CO11" s="619"/>
      <c r="CP11" s="619"/>
      <c r="CQ11" s="620"/>
      <c r="CR11" s="621">
        <v>2222722</v>
      </c>
      <c r="CS11" s="622"/>
      <c r="CT11" s="622"/>
      <c r="CU11" s="622"/>
      <c r="CV11" s="622"/>
      <c r="CW11" s="622"/>
      <c r="CX11" s="622"/>
      <c r="CY11" s="623"/>
      <c r="CZ11" s="659">
        <v>1.3</v>
      </c>
      <c r="DA11" s="659"/>
      <c r="DB11" s="659"/>
      <c r="DC11" s="659"/>
      <c r="DD11" s="627">
        <v>877587</v>
      </c>
      <c r="DE11" s="622"/>
      <c r="DF11" s="622"/>
      <c r="DG11" s="622"/>
      <c r="DH11" s="622"/>
      <c r="DI11" s="622"/>
      <c r="DJ11" s="622"/>
      <c r="DK11" s="622"/>
      <c r="DL11" s="622"/>
      <c r="DM11" s="622"/>
      <c r="DN11" s="622"/>
      <c r="DO11" s="622"/>
      <c r="DP11" s="623"/>
      <c r="DQ11" s="627">
        <v>1579085</v>
      </c>
      <c r="DR11" s="622"/>
      <c r="DS11" s="622"/>
      <c r="DT11" s="622"/>
      <c r="DU11" s="622"/>
      <c r="DV11" s="622"/>
      <c r="DW11" s="622"/>
      <c r="DX11" s="622"/>
      <c r="DY11" s="622"/>
      <c r="DZ11" s="622"/>
      <c r="EA11" s="622"/>
      <c r="EB11" s="622"/>
      <c r="EC11" s="658"/>
    </row>
    <row r="12" spans="2:143" ht="11.25" customHeight="1" x14ac:dyDescent="0.15">
      <c r="B12" s="618" t="s">
        <v>254</v>
      </c>
      <c r="C12" s="619"/>
      <c r="D12" s="619"/>
      <c r="E12" s="619"/>
      <c r="F12" s="619"/>
      <c r="G12" s="619"/>
      <c r="H12" s="619"/>
      <c r="I12" s="619"/>
      <c r="J12" s="619"/>
      <c r="K12" s="619"/>
      <c r="L12" s="619"/>
      <c r="M12" s="619"/>
      <c r="N12" s="619"/>
      <c r="O12" s="619"/>
      <c r="P12" s="619"/>
      <c r="Q12" s="620"/>
      <c r="R12" s="621">
        <v>51216</v>
      </c>
      <c r="S12" s="622"/>
      <c r="T12" s="622"/>
      <c r="U12" s="622"/>
      <c r="V12" s="622"/>
      <c r="W12" s="622"/>
      <c r="X12" s="622"/>
      <c r="Y12" s="623"/>
      <c r="Z12" s="659">
        <v>0</v>
      </c>
      <c r="AA12" s="659"/>
      <c r="AB12" s="659"/>
      <c r="AC12" s="659"/>
      <c r="AD12" s="660">
        <v>51216</v>
      </c>
      <c r="AE12" s="660"/>
      <c r="AF12" s="660"/>
      <c r="AG12" s="660"/>
      <c r="AH12" s="660"/>
      <c r="AI12" s="660"/>
      <c r="AJ12" s="660"/>
      <c r="AK12" s="660"/>
      <c r="AL12" s="624">
        <v>0.1</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22904290</v>
      </c>
      <c r="BH12" s="622"/>
      <c r="BI12" s="622"/>
      <c r="BJ12" s="622"/>
      <c r="BK12" s="622"/>
      <c r="BL12" s="622"/>
      <c r="BM12" s="622"/>
      <c r="BN12" s="623"/>
      <c r="BO12" s="659">
        <v>38.299999999999997</v>
      </c>
      <c r="BP12" s="659"/>
      <c r="BQ12" s="659"/>
      <c r="BR12" s="659"/>
      <c r="BS12" s="660" t="s">
        <v>132</v>
      </c>
      <c r="BT12" s="660"/>
      <c r="BU12" s="660"/>
      <c r="BV12" s="660"/>
      <c r="BW12" s="660"/>
      <c r="BX12" s="660"/>
      <c r="BY12" s="660"/>
      <c r="BZ12" s="660"/>
      <c r="CA12" s="660"/>
      <c r="CB12" s="695"/>
      <c r="CD12" s="618" t="s">
        <v>256</v>
      </c>
      <c r="CE12" s="619"/>
      <c r="CF12" s="619"/>
      <c r="CG12" s="619"/>
      <c r="CH12" s="619"/>
      <c r="CI12" s="619"/>
      <c r="CJ12" s="619"/>
      <c r="CK12" s="619"/>
      <c r="CL12" s="619"/>
      <c r="CM12" s="619"/>
      <c r="CN12" s="619"/>
      <c r="CO12" s="619"/>
      <c r="CP12" s="619"/>
      <c r="CQ12" s="620"/>
      <c r="CR12" s="621">
        <v>20624809</v>
      </c>
      <c r="CS12" s="622"/>
      <c r="CT12" s="622"/>
      <c r="CU12" s="622"/>
      <c r="CV12" s="622"/>
      <c r="CW12" s="622"/>
      <c r="CX12" s="622"/>
      <c r="CY12" s="623"/>
      <c r="CZ12" s="659">
        <v>12.5</v>
      </c>
      <c r="DA12" s="659"/>
      <c r="DB12" s="659"/>
      <c r="DC12" s="659"/>
      <c r="DD12" s="627">
        <v>950178</v>
      </c>
      <c r="DE12" s="622"/>
      <c r="DF12" s="622"/>
      <c r="DG12" s="622"/>
      <c r="DH12" s="622"/>
      <c r="DI12" s="622"/>
      <c r="DJ12" s="622"/>
      <c r="DK12" s="622"/>
      <c r="DL12" s="622"/>
      <c r="DM12" s="622"/>
      <c r="DN12" s="622"/>
      <c r="DO12" s="622"/>
      <c r="DP12" s="623"/>
      <c r="DQ12" s="627">
        <v>5339438</v>
      </c>
      <c r="DR12" s="622"/>
      <c r="DS12" s="622"/>
      <c r="DT12" s="622"/>
      <c r="DU12" s="622"/>
      <c r="DV12" s="622"/>
      <c r="DW12" s="622"/>
      <c r="DX12" s="622"/>
      <c r="DY12" s="622"/>
      <c r="DZ12" s="622"/>
      <c r="EA12" s="622"/>
      <c r="EB12" s="622"/>
      <c r="EC12" s="658"/>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132</v>
      </c>
      <c r="S13" s="622"/>
      <c r="T13" s="622"/>
      <c r="U13" s="622"/>
      <c r="V13" s="622"/>
      <c r="W13" s="622"/>
      <c r="X13" s="622"/>
      <c r="Y13" s="623"/>
      <c r="Z13" s="659" t="s">
        <v>238</v>
      </c>
      <c r="AA13" s="659"/>
      <c r="AB13" s="659"/>
      <c r="AC13" s="659"/>
      <c r="AD13" s="660" t="s">
        <v>238</v>
      </c>
      <c r="AE13" s="660"/>
      <c r="AF13" s="660"/>
      <c r="AG13" s="660"/>
      <c r="AH13" s="660"/>
      <c r="AI13" s="660"/>
      <c r="AJ13" s="660"/>
      <c r="AK13" s="660"/>
      <c r="AL13" s="624" t="s">
        <v>238</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22653368</v>
      </c>
      <c r="BH13" s="622"/>
      <c r="BI13" s="622"/>
      <c r="BJ13" s="622"/>
      <c r="BK13" s="622"/>
      <c r="BL13" s="622"/>
      <c r="BM13" s="622"/>
      <c r="BN13" s="623"/>
      <c r="BO13" s="659">
        <v>37.9</v>
      </c>
      <c r="BP13" s="659"/>
      <c r="BQ13" s="659"/>
      <c r="BR13" s="659"/>
      <c r="BS13" s="660" t="s">
        <v>132</v>
      </c>
      <c r="BT13" s="660"/>
      <c r="BU13" s="660"/>
      <c r="BV13" s="660"/>
      <c r="BW13" s="660"/>
      <c r="BX13" s="660"/>
      <c r="BY13" s="660"/>
      <c r="BZ13" s="660"/>
      <c r="CA13" s="660"/>
      <c r="CB13" s="695"/>
      <c r="CD13" s="618" t="s">
        <v>259</v>
      </c>
      <c r="CE13" s="619"/>
      <c r="CF13" s="619"/>
      <c r="CG13" s="619"/>
      <c r="CH13" s="619"/>
      <c r="CI13" s="619"/>
      <c r="CJ13" s="619"/>
      <c r="CK13" s="619"/>
      <c r="CL13" s="619"/>
      <c r="CM13" s="619"/>
      <c r="CN13" s="619"/>
      <c r="CO13" s="619"/>
      <c r="CP13" s="619"/>
      <c r="CQ13" s="620"/>
      <c r="CR13" s="621">
        <v>16358504</v>
      </c>
      <c r="CS13" s="622"/>
      <c r="CT13" s="622"/>
      <c r="CU13" s="622"/>
      <c r="CV13" s="622"/>
      <c r="CW13" s="622"/>
      <c r="CX13" s="622"/>
      <c r="CY13" s="623"/>
      <c r="CZ13" s="659">
        <v>9.9</v>
      </c>
      <c r="DA13" s="659"/>
      <c r="DB13" s="659"/>
      <c r="DC13" s="659"/>
      <c r="DD13" s="627">
        <v>6426952</v>
      </c>
      <c r="DE13" s="622"/>
      <c r="DF13" s="622"/>
      <c r="DG13" s="622"/>
      <c r="DH13" s="622"/>
      <c r="DI13" s="622"/>
      <c r="DJ13" s="622"/>
      <c r="DK13" s="622"/>
      <c r="DL13" s="622"/>
      <c r="DM13" s="622"/>
      <c r="DN13" s="622"/>
      <c r="DO13" s="622"/>
      <c r="DP13" s="623"/>
      <c r="DQ13" s="627">
        <v>12554418</v>
      </c>
      <c r="DR13" s="622"/>
      <c r="DS13" s="622"/>
      <c r="DT13" s="622"/>
      <c r="DU13" s="622"/>
      <c r="DV13" s="622"/>
      <c r="DW13" s="622"/>
      <c r="DX13" s="622"/>
      <c r="DY13" s="622"/>
      <c r="DZ13" s="622"/>
      <c r="EA13" s="622"/>
      <c r="EB13" s="622"/>
      <c r="EC13" s="658"/>
    </row>
    <row r="14" spans="2:143" ht="11.25" customHeight="1" x14ac:dyDescent="0.15">
      <c r="B14" s="618" t="s">
        <v>260</v>
      </c>
      <c r="C14" s="619"/>
      <c r="D14" s="619"/>
      <c r="E14" s="619"/>
      <c r="F14" s="619"/>
      <c r="G14" s="619"/>
      <c r="H14" s="619"/>
      <c r="I14" s="619"/>
      <c r="J14" s="619"/>
      <c r="K14" s="619"/>
      <c r="L14" s="619"/>
      <c r="M14" s="619"/>
      <c r="N14" s="619"/>
      <c r="O14" s="619"/>
      <c r="P14" s="619"/>
      <c r="Q14" s="620"/>
      <c r="R14" s="621" t="s">
        <v>238</v>
      </c>
      <c r="S14" s="622"/>
      <c r="T14" s="622"/>
      <c r="U14" s="622"/>
      <c r="V14" s="622"/>
      <c r="W14" s="622"/>
      <c r="X14" s="622"/>
      <c r="Y14" s="623"/>
      <c r="Z14" s="659" t="s">
        <v>238</v>
      </c>
      <c r="AA14" s="659"/>
      <c r="AB14" s="659"/>
      <c r="AC14" s="659"/>
      <c r="AD14" s="660" t="s">
        <v>238</v>
      </c>
      <c r="AE14" s="660"/>
      <c r="AF14" s="660"/>
      <c r="AG14" s="660"/>
      <c r="AH14" s="660"/>
      <c r="AI14" s="660"/>
      <c r="AJ14" s="660"/>
      <c r="AK14" s="660"/>
      <c r="AL14" s="624" t="s">
        <v>132</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1326126</v>
      </c>
      <c r="BH14" s="622"/>
      <c r="BI14" s="622"/>
      <c r="BJ14" s="622"/>
      <c r="BK14" s="622"/>
      <c r="BL14" s="622"/>
      <c r="BM14" s="622"/>
      <c r="BN14" s="623"/>
      <c r="BO14" s="659">
        <v>2.2000000000000002</v>
      </c>
      <c r="BP14" s="659"/>
      <c r="BQ14" s="659"/>
      <c r="BR14" s="659"/>
      <c r="BS14" s="660" t="s">
        <v>132</v>
      </c>
      <c r="BT14" s="660"/>
      <c r="BU14" s="660"/>
      <c r="BV14" s="660"/>
      <c r="BW14" s="660"/>
      <c r="BX14" s="660"/>
      <c r="BY14" s="660"/>
      <c r="BZ14" s="660"/>
      <c r="CA14" s="660"/>
      <c r="CB14" s="695"/>
      <c r="CD14" s="618" t="s">
        <v>262</v>
      </c>
      <c r="CE14" s="619"/>
      <c r="CF14" s="619"/>
      <c r="CG14" s="619"/>
      <c r="CH14" s="619"/>
      <c r="CI14" s="619"/>
      <c r="CJ14" s="619"/>
      <c r="CK14" s="619"/>
      <c r="CL14" s="619"/>
      <c r="CM14" s="619"/>
      <c r="CN14" s="619"/>
      <c r="CO14" s="619"/>
      <c r="CP14" s="619"/>
      <c r="CQ14" s="620"/>
      <c r="CR14" s="621">
        <v>4844290</v>
      </c>
      <c r="CS14" s="622"/>
      <c r="CT14" s="622"/>
      <c r="CU14" s="622"/>
      <c r="CV14" s="622"/>
      <c r="CW14" s="622"/>
      <c r="CX14" s="622"/>
      <c r="CY14" s="623"/>
      <c r="CZ14" s="659">
        <v>2.9</v>
      </c>
      <c r="DA14" s="659"/>
      <c r="DB14" s="659"/>
      <c r="DC14" s="659"/>
      <c r="DD14" s="627">
        <v>284061</v>
      </c>
      <c r="DE14" s="622"/>
      <c r="DF14" s="622"/>
      <c r="DG14" s="622"/>
      <c r="DH14" s="622"/>
      <c r="DI14" s="622"/>
      <c r="DJ14" s="622"/>
      <c r="DK14" s="622"/>
      <c r="DL14" s="622"/>
      <c r="DM14" s="622"/>
      <c r="DN14" s="622"/>
      <c r="DO14" s="622"/>
      <c r="DP14" s="623"/>
      <c r="DQ14" s="627">
        <v>4177001</v>
      </c>
      <c r="DR14" s="622"/>
      <c r="DS14" s="622"/>
      <c r="DT14" s="622"/>
      <c r="DU14" s="622"/>
      <c r="DV14" s="622"/>
      <c r="DW14" s="622"/>
      <c r="DX14" s="622"/>
      <c r="DY14" s="622"/>
      <c r="DZ14" s="622"/>
      <c r="EA14" s="622"/>
      <c r="EB14" s="622"/>
      <c r="EC14" s="658"/>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132</v>
      </c>
      <c r="S15" s="622"/>
      <c r="T15" s="622"/>
      <c r="U15" s="622"/>
      <c r="V15" s="622"/>
      <c r="W15" s="622"/>
      <c r="X15" s="622"/>
      <c r="Y15" s="623"/>
      <c r="Z15" s="659" t="s">
        <v>132</v>
      </c>
      <c r="AA15" s="659"/>
      <c r="AB15" s="659"/>
      <c r="AC15" s="659"/>
      <c r="AD15" s="660" t="s">
        <v>132</v>
      </c>
      <c r="AE15" s="660"/>
      <c r="AF15" s="660"/>
      <c r="AG15" s="660"/>
      <c r="AH15" s="660"/>
      <c r="AI15" s="660"/>
      <c r="AJ15" s="660"/>
      <c r="AK15" s="660"/>
      <c r="AL15" s="624" t="s">
        <v>132</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2373472</v>
      </c>
      <c r="BH15" s="622"/>
      <c r="BI15" s="622"/>
      <c r="BJ15" s="622"/>
      <c r="BK15" s="622"/>
      <c r="BL15" s="622"/>
      <c r="BM15" s="622"/>
      <c r="BN15" s="623"/>
      <c r="BO15" s="659">
        <v>4</v>
      </c>
      <c r="BP15" s="659"/>
      <c r="BQ15" s="659"/>
      <c r="BR15" s="659"/>
      <c r="BS15" s="660" t="s">
        <v>132</v>
      </c>
      <c r="BT15" s="660"/>
      <c r="BU15" s="660"/>
      <c r="BV15" s="660"/>
      <c r="BW15" s="660"/>
      <c r="BX15" s="660"/>
      <c r="BY15" s="660"/>
      <c r="BZ15" s="660"/>
      <c r="CA15" s="660"/>
      <c r="CB15" s="695"/>
      <c r="CD15" s="618" t="s">
        <v>265</v>
      </c>
      <c r="CE15" s="619"/>
      <c r="CF15" s="619"/>
      <c r="CG15" s="619"/>
      <c r="CH15" s="619"/>
      <c r="CI15" s="619"/>
      <c r="CJ15" s="619"/>
      <c r="CK15" s="619"/>
      <c r="CL15" s="619"/>
      <c r="CM15" s="619"/>
      <c r="CN15" s="619"/>
      <c r="CO15" s="619"/>
      <c r="CP15" s="619"/>
      <c r="CQ15" s="620"/>
      <c r="CR15" s="621">
        <v>14353156</v>
      </c>
      <c r="CS15" s="622"/>
      <c r="CT15" s="622"/>
      <c r="CU15" s="622"/>
      <c r="CV15" s="622"/>
      <c r="CW15" s="622"/>
      <c r="CX15" s="622"/>
      <c r="CY15" s="623"/>
      <c r="CZ15" s="659">
        <v>8.6999999999999993</v>
      </c>
      <c r="DA15" s="659"/>
      <c r="DB15" s="659"/>
      <c r="DC15" s="659"/>
      <c r="DD15" s="627">
        <v>2883175</v>
      </c>
      <c r="DE15" s="622"/>
      <c r="DF15" s="622"/>
      <c r="DG15" s="622"/>
      <c r="DH15" s="622"/>
      <c r="DI15" s="622"/>
      <c r="DJ15" s="622"/>
      <c r="DK15" s="622"/>
      <c r="DL15" s="622"/>
      <c r="DM15" s="622"/>
      <c r="DN15" s="622"/>
      <c r="DO15" s="622"/>
      <c r="DP15" s="623"/>
      <c r="DQ15" s="627">
        <v>12147021</v>
      </c>
      <c r="DR15" s="622"/>
      <c r="DS15" s="622"/>
      <c r="DT15" s="622"/>
      <c r="DU15" s="622"/>
      <c r="DV15" s="622"/>
      <c r="DW15" s="622"/>
      <c r="DX15" s="622"/>
      <c r="DY15" s="622"/>
      <c r="DZ15" s="622"/>
      <c r="EA15" s="622"/>
      <c r="EB15" s="622"/>
      <c r="EC15" s="658"/>
    </row>
    <row r="16" spans="2:143" ht="11.25" customHeight="1" x14ac:dyDescent="0.15">
      <c r="B16" s="618" t="s">
        <v>266</v>
      </c>
      <c r="C16" s="619"/>
      <c r="D16" s="619"/>
      <c r="E16" s="619"/>
      <c r="F16" s="619"/>
      <c r="G16" s="619"/>
      <c r="H16" s="619"/>
      <c r="I16" s="619"/>
      <c r="J16" s="619"/>
      <c r="K16" s="619"/>
      <c r="L16" s="619"/>
      <c r="M16" s="619"/>
      <c r="N16" s="619"/>
      <c r="O16" s="619"/>
      <c r="P16" s="619"/>
      <c r="Q16" s="620"/>
      <c r="R16" s="621">
        <v>92007</v>
      </c>
      <c r="S16" s="622"/>
      <c r="T16" s="622"/>
      <c r="U16" s="622"/>
      <c r="V16" s="622"/>
      <c r="W16" s="622"/>
      <c r="X16" s="622"/>
      <c r="Y16" s="623"/>
      <c r="Z16" s="659">
        <v>0.1</v>
      </c>
      <c r="AA16" s="659"/>
      <c r="AB16" s="659"/>
      <c r="AC16" s="659"/>
      <c r="AD16" s="660">
        <v>92007</v>
      </c>
      <c r="AE16" s="660"/>
      <c r="AF16" s="660"/>
      <c r="AG16" s="660"/>
      <c r="AH16" s="660"/>
      <c r="AI16" s="660"/>
      <c r="AJ16" s="660"/>
      <c r="AK16" s="660"/>
      <c r="AL16" s="624">
        <v>0.1</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132</v>
      </c>
      <c r="BH16" s="622"/>
      <c r="BI16" s="622"/>
      <c r="BJ16" s="622"/>
      <c r="BK16" s="622"/>
      <c r="BL16" s="622"/>
      <c r="BM16" s="622"/>
      <c r="BN16" s="623"/>
      <c r="BO16" s="659" t="s">
        <v>238</v>
      </c>
      <c r="BP16" s="659"/>
      <c r="BQ16" s="659"/>
      <c r="BR16" s="659"/>
      <c r="BS16" s="660" t="s">
        <v>132</v>
      </c>
      <c r="BT16" s="660"/>
      <c r="BU16" s="660"/>
      <c r="BV16" s="660"/>
      <c r="BW16" s="660"/>
      <c r="BX16" s="660"/>
      <c r="BY16" s="660"/>
      <c r="BZ16" s="660"/>
      <c r="CA16" s="660"/>
      <c r="CB16" s="695"/>
      <c r="CD16" s="618" t="s">
        <v>268</v>
      </c>
      <c r="CE16" s="619"/>
      <c r="CF16" s="619"/>
      <c r="CG16" s="619"/>
      <c r="CH16" s="619"/>
      <c r="CI16" s="619"/>
      <c r="CJ16" s="619"/>
      <c r="CK16" s="619"/>
      <c r="CL16" s="619"/>
      <c r="CM16" s="619"/>
      <c r="CN16" s="619"/>
      <c r="CO16" s="619"/>
      <c r="CP16" s="619"/>
      <c r="CQ16" s="620"/>
      <c r="CR16" s="621">
        <v>1365147</v>
      </c>
      <c r="CS16" s="622"/>
      <c r="CT16" s="622"/>
      <c r="CU16" s="622"/>
      <c r="CV16" s="622"/>
      <c r="CW16" s="622"/>
      <c r="CX16" s="622"/>
      <c r="CY16" s="623"/>
      <c r="CZ16" s="659">
        <v>0.8</v>
      </c>
      <c r="DA16" s="659"/>
      <c r="DB16" s="659"/>
      <c r="DC16" s="659"/>
      <c r="DD16" s="627" t="s">
        <v>238</v>
      </c>
      <c r="DE16" s="622"/>
      <c r="DF16" s="622"/>
      <c r="DG16" s="622"/>
      <c r="DH16" s="622"/>
      <c r="DI16" s="622"/>
      <c r="DJ16" s="622"/>
      <c r="DK16" s="622"/>
      <c r="DL16" s="622"/>
      <c r="DM16" s="622"/>
      <c r="DN16" s="622"/>
      <c r="DO16" s="622"/>
      <c r="DP16" s="623"/>
      <c r="DQ16" s="627">
        <v>714229</v>
      </c>
      <c r="DR16" s="622"/>
      <c r="DS16" s="622"/>
      <c r="DT16" s="622"/>
      <c r="DU16" s="622"/>
      <c r="DV16" s="622"/>
      <c r="DW16" s="622"/>
      <c r="DX16" s="622"/>
      <c r="DY16" s="622"/>
      <c r="DZ16" s="622"/>
      <c r="EA16" s="622"/>
      <c r="EB16" s="622"/>
      <c r="EC16" s="658"/>
    </row>
    <row r="17" spans="2:133" ht="11.25" customHeight="1" x14ac:dyDescent="0.15">
      <c r="B17" s="618" t="s">
        <v>269</v>
      </c>
      <c r="C17" s="619"/>
      <c r="D17" s="619"/>
      <c r="E17" s="619"/>
      <c r="F17" s="619"/>
      <c r="G17" s="619"/>
      <c r="H17" s="619"/>
      <c r="I17" s="619"/>
      <c r="J17" s="619"/>
      <c r="K17" s="619"/>
      <c r="L17" s="619"/>
      <c r="M17" s="619"/>
      <c r="N17" s="619"/>
      <c r="O17" s="619"/>
      <c r="P17" s="619"/>
      <c r="Q17" s="620"/>
      <c r="R17" s="621">
        <v>1085098</v>
      </c>
      <c r="S17" s="622"/>
      <c r="T17" s="622"/>
      <c r="U17" s="622"/>
      <c r="V17" s="622"/>
      <c r="W17" s="622"/>
      <c r="X17" s="622"/>
      <c r="Y17" s="623"/>
      <c r="Z17" s="659">
        <v>0.6</v>
      </c>
      <c r="AA17" s="659"/>
      <c r="AB17" s="659"/>
      <c r="AC17" s="659"/>
      <c r="AD17" s="660">
        <v>1085098</v>
      </c>
      <c r="AE17" s="660"/>
      <c r="AF17" s="660"/>
      <c r="AG17" s="660"/>
      <c r="AH17" s="660"/>
      <c r="AI17" s="660"/>
      <c r="AJ17" s="660"/>
      <c r="AK17" s="660"/>
      <c r="AL17" s="624">
        <v>1.2</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238</v>
      </c>
      <c r="BH17" s="622"/>
      <c r="BI17" s="622"/>
      <c r="BJ17" s="622"/>
      <c r="BK17" s="622"/>
      <c r="BL17" s="622"/>
      <c r="BM17" s="622"/>
      <c r="BN17" s="623"/>
      <c r="BO17" s="659" t="s">
        <v>238</v>
      </c>
      <c r="BP17" s="659"/>
      <c r="BQ17" s="659"/>
      <c r="BR17" s="659"/>
      <c r="BS17" s="660" t="s">
        <v>132</v>
      </c>
      <c r="BT17" s="660"/>
      <c r="BU17" s="660"/>
      <c r="BV17" s="660"/>
      <c r="BW17" s="660"/>
      <c r="BX17" s="660"/>
      <c r="BY17" s="660"/>
      <c r="BZ17" s="660"/>
      <c r="CA17" s="660"/>
      <c r="CB17" s="695"/>
      <c r="CD17" s="618" t="s">
        <v>271</v>
      </c>
      <c r="CE17" s="619"/>
      <c r="CF17" s="619"/>
      <c r="CG17" s="619"/>
      <c r="CH17" s="619"/>
      <c r="CI17" s="619"/>
      <c r="CJ17" s="619"/>
      <c r="CK17" s="619"/>
      <c r="CL17" s="619"/>
      <c r="CM17" s="619"/>
      <c r="CN17" s="619"/>
      <c r="CO17" s="619"/>
      <c r="CP17" s="619"/>
      <c r="CQ17" s="620"/>
      <c r="CR17" s="621">
        <v>16507001</v>
      </c>
      <c r="CS17" s="622"/>
      <c r="CT17" s="622"/>
      <c r="CU17" s="622"/>
      <c r="CV17" s="622"/>
      <c r="CW17" s="622"/>
      <c r="CX17" s="622"/>
      <c r="CY17" s="623"/>
      <c r="CZ17" s="659">
        <v>10</v>
      </c>
      <c r="DA17" s="659"/>
      <c r="DB17" s="659"/>
      <c r="DC17" s="659"/>
      <c r="DD17" s="627" t="s">
        <v>132</v>
      </c>
      <c r="DE17" s="622"/>
      <c r="DF17" s="622"/>
      <c r="DG17" s="622"/>
      <c r="DH17" s="622"/>
      <c r="DI17" s="622"/>
      <c r="DJ17" s="622"/>
      <c r="DK17" s="622"/>
      <c r="DL17" s="622"/>
      <c r="DM17" s="622"/>
      <c r="DN17" s="622"/>
      <c r="DO17" s="622"/>
      <c r="DP17" s="623"/>
      <c r="DQ17" s="627">
        <v>16476835</v>
      </c>
      <c r="DR17" s="622"/>
      <c r="DS17" s="622"/>
      <c r="DT17" s="622"/>
      <c r="DU17" s="622"/>
      <c r="DV17" s="622"/>
      <c r="DW17" s="622"/>
      <c r="DX17" s="622"/>
      <c r="DY17" s="622"/>
      <c r="DZ17" s="622"/>
      <c r="EA17" s="622"/>
      <c r="EB17" s="622"/>
      <c r="EC17" s="658"/>
    </row>
    <row r="18" spans="2:133" ht="11.25" customHeight="1" x14ac:dyDescent="0.15">
      <c r="B18" s="618" t="s">
        <v>272</v>
      </c>
      <c r="C18" s="619"/>
      <c r="D18" s="619"/>
      <c r="E18" s="619"/>
      <c r="F18" s="619"/>
      <c r="G18" s="619"/>
      <c r="H18" s="619"/>
      <c r="I18" s="619"/>
      <c r="J18" s="619"/>
      <c r="K18" s="619"/>
      <c r="L18" s="619"/>
      <c r="M18" s="619"/>
      <c r="N18" s="619"/>
      <c r="O18" s="619"/>
      <c r="P18" s="619"/>
      <c r="Q18" s="620"/>
      <c r="R18" s="621">
        <v>370491</v>
      </c>
      <c r="S18" s="622"/>
      <c r="T18" s="622"/>
      <c r="U18" s="622"/>
      <c r="V18" s="622"/>
      <c r="W18" s="622"/>
      <c r="X18" s="622"/>
      <c r="Y18" s="623"/>
      <c r="Z18" s="659">
        <v>0.2</v>
      </c>
      <c r="AA18" s="659"/>
      <c r="AB18" s="659"/>
      <c r="AC18" s="659"/>
      <c r="AD18" s="660">
        <v>370491</v>
      </c>
      <c r="AE18" s="660"/>
      <c r="AF18" s="660"/>
      <c r="AG18" s="660"/>
      <c r="AH18" s="660"/>
      <c r="AI18" s="660"/>
      <c r="AJ18" s="660"/>
      <c r="AK18" s="660"/>
      <c r="AL18" s="624">
        <v>0.4</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132</v>
      </c>
      <c r="BH18" s="622"/>
      <c r="BI18" s="622"/>
      <c r="BJ18" s="622"/>
      <c r="BK18" s="622"/>
      <c r="BL18" s="622"/>
      <c r="BM18" s="622"/>
      <c r="BN18" s="623"/>
      <c r="BO18" s="659" t="s">
        <v>132</v>
      </c>
      <c r="BP18" s="659"/>
      <c r="BQ18" s="659"/>
      <c r="BR18" s="659"/>
      <c r="BS18" s="660" t="s">
        <v>140</v>
      </c>
      <c r="BT18" s="660"/>
      <c r="BU18" s="660"/>
      <c r="BV18" s="660"/>
      <c r="BW18" s="660"/>
      <c r="BX18" s="660"/>
      <c r="BY18" s="660"/>
      <c r="BZ18" s="660"/>
      <c r="CA18" s="660"/>
      <c r="CB18" s="695"/>
      <c r="CD18" s="618" t="s">
        <v>274</v>
      </c>
      <c r="CE18" s="619"/>
      <c r="CF18" s="619"/>
      <c r="CG18" s="619"/>
      <c r="CH18" s="619"/>
      <c r="CI18" s="619"/>
      <c r="CJ18" s="619"/>
      <c r="CK18" s="619"/>
      <c r="CL18" s="619"/>
      <c r="CM18" s="619"/>
      <c r="CN18" s="619"/>
      <c r="CO18" s="619"/>
      <c r="CP18" s="619"/>
      <c r="CQ18" s="620"/>
      <c r="CR18" s="621" t="s">
        <v>238</v>
      </c>
      <c r="CS18" s="622"/>
      <c r="CT18" s="622"/>
      <c r="CU18" s="622"/>
      <c r="CV18" s="622"/>
      <c r="CW18" s="622"/>
      <c r="CX18" s="622"/>
      <c r="CY18" s="623"/>
      <c r="CZ18" s="659" t="s">
        <v>140</v>
      </c>
      <c r="DA18" s="659"/>
      <c r="DB18" s="659"/>
      <c r="DC18" s="659"/>
      <c r="DD18" s="627" t="s">
        <v>132</v>
      </c>
      <c r="DE18" s="622"/>
      <c r="DF18" s="622"/>
      <c r="DG18" s="622"/>
      <c r="DH18" s="622"/>
      <c r="DI18" s="622"/>
      <c r="DJ18" s="622"/>
      <c r="DK18" s="622"/>
      <c r="DL18" s="622"/>
      <c r="DM18" s="622"/>
      <c r="DN18" s="622"/>
      <c r="DO18" s="622"/>
      <c r="DP18" s="623"/>
      <c r="DQ18" s="627" t="s">
        <v>140</v>
      </c>
      <c r="DR18" s="622"/>
      <c r="DS18" s="622"/>
      <c r="DT18" s="622"/>
      <c r="DU18" s="622"/>
      <c r="DV18" s="622"/>
      <c r="DW18" s="622"/>
      <c r="DX18" s="622"/>
      <c r="DY18" s="622"/>
      <c r="DZ18" s="622"/>
      <c r="EA18" s="622"/>
      <c r="EB18" s="622"/>
      <c r="EC18" s="658"/>
    </row>
    <row r="19" spans="2:133" ht="11.25" customHeight="1" x14ac:dyDescent="0.15">
      <c r="B19" s="618" t="s">
        <v>275</v>
      </c>
      <c r="C19" s="619"/>
      <c r="D19" s="619"/>
      <c r="E19" s="619"/>
      <c r="F19" s="619"/>
      <c r="G19" s="619"/>
      <c r="H19" s="619"/>
      <c r="I19" s="619"/>
      <c r="J19" s="619"/>
      <c r="K19" s="619"/>
      <c r="L19" s="619"/>
      <c r="M19" s="619"/>
      <c r="N19" s="619"/>
      <c r="O19" s="619"/>
      <c r="P19" s="619"/>
      <c r="Q19" s="620"/>
      <c r="R19" s="621">
        <v>347802</v>
      </c>
      <c r="S19" s="622"/>
      <c r="T19" s="622"/>
      <c r="U19" s="622"/>
      <c r="V19" s="622"/>
      <c r="W19" s="622"/>
      <c r="X19" s="622"/>
      <c r="Y19" s="623"/>
      <c r="Z19" s="659">
        <v>0.2</v>
      </c>
      <c r="AA19" s="659"/>
      <c r="AB19" s="659"/>
      <c r="AC19" s="659"/>
      <c r="AD19" s="660">
        <v>347802</v>
      </c>
      <c r="AE19" s="660"/>
      <c r="AF19" s="660"/>
      <c r="AG19" s="660"/>
      <c r="AH19" s="660"/>
      <c r="AI19" s="660"/>
      <c r="AJ19" s="660"/>
      <c r="AK19" s="660"/>
      <c r="AL19" s="624">
        <v>0.4</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6080002</v>
      </c>
      <c r="BH19" s="622"/>
      <c r="BI19" s="622"/>
      <c r="BJ19" s="622"/>
      <c r="BK19" s="622"/>
      <c r="BL19" s="622"/>
      <c r="BM19" s="622"/>
      <c r="BN19" s="623"/>
      <c r="BO19" s="659">
        <v>10.199999999999999</v>
      </c>
      <c r="BP19" s="659"/>
      <c r="BQ19" s="659"/>
      <c r="BR19" s="659"/>
      <c r="BS19" s="660" t="s">
        <v>132</v>
      </c>
      <c r="BT19" s="660"/>
      <c r="BU19" s="660"/>
      <c r="BV19" s="660"/>
      <c r="BW19" s="660"/>
      <c r="BX19" s="660"/>
      <c r="BY19" s="660"/>
      <c r="BZ19" s="660"/>
      <c r="CA19" s="660"/>
      <c r="CB19" s="695"/>
      <c r="CD19" s="618" t="s">
        <v>277</v>
      </c>
      <c r="CE19" s="619"/>
      <c r="CF19" s="619"/>
      <c r="CG19" s="619"/>
      <c r="CH19" s="619"/>
      <c r="CI19" s="619"/>
      <c r="CJ19" s="619"/>
      <c r="CK19" s="619"/>
      <c r="CL19" s="619"/>
      <c r="CM19" s="619"/>
      <c r="CN19" s="619"/>
      <c r="CO19" s="619"/>
      <c r="CP19" s="619"/>
      <c r="CQ19" s="620"/>
      <c r="CR19" s="621" t="s">
        <v>132</v>
      </c>
      <c r="CS19" s="622"/>
      <c r="CT19" s="622"/>
      <c r="CU19" s="622"/>
      <c r="CV19" s="622"/>
      <c r="CW19" s="622"/>
      <c r="CX19" s="622"/>
      <c r="CY19" s="623"/>
      <c r="CZ19" s="659" t="s">
        <v>132</v>
      </c>
      <c r="DA19" s="659"/>
      <c r="DB19" s="659"/>
      <c r="DC19" s="659"/>
      <c r="DD19" s="627" t="s">
        <v>132</v>
      </c>
      <c r="DE19" s="622"/>
      <c r="DF19" s="622"/>
      <c r="DG19" s="622"/>
      <c r="DH19" s="622"/>
      <c r="DI19" s="622"/>
      <c r="DJ19" s="622"/>
      <c r="DK19" s="622"/>
      <c r="DL19" s="622"/>
      <c r="DM19" s="622"/>
      <c r="DN19" s="622"/>
      <c r="DO19" s="622"/>
      <c r="DP19" s="623"/>
      <c r="DQ19" s="627" t="s">
        <v>132</v>
      </c>
      <c r="DR19" s="622"/>
      <c r="DS19" s="622"/>
      <c r="DT19" s="622"/>
      <c r="DU19" s="622"/>
      <c r="DV19" s="622"/>
      <c r="DW19" s="622"/>
      <c r="DX19" s="622"/>
      <c r="DY19" s="622"/>
      <c r="DZ19" s="622"/>
      <c r="EA19" s="622"/>
      <c r="EB19" s="622"/>
      <c r="EC19" s="658"/>
    </row>
    <row r="20" spans="2:133" ht="11.25" customHeight="1" x14ac:dyDescent="0.15">
      <c r="B20" s="696" t="s">
        <v>278</v>
      </c>
      <c r="C20" s="697"/>
      <c r="D20" s="697"/>
      <c r="E20" s="697"/>
      <c r="F20" s="697"/>
      <c r="G20" s="697"/>
      <c r="H20" s="697"/>
      <c r="I20" s="697"/>
      <c r="J20" s="697"/>
      <c r="K20" s="697"/>
      <c r="L20" s="697"/>
      <c r="M20" s="697"/>
      <c r="N20" s="697"/>
      <c r="O20" s="697"/>
      <c r="P20" s="697"/>
      <c r="Q20" s="698"/>
      <c r="R20" s="621">
        <v>22689</v>
      </c>
      <c r="S20" s="622"/>
      <c r="T20" s="622"/>
      <c r="U20" s="622"/>
      <c r="V20" s="622"/>
      <c r="W20" s="622"/>
      <c r="X20" s="622"/>
      <c r="Y20" s="623"/>
      <c r="Z20" s="659">
        <v>0</v>
      </c>
      <c r="AA20" s="659"/>
      <c r="AB20" s="659"/>
      <c r="AC20" s="659"/>
      <c r="AD20" s="660">
        <v>22689</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6080002</v>
      </c>
      <c r="BH20" s="622"/>
      <c r="BI20" s="622"/>
      <c r="BJ20" s="622"/>
      <c r="BK20" s="622"/>
      <c r="BL20" s="622"/>
      <c r="BM20" s="622"/>
      <c r="BN20" s="623"/>
      <c r="BO20" s="659">
        <v>10.199999999999999</v>
      </c>
      <c r="BP20" s="659"/>
      <c r="BQ20" s="659"/>
      <c r="BR20" s="659"/>
      <c r="BS20" s="660" t="s">
        <v>132</v>
      </c>
      <c r="BT20" s="660"/>
      <c r="BU20" s="660"/>
      <c r="BV20" s="660"/>
      <c r="BW20" s="660"/>
      <c r="BX20" s="660"/>
      <c r="BY20" s="660"/>
      <c r="BZ20" s="660"/>
      <c r="CA20" s="660"/>
      <c r="CB20" s="695"/>
      <c r="CD20" s="618" t="s">
        <v>280</v>
      </c>
      <c r="CE20" s="619"/>
      <c r="CF20" s="619"/>
      <c r="CG20" s="619"/>
      <c r="CH20" s="619"/>
      <c r="CI20" s="619"/>
      <c r="CJ20" s="619"/>
      <c r="CK20" s="619"/>
      <c r="CL20" s="619"/>
      <c r="CM20" s="619"/>
      <c r="CN20" s="619"/>
      <c r="CO20" s="619"/>
      <c r="CP20" s="619"/>
      <c r="CQ20" s="620"/>
      <c r="CR20" s="621">
        <v>165123960</v>
      </c>
      <c r="CS20" s="622"/>
      <c r="CT20" s="622"/>
      <c r="CU20" s="622"/>
      <c r="CV20" s="622"/>
      <c r="CW20" s="622"/>
      <c r="CX20" s="622"/>
      <c r="CY20" s="623"/>
      <c r="CZ20" s="659">
        <v>100</v>
      </c>
      <c r="DA20" s="659"/>
      <c r="DB20" s="659"/>
      <c r="DC20" s="659"/>
      <c r="DD20" s="627">
        <v>13148807</v>
      </c>
      <c r="DE20" s="622"/>
      <c r="DF20" s="622"/>
      <c r="DG20" s="622"/>
      <c r="DH20" s="622"/>
      <c r="DI20" s="622"/>
      <c r="DJ20" s="622"/>
      <c r="DK20" s="622"/>
      <c r="DL20" s="622"/>
      <c r="DM20" s="622"/>
      <c r="DN20" s="622"/>
      <c r="DO20" s="622"/>
      <c r="DP20" s="623"/>
      <c r="DQ20" s="627">
        <v>102925706</v>
      </c>
      <c r="DR20" s="622"/>
      <c r="DS20" s="622"/>
      <c r="DT20" s="622"/>
      <c r="DU20" s="622"/>
      <c r="DV20" s="622"/>
      <c r="DW20" s="622"/>
      <c r="DX20" s="622"/>
      <c r="DY20" s="622"/>
      <c r="DZ20" s="622"/>
      <c r="EA20" s="622"/>
      <c r="EB20" s="622"/>
      <c r="EC20" s="658"/>
    </row>
    <row r="21" spans="2:133" ht="11.25" customHeight="1" x14ac:dyDescent="0.15">
      <c r="B21" s="618" t="s">
        <v>281</v>
      </c>
      <c r="C21" s="619"/>
      <c r="D21" s="619"/>
      <c r="E21" s="619"/>
      <c r="F21" s="619"/>
      <c r="G21" s="619"/>
      <c r="H21" s="619"/>
      <c r="I21" s="619"/>
      <c r="J21" s="619"/>
      <c r="K21" s="619"/>
      <c r="L21" s="619"/>
      <c r="M21" s="619"/>
      <c r="N21" s="619"/>
      <c r="O21" s="619"/>
      <c r="P21" s="619"/>
      <c r="Q21" s="620"/>
      <c r="R21" s="621">
        <v>22635817</v>
      </c>
      <c r="S21" s="622"/>
      <c r="T21" s="622"/>
      <c r="U21" s="622"/>
      <c r="V21" s="622"/>
      <c r="W21" s="622"/>
      <c r="X21" s="622"/>
      <c r="Y21" s="623"/>
      <c r="Z21" s="659">
        <v>13.3</v>
      </c>
      <c r="AA21" s="659"/>
      <c r="AB21" s="659"/>
      <c r="AC21" s="659"/>
      <c r="AD21" s="660">
        <v>20334214</v>
      </c>
      <c r="AE21" s="660"/>
      <c r="AF21" s="660"/>
      <c r="AG21" s="660"/>
      <c r="AH21" s="660"/>
      <c r="AI21" s="660"/>
      <c r="AJ21" s="660"/>
      <c r="AK21" s="660"/>
      <c r="AL21" s="624">
        <v>22.5</v>
      </c>
      <c r="AM21" s="625"/>
      <c r="AN21" s="625"/>
      <c r="AO21" s="661"/>
      <c r="AP21" s="618" t="s">
        <v>282</v>
      </c>
      <c r="AQ21" s="699"/>
      <c r="AR21" s="699"/>
      <c r="AS21" s="699"/>
      <c r="AT21" s="699"/>
      <c r="AU21" s="699"/>
      <c r="AV21" s="699"/>
      <c r="AW21" s="699"/>
      <c r="AX21" s="699"/>
      <c r="AY21" s="699"/>
      <c r="AZ21" s="699"/>
      <c r="BA21" s="699"/>
      <c r="BB21" s="699"/>
      <c r="BC21" s="699"/>
      <c r="BD21" s="699"/>
      <c r="BE21" s="699"/>
      <c r="BF21" s="700"/>
      <c r="BG21" s="621">
        <v>36212</v>
      </c>
      <c r="BH21" s="622"/>
      <c r="BI21" s="622"/>
      <c r="BJ21" s="622"/>
      <c r="BK21" s="622"/>
      <c r="BL21" s="622"/>
      <c r="BM21" s="622"/>
      <c r="BN21" s="623"/>
      <c r="BO21" s="659">
        <v>0.1</v>
      </c>
      <c r="BP21" s="659"/>
      <c r="BQ21" s="659"/>
      <c r="BR21" s="659"/>
      <c r="BS21" s="660" t="s">
        <v>238</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283</v>
      </c>
      <c r="C22" s="619"/>
      <c r="D22" s="619"/>
      <c r="E22" s="619"/>
      <c r="F22" s="619"/>
      <c r="G22" s="619"/>
      <c r="H22" s="619"/>
      <c r="I22" s="619"/>
      <c r="J22" s="619"/>
      <c r="K22" s="619"/>
      <c r="L22" s="619"/>
      <c r="M22" s="619"/>
      <c r="N22" s="619"/>
      <c r="O22" s="619"/>
      <c r="P22" s="619"/>
      <c r="Q22" s="620"/>
      <c r="R22" s="621">
        <v>20334214</v>
      </c>
      <c r="S22" s="622"/>
      <c r="T22" s="622"/>
      <c r="U22" s="622"/>
      <c r="V22" s="622"/>
      <c r="W22" s="622"/>
      <c r="X22" s="622"/>
      <c r="Y22" s="623"/>
      <c r="Z22" s="659">
        <v>11.9</v>
      </c>
      <c r="AA22" s="659"/>
      <c r="AB22" s="659"/>
      <c r="AC22" s="659"/>
      <c r="AD22" s="660">
        <v>20334214</v>
      </c>
      <c r="AE22" s="660"/>
      <c r="AF22" s="660"/>
      <c r="AG22" s="660"/>
      <c r="AH22" s="660"/>
      <c r="AI22" s="660"/>
      <c r="AJ22" s="660"/>
      <c r="AK22" s="660"/>
      <c r="AL22" s="624">
        <v>22.5</v>
      </c>
      <c r="AM22" s="625"/>
      <c r="AN22" s="625"/>
      <c r="AO22" s="661"/>
      <c r="AP22" s="618" t="s">
        <v>284</v>
      </c>
      <c r="AQ22" s="699"/>
      <c r="AR22" s="699"/>
      <c r="AS22" s="699"/>
      <c r="AT22" s="699"/>
      <c r="AU22" s="699"/>
      <c r="AV22" s="699"/>
      <c r="AW22" s="699"/>
      <c r="AX22" s="699"/>
      <c r="AY22" s="699"/>
      <c r="AZ22" s="699"/>
      <c r="BA22" s="699"/>
      <c r="BB22" s="699"/>
      <c r="BC22" s="699"/>
      <c r="BD22" s="699"/>
      <c r="BE22" s="699"/>
      <c r="BF22" s="700"/>
      <c r="BG22" s="621">
        <v>2204478</v>
      </c>
      <c r="BH22" s="622"/>
      <c r="BI22" s="622"/>
      <c r="BJ22" s="622"/>
      <c r="BK22" s="622"/>
      <c r="BL22" s="622"/>
      <c r="BM22" s="622"/>
      <c r="BN22" s="623"/>
      <c r="BO22" s="659">
        <v>3.7</v>
      </c>
      <c r="BP22" s="659"/>
      <c r="BQ22" s="659"/>
      <c r="BR22" s="659"/>
      <c r="BS22" s="660" t="s">
        <v>238</v>
      </c>
      <c r="BT22" s="660"/>
      <c r="BU22" s="660"/>
      <c r="BV22" s="660"/>
      <c r="BW22" s="660"/>
      <c r="BX22" s="660"/>
      <c r="BY22" s="660"/>
      <c r="BZ22" s="660"/>
      <c r="CA22" s="660"/>
      <c r="CB22" s="695"/>
      <c r="CD22" s="679" t="s">
        <v>285</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286</v>
      </c>
      <c r="C23" s="619"/>
      <c r="D23" s="619"/>
      <c r="E23" s="619"/>
      <c r="F23" s="619"/>
      <c r="G23" s="619"/>
      <c r="H23" s="619"/>
      <c r="I23" s="619"/>
      <c r="J23" s="619"/>
      <c r="K23" s="619"/>
      <c r="L23" s="619"/>
      <c r="M23" s="619"/>
      <c r="N23" s="619"/>
      <c r="O23" s="619"/>
      <c r="P23" s="619"/>
      <c r="Q23" s="620"/>
      <c r="R23" s="621">
        <v>2301308</v>
      </c>
      <c r="S23" s="622"/>
      <c r="T23" s="622"/>
      <c r="U23" s="622"/>
      <c r="V23" s="622"/>
      <c r="W23" s="622"/>
      <c r="X23" s="622"/>
      <c r="Y23" s="623"/>
      <c r="Z23" s="659">
        <v>1.3</v>
      </c>
      <c r="AA23" s="659"/>
      <c r="AB23" s="659"/>
      <c r="AC23" s="659"/>
      <c r="AD23" s="660" t="s">
        <v>238</v>
      </c>
      <c r="AE23" s="660"/>
      <c r="AF23" s="660"/>
      <c r="AG23" s="660"/>
      <c r="AH23" s="660"/>
      <c r="AI23" s="660"/>
      <c r="AJ23" s="660"/>
      <c r="AK23" s="660"/>
      <c r="AL23" s="624" t="s">
        <v>132</v>
      </c>
      <c r="AM23" s="625"/>
      <c r="AN23" s="625"/>
      <c r="AO23" s="661"/>
      <c r="AP23" s="618" t="s">
        <v>287</v>
      </c>
      <c r="AQ23" s="699"/>
      <c r="AR23" s="699"/>
      <c r="AS23" s="699"/>
      <c r="AT23" s="699"/>
      <c r="AU23" s="699"/>
      <c r="AV23" s="699"/>
      <c r="AW23" s="699"/>
      <c r="AX23" s="699"/>
      <c r="AY23" s="699"/>
      <c r="AZ23" s="699"/>
      <c r="BA23" s="699"/>
      <c r="BB23" s="699"/>
      <c r="BC23" s="699"/>
      <c r="BD23" s="699"/>
      <c r="BE23" s="699"/>
      <c r="BF23" s="700"/>
      <c r="BG23" s="621">
        <v>3839312</v>
      </c>
      <c r="BH23" s="622"/>
      <c r="BI23" s="622"/>
      <c r="BJ23" s="622"/>
      <c r="BK23" s="622"/>
      <c r="BL23" s="622"/>
      <c r="BM23" s="622"/>
      <c r="BN23" s="623"/>
      <c r="BO23" s="659">
        <v>6.4</v>
      </c>
      <c r="BP23" s="659"/>
      <c r="BQ23" s="659"/>
      <c r="BR23" s="659"/>
      <c r="BS23" s="660" t="s">
        <v>238</v>
      </c>
      <c r="BT23" s="660"/>
      <c r="BU23" s="660"/>
      <c r="BV23" s="660"/>
      <c r="BW23" s="660"/>
      <c r="BX23" s="660"/>
      <c r="BY23" s="660"/>
      <c r="BZ23" s="660"/>
      <c r="CA23" s="660"/>
      <c r="CB23" s="695"/>
      <c r="CD23" s="679" t="s">
        <v>226</v>
      </c>
      <c r="CE23" s="680"/>
      <c r="CF23" s="680"/>
      <c r="CG23" s="680"/>
      <c r="CH23" s="680"/>
      <c r="CI23" s="680"/>
      <c r="CJ23" s="680"/>
      <c r="CK23" s="680"/>
      <c r="CL23" s="680"/>
      <c r="CM23" s="680"/>
      <c r="CN23" s="680"/>
      <c r="CO23" s="680"/>
      <c r="CP23" s="680"/>
      <c r="CQ23" s="681"/>
      <c r="CR23" s="679" t="s">
        <v>288</v>
      </c>
      <c r="CS23" s="680"/>
      <c r="CT23" s="680"/>
      <c r="CU23" s="680"/>
      <c r="CV23" s="680"/>
      <c r="CW23" s="680"/>
      <c r="CX23" s="680"/>
      <c r="CY23" s="681"/>
      <c r="CZ23" s="679" t="s">
        <v>289</v>
      </c>
      <c r="DA23" s="680"/>
      <c r="DB23" s="680"/>
      <c r="DC23" s="681"/>
      <c r="DD23" s="679" t="s">
        <v>290</v>
      </c>
      <c r="DE23" s="680"/>
      <c r="DF23" s="680"/>
      <c r="DG23" s="680"/>
      <c r="DH23" s="680"/>
      <c r="DI23" s="680"/>
      <c r="DJ23" s="680"/>
      <c r="DK23" s="681"/>
      <c r="DL23" s="711" t="s">
        <v>291</v>
      </c>
      <c r="DM23" s="712"/>
      <c r="DN23" s="712"/>
      <c r="DO23" s="712"/>
      <c r="DP23" s="712"/>
      <c r="DQ23" s="712"/>
      <c r="DR23" s="712"/>
      <c r="DS23" s="712"/>
      <c r="DT23" s="712"/>
      <c r="DU23" s="712"/>
      <c r="DV23" s="713"/>
      <c r="DW23" s="679" t="s">
        <v>292</v>
      </c>
      <c r="DX23" s="680"/>
      <c r="DY23" s="680"/>
      <c r="DZ23" s="680"/>
      <c r="EA23" s="680"/>
      <c r="EB23" s="680"/>
      <c r="EC23" s="681"/>
    </row>
    <row r="24" spans="2:133" ht="11.25" customHeight="1" x14ac:dyDescent="0.15">
      <c r="B24" s="618" t="s">
        <v>293</v>
      </c>
      <c r="C24" s="619"/>
      <c r="D24" s="619"/>
      <c r="E24" s="619"/>
      <c r="F24" s="619"/>
      <c r="G24" s="619"/>
      <c r="H24" s="619"/>
      <c r="I24" s="619"/>
      <c r="J24" s="619"/>
      <c r="K24" s="619"/>
      <c r="L24" s="619"/>
      <c r="M24" s="619"/>
      <c r="N24" s="619"/>
      <c r="O24" s="619"/>
      <c r="P24" s="619"/>
      <c r="Q24" s="620"/>
      <c r="R24" s="621">
        <v>295</v>
      </c>
      <c r="S24" s="622"/>
      <c r="T24" s="622"/>
      <c r="U24" s="622"/>
      <c r="V24" s="622"/>
      <c r="W24" s="622"/>
      <c r="X24" s="622"/>
      <c r="Y24" s="623"/>
      <c r="Z24" s="659">
        <v>0</v>
      </c>
      <c r="AA24" s="659"/>
      <c r="AB24" s="659"/>
      <c r="AC24" s="659"/>
      <c r="AD24" s="660" t="s">
        <v>132</v>
      </c>
      <c r="AE24" s="660"/>
      <c r="AF24" s="660"/>
      <c r="AG24" s="660"/>
      <c r="AH24" s="660"/>
      <c r="AI24" s="660"/>
      <c r="AJ24" s="660"/>
      <c r="AK24" s="660"/>
      <c r="AL24" s="624" t="s">
        <v>132</v>
      </c>
      <c r="AM24" s="625"/>
      <c r="AN24" s="625"/>
      <c r="AO24" s="661"/>
      <c r="AP24" s="618" t="s">
        <v>294</v>
      </c>
      <c r="AQ24" s="699"/>
      <c r="AR24" s="699"/>
      <c r="AS24" s="699"/>
      <c r="AT24" s="699"/>
      <c r="AU24" s="699"/>
      <c r="AV24" s="699"/>
      <c r="AW24" s="699"/>
      <c r="AX24" s="699"/>
      <c r="AY24" s="699"/>
      <c r="AZ24" s="699"/>
      <c r="BA24" s="699"/>
      <c r="BB24" s="699"/>
      <c r="BC24" s="699"/>
      <c r="BD24" s="699"/>
      <c r="BE24" s="699"/>
      <c r="BF24" s="700"/>
      <c r="BG24" s="621" t="s">
        <v>132</v>
      </c>
      <c r="BH24" s="622"/>
      <c r="BI24" s="622"/>
      <c r="BJ24" s="622"/>
      <c r="BK24" s="622"/>
      <c r="BL24" s="622"/>
      <c r="BM24" s="622"/>
      <c r="BN24" s="623"/>
      <c r="BO24" s="659" t="s">
        <v>132</v>
      </c>
      <c r="BP24" s="659"/>
      <c r="BQ24" s="659"/>
      <c r="BR24" s="659"/>
      <c r="BS24" s="660" t="s">
        <v>132</v>
      </c>
      <c r="BT24" s="660"/>
      <c r="BU24" s="660"/>
      <c r="BV24" s="660"/>
      <c r="BW24" s="660"/>
      <c r="BX24" s="660"/>
      <c r="BY24" s="660"/>
      <c r="BZ24" s="660"/>
      <c r="CA24" s="660"/>
      <c r="CB24" s="695"/>
      <c r="CD24" s="676" t="s">
        <v>295</v>
      </c>
      <c r="CE24" s="677"/>
      <c r="CF24" s="677"/>
      <c r="CG24" s="677"/>
      <c r="CH24" s="677"/>
      <c r="CI24" s="677"/>
      <c r="CJ24" s="677"/>
      <c r="CK24" s="677"/>
      <c r="CL24" s="677"/>
      <c r="CM24" s="677"/>
      <c r="CN24" s="677"/>
      <c r="CO24" s="677"/>
      <c r="CP24" s="677"/>
      <c r="CQ24" s="678"/>
      <c r="CR24" s="673">
        <v>76596513</v>
      </c>
      <c r="CS24" s="674"/>
      <c r="CT24" s="674"/>
      <c r="CU24" s="674"/>
      <c r="CV24" s="674"/>
      <c r="CW24" s="674"/>
      <c r="CX24" s="674"/>
      <c r="CY24" s="702"/>
      <c r="CZ24" s="703">
        <v>46.4</v>
      </c>
      <c r="DA24" s="685"/>
      <c r="DB24" s="685"/>
      <c r="DC24" s="705"/>
      <c r="DD24" s="701">
        <v>49670738</v>
      </c>
      <c r="DE24" s="674"/>
      <c r="DF24" s="674"/>
      <c r="DG24" s="674"/>
      <c r="DH24" s="674"/>
      <c r="DI24" s="674"/>
      <c r="DJ24" s="674"/>
      <c r="DK24" s="702"/>
      <c r="DL24" s="701">
        <v>48458627</v>
      </c>
      <c r="DM24" s="674"/>
      <c r="DN24" s="674"/>
      <c r="DO24" s="674"/>
      <c r="DP24" s="674"/>
      <c r="DQ24" s="674"/>
      <c r="DR24" s="674"/>
      <c r="DS24" s="674"/>
      <c r="DT24" s="674"/>
      <c r="DU24" s="674"/>
      <c r="DV24" s="702"/>
      <c r="DW24" s="703">
        <v>51.6</v>
      </c>
      <c r="DX24" s="685"/>
      <c r="DY24" s="685"/>
      <c r="DZ24" s="685"/>
      <c r="EA24" s="685"/>
      <c r="EB24" s="685"/>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95882106</v>
      </c>
      <c r="S25" s="622"/>
      <c r="T25" s="622"/>
      <c r="U25" s="622"/>
      <c r="V25" s="622"/>
      <c r="W25" s="622"/>
      <c r="X25" s="622"/>
      <c r="Y25" s="623"/>
      <c r="Z25" s="659">
        <v>56.2</v>
      </c>
      <c r="AA25" s="659"/>
      <c r="AB25" s="659"/>
      <c r="AC25" s="659"/>
      <c r="AD25" s="660">
        <v>89741191</v>
      </c>
      <c r="AE25" s="660"/>
      <c r="AF25" s="660"/>
      <c r="AG25" s="660"/>
      <c r="AH25" s="660"/>
      <c r="AI25" s="660"/>
      <c r="AJ25" s="660"/>
      <c r="AK25" s="660"/>
      <c r="AL25" s="624">
        <v>99.4</v>
      </c>
      <c r="AM25" s="625"/>
      <c r="AN25" s="625"/>
      <c r="AO25" s="661"/>
      <c r="AP25" s="618" t="s">
        <v>297</v>
      </c>
      <c r="AQ25" s="699"/>
      <c r="AR25" s="699"/>
      <c r="AS25" s="699"/>
      <c r="AT25" s="699"/>
      <c r="AU25" s="699"/>
      <c r="AV25" s="699"/>
      <c r="AW25" s="699"/>
      <c r="AX25" s="699"/>
      <c r="AY25" s="699"/>
      <c r="AZ25" s="699"/>
      <c r="BA25" s="699"/>
      <c r="BB25" s="699"/>
      <c r="BC25" s="699"/>
      <c r="BD25" s="699"/>
      <c r="BE25" s="699"/>
      <c r="BF25" s="700"/>
      <c r="BG25" s="621" t="s">
        <v>140</v>
      </c>
      <c r="BH25" s="622"/>
      <c r="BI25" s="622"/>
      <c r="BJ25" s="622"/>
      <c r="BK25" s="622"/>
      <c r="BL25" s="622"/>
      <c r="BM25" s="622"/>
      <c r="BN25" s="623"/>
      <c r="BO25" s="659" t="s">
        <v>238</v>
      </c>
      <c r="BP25" s="659"/>
      <c r="BQ25" s="659"/>
      <c r="BR25" s="659"/>
      <c r="BS25" s="660" t="s">
        <v>238</v>
      </c>
      <c r="BT25" s="660"/>
      <c r="BU25" s="660"/>
      <c r="BV25" s="660"/>
      <c r="BW25" s="660"/>
      <c r="BX25" s="660"/>
      <c r="BY25" s="660"/>
      <c r="BZ25" s="660"/>
      <c r="CA25" s="660"/>
      <c r="CB25" s="695"/>
      <c r="CD25" s="618" t="s">
        <v>298</v>
      </c>
      <c r="CE25" s="619"/>
      <c r="CF25" s="619"/>
      <c r="CG25" s="619"/>
      <c r="CH25" s="619"/>
      <c r="CI25" s="619"/>
      <c r="CJ25" s="619"/>
      <c r="CK25" s="619"/>
      <c r="CL25" s="619"/>
      <c r="CM25" s="619"/>
      <c r="CN25" s="619"/>
      <c r="CO25" s="619"/>
      <c r="CP25" s="619"/>
      <c r="CQ25" s="620"/>
      <c r="CR25" s="621">
        <v>25928244</v>
      </c>
      <c r="CS25" s="634"/>
      <c r="CT25" s="634"/>
      <c r="CU25" s="634"/>
      <c r="CV25" s="634"/>
      <c r="CW25" s="634"/>
      <c r="CX25" s="634"/>
      <c r="CY25" s="635"/>
      <c r="CZ25" s="624">
        <v>15.7</v>
      </c>
      <c r="DA25" s="636"/>
      <c r="DB25" s="636"/>
      <c r="DC25" s="637"/>
      <c r="DD25" s="627">
        <v>23441201</v>
      </c>
      <c r="DE25" s="634"/>
      <c r="DF25" s="634"/>
      <c r="DG25" s="634"/>
      <c r="DH25" s="634"/>
      <c r="DI25" s="634"/>
      <c r="DJ25" s="634"/>
      <c r="DK25" s="635"/>
      <c r="DL25" s="627">
        <v>23064255</v>
      </c>
      <c r="DM25" s="634"/>
      <c r="DN25" s="634"/>
      <c r="DO25" s="634"/>
      <c r="DP25" s="634"/>
      <c r="DQ25" s="634"/>
      <c r="DR25" s="634"/>
      <c r="DS25" s="634"/>
      <c r="DT25" s="634"/>
      <c r="DU25" s="634"/>
      <c r="DV25" s="635"/>
      <c r="DW25" s="624">
        <v>24.6</v>
      </c>
      <c r="DX25" s="636"/>
      <c r="DY25" s="636"/>
      <c r="DZ25" s="636"/>
      <c r="EA25" s="636"/>
      <c r="EB25" s="636"/>
      <c r="EC25" s="648"/>
    </row>
    <row r="26" spans="2:133" ht="11.25" customHeight="1" x14ac:dyDescent="0.15">
      <c r="B26" s="618" t="s">
        <v>299</v>
      </c>
      <c r="C26" s="619"/>
      <c r="D26" s="619"/>
      <c r="E26" s="619"/>
      <c r="F26" s="619"/>
      <c r="G26" s="619"/>
      <c r="H26" s="619"/>
      <c r="I26" s="619"/>
      <c r="J26" s="619"/>
      <c r="K26" s="619"/>
      <c r="L26" s="619"/>
      <c r="M26" s="619"/>
      <c r="N26" s="619"/>
      <c r="O26" s="619"/>
      <c r="P26" s="619"/>
      <c r="Q26" s="620"/>
      <c r="R26" s="621">
        <v>61941</v>
      </c>
      <c r="S26" s="622"/>
      <c r="T26" s="622"/>
      <c r="U26" s="622"/>
      <c r="V26" s="622"/>
      <c r="W26" s="622"/>
      <c r="X26" s="622"/>
      <c r="Y26" s="623"/>
      <c r="Z26" s="659">
        <v>0</v>
      </c>
      <c r="AA26" s="659"/>
      <c r="AB26" s="659"/>
      <c r="AC26" s="659"/>
      <c r="AD26" s="660">
        <v>61941</v>
      </c>
      <c r="AE26" s="660"/>
      <c r="AF26" s="660"/>
      <c r="AG26" s="660"/>
      <c r="AH26" s="660"/>
      <c r="AI26" s="660"/>
      <c r="AJ26" s="660"/>
      <c r="AK26" s="660"/>
      <c r="AL26" s="624">
        <v>0.1</v>
      </c>
      <c r="AM26" s="625"/>
      <c r="AN26" s="625"/>
      <c r="AO26" s="661"/>
      <c r="AP26" s="618" t="s">
        <v>300</v>
      </c>
      <c r="AQ26" s="699"/>
      <c r="AR26" s="699"/>
      <c r="AS26" s="699"/>
      <c r="AT26" s="699"/>
      <c r="AU26" s="699"/>
      <c r="AV26" s="699"/>
      <c r="AW26" s="699"/>
      <c r="AX26" s="699"/>
      <c r="AY26" s="699"/>
      <c r="AZ26" s="699"/>
      <c r="BA26" s="699"/>
      <c r="BB26" s="699"/>
      <c r="BC26" s="699"/>
      <c r="BD26" s="699"/>
      <c r="BE26" s="699"/>
      <c r="BF26" s="700"/>
      <c r="BG26" s="621" t="s">
        <v>238</v>
      </c>
      <c r="BH26" s="622"/>
      <c r="BI26" s="622"/>
      <c r="BJ26" s="622"/>
      <c r="BK26" s="622"/>
      <c r="BL26" s="622"/>
      <c r="BM26" s="622"/>
      <c r="BN26" s="623"/>
      <c r="BO26" s="659" t="s">
        <v>132</v>
      </c>
      <c r="BP26" s="659"/>
      <c r="BQ26" s="659"/>
      <c r="BR26" s="659"/>
      <c r="BS26" s="660" t="s">
        <v>132</v>
      </c>
      <c r="BT26" s="660"/>
      <c r="BU26" s="660"/>
      <c r="BV26" s="660"/>
      <c r="BW26" s="660"/>
      <c r="BX26" s="660"/>
      <c r="BY26" s="660"/>
      <c r="BZ26" s="660"/>
      <c r="CA26" s="660"/>
      <c r="CB26" s="695"/>
      <c r="CD26" s="618" t="s">
        <v>301</v>
      </c>
      <c r="CE26" s="619"/>
      <c r="CF26" s="619"/>
      <c r="CG26" s="619"/>
      <c r="CH26" s="619"/>
      <c r="CI26" s="619"/>
      <c r="CJ26" s="619"/>
      <c r="CK26" s="619"/>
      <c r="CL26" s="619"/>
      <c r="CM26" s="619"/>
      <c r="CN26" s="619"/>
      <c r="CO26" s="619"/>
      <c r="CP26" s="619"/>
      <c r="CQ26" s="620"/>
      <c r="CR26" s="621">
        <v>17027186</v>
      </c>
      <c r="CS26" s="622"/>
      <c r="CT26" s="622"/>
      <c r="CU26" s="622"/>
      <c r="CV26" s="622"/>
      <c r="CW26" s="622"/>
      <c r="CX26" s="622"/>
      <c r="CY26" s="623"/>
      <c r="CZ26" s="624">
        <v>10.3</v>
      </c>
      <c r="DA26" s="636"/>
      <c r="DB26" s="636"/>
      <c r="DC26" s="637"/>
      <c r="DD26" s="627">
        <v>15171491</v>
      </c>
      <c r="DE26" s="622"/>
      <c r="DF26" s="622"/>
      <c r="DG26" s="622"/>
      <c r="DH26" s="622"/>
      <c r="DI26" s="622"/>
      <c r="DJ26" s="622"/>
      <c r="DK26" s="623"/>
      <c r="DL26" s="627" t="s">
        <v>132</v>
      </c>
      <c r="DM26" s="622"/>
      <c r="DN26" s="622"/>
      <c r="DO26" s="622"/>
      <c r="DP26" s="622"/>
      <c r="DQ26" s="622"/>
      <c r="DR26" s="622"/>
      <c r="DS26" s="622"/>
      <c r="DT26" s="622"/>
      <c r="DU26" s="622"/>
      <c r="DV26" s="623"/>
      <c r="DW26" s="624" t="s">
        <v>132</v>
      </c>
      <c r="DX26" s="636"/>
      <c r="DY26" s="636"/>
      <c r="DZ26" s="636"/>
      <c r="EA26" s="636"/>
      <c r="EB26" s="636"/>
      <c r="EC26" s="648"/>
    </row>
    <row r="27" spans="2:133" ht="11.25" customHeight="1" x14ac:dyDescent="0.15">
      <c r="B27" s="618" t="s">
        <v>302</v>
      </c>
      <c r="C27" s="619"/>
      <c r="D27" s="619"/>
      <c r="E27" s="619"/>
      <c r="F27" s="619"/>
      <c r="G27" s="619"/>
      <c r="H27" s="619"/>
      <c r="I27" s="619"/>
      <c r="J27" s="619"/>
      <c r="K27" s="619"/>
      <c r="L27" s="619"/>
      <c r="M27" s="619"/>
      <c r="N27" s="619"/>
      <c r="O27" s="619"/>
      <c r="P27" s="619"/>
      <c r="Q27" s="620"/>
      <c r="R27" s="621">
        <v>1255869</v>
      </c>
      <c r="S27" s="622"/>
      <c r="T27" s="622"/>
      <c r="U27" s="622"/>
      <c r="V27" s="622"/>
      <c r="W27" s="622"/>
      <c r="X27" s="622"/>
      <c r="Y27" s="623"/>
      <c r="Z27" s="659">
        <v>0.7</v>
      </c>
      <c r="AA27" s="659"/>
      <c r="AB27" s="659"/>
      <c r="AC27" s="659"/>
      <c r="AD27" s="660" t="s">
        <v>132</v>
      </c>
      <c r="AE27" s="660"/>
      <c r="AF27" s="660"/>
      <c r="AG27" s="660"/>
      <c r="AH27" s="660"/>
      <c r="AI27" s="660"/>
      <c r="AJ27" s="660"/>
      <c r="AK27" s="660"/>
      <c r="AL27" s="624" t="s">
        <v>132</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59736362</v>
      </c>
      <c r="BH27" s="622"/>
      <c r="BI27" s="622"/>
      <c r="BJ27" s="622"/>
      <c r="BK27" s="622"/>
      <c r="BL27" s="622"/>
      <c r="BM27" s="622"/>
      <c r="BN27" s="623"/>
      <c r="BO27" s="659">
        <v>100</v>
      </c>
      <c r="BP27" s="659"/>
      <c r="BQ27" s="659"/>
      <c r="BR27" s="659"/>
      <c r="BS27" s="660">
        <v>1357571</v>
      </c>
      <c r="BT27" s="660"/>
      <c r="BU27" s="660"/>
      <c r="BV27" s="660"/>
      <c r="BW27" s="660"/>
      <c r="BX27" s="660"/>
      <c r="BY27" s="660"/>
      <c r="BZ27" s="660"/>
      <c r="CA27" s="660"/>
      <c r="CB27" s="695"/>
      <c r="CD27" s="618" t="s">
        <v>304</v>
      </c>
      <c r="CE27" s="619"/>
      <c r="CF27" s="619"/>
      <c r="CG27" s="619"/>
      <c r="CH27" s="619"/>
      <c r="CI27" s="619"/>
      <c r="CJ27" s="619"/>
      <c r="CK27" s="619"/>
      <c r="CL27" s="619"/>
      <c r="CM27" s="619"/>
      <c r="CN27" s="619"/>
      <c r="CO27" s="619"/>
      <c r="CP27" s="619"/>
      <c r="CQ27" s="620"/>
      <c r="CR27" s="621">
        <v>34161324</v>
      </c>
      <c r="CS27" s="634"/>
      <c r="CT27" s="634"/>
      <c r="CU27" s="634"/>
      <c r="CV27" s="634"/>
      <c r="CW27" s="634"/>
      <c r="CX27" s="634"/>
      <c r="CY27" s="635"/>
      <c r="CZ27" s="624">
        <v>20.7</v>
      </c>
      <c r="DA27" s="636"/>
      <c r="DB27" s="636"/>
      <c r="DC27" s="637"/>
      <c r="DD27" s="627">
        <v>9752758</v>
      </c>
      <c r="DE27" s="634"/>
      <c r="DF27" s="634"/>
      <c r="DG27" s="634"/>
      <c r="DH27" s="634"/>
      <c r="DI27" s="634"/>
      <c r="DJ27" s="634"/>
      <c r="DK27" s="635"/>
      <c r="DL27" s="627">
        <v>8917593</v>
      </c>
      <c r="DM27" s="634"/>
      <c r="DN27" s="634"/>
      <c r="DO27" s="634"/>
      <c r="DP27" s="634"/>
      <c r="DQ27" s="634"/>
      <c r="DR27" s="634"/>
      <c r="DS27" s="634"/>
      <c r="DT27" s="634"/>
      <c r="DU27" s="634"/>
      <c r="DV27" s="635"/>
      <c r="DW27" s="624">
        <v>9.5</v>
      </c>
      <c r="DX27" s="636"/>
      <c r="DY27" s="636"/>
      <c r="DZ27" s="636"/>
      <c r="EA27" s="636"/>
      <c r="EB27" s="636"/>
      <c r="EC27" s="648"/>
    </row>
    <row r="28" spans="2:133" ht="11.25" customHeight="1" x14ac:dyDescent="0.15">
      <c r="B28" s="618" t="s">
        <v>305</v>
      </c>
      <c r="C28" s="619"/>
      <c r="D28" s="619"/>
      <c r="E28" s="619"/>
      <c r="F28" s="619"/>
      <c r="G28" s="619"/>
      <c r="H28" s="619"/>
      <c r="I28" s="619"/>
      <c r="J28" s="619"/>
      <c r="K28" s="619"/>
      <c r="L28" s="619"/>
      <c r="M28" s="619"/>
      <c r="N28" s="619"/>
      <c r="O28" s="619"/>
      <c r="P28" s="619"/>
      <c r="Q28" s="620"/>
      <c r="R28" s="621">
        <v>1331769</v>
      </c>
      <c r="S28" s="622"/>
      <c r="T28" s="622"/>
      <c r="U28" s="622"/>
      <c r="V28" s="622"/>
      <c r="W28" s="622"/>
      <c r="X28" s="622"/>
      <c r="Y28" s="623"/>
      <c r="Z28" s="659">
        <v>0.8</v>
      </c>
      <c r="AA28" s="659"/>
      <c r="AB28" s="659"/>
      <c r="AC28" s="659"/>
      <c r="AD28" s="660">
        <v>235757</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16506945</v>
      </c>
      <c r="CS28" s="622"/>
      <c r="CT28" s="622"/>
      <c r="CU28" s="622"/>
      <c r="CV28" s="622"/>
      <c r="CW28" s="622"/>
      <c r="CX28" s="622"/>
      <c r="CY28" s="623"/>
      <c r="CZ28" s="624">
        <v>10</v>
      </c>
      <c r="DA28" s="636"/>
      <c r="DB28" s="636"/>
      <c r="DC28" s="637"/>
      <c r="DD28" s="627">
        <v>16476779</v>
      </c>
      <c r="DE28" s="622"/>
      <c r="DF28" s="622"/>
      <c r="DG28" s="622"/>
      <c r="DH28" s="622"/>
      <c r="DI28" s="622"/>
      <c r="DJ28" s="622"/>
      <c r="DK28" s="623"/>
      <c r="DL28" s="627">
        <v>16476779</v>
      </c>
      <c r="DM28" s="622"/>
      <c r="DN28" s="622"/>
      <c r="DO28" s="622"/>
      <c r="DP28" s="622"/>
      <c r="DQ28" s="622"/>
      <c r="DR28" s="622"/>
      <c r="DS28" s="622"/>
      <c r="DT28" s="622"/>
      <c r="DU28" s="622"/>
      <c r="DV28" s="623"/>
      <c r="DW28" s="624">
        <v>17.5</v>
      </c>
      <c r="DX28" s="636"/>
      <c r="DY28" s="636"/>
      <c r="DZ28" s="636"/>
      <c r="EA28" s="636"/>
      <c r="EB28" s="636"/>
      <c r="EC28" s="648"/>
    </row>
    <row r="29" spans="2:133" ht="11.25" customHeight="1" x14ac:dyDescent="0.15">
      <c r="B29" s="618" t="s">
        <v>307</v>
      </c>
      <c r="C29" s="619"/>
      <c r="D29" s="619"/>
      <c r="E29" s="619"/>
      <c r="F29" s="619"/>
      <c r="G29" s="619"/>
      <c r="H29" s="619"/>
      <c r="I29" s="619"/>
      <c r="J29" s="619"/>
      <c r="K29" s="619"/>
      <c r="L29" s="619"/>
      <c r="M29" s="619"/>
      <c r="N29" s="619"/>
      <c r="O29" s="619"/>
      <c r="P29" s="619"/>
      <c r="Q29" s="620"/>
      <c r="R29" s="621">
        <v>834547</v>
      </c>
      <c r="S29" s="622"/>
      <c r="T29" s="622"/>
      <c r="U29" s="622"/>
      <c r="V29" s="622"/>
      <c r="W29" s="622"/>
      <c r="X29" s="622"/>
      <c r="Y29" s="623"/>
      <c r="Z29" s="659">
        <v>0.5</v>
      </c>
      <c r="AA29" s="659"/>
      <c r="AB29" s="659"/>
      <c r="AC29" s="659"/>
      <c r="AD29" s="660" t="s">
        <v>132</v>
      </c>
      <c r="AE29" s="660"/>
      <c r="AF29" s="660"/>
      <c r="AG29" s="660"/>
      <c r="AH29" s="660"/>
      <c r="AI29" s="660"/>
      <c r="AJ29" s="660"/>
      <c r="AK29" s="660"/>
      <c r="AL29" s="624" t="s">
        <v>132</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308</v>
      </c>
      <c r="CE29" s="641"/>
      <c r="CF29" s="618" t="s">
        <v>309</v>
      </c>
      <c r="CG29" s="619"/>
      <c r="CH29" s="619"/>
      <c r="CI29" s="619"/>
      <c r="CJ29" s="619"/>
      <c r="CK29" s="619"/>
      <c r="CL29" s="619"/>
      <c r="CM29" s="619"/>
      <c r="CN29" s="619"/>
      <c r="CO29" s="619"/>
      <c r="CP29" s="619"/>
      <c r="CQ29" s="620"/>
      <c r="CR29" s="621">
        <v>16502667</v>
      </c>
      <c r="CS29" s="634"/>
      <c r="CT29" s="634"/>
      <c r="CU29" s="634"/>
      <c r="CV29" s="634"/>
      <c r="CW29" s="634"/>
      <c r="CX29" s="634"/>
      <c r="CY29" s="635"/>
      <c r="CZ29" s="624">
        <v>10</v>
      </c>
      <c r="DA29" s="636"/>
      <c r="DB29" s="636"/>
      <c r="DC29" s="637"/>
      <c r="DD29" s="627">
        <v>16472501</v>
      </c>
      <c r="DE29" s="634"/>
      <c r="DF29" s="634"/>
      <c r="DG29" s="634"/>
      <c r="DH29" s="634"/>
      <c r="DI29" s="634"/>
      <c r="DJ29" s="634"/>
      <c r="DK29" s="635"/>
      <c r="DL29" s="627">
        <v>16472501</v>
      </c>
      <c r="DM29" s="634"/>
      <c r="DN29" s="634"/>
      <c r="DO29" s="634"/>
      <c r="DP29" s="634"/>
      <c r="DQ29" s="634"/>
      <c r="DR29" s="634"/>
      <c r="DS29" s="634"/>
      <c r="DT29" s="634"/>
      <c r="DU29" s="634"/>
      <c r="DV29" s="635"/>
      <c r="DW29" s="624">
        <v>17.5</v>
      </c>
      <c r="DX29" s="636"/>
      <c r="DY29" s="636"/>
      <c r="DZ29" s="636"/>
      <c r="EA29" s="636"/>
      <c r="EB29" s="636"/>
      <c r="EC29" s="648"/>
    </row>
    <row r="30" spans="2:133" ht="11.25" customHeight="1" x14ac:dyDescent="0.15">
      <c r="B30" s="618" t="s">
        <v>310</v>
      </c>
      <c r="C30" s="619"/>
      <c r="D30" s="619"/>
      <c r="E30" s="619"/>
      <c r="F30" s="619"/>
      <c r="G30" s="619"/>
      <c r="H30" s="619"/>
      <c r="I30" s="619"/>
      <c r="J30" s="619"/>
      <c r="K30" s="619"/>
      <c r="L30" s="619"/>
      <c r="M30" s="619"/>
      <c r="N30" s="619"/>
      <c r="O30" s="619"/>
      <c r="P30" s="619"/>
      <c r="Q30" s="620"/>
      <c r="R30" s="621">
        <v>30737314</v>
      </c>
      <c r="S30" s="622"/>
      <c r="T30" s="622"/>
      <c r="U30" s="622"/>
      <c r="V30" s="622"/>
      <c r="W30" s="622"/>
      <c r="X30" s="622"/>
      <c r="Y30" s="623"/>
      <c r="Z30" s="659">
        <v>18</v>
      </c>
      <c r="AA30" s="659"/>
      <c r="AB30" s="659"/>
      <c r="AC30" s="659"/>
      <c r="AD30" s="660" t="s">
        <v>132</v>
      </c>
      <c r="AE30" s="660"/>
      <c r="AF30" s="660"/>
      <c r="AG30" s="660"/>
      <c r="AH30" s="660"/>
      <c r="AI30" s="660"/>
      <c r="AJ30" s="660"/>
      <c r="AK30" s="660"/>
      <c r="AL30" s="624" t="s">
        <v>132</v>
      </c>
      <c r="AM30" s="625"/>
      <c r="AN30" s="625"/>
      <c r="AO30" s="661"/>
      <c r="AP30" s="679" t="s">
        <v>226</v>
      </c>
      <c r="AQ30" s="680"/>
      <c r="AR30" s="680"/>
      <c r="AS30" s="680"/>
      <c r="AT30" s="680"/>
      <c r="AU30" s="680"/>
      <c r="AV30" s="680"/>
      <c r="AW30" s="680"/>
      <c r="AX30" s="680"/>
      <c r="AY30" s="680"/>
      <c r="AZ30" s="680"/>
      <c r="BA30" s="680"/>
      <c r="BB30" s="680"/>
      <c r="BC30" s="680"/>
      <c r="BD30" s="680"/>
      <c r="BE30" s="680"/>
      <c r="BF30" s="681"/>
      <c r="BG30" s="679" t="s">
        <v>311</v>
      </c>
      <c r="BH30" s="693"/>
      <c r="BI30" s="693"/>
      <c r="BJ30" s="693"/>
      <c r="BK30" s="693"/>
      <c r="BL30" s="693"/>
      <c r="BM30" s="693"/>
      <c r="BN30" s="693"/>
      <c r="BO30" s="693"/>
      <c r="BP30" s="693"/>
      <c r="BQ30" s="694"/>
      <c r="BR30" s="679" t="s">
        <v>312</v>
      </c>
      <c r="BS30" s="693"/>
      <c r="BT30" s="693"/>
      <c r="BU30" s="693"/>
      <c r="BV30" s="693"/>
      <c r="BW30" s="693"/>
      <c r="BX30" s="693"/>
      <c r="BY30" s="693"/>
      <c r="BZ30" s="693"/>
      <c r="CA30" s="693"/>
      <c r="CB30" s="694"/>
      <c r="CD30" s="642"/>
      <c r="CE30" s="643"/>
      <c r="CF30" s="618" t="s">
        <v>313</v>
      </c>
      <c r="CG30" s="619"/>
      <c r="CH30" s="619"/>
      <c r="CI30" s="619"/>
      <c r="CJ30" s="619"/>
      <c r="CK30" s="619"/>
      <c r="CL30" s="619"/>
      <c r="CM30" s="619"/>
      <c r="CN30" s="619"/>
      <c r="CO30" s="619"/>
      <c r="CP30" s="619"/>
      <c r="CQ30" s="620"/>
      <c r="CR30" s="621">
        <v>16044659</v>
      </c>
      <c r="CS30" s="622"/>
      <c r="CT30" s="622"/>
      <c r="CU30" s="622"/>
      <c r="CV30" s="622"/>
      <c r="CW30" s="622"/>
      <c r="CX30" s="622"/>
      <c r="CY30" s="623"/>
      <c r="CZ30" s="624">
        <v>9.6999999999999993</v>
      </c>
      <c r="DA30" s="636"/>
      <c r="DB30" s="636"/>
      <c r="DC30" s="637"/>
      <c r="DD30" s="627">
        <v>16015520</v>
      </c>
      <c r="DE30" s="622"/>
      <c r="DF30" s="622"/>
      <c r="DG30" s="622"/>
      <c r="DH30" s="622"/>
      <c r="DI30" s="622"/>
      <c r="DJ30" s="622"/>
      <c r="DK30" s="623"/>
      <c r="DL30" s="627">
        <v>16015520</v>
      </c>
      <c r="DM30" s="622"/>
      <c r="DN30" s="622"/>
      <c r="DO30" s="622"/>
      <c r="DP30" s="622"/>
      <c r="DQ30" s="622"/>
      <c r="DR30" s="622"/>
      <c r="DS30" s="622"/>
      <c r="DT30" s="622"/>
      <c r="DU30" s="622"/>
      <c r="DV30" s="623"/>
      <c r="DW30" s="624">
        <v>17.100000000000001</v>
      </c>
      <c r="DX30" s="636"/>
      <c r="DY30" s="636"/>
      <c r="DZ30" s="636"/>
      <c r="EA30" s="636"/>
      <c r="EB30" s="636"/>
      <c r="EC30" s="648"/>
    </row>
    <row r="31" spans="2:133" ht="11.25" customHeight="1" x14ac:dyDescent="0.15">
      <c r="B31" s="696" t="s">
        <v>314</v>
      </c>
      <c r="C31" s="697"/>
      <c r="D31" s="697"/>
      <c r="E31" s="697"/>
      <c r="F31" s="697"/>
      <c r="G31" s="697"/>
      <c r="H31" s="697"/>
      <c r="I31" s="697"/>
      <c r="J31" s="697"/>
      <c r="K31" s="697"/>
      <c r="L31" s="697"/>
      <c r="M31" s="697"/>
      <c r="N31" s="697"/>
      <c r="O31" s="697"/>
      <c r="P31" s="697"/>
      <c r="Q31" s="698"/>
      <c r="R31" s="621" t="s">
        <v>238</v>
      </c>
      <c r="S31" s="622"/>
      <c r="T31" s="622"/>
      <c r="U31" s="622"/>
      <c r="V31" s="622"/>
      <c r="W31" s="622"/>
      <c r="X31" s="622"/>
      <c r="Y31" s="623"/>
      <c r="Z31" s="659" t="s">
        <v>238</v>
      </c>
      <c r="AA31" s="659"/>
      <c r="AB31" s="659"/>
      <c r="AC31" s="659"/>
      <c r="AD31" s="660" t="s">
        <v>132</v>
      </c>
      <c r="AE31" s="660"/>
      <c r="AF31" s="660"/>
      <c r="AG31" s="660"/>
      <c r="AH31" s="660"/>
      <c r="AI31" s="660"/>
      <c r="AJ31" s="660"/>
      <c r="AK31" s="660"/>
      <c r="AL31" s="624" t="s">
        <v>238</v>
      </c>
      <c r="AM31" s="625"/>
      <c r="AN31" s="625"/>
      <c r="AO31" s="661"/>
      <c r="AP31" s="687" t="s">
        <v>315</v>
      </c>
      <c r="AQ31" s="688"/>
      <c r="AR31" s="688"/>
      <c r="AS31" s="688"/>
      <c r="AT31" s="689" t="s">
        <v>316</v>
      </c>
      <c r="AU31" s="218"/>
      <c r="AV31" s="218"/>
      <c r="AW31" s="218"/>
      <c r="AX31" s="676" t="s">
        <v>190</v>
      </c>
      <c r="AY31" s="677"/>
      <c r="AZ31" s="677"/>
      <c r="BA31" s="677"/>
      <c r="BB31" s="677"/>
      <c r="BC31" s="677"/>
      <c r="BD31" s="677"/>
      <c r="BE31" s="677"/>
      <c r="BF31" s="678"/>
      <c r="BG31" s="683">
        <v>99.6</v>
      </c>
      <c r="BH31" s="684"/>
      <c r="BI31" s="684"/>
      <c r="BJ31" s="684"/>
      <c r="BK31" s="684"/>
      <c r="BL31" s="684"/>
      <c r="BM31" s="685">
        <v>99.2</v>
      </c>
      <c r="BN31" s="684"/>
      <c r="BO31" s="684"/>
      <c r="BP31" s="684"/>
      <c r="BQ31" s="686"/>
      <c r="BR31" s="683">
        <v>99.7</v>
      </c>
      <c r="BS31" s="684"/>
      <c r="BT31" s="684"/>
      <c r="BU31" s="684"/>
      <c r="BV31" s="684"/>
      <c r="BW31" s="684"/>
      <c r="BX31" s="685">
        <v>99.1</v>
      </c>
      <c r="BY31" s="684"/>
      <c r="BZ31" s="684"/>
      <c r="CA31" s="684"/>
      <c r="CB31" s="686"/>
      <c r="CD31" s="642"/>
      <c r="CE31" s="643"/>
      <c r="CF31" s="618" t="s">
        <v>317</v>
      </c>
      <c r="CG31" s="619"/>
      <c r="CH31" s="619"/>
      <c r="CI31" s="619"/>
      <c r="CJ31" s="619"/>
      <c r="CK31" s="619"/>
      <c r="CL31" s="619"/>
      <c r="CM31" s="619"/>
      <c r="CN31" s="619"/>
      <c r="CO31" s="619"/>
      <c r="CP31" s="619"/>
      <c r="CQ31" s="620"/>
      <c r="CR31" s="621">
        <v>458008</v>
      </c>
      <c r="CS31" s="634"/>
      <c r="CT31" s="634"/>
      <c r="CU31" s="634"/>
      <c r="CV31" s="634"/>
      <c r="CW31" s="634"/>
      <c r="CX31" s="634"/>
      <c r="CY31" s="635"/>
      <c r="CZ31" s="624">
        <v>0.3</v>
      </c>
      <c r="DA31" s="636"/>
      <c r="DB31" s="636"/>
      <c r="DC31" s="637"/>
      <c r="DD31" s="627">
        <v>456981</v>
      </c>
      <c r="DE31" s="634"/>
      <c r="DF31" s="634"/>
      <c r="DG31" s="634"/>
      <c r="DH31" s="634"/>
      <c r="DI31" s="634"/>
      <c r="DJ31" s="634"/>
      <c r="DK31" s="635"/>
      <c r="DL31" s="627">
        <v>456981</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15">
      <c r="B32" s="618" t="s">
        <v>318</v>
      </c>
      <c r="C32" s="619"/>
      <c r="D32" s="619"/>
      <c r="E32" s="619"/>
      <c r="F32" s="619"/>
      <c r="G32" s="619"/>
      <c r="H32" s="619"/>
      <c r="I32" s="619"/>
      <c r="J32" s="619"/>
      <c r="K32" s="619"/>
      <c r="L32" s="619"/>
      <c r="M32" s="619"/>
      <c r="N32" s="619"/>
      <c r="O32" s="619"/>
      <c r="P32" s="619"/>
      <c r="Q32" s="620"/>
      <c r="R32" s="621">
        <v>10945793</v>
      </c>
      <c r="S32" s="622"/>
      <c r="T32" s="622"/>
      <c r="U32" s="622"/>
      <c r="V32" s="622"/>
      <c r="W32" s="622"/>
      <c r="X32" s="622"/>
      <c r="Y32" s="623"/>
      <c r="Z32" s="659">
        <v>6.4</v>
      </c>
      <c r="AA32" s="659"/>
      <c r="AB32" s="659"/>
      <c r="AC32" s="659"/>
      <c r="AD32" s="660" t="s">
        <v>132</v>
      </c>
      <c r="AE32" s="660"/>
      <c r="AF32" s="660"/>
      <c r="AG32" s="660"/>
      <c r="AH32" s="660"/>
      <c r="AI32" s="660"/>
      <c r="AJ32" s="660"/>
      <c r="AK32" s="660"/>
      <c r="AL32" s="624" t="s">
        <v>238</v>
      </c>
      <c r="AM32" s="625"/>
      <c r="AN32" s="625"/>
      <c r="AO32" s="661"/>
      <c r="AP32" s="662"/>
      <c r="AQ32" s="663"/>
      <c r="AR32" s="663"/>
      <c r="AS32" s="663"/>
      <c r="AT32" s="690"/>
      <c r="AU32" s="214" t="s">
        <v>319</v>
      </c>
      <c r="AX32" s="618" t="s">
        <v>320</v>
      </c>
      <c r="AY32" s="619"/>
      <c r="AZ32" s="619"/>
      <c r="BA32" s="619"/>
      <c r="BB32" s="619"/>
      <c r="BC32" s="619"/>
      <c r="BD32" s="619"/>
      <c r="BE32" s="619"/>
      <c r="BF32" s="620"/>
      <c r="BG32" s="692">
        <v>99.6</v>
      </c>
      <c r="BH32" s="634"/>
      <c r="BI32" s="634"/>
      <c r="BJ32" s="634"/>
      <c r="BK32" s="634"/>
      <c r="BL32" s="634"/>
      <c r="BM32" s="625">
        <v>99.2</v>
      </c>
      <c r="BN32" s="634"/>
      <c r="BO32" s="634"/>
      <c r="BP32" s="634"/>
      <c r="BQ32" s="657"/>
      <c r="BR32" s="692">
        <v>99.6</v>
      </c>
      <c r="BS32" s="634"/>
      <c r="BT32" s="634"/>
      <c r="BU32" s="634"/>
      <c r="BV32" s="634"/>
      <c r="BW32" s="634"/>
      <c r="BX32" s="625">
        <v>99.1</v>
      </c>
      <c r="BY32" s="634"/>
      <c r="BZ32" s="634"/>
      <c r="CA32" s="634"/>
      <c r="CB32" s="657"/>
      <c r="CD32" s="644"/>
      <c r="CE32" s="645"/>
      <c r="CF32" s="618" t="s">
        <v>321</v>
      </c>
      <c r="CG32" s="619"/>
      <c r="CH32" s="619"/>
      <c r="CI32" s="619"/>
      <c r="CJ32" s="619"/>
      <c r="CK32" s="619"/>
      <c r="CL32" s="619"/>
      <c r="CM32" s="619"/>
      <c r="CN32" s="619"/>
      <c r="CO32" s="619"/>
      <c r="CP32" s="619"/>
      <c r="CQ32" s="620"/>
      <c r="CR32" s="621">
        <v>4278</v>
      </c>
      <c r="CS32" s="622"/>
      <c r="CT32" s="622"/>
      <c r="CU32" s="622"/>
      <c r="CV32" s="622"/>
      <c r="CW32" s="622"/>
      <c r="CX32" s="622"/>
      <c r="CY32" s="623"/>
      <c r="CZ32" s="624">
        <v>0</v>
      </c>
      <c r="DA32" s="636"/>
      <c r="DB32" s="636"/>
      <c r="DC32" s="637"/>
      <c r="DD32" s="627">
        <v>4278</v>
      </c>
      <c r="DE32" s="622"/>
      <c r="DF32" s="622"/>
      <c r="DG32" s="622"/>
      <c r="DH32" s="622"/>
      <c r="DI32" s="622"/>
      <c r="DJ32" s="622"/>
      <c r="DK32" s="623"/>
      <c r="DL32" s="627">
        <v>4278</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322</v>
      </c>
      <c r="C33" s="619"/>
      <c r="D33" s="619"/>
      <c r="E33" s="619"/>
      <c r="F33" s="619"/>
      <c r="G33" s="619"/>
      <c r="H33" s="619"/>
      <c r="I33" s="619"/>
      <c r="J33" s="619"/>
      <c r="K33" s="619"/>
      <c r="L33" s="619"/>
      <c r="M33" s="619"/>
      <c r="N33" s="619"/>
      <c r="O33" s="619"/>
      <c r="P33" s="619"/>
      <c r="Q33" s="620"/>
      <c r="R33" s="621">
        <v>575527</v>
      </c>
      <c r="S33" s="622"/>
      <c r="T33" s="622"/>
      <c r="U33" s="622"/>
      <c r="V33" s="622"/>
      <c r="W33" s="622"/>
      <c r="X33" s="622"/>
      <c r="Y33" s="623"/>
      <c r="Z33" s="659">
        <v>0.3</v>
      </c>
      <c r="AA33" s="659"/>
      <c r="AB33" s="659"/>
      <c r="AC33" s="659"/>
      <c r="AD33" s="660">
        <v>177821</v>
      </c>
      <c r="AE33" s="660"/>
      <c r="AF33" s="660"/>
      <c r="AG33" s="660"/>
      <c r="AH33" s="660"/>
      <c r="AI33" s="660"/>
      <c r="AJ33" s="660"/>
      <c r="AK33" s="660"/>
      <c r="AL33" s="624">
        <v>0.2</v>
      </c>
      <c r="AM33" s="625"/>
      <c r="AN33" s="625"/>
      <c r="AO33" s="661"/>
      <c r="AP33" s="664"/>
      <c r="AQ33" s="665"/>
      <c r="AR33" s="665"/>
      <c r="AS33" s="665"/>
      <c r="AT33" s="691"/>
      <c r="AU33" s="219"/>
      <c r="AV33" s="219"/>
      <c r="AW33" s="219"/>
      <c r="AX33" s="602" t="s">
        <v>323</v>
      </c>
      <c r="AY33" s="603"/>
      <c r="AZ33" s="603"/>
      <c r="BA33" s="603"/>
      <c r="BB33" s="603"/>
      <c r="BC33" s="603"/>
      <c r="BD33" s="603"/>
      <c r="BE33" s="603"/>
      <c r="BF33" s="604"/>
      <c r="BG33" s="682">
        <v>99.6</v>
      </c>
      <c r="BH33" s="606"/>
      <c r="BI33" s="606"/>
      <c r="BJ33" s="606"/>
      <c r="BK33" s="606"/>
      <c r="BL33" s="606"/>
      <c r="BM33" s="652">
        <v>99</v>
      </c>
      <c r="BN33" s="606"/>
      <c r="BO33" s="606"/>
      <c r="BP33" s="606"/>
      <c r="BQ33" s="669"/>
      <c r="BR33" s="682">
        <v>99.6</v>
      </c>
      <c r="BS33" s="606"/>
      <c r="BT33" s="606"/>
      <c r="BU33" s="606"/>
      <c r="BV33" s="606"/>
      <c r="BW33" s="606"/>
      <c r="BX33" s="652">
        <v>99</v>
      </c>
      <c r="BY33" s="606"/>
      <c r="BZ33" s="606"/>
      <c r="CA33" s="606"/>
      <c r="CB33" s="669"/>
      <c r="CD33" s="618" t="s">
        <v>324</v>
      </c>
      <c r="CE33" s="619"/>
      <c r="CF33" s="619"/>
      <c r="CG33" s="619"/>
      <c r="CH33" s="619"/>
      <c r="CI33" s="619"/>
      <c r="CJ33" s="619"/>
      <c r="CK33" s="619"/>
      <c r="CL33" s="619"/>
      <c r="CM33" s="619"/>
      <c r="CN33" s="619"/>
      <c r="CO33" s="619"/>
      <c r="CP33" s="619"/>
      <c r="CQ33" s="620"/>
      <c r="CR33" s="621">
        <v>74013493</v>
      </c>
      <c r="CS33" s="634"/>
      <c r="CT33" s="634"/>
      <c r="CU33" s="634"/>
      <c r="CV33" s="634"/>
      <c r="CW33" s="634"/>
      <c r="CX33" s="634"/>
      <c r="CY33" s="635"/>
      <c r="CZ33" s="624">
        <v>44.8</v>
      </c>
      <c r="DA33" s="636"/>
      <c r="DB33" s="636"/>
      <c r="DC33" s="637"/>
      <c r="DD33" s="627">
        <v>45126141</v>
      </c>
      <c r="DE33" s="634"/>
      <c r="DF33" s="634"/>
      <c r="DG33" s="634"/>
      <c r="DH33" s="634"/>
      <c r="DI33" s="634"/>
      <c r="DJ33" s="634"/>
      <c r="DK33" s="635"/>
      <c r="DL33" s="627">
        <v>36565513</v>
      </c>
      <c r="DM33" s="634"/>
      <c r="DN33" s="634"/>
      <c r="DO33" s="634"/>
      <c r="DP33" s="634"/>
      <c r="DQ33" s="634"/>
      <c r="DR33" s="634"/>
      <c r="DS33" s="634"/>
      <c r="DT33" s="634"/>
      <c r="DU33" s="634"/>
      <c r="DV33" s="635"/>
      <c r="DW33" s="624">
        <v>38.9</v>
      </c>
      <c r="DX33" s="636"/>
      <c r="DY33" s="636"/>
      <c r="DZ33" s="636"/>
      <c r="EA33" s="636"/>
      <c r="EB33" s="636"/>
      <c r="EC33" s="648"/>
    </row>
    <row r="34" spans="2:133" ht="11.25" customHeight="1" x14ac:dyDescent="0.15">
      <c r="B34" s="618" t="s">
        <v>325</v>
      </c>
      <c r="C34" s="619"/>
      <c r="D34" s="619"/>
      <c r="E34" s="619"/>
      <c r="F34" s="619"/>
      <c r="G34" s="619"/>
      <c r="H34" s="619"/>
      <c r="I34" s="619"/>
      <c r="J34" s="619"/>
      <c r="K34" s="619"/>
      <c r="L34" s="619"/>
      <c r="M34" s="619"/>
      <c r="N34" s="619"/>
      <c r="O34" s="619"/>
      <c r="P34" s="619"/>
      <c r="Q34" s="620"/>
      <c r="R34" s="621">
        <v>973518</v>
      </c>
      <c r="S34" s="622"/>
      <c r="T34" s="622"/>
      <c r="U34" s="622"/>
      <c r="V34" s="622"/>
      <c r="W34" s="622"/>
      <c r="X34" s="622"/>
      <c r="Y34" s="623"/>
      <c r="Z34" s="659">
        <v>0.6</v>
      </c>
      <c r="AA34" s="659"/>
      <c r="AB34" s="659"/>
      <c r="AC34" s="659"/>
      <c r="AD34" s="660" t="s">
        <v>132</v>
      </c>
      <c r="AE34" s="660"/>
      <c r="AF34" s="660"/>
      <c r="AG34" s="660"/>
      <c r="AH34" s="660"/>
      <c r="AI34" s="660"/>
      <c r="AJ34" s="660"/>
      <c r="AK34" s="660"/>
      <c r="AL34" s="624" t="s">
        <v>132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22959625</v>
      </c>
      <c r="CS34" s="622"/>
      <c r="CT34" s="622"/>
      <c r="CU34" s="622"/>
      <c r="CV34" s="622"/>
      <c r="CW34" s="622"/>
      <c r="CX34" s="622"/>
      <c r="CY34" s="623"/>
      <c r="CZ34" s="624">
        <v>13.9</v>
      </c>
      <c r="DA34" s="636"/>
      <c r="DB34" s="636"/>
      <c r="DC34" s="637"/>
      <c r="DD34" s="627">
        <v>16473516</v>
      </c>
      <c r="DE34" s="622"/>
      <c r="DF34" s="622"/>
      <c r="DG34" s="622"/>
      <c r="DH34" s="622"/>
      <c r="DI34" s="622"/>
      <c r="DJ34" s="622"/>
      <c r="DK34" s="623"/>
      <c r="DL34" s="627">
        <v>15423194</v>
      </c>
      <c r="DM34" s="622"/>
      <c r="DN34" s="622"/>
      <c r="DO34" s="622"/>
      <c r="DP34" s="622"/>
      <c r="DQ34" s="622"/>
      <c r="DR34" s="622"/>
      <c r="DS34" s="622"/>
      <c r="DT34" s="622"/>
      <c r="DU34" s="622"/>
      <c r="DV34" s="623"/>
      <c r="DW34" s="624">
        <v>16.399999999999999</v>
      </c>
      <c r="DX34" s="636"/>
      <c r="DY34" s="636"/>
      <c r="DZ34" s="636"/>
      <c r="EA34" s="636"/>
      <c r="EB34" s="636"/>
      <c r="EC34" s="648"/>
    </row>
    <row r="35" spans="2:133" ht="11.25" customHeight="1" x14ac:dyDescent="0.15">
      <c r="B35" s="618" t="s">
        <v>327</v>
      </c>
      <c r="C35" s="619"/>
      <c r="D35" s="619"/>
      <c r="E35" s="619"/>
      <c r="F35" s="619"/>
      <c r="G35" s="619"/>
      <c r="H35" s="619"/>
      <c r="I35" s="619"/>
      <c r="J35" s="619"/>
      <c r="K35" s="619"/>
      <c r="L35" s="619"/>
      <c r="M35" s="619"/>
      <c r="N35" s="619"/>
      <c r="O35" s="619"/>
      <c r="P35" s="619"/>
      <c r="Q35" s="620"/>
      <c r="R35" s="621">
        <v>588179</v>
      </c>
      <c r="S35" s="622"/>
      <c r="T35" s="622"/>
      <c r="U35" s="622"/>
      <c r="V35" s="622"/>
      <c r="W35" s="622"/>
      <c r="X35" s="622"/>
      <c r="Y35" s="623"/>
      <c r="Z35" s="659">
        <v>0.3</v>
      </c>
      <c r="AA35" s="659"/>
      <c r="AB35" s="659"/>
      <c r="AC35" s="659"/>
      <c r="AD35" s="660" t="s">
        <v>238</v>
      </c>
      <c r="AE35" s="660"/>
      <c r="AF35" s="660"/>
      <c r="AG35" s="660"/>
      <c r="AH35" s="660"/>
      <c r="AI35" s="660"/>
      <c r="AJ35" s="660"/>
      <c r="AK35" s="660"/>
      <c r="AL35" s="624" t="s">
        <v>132</v>
      </c>
      <c r="AM35" s="625"/>
      <c r="AN35" s="625"/>
      <c r="AO35" s="661"/>
      <c r="AP35" s="222"/>
      <c r="AQ35" s="679" t="s">
        <v>328</v>
      </c>
      <c r="AR35" s="680"/>
      <c r="AS35" s="680"/>
      <c r="AT35" s="680"/>
      <c r="AU35" s="680"/>
      <c r="AV35" s="680"/>
      <c r="AW35" s="680"/>
      <c r="AX35" s="680"/>
      <c r="AY35" s="680"/>
      <c r="AZ35" s="680"/>
      <c r="BA35" s="680"/>
      <c r="BB35" s="680"/>
      <c r="BC35" s="680"/>
      <c r="BD35" s="680"/>
      <c r="BE35" s="680"/>
      <c r="BF35" s="681"/>
      <c r="BG35" s="679" t="s">
        <v>329</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330</v>
      </c>
      <c r="CE35" s="619"/>
      <c r="CF35" s="619"/>
      <c r="CG35" s="619"/>
      <c r="CH35" s="619"/>
      <c r="CI35" s="619"/>
      <c r="CJ35" s="619"/>
      <c r="CK35" s="619"/>
      <c r="CL35" s="619"/>
      <c r="CM35" s="619"/>
      <c r="CN35" s="619"/>
      <c r="CO35" s="619"/>
      <c r="CP35" s="619"/>
      <c r="CQ35" s="620"/>
      <c r="CR35" s="621">
        <v>1920119</v>
      </c>
      <c r="CS35" s="634"/>
      <c r="CT35" s="634"/>
      <c r="CU35" s="634"/>
      <c r="CV35" s="634"/>
      <c r="CW35" s="634"/>
      <c r="CX35" s="634"/>
      <c r="CY35" s="635"/>
      <c r="CZ35" s="624">
        <v>1.2</v>
      </c>
      <c r="DA35" s="636"/>
      <c r="DB35" s="636"/>
      <c r="DC35" s="637"/>
      <c r="DD35" s="627">
        <v>1818772</v>
      </c>
      <c r="DE35" s="634"/>
      <c r="DF35" s="634"/>
      <c r="DG35" s="634"/>
      <c r="DH35" s="634"/>
      <c r="DI35" s="634"/>
      <c r="DJ35" s="634"/>
      <c r="DK35" s="635"/>
      <c r="DL35" s="627">
        <v>1472288</v>
      </c>
      <c r="DM35" s="634"/>
      <c r="DN35" s="634"/>
      <c r="DO35" s="634"/>
      <c r="DP35" s="634"/>
      <c r="DQ35" s="634"/>
      <c r="DR35" s="634"/>
      <c r="DS35" s="634"/>
      <c r="DT35" s="634"/>
      <c r="DU35" s="634"/>
      <c r="DV35" s="635"/>
      <c r="DW35" s="624">
        <v>1.6</v>
      </c>
      <c r="DX35" s="636"/>
      <c r="DY35" s="636"/>
      <c r="DZ35" s="636"/>
      <c r="EA35" s="636"/>
      <c r="EB35" s="636"/>
      <c r="EC35" s="648"/>
    </row>
    <row r="36" spans="2:133" ht="11.25" customHeight="1" x14ac:dyDescent="0.15">
      <c r="B36" s="618" t="s">
        <v>331</v>
      </c>
      <c r="C36" s="619"/>
      <c r="D36" s="619"/>
      <c r="E36" s="619"/>
      <c r="F36" s="619"/>
      <c r="G36" s="619"/>
      <c r="H36" s="619"/>
      <c r="I36" s="619"/>
      <c r="J36" s="619"/>
      <c r="K36" s="619"/>
      <c r="L36" s="619"/>
      <c r="M36" s="619"/>
      <c r="N36" s="619"/>
      <c r="O36" s="619"/>
      <c r="P36" s="619"/>
      <c r="Q36" s="620"/>
      <c r="R36" s="621">
        <v>3880171</v>
      </c>
      <c r="S36" s="622"/>
      <c r="T36" s="622"/>
      <c r="U36" s="622"/>
      <c r="V36" s="622"/>
      <c r="W36" s="622"/>
      <c r="X36" s="622"/>
      <c r="Y36" s="623"/>
      <c r="Z36" s="659">
        <v>2.2999999999999998</v>
      </c>
      <c r="AA36" s="659"/>
      <c r="AB36" s="659"/>
      <c r="AC36" s="659"/>
      <c r="AD36" s="660" t="s">
        <v>238</v>
      </c>
      <c r="AE36" s="660"/>
      <c r="AF36" s="660"/>
      <c r="AG36" s="660"/>
      <c r="AH36" s="660"/>
      <c r="AI36" s="660"/>
      <c r="AJ36" s="660"/>
      <c r="AK36" s="660"/>
      <c r="AL36" s="624" t="s">
        <v>132</v>
      </c>
      <c r="AM36" s="625"/>
      <c r="AN36" s="625"/>
      <c r="AO36" s="661"/>
      <c r="AP36" s="222"/>
      <c r="AQ36" s="670" t="s">
        <v>332</v>
      </c>
      <c r="AR36" s="671"/>
      <c r="AS36" s="671"/>
      <c r="AT36" s="671"/>
      <c r="AU36" s="671"/>
      <c r="AV36" s="671"/>
      <c r="AW36" s="671"/>
      <c r="AX36" s="671"/>
      <c r="AY36" s="672"/>
      <c r="AZ36" s="673">
        <v>17525583</v>
      </c>
      <c r="BA36" s="674"/>
      <c r="BB36" s="674"/>
      <c r="BC36" s="674"/>
      <c r="BD36" s="674"/>
      <c r="BE36" s="674"/>
      <c r="BF36" s="675"/>
      <c r="BG36" s="676" t="s">
        <v>333</v>
      </c>
      <c r="BH36" s="677"/>
      <c r="BI36" s="677"/>
      <c r="BJ36" s="677"/>
      <c r="BK36" s="677"/>
      <c r="BL36" s="677"/>
      <c r="BM36" s="677"/>
      <c r="BN36" s="677"/>
      <c r="BO36" s="677"/>
      <c r="BP36" s="677"/>
      <c r="BQ36" s="677"/>
      <c r="BR36" s="677"/>
      <c r="BS36" s="677"/>
      <c r="BT36" s="677"/>
      <c r="BU36" s="678"/>
      <c r="BV36" s="673">
        <v>1078416</v>
      </c>
      <c r="BW36" s="674"/>
      <c r="BX36" s="674"/>
      <c r="BY36" s="674"/>
      <c r="BZ36" s="674"/>
      <c r="CA36" s="674"/>
      <c r="CB36" s="675"/>
      <c r="CD36" s="618" t="s">
        <v>334</v>
      </c>
      <c r="CE36" s="619"/>
      <c r="CF36" s="619"/>
      <c r="CG36" s="619"/>
      <c r="CH36" s="619"/>
      <c r="CI36" s="619"/>
      <c r="CJ36" s="619"/>
      <c r="CK36" s="619"/>
      <c r="CL36" s="619"/>
      <c r="CM36" s="619"/>
      <c r="CN36" s="619"/>
      <c r="CO36" s="619"/>
      <c r="CP36" s="619"/>
      <c r="CQ36" s="620"/>
      <c r="CR36" s="621">
        <v>27384129</v>
      </c>
      <c r="CS36" s="622"/>
      <c r="CT36" s="622"/>
      <c r="CU36" s="622"/>
      <c r="CV36" s="622"/>
      <c r="CW36" s="622"/>
      <c r="CX36" s="622"/>
      <c r="CY36" s="623"/>
      <c r="CZ36" s="624">
        <v>16.600000000000001</v>
      </c>
      <c r="DA36" s="636"/>
      <c r="DB36" s="636"/>
      <c r="DC36" s="637"/>
      <c r="DD36" s="627">
        <v>15934935</v>
      </c>
      <c r="DE36" s="622"/>
      <c r="DF36" s="622"/>
      <c r="DG36" s="622"/>
      <c r="DH36" s="622"/>
      <c r="DI36" s="622"/>
      <c r="DJ36" s="622"/>
      <c r="DK36" s="623"/>
      <c r="DL36" s="627">
        <v>10210449</v>
      </c>
      <c r="DM36" s="622"/>
      <c r="DN36" s="622"/>
      <c r="DO36" s="622"/>
      <c r="DP36" s="622"/>
      <c r="DQ36" s="622"/>
      <c r="DR36" s="622"/>
      <c r="DS36" s="622"/>
      <c r="DT36" s="622"/>
      <c r="DU36" s="622"/>
      <c r="DV36" s="623"/>
      <c r="DW36" s="624">
        <v>10.9</v>
      </c>
      <c r="DX36" s="636"/>
      <c r="DY36" s="636"/>
      <c r="DZ36" s="636"/>
      <c r="EA36" s="636"/>
      <c r="EB36" s="636"/>
      <c r="EC36" s="648"/>
    </row>
    <row r="37" spans="2:133" ht="11.25" customHeight="1" x14ac:dyDescent="0.15">
      <c r="B37" s="618" t="s">
        <v>335</v>
      </c>
      <c r="C37" s="619"/>
      <c r="D37" s="619"/>
      <c r="E37" s="619"/>
      <c r="F37" s="619"/>
      <c r="G37" s="619"/>
      <c r="H37" s="619"/>
      <c r="I37" s="619"/>
      <c r="J37" s="619"/>
      <c r="K37" s="619"/>
      <c r="L37" s="619"/>
      <c r="M37" s="619"/>
      <c r="N37" s="619"/>
      <c r="O37" s="619"/>
      <c r="P37" s="619"/>
      <c r="Q37" s="620"/>
      <c r="R37" s="621">
        <v>17439321</v>
      </c>
      <c r="S37" s="622"/>
      <c r="T37" s="622"/>
      <c r="U37" s="622"/>
      <c r="V37" s="622"/>
      <c r="W37" s="622"/>
      <c r="X37" s="622"/>
      <c r="Y37" s="623"/>
      <c r="Z37" s="659">
        <v>10.199999999999999</v>
      </c>
      <c r="AA37" s="659"/>
      <c r="AB37" s="659"/>
      <c r="AC37" s="659"/>
      <c r="AD37" s="660">
        <v>98520</v>
      </c>
      <c r="AE37" s="660"/>
      <c r="AF37" s="660"/>
      <c r="AG37" s="660"/>
      <c r="AH37" s="660"/>
      <c r="AI37" s="660"/>
      <c r="AJ37" s="660"/>
      <c r="AK37" s="660"/>
      <c r="AL37" s="624">
        <v>0.1</v>
      </c>
      <c r="AM37" s="625"/>
      <c r="AN37" s="625"/>
      <c r="AO37" s="661"/>
      <c r="AQ37" s="654" t="s">
        <v>336</v>
      </c>
      <c r="AR37" s="655"/>
      <c r="AS37" s="655"/>
      <c r="AT37" s="655"/>
      <c r="AU37" s="655"/>
      <c r="AV37" s="655"/>
      <c r="AW37" s="655"/>
      <c r="AX37" s="655"/>
      <c r="AY37" s="656"/>
      <c r="AZ37" s="621">
        <v>4336600</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796166</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2317974</v>
      </c>
      <c r="CS37" s="634"/>
      <c r="CT37" s="634"/>
      <c r="CU37" s="634"/>
      <c r="CV37" s="634"/>
      <c r="CW37" s="634"/>
      <c r="CX37" s="634"/>
      <c r="CY37" s="635"/>
      <c r="CZ37" s="624">
        <v>1.4</v>
      </c>
      <c r="DA37" s="636"/>
      <c r="DB37" s="636"/>
      <c r="DC37" s="637"/>
      <c r="DD37" s="627">
        <v>1638910</v>
      </c>
      <c r="DE37" s="634"/>
      <c r="DF37" s="634"/>
      <c r="DG37" s="634"/>
      <c r="DH37" s="634"/>
      <c r="DI37" s="634"/>
      <c r="DJ37" s="634"/>
      <c r="DK37" s="635"/>
      <c r="DL37" s="627">
        <v>1635939</v>
      </c>
      <c r="DM37" s="634"/>
      <c r="DN37" s="634"/>
      <c r="DO37" s="634"/>
      <c r="DP37" s="634"/>
      <c r="DQ37" s="634"/>
      <c r="DR37" s="634"/>
      <c r="DS37" s="634"/>
      <c r="DT37" s="634"/>
      <c r="DU37" s="634"/>
      <c r="DV37" s="635"/>
      <c r="DW37" s="624">
        <v>1.7</v>
      </c>
      <c r="DX37" s="636"/>
      <c r="DY37" s="636"/>
      <c r="DZ37" s="636"/>
      <c r="EA37" s="636"/>
      <c r="EB37" s="636"/>
      <c r="EC37" s="648"/>
    </row>
    <row r="38" spans="2:133" ht="11.25" customHeight="1" x14ac:dyDescent="0.15">
      <c r="B38" s="618" t="s">
        <v>339</v>
      </c>
      <c r="C38" s="619"/>
      <c r="D38" s="619"/>
      <c r="E38" s="619"/>
      <c r="F38" s="619"/>
      <c r="G38" s="619"/>
      <c r="H38" s="619"/>
      <c r="I38" s="619"/>
      <c r="J38" s="619"/>
      <c r="K38" s="619"/>
      <c r="L38" s="619"/>
      <c r="M38" s="619"/>
      <c r="N38" s="619"/>
      <c r="O38" s="619"/>
      <c r="P38" s="619"/>
      <c r="Q38" s="620"/>
      <c r="R38" s="621">
        <v>6170300</v>
      </c>
      <c r="S38" s="622"/>
      <c r="T38" s="622"/>
      <c r="U38" s="622"/>
      <c r="V38" s="622"/>
      <c r="W38" s="622"/>
      <c r="X38" s="622"/>
      <c r="Y38" s="623"/>
      <c r="Z38" s="659">
        <v>3.6</v>
      </c>
      <c r="AA38" s="659"/>
      <c r="AB38" s="659"/>
      <c r="AC38" s="659"/>
      <c r="AD38" s="660" t="s">
        <v>238</v>
      </c>
      <c r="AE38" s="660"/>
      <c r="AF38" s="660"/>
      <c r="AG38" s="660"/>
      <c r="AH38" s="660"/>
      <c r="AI38" s="660"/>
      <c r="AJ38" s="660"/>
      <c r="AK38" s="660"/>
      <c r="AL38" s="624" t="s">
        <v>132</v>
      </c>
      <c r="AM38" s="625"/>
      <c r="AN38" s="625"/>
      <c r="AO38" s="661"/>
      <c r="AQ38" s="654" t="s">
        <v>340</v>
      </c>
      <c r="AR38" s="655"/>
      <c r="AS38" s="655"/>
      <c r="AT38" s="655"/>
      <c r="AU38" s="655"/>
      <c r="AV38" s="655"/>
      <c r="AW38" s="655"/>
      <c r="AX38" s="655"/>
      <c r="AY38" s="656"/>
      <c r="AZ38" s="621">
        <v>510156</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43881</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12627782</v>
      </c>
      <c r="CS38" s="622"/>
      <c r="CT38" s="622"/>
      <c r="CU38" s="622"/>
      <c r="CV38" s="622"/>
      <c r="CW38" s="622"/>
      <c r="CX38" s="622"/>
      <c r="CY38" s="623"/>
      <c r="CZ38" s="624">
        <v>7.6</v>
      </c>
      <c r="DA38" s="636"/>
      <c r="DB38" s="636"/>
      <c r="DC38" s="637"/>
      <c r="DD38" s="627">
        <v>10499054</v>
      </c>
      <c r="DE38" s="622"/>
      <c r="DF38" s="622"/>
      <c r="DG38" s="622"/>
      <c r="DH38" s="622"/>
      <c r="DI38" s="622"/>
      <c r="DJ38" s="622"/>
      <c r="DK38" s="623"/>
      <c r="DL38" s="627">
        <v>9455808</v>
      </c>
      <c r="DM38" s="622"/>
      <c r="DN38" s="622"/>
      <c r="DO38" s="622"/>
      <c r="DP38" s="622"/>
      <c r="DQ38" s="622"/>
      <c r="DR38" s="622"/>
      <c r="DS38" s="622"/>
      <c r="DT38" s="622"/>
      <c r="DU38" s="622"/>
      <c r="DV38" s="623"/>
      <c r="DW38" s="624">
        <v>10.1</v>
      </c>
      <c r="DX38" s="636"/>
      <c r="DY38" s="636"/>
      <c r="DZ38" s="636"/>
      <c r="EA38" s="636"/>
      <c r="EB38" s="636"/>
      <c r="EC38" s="648"/>
    </row>
    <row r="39" spans="2:133" ht="11.25" customHeight="1" x14ac:dyDescent="0.15">
      <c r="B39" s="618" t="s">
        <v>343</v>
      </c>
      <c r="C39" s="619"/>
      <c r="D39" s="619"/>
      <c r="E39" s="619"/>
      <c r="F39" s="619"/>
      <c r="G39" s="619"/>
      <c r="H39" s="619"/>
      <c r="I39" s="619"/>
      <c r="J39" s="619"/>
      <c r="K39" s="619"/>
      <c r="L39" s="619"/>
      <c r="M39" s="619"/>
      <c r="N39" s="619"/>
      <c r="O39" s="619"/>
      <c r="P39" s="619"/>
      <c r="Q39" s="620"/>
      <c r="R39" s="621" t="s">
        <v>132</v>
      </c>
      <c r="S39" s="622"/>
      <c r="T39" s="622"/>
      <c r="U39" s="622"/>
      <c r="V39" s="622"/>
      <c r="W39" s="622"/>
      <c r="X39" s="622"/>
      <c r="Y39" s="623"/>
      <c r="Z39" s="659" t="s">
        <v>238</v>
      </c>
      <c r="AA39" s="659"/>
      <c r="AB39" s="659"/>
      <c r="AC39" s="659"/>
      <c r="AD39" s="660" t="s">
        <v>132</v>
      </c>
      <c r="AE39" s="660"/>
      <c r="AF39" s="660"/>
      <c r="AG39" s="660"/>
      <c r="AH39" s="660"/>
      <c r="AI39" s="660"/>
      <c r="AJ39" s="660"/>
      <c r="AK39" s="660"/>
      <c r="AL39" s="624" t="s">
        <v>132</v>
      </c>
      <c r="AM39" s="625"/>
      <c r="AN39" s="625"/>
      <c r="AO39" s="661"/>
      <c r="AQ39" s="654" t="s">
        <v>344</v>
      </c>
      <c r="AR39" s="655"/>
      <c r="AS39" s="655"/>
      <c r="AT39" s="655"/>
      <c r="AU39" s="655"/>
      <c r="AV39" s="655"/>
      <c r="AW39" s="655"/>
      <c r="AX39" s="655"/>
      <c r="AY39" s="656"/>
      <c r="AZ39" s="621">
        <v>108616</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65293</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662532</v>
      </c>
      <c r="CS39" s="634"/>
      <c r="CT39" s="634"/>
      <c r="CU39" s="634"/>
      <c r="CV39" s="634"/>
      <c r="CW39" s="634"/>
      <c r="CX39" s="634"/>
      <c r="CY39" s="635"/>
      <c r="CZ39" s="624">
        <v>0.4</v>
      </c>
      <c r="DA39" s="636"/>
      <c r="DB39" s="636"/>
      <c r="DC39" s="637"/>
      <c r="DD39" s="627">
        <v>130640</v>
      </c>
      <c r="DE39" s="634"/>
      <c r="DF39" s="634"/>
      <c r="DG39" s="634"/>
      <c r="DH39" s="634"/>
      <c r="DI39" s="634"/>
      <c r="DJ39" s="634"/>
      <c r="DK39" s="635"/>
      <c r="DL39" s="627" t="s">
        <v>132</v>
      </c>
      <c r="DM39" s="634"/>
      <c r="DN39" s="634"/>
      <c r="DO39" s="634"/>
      <c r="DP39" s="634"/>
      <c r="DQ39" s="634"/>
      <c r="DR39" s="634"/>
      <c r="DS39" s="634"/>
      <c r="DT39" s="634"/>
      <c r="DU39" s="634"/>
      <c r="DV39" s="635"/>
      <c r="DW39" s="624" t="s">
        <v>132</v>
      </c>
      <c r="DX39" s="636"/>
      <c r="DY39" s="636"/>
      <c r="DZ39" s="636"/>
      <c r="EA39" s="636"/>
      <c r="EB39" s="636"/>
      <c r="EC39" s="648"/>
    </row>
    <row r="40" spans="2:133" ht="11.25" customHeight="1" x14ac:dyDescent="0.15">
      <c r="B40" s="618" t="s">
        <v>347</v>
      </c>
      <c r="C40" s="619"/>
      <c r="D40" s="619"/>
      <c r="E40" s="619"/>
      <c r="F40" s="619"/>
      <c r="G40" s="619"/>
      <c r="H40" s="619"/>
      <c r="I40" s="619"/>
      <c r="J40" s="619"/>
      <c r="K40" s="619"/>
      <c r="L40" s="619"/>
      <c r="M40" s="619"/>
      <c r="N40" s="619"/>
      <c r="O40" s="619"/>
      <c r="P40" s="619"/>
      <c r="Q40" s="620"/>
      <c r="R40" s="621">
        <v>3571800</v>
      </c>
      <c r="S40" s="622"/>
      <c r="T40" s="622"/>
      <c r="U40" s="622"/>
      <c r="V40" s="622"/>
      <c r="W40" s="622"/>
      <c r="X40" s="622"/>
      <c r="Y40" s="623"/>
      <c r="Z40" s="659">
        <v>2.1</v>
      </c>
      <c r="AA40" s="659"/>
      <c r="AB40" s="659"/>
      <c r="AC40" s="659"/>
      <c r="AD40" s="660" t="s">
        <v>132</v>
      </c>
      <c r="AE40" s="660"/>
      <c r="AF40" s="660"/>
      <c r="AG40" s="660"/>
      <c r="AH40" s="660"/>
      <c r="AI40" s="660"/>
      <c r="AJ40" s="660"/>
      <c r="AK40" s="660"/>
      <c r="AL40" s="624" t="s">
        <v>132</v>
      </c>
      <c r="AM40" s="625"/>
      <c r="AN40" s="625"/>
      <c r="AO40" s="661"/>
      <c r="AQ40" s="654" t="s">
        <v>348</v>
      </c>
      <c r="AR40" s="655"/>
      <c r="AS40" s="655"/>
      <c r="AT40" s="655"/>
      <c r="AU40" s="655"/>
      <c r="AV40" s="655"/>
      <c r="AW40" s="655"/>
      <c r="AX40" s="655"/>
      <c r="AY40" s="656"/>
      <c r="AZ40" s="621" t="s">
        <v>238</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95</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8459306</v>
      </c>
      <c r="CS40" s="622"/>
      <c r="CT40" s="622"/>
      <c r="CU40" s="622"/>
      <c r="CV40" s="622"/>
      <c r="CW40" s="622"/>
      <c r="CX40" s="622"/>
      <c r="CY40" s="623"/>
      <c r="CZ40" s="624">
        <v>5.0999999999999996</v>
      </c>
      <c r="DA40" s="636"/>
      <c r="DB40" s="636"/>
      <c r="DC40" s="637"/>
      <c r="DD40" s="627">
        <v>269224</v>
      </c>
      <c r="DE40" s="622"/>
      <c r="DF40" s="622"/>
      <c r="DG40" s="622"/>
      <c r="DH40" s="622"/>
      <c r="DI40" s="622"/>
      <c r="DJ40" s="622"/>
      <c r="DK40" s="623"/>
      <c r="DL40" s="627">
        <v>3774</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15">
      <c r="B41" s="602" t="s">
        <v>352</v>
      </c>
      <c r="C41" s="603"/>
      <c r="D41" s="603"/>
      <c r="E41" s="603"/>
      <c r="F41" s="603"/>
      <c r="G41" s="603"/>
      <c r="H41" s="603"/>
      <c r="I41" s="603"/>
      <c r="J41" s="603"/>
      <c r="K41" s="603"/>
      <c r="L41" s="603"/>
      <c r="M41" s="603"/>
      <c r="N41" s="603"/>
      <c r="O41" s="603"/>
      <c r="P41" s="603"/>
      <c r="Q41" s="604"/>
      <c r="R41" s="605">
        <v>170676355</v>
      </c>
      <c r="S41" s="646"/>
      <c r="T41" s="646"/>
      <c r="U41" s="646"/>
      <c r="V41" s="646"/>
      <c r="W41" s="646"/>
      <c r="X41" s="646"/>
      <c r="Y41" s="649"/>
      <c r="Z41" s="650">
        <v>100</v>
      </c>
      <c r="AA41" s="650"/>
      <c r="AB41" s="650"/>
      <c r="AC41" s="650"/>
      <c r="AD41" s="651">
        <v>90315230</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2613576</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132</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238</v>
      </c>
      <c r="CS41" s="634"/>
      <c r="CT41" s="634"/>
      <c r="CU41" s="634"/>
      <c r="CV41" s="634"/>
      <c r="CW41" s="634"/>
      <c r="CX41" s="634"/>
      <c r="CY41" s="635"/>
      <c r="CZ41" s="624" t="s">
        <v>238</v>
      </c>
      <c r="DA41" s="636"/>
      <c r="DB41" s="636"/>
      <c r="DC41" s="637"/>
      <c r="DD41" s="627" t="s">
        <v>132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356</v>
      </c>
      <c r="AR42" s="667"/>
      <c r="AS42" s="667"/>
      <c r="AT42" s="667"/>
      <c r="AU42" s="667"/>
      <c r="AV42" s="667"/>
      <c r="AW42" s="667"/>
      <c r="AX42" s="667"/>
      <c r="AY42" s="668"/>
      <c r="AZ42" s="605">
        <v>9956635</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365</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14513954</v>
      </c>
      <c r="CS42" s="634"/>
      <c r="CT42" s="634"/>
      <c r="CU42" s="634"/>
      <c r="CV42" s="634"/>
      <c r="CW42" s="634"/>
      <c r="CX42" s="634"/>
      <c r="CY42" s="635"/>
      <c r="CZ42" s="624">
        <v>8.8000000000000007</v>
      </c>
      <c r="DA42" s="636"/>
      <c r="DB42" s="636"/>
      <c r="DC42" s="637"/>
      <c r="DD42" s="627">
        <v>8128827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359</v>
      </c>
      <c r="CD43" s="618" t="s">
        <v>360</v>
      </c>
      <c r="CE43" s="619"/>
      <c r="CF43" s="619"/>
      <c r="CG43" s="619"/>
      <c r="CH43" s="619"/>
      <c r="CI43" s="619"/>
      <c r="CJ43" s="619"/>
      <c r="CK43" s="619"/>
      <c r="CL43" s="619"/>
      <c r="CM43" s="619"/>
      <c r="CN43" s="619"/>
      <c r="CO43" s="619"/>
      <c r="CP43" s="619"/>
      <c r="CQ43" s="620"/>
      <c r="CR43" s="621">
        <v>323946</v>
      </c>
      <c r="CS43" s="634"/>
      <c r="CT43" s="634"/>
      <c r="CU43" s="634"/>
      <c r="CV43" s="634"/>
      <c r="CW43" s="634"/>
      <c r="CX43" s="634"/>
      <c r="CY43" s="635"/>
      <c r="CZ43" s="624">
        <v>0.2</v>
      </c>
      <c r="DA43" s="636"/>
      <c r="DB43" s="636"/>
      <c r="DC43" s="637"/>
      <c r="DD43" s="627">
        <v>323604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13148807</v>
      </c>
      <c r="CS44" s="622"/>
      <c r="CT44" s="622"/>
      <c r="CU44" s="622"/>
      <c r="CV44" s="622"/>
      <c r="CW44" s="622"/>
      <c r="CX44" s="622"/>
      <c r="CY44" s="623"/>
      <c r="CZ44" s="624">
        <v>8</v>
      </c>
      <c r="DA44" s="625"/>
      <c r="DB44" s="625"/>
      <c r="DC44" s="626"/>
      <c r="DD44" s="627">
        <v>7414598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5384094</v>
      </c>
      <c r="CS45" s="634"/>
      <c r="CT45" s="634"/>
      <c r="CU45" s="634"/>
      <c r="CV45" s="634"/>
      <c r="CW45" s="634"/>
      <c r="CX45" s="634"/>
      <c r="CY45" s="635"/>
      <c r="CZ45" s="624">
        <v>3.3</v>
      </c>
      <c r="DA45" s="636"/>
      <c r="DB45" s="636"/>
      <c r="DC45" s="637"/>
      <c r="DD45" s="627">
        <v>1709770</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365</v>
      </c>
      <c r="CG46" s="619"/>
      <c r="CH46" s="619"/>
      <c r="CI46" s="619"/>
      <c r="CJ46" s="619"/>
      <c r="CK46" s="619"/>
      <c r="CL46" s="619"/>
      <c r="CM46" s="619"/>
      <c r="CN46" s="619"/>
      <c r="CO46" s="619"/>
      <c r="CP46" s="619"/>
      <c r="CQ46" s="620"/>
      <c r="CR46" s="621">
        <v>7417625</v>
      </c>
      <c r="CS46" s="622"/>
      <c r="CT46" s="622"/>
      <c r="CU46" s="622"/>
      <c r="CV46" s="622"/>
      <c r="CW46" s="622"/>
      <c r="CX46" s="622"/>
      <c r="CY46" s="623"/>
      <c r="CZ46" s="624">
        <v>4.5</v>
      </c>
      <c r="DA46" s="625"/>
      <c r="DB46" s="625"/>
      <c r="DC46" s="626"/>
      <c r="DD46" s="627">
        <v>5429022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366</v>
      </c>
      <c r="CG47" s="619"/>
      <c r="CH47" s="619"/>
      <c r="CI47" s="619"/>
      <c r="CJ47" s="619"/>
      <c r="CK47" s="619"/>
      <c r="CL47" s="619"/>
      <c r="CM47" s="619"/>
      <c r="CN47" s="619"/>
      <c r="CO47" s="619"/>
      <c r="CP47" s="619"/>
      <c r="CQ47" s="620"/>
      <c r="CR47" s="621">
        <v>1365147</v>
      </c>
      <c r="CS47" s="634"/>
      <c r="CT47" s="634"/>
      <c r="CU47" s="634"/>
      <c r="CV47" s="634"/>
      <c r="CW47" s="634"/>
      <c r="CX47" s="634"/>
      <c r="CY47" s="635"/>
      <c r="CZ47" s="624">
        <v>0.8</v>
      </c>
      <c r="DA47" s="636"/>
      <c r="DB47" s="636"/>
      <c r="DC47" s="637"/>
      <c r="DD47" s="627">
        <v>714229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367</v>
      </c>
      <c r="CG48" s="619"/>
      <c r="CH48" s="619"/>
      <c r="CI48" s="619"/>
      <c r="CJ48" s="619"/>
      <c r="CK48" s="619"/>
      <c r="CL48" s="619"/>
      <c r="CM48" s="619"/>
      <c r="CN48" s="619"/>
      <c r="CO48" s="619"/>
      <c r="CP48" s="619"/>
      <c r="CQ48" s="620"/>
      <c r="CR48" s="621" t="s">
        <v>132</v>
      </c>
      <c r="CS48" s="622"/>
      <c r="CT48" s="622"/>
      <c r="CU48" s="622"/>
      <c r="CV48" s="622"/>
      <c r="CW48" s="622"/>
      <c r="CX48" s="622"/>
      <c r="CY48" s="623"/>
      <c r="CZ48" s="624" t="s">
        <v>132</v>
      </c>
      <c r="DA48" s="625"/>
      <c r="DB48" s="625"/>
      <c r="DC48" s="626"/>
      <c r="DD48" s="627" t="s">
        <v>132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368</v>
      </c>
      <c r="CE49" s="603"/>
      <c r="CF49" s="603"/>
      <c r="CG49" s="603"/>
      <c r="CH49" s="603"/>
      <c r="CI49" s="603"/>
      <c r="CJ49" s="603"/>
      <c r="CK49" s="603"/>
      <c r="CL49" s="603"/>
      <c r="CM49" s="603"/>
      <c r="CN49" s="603"/>
      <c r="CO49" s="603"/>
      <c r="CP49" s="603"/>
      <c r="CQ49" s="604"/>
      <c r="CR49" s="605">
        <v>165123960</v>
      </c>
      <c r="CS49" s="606"/>
      <c r="CT49" s="606"/>
      <c r="CU49" s="606"/>
      <c r="CV49" s="606"/>
      <c r="CW49" s="606"/>
      <c r="CX49" s="606"/>
      <c r="CY49" s="607"/>
      <c r="CZ49" s="608">
        <v>100</v>
      </c>
      <c r="DA49" s="609"/>
      <c r="DB49" s="609"/>
      <c r="DC49" s="610"/>
      <c r="DD49" s="611">
        <v>102925706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wVKACEiTTjVC2nrH8Rk1D6MbOhKWczZMZqMPBIz+SlLEOASFv2VRVzmg2D6mMj+lDno7tEQtp2wsHPgUQ5/ENw==" saltValue="Ec7KguiNYrBdL1p5dPJjv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CW9" sqref="CW9:DA9"/>
    </sheetView>
  </sheetViews>
  <sheetFormatPr defaultColWidth="0" defaultRowHeight="13.5" zeroHeight="1" x14ac:dyDescent="0.15"/>
  <cols>
    <col min="1" max="130" width="2.8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2" t="s">
        <v>369</v>
      </c>
      <c r="B2" s="1092"/>
      <c r="C2" s="1092"/>
      <c r="D2" s="1092"/>
      <c r="E2" s="1092"/>
      <c r="F2" s="1092"/>
      <c r="G2" s="1092"/>
      <c r="H2" s="1092"/>
      <c r="I2" s="1092"/>
      <c r="J2" s="1092"/>
      <c r="K2" s="1092"/>
      <c r="L2" s="1092"/>
      <c r="M2" s="1092"/>
      <c r="N2" s="1092"/>
      <c r="O2" s="1092"/>
      <c r="P2" s="1092"/>
      <c r="Q2" s="1092"/>
      <c r="R2" s="1092"/>
      <c r="S2" s="1092"/>
      <c r="T2" s="1092"/>
      <c r="U2" s="1092"/>
      <c r="V2" s="1092"/>
      <c r="W2" s="1092"/>
      <c r="X2" s="1092"/>
      <c r="Y2" s="1092"/>
      <c r="Z2" s="1092"/>
      <c r="AA2" s="1092"/>
      <c r="AB2" s="1092"/>
      <c r="AC2" s="1092"/>
      <c r="AD2" s="1092"/>
      <c r="AE2" s="1092"/>
      <c r="AF2" s="1092"/>
      <c r="AG2" s="1092"/>
      <c r="AH2" s="1092"/>
      <c r="AI2" s="1092"/>
      <c r="AJ2" s="1092"/>
      <c r="AK2" s="1092"/>
      <c r="AL2" s="1092"/>
      <c r="AM2" s="1092"/>
      <c r="AN2" s="1092"/>
      <c r="AO2" s="1092"/>
      <c r="AP2" s="1092"/>
      <c r="AQ2" s="1092"/>
      <c r="AR2" s="1092"/>
      <c r="AS2" s="1092"/>
      <c r="AT2" s="1092"/>
      <c r="AU2" s="1092"/>
      <c r="AV2" s="1092"/>
      <c r="AW2" s="1092"/>
      <c r="AX2" s="1092"/>
      <c r="AY2" s="1092"/>
      <c r="AZ2" s="1092"/>
      <c r="BA2" s="1092"/>
      <c r="BB2" s="1092"/>
      <c r="BC2" s="1092"/>
      <c r="BD2" s="1092"/>
      <c r="BE2" s="1092"/>
      <c r="BF2" s="1092"/>
      <c r="BG2" s="1092"/>
      <c r="BH2" s="1092"/>
      <c r="BI2" s="1092"/>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3" t="s">
        <v>370</v>
      </c>
      <c r="DK2" s="1094"/>
      <c r="DL2" s="1094"/>
      <c r="DM2" s="1094"/>
      <c r="DN2" s="1094"/>
      <c r="DO2" s="1095"/>
      <c r="DP2" s="228"/>
      <c r="DQ2" s="1093" t="s">
        <v>371</v>
      </c>
      <c r="DR2" s="1094"/>
      <c r="DS2" s="1094"/>
      <c r="DT2" s="1094"/>
      <c r="DU2" s="1094"/>
      <c r="DV2" s="1094"/>
      <c r="DW2" s="1094"/>
      <c r="DX2" s="1094"/>
      <c r="DY2" s="1094"/>
      <c r="DZ2" s="1095"/>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1" t="s">
        <v>372</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6"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6" t="s">
        <v>388</v>
      </c>
      <c r="DH5" s="1087"/>
      <c r="DI5" s="1087"/>
      <c r="DJ5" s="1087"/>
      <c r="DK5" s="1088"/>
      <c r="DL5" s="1086" t="s">
        <v>389</v>
      </c>
      <c r="DM5" s="1087"/>
      <c r="DN5" s="1087"/>
      <c r="DO5" s="1087"/>
      <c r="DP5" s="1088"/>
      <c r="DQ5" s="1001" t="s">
        <v>390</v>
      </c>
      <c r="DR5" s="1002"/>
      <c r="DS5" s="1002"/>
      <c r="DT5" s="1002"/>
      <c r="DU5" s="1003"/>
      <c r="DV5" s="1001" t="s">
        <v>381</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7"/>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9"/>
      <c r="DH6" s="1090"/>
      <c r="DI6" s="1090"/>
      <c r="DJ6" s="1090"/>
      <c r="DK6" s="1091"/>
      <c r="DL6" s="1089"/>
      <c r="DM6" s="1090"/>
      <c r="DN6" s="1090"/>
      <c r="DO6" s="1090"/>
      <c r="DP6" s="1091"/>
      <c r="DQ6" s="1004"/>
      <c r="DR6" s="1005"/>
      <c r="DS6" s="1005"/>
      <c r="DT6" s="1005"/>
      <c r="DU6" s="1006"/>
      <c r="DV6" s="1004"/>
      <c r="DW6" s="1005"/>
      <c r="DX6" s="1005"/>
      <c r="DY6" s="1005"/>
      <c r="DZ6" s="1016"/>
      <c r="EA6" s="234"/>
    </row>
    <row r="7" spans="1:131" s="235" customFormat="1" ht="26.25" customHeight="1" thickTop="1" x14ac:dyDescent="0.15">
      <c r="A7" s="236">
        <v>1</v>
      </c>
      <c r="B7" s="1049" t="s">
        <v>391</v>
      </c>
      <c r="C7" s="1050"/>
      <c r="D7" s="1050"/>
      <c r="E7" s="1050"/>
      <c r="F7" s="1050"/>
      <c r="G7" s="1050"/>
      <c r="H7" s="1050"/>
      <c r="I7" s="1050"/>
      <c r="J7" s="1050"/>
      <c r="K7" s="1050"/>
      <c r="L7" s="1050"/>
      <c r="M7" s="1050"/>
      <c r="N7" s="1050"/>
      <c r="O7" s="1050"/>
      <c r="P7" s="1051"/>
      <c r="Q7" s="1104">
        <v>170642</v>
      </c>
      <c r="R7" s="1105"/>
      <c r="S7" s="1105"/>
      <c r="T7" s="1105"/>
      <c r="U7" s="1105"/>
      <c r="V7" s="1105">
        <v>165120</v>
      </c>
      <c r="W7" s="1105"/>
      <c r="X7" s="1105"/>
      <c r="Y7" s="1105"/>
      <c r="Z7" s="1105"/>
      <c r="AA7" s="1105">
        <v>5522</v>
      </c>
      <c r="AB7" s="1105"/>
      <c r="AC7" s="1105"/>
      <c r="AD7" s="1105"/>
      <c r="AE7" s="1106"/>
      <c r="AF7" s="1107">
        <v>3794</v>
      </c>
      <c r="AG7" s="1108"/>
      <c r="AH7" s="1108"/>
      <c r="AI7" s="1108"/>
      <c r="AJ7" s="1109"/>
      <c r="AK7" s="1110">
        <v>588</v>
      </c>
      <c r="AL7" s="1111"/>
      <c r="AM7" s="1111"/>
      <c r="AN7" s="1111"/>
      <c r="AO7" s="1111"/>
      <c r="AP7" s="1111">
        <v>140632</v>
      </c>
      <c r="AQ7" s="1111"/>
      <c r="AR7" s="1111"/>
      <c r="AS7" s="1111"/>
      <c r="AT7" s="1111"/>
      <c r="AU7" s="1112"/>
      <c r="AV7" s="1112"/>
      <c r="AW7" s="1112"/>
      <c r="AX7" s="1112"/>
      <c r="AY7" s="1113"/>
      <c r="AZ7" s="232"/>
      <c r="BA7" s="232"/>
      <c r="BB7" s="232"/>
      <c r="BC7" s="232"/>
      <c r="BD7" s="232"/>
      <c r="BE7" s="233"/>
      <c r="BF7" s="233"/>
      <c r="BG7" s="233"/>
      <c r="BH7" s="233"/>
      <c r="BI7" s="233"/>
      <c r="BJ7" s="233"/>
      <c r="BK7" s="233"/>
      <c r="BL7" s="233"/>
      <c r="BM7" s="233"/>
      <c r="BN7" s="233"/>
      <c r="BO7" s="233"/>
      <c r="BP7" s="233"/>
      <c r="BQ7" s="236">
        <v>1</v>
      </c>
      <c r="BR7" s="237" t="s">
        <v>611</v>
      </c>
      <c r="BS7" s="1101" t="s">
        <v>612</v>
      </c>
      <c r="BT7" s="1102"/>
      <c r="BU7" s="1102"/>
      <c r="BV7" s="1102"/>
      <c r="BW7" s="1102"/>
      <c r="BX7" s="1102"/>
      <c r="BY7" s="1102"/>
      <c r="BZ7" s="1102"/>
      <c r="CA7" s="1102"/>
      <c r="CB7" s="1102"/>
      <c r="CC7" s="1102"/>
      <c r="CD7" s="1102"/>
      <c r="CE7" s="1102"/>
      <c r="CF7" s="1102"/>
      <c r="CG7" s="1114"/>
      <c r="CH7" s="1098">
        <v>-36</v>
      </c>
      <c r="CI7" s="1099"/>
      <c r="CJ7" s="1099"/>
      <c r="CK7" s="1099"/>
      <c r="CL7" s="1100"/>
      <c r="CM7" s="1098">
        <v>1112</v>
      </c>
      <c r="CN7" s="1099"/>
      <c r="CO7" s="1099"/>
      <c r="CP7" s="1099"/>
      <c r="CQ7" s="1100"/>
      <c r="CR7" s="1098">
        <v>5</v>
      </c>
      <c r="CS7" s="1099"/>
      <c r="CT7" s="1099"/>
      <c r="CU7" s="1099"/>
      <c r="CV7" s="1100"/>
      <c r="CW7" s="1098" t="s">
        <v>530</v>
      </c>
      <c r="CX7" s="1099"/>
      <c r="CY7" s="1099"/>
      <c r="CZ7" s="1099"/>
      <c r="DA7" s="1100"/>
      <c r="DB7" s="1098" t="s">
        <v>530</v>
      </c>
      <c r="DC7" s="1099"/>
      <c r="DD7" s="1099"/>
      <c r="DE7" s="1099"/>
      <c r="DF7" s="1100"/>
      <c r="DG7" s="1098">
        <v>4063</v>
      </c>
      <c r="DH7" s="1099"/>
      <c r="DI7" s="1099"/>
      <c r="DJ7" s="1099"/>
      <c r="DK7" s="1100"/>
      <c r="DL7" s="1098" t="s">
        <v>530</v>
      </c>
      <c r="DM7" s="1099"/>
      <c r="DN7" s="1099"/>
      <c r="DO7" s="1099"/>
      <c r="DP7" s="1100"/>
      <c r="DQ7" s="1098">
        <v>1130</v>
      </c>
      <c r="DR7" s="1099"/>
      <c r="DS7" s="1099"/>
      <c r="DT7" s="1099"/>
      <c r="DU7" s="1100"/>
      <c r="DV7" s="1101"/>
      <c r="DW7" s="1102"/>
      <c r="DX7" s="1102"/>
      <c r="DY7" s="1102"/>
      <c r="DZ7" s="1103"/>
      <c r="EA7" s="234"/>
    </row>
    <row r="8" spans="1:131" s="235" customFormat="1" ht="26.25" customHeight="1" x14ac:dyDescent="0.15">
      <c r="A8" s="238">
        <v>2</v>
      </c>
      <c r="B8" s="1030" t="s">
        <v>392</v>
      </c>
      <c r="C8" s="1031"/>
      <c r="D8" s="1031"/>
      <c r="E8" s="1031"/>
      <c r="F8" s="1031"/>
      <c r="G8" s="1031"/>
      <c r="H8" s="1031"/>
      <c r="I8" s="1031"/>
      <c r="J8" s="1031"/>
      <c r="K8" s="1031"/>
      <c r="L8" s="1031"/>
      <c r="M8" s="1031"/>
      <c r="N8" s="1031"/>
      <c r="O8" s="1031"/>
      <c r="P8" s="1032"/>
      <c r="Q8" s="1038">
        <v>41</v>
      </c>
      <c r="R8" s="1039"/>
      <c r="S8" s="1039"/>
      <c r="T8" s="1039"/>
      <c r="U8" s="1039"/>
      <c r="V8" s="1039">
        <v>11</v>
      </c>
      <c r="W8" s="1039"/>
      <c r="X8" s="1039"/>
      <c r="Y8" s="1039"/>
      <c r="Z8" s="1039"/>
      <c r="AA8" s="1039">
        <v>31</v>
      </c>
      <c r="AB8" s="1039"/>
      <c r="AC8" s="1039"/>
      <c r="AD8" s="1039"/>
      <c r="AE8" s="1040"/>
      <c r="AF8" s="1035" t="s">
        <v>393</v>
      </c>
      <c r="AG8" s="1036"/>
      <c r="AH8" s="1036"/>
      <c r="AI8" s="1036"/>
      <c r="AJ8" s="1037"/>
      <c r="AK8" s="1082">
        <v>6</v>
      </c>
      <c r="AL8" s="1083"/>
      <c r="AM8" s="1083"/>
      <c r="AN8" s="1083"/>
      <c r="AO8" s="1083"/>
      <c r="AP8" s="1083">
        <v>55</v>
      </c>
      <c r="AQ8" s="1083"/>
      <c r="AR8" s="1083"/>
      <c r="AS8" s="1083"/>
      <c r="AT8" s="1083"/>
      <c r="AU8" s="1084"/>
      <c r="AV8" s="1084"/>
      <c r="AW8" s="1084"/>
      <c r="AX8" s="1084"/>
      <c r="AY8" s="1085"/>
      <c r="AZ8" s="232"/>
      <c r="BA8" s="232"/>
      <c r="BB8" s="232"/>
      <c r="BC8" s="232"/>
      <c r="BD8" s="232"/>
      <c r="BE8" s="233"/>
      <c r="BF8" s="233"/>
      <c r="BG8" s="233"/>
      <c r="BH8" s="233"/>
      <c r="BI8" s="233"/>
      <c r="BJ8" s="233"/>
      <c r="BK8" s="233"/>
      <c r="BL8" s="233"/>
      <c r="BM8" s="233"/>
      <c r="BN8" s="233"/>
      <c r="BO8" s="233"/>
      <c r="BP8" s="233"/>
      <c r="BQ8" s="238">
        <v>2</v>
      </c>
      <c r="BR8" s="239"/>
      <c r="BS8" s="992" t="s">
        <v>613</v>
      </c>
      <c r="BT8" s="993"/>
      <c r="BU8" s="993"/>
      <c r="BV8" s="993"/>
      <c r="BW8" s="993"/>
      <c r="BX8" s="993"/>
      <c r="BY8" s="993"/>
      <c r="BZ8" s="993"/>
      <c r="CA8" s="993"/>
      <c r="CB8" s="993"/>
      <c r="CC8" s="993"/>
      <c r="CD8" s="993"/>
      <c r="CE8" s="993"/>
      <c r="CF8" s="993"/>
      <c r="CG8" s="1014"/>
      <c r="CH8" s="989">
        <v>-2</v>
      </c>
      <c r="CI8" s="990"/>
      <c r="CJ8" s="990"/>
      <c r="CK8" s="990"/>
      <c r="CL8" s="991"/>
      <c r="CM8" s="989">
        <v>36</v>
      </c>
      <c r="CN8" s="990"/>
      <c r="CO8" s="990"/>
      <c r="CP8" s="990"/>
      <c r="CQ8" s="991"/>
      <c r="CR8" s="989">
        <v>3</v>
      </c>
      <c r="CS8" s="990"/>
      <c r="CT8" s="990"/>
      <c r="CU8" s="990"/>
      <c r="CV8" s="991"/>
      <c r="CW8" s="989">
        <v>78</v>
      </c>
      <c r="CX8" s="990"/>
      <c r="CY8" s="990"/>
      <c r="CZ8" s="990"/>
      <c r="DA8" s="991"/>
      <c r="DB8" s="989" t="s">
        <v>530</v>
      </c>
      <c r="DC8" s="990"/>
      <c r="DD8" s="990"/>
      <c r="DE8" s="990"/>
      <c r="DF8" s="991"/>
      <c r="DG8" s="989" t="s">
        <v>530</v>
      </c>
      <c r="DH8" s="990"/>
      <c r="DI8" s="990"/>
      <c r="DJ8" s="990"/>
      <c r="DK8" s="991"/>
      <c r="DL8" s="989" t="s">
        <v>530</v>
      </c>
      <c r="DM8" s="990"/>
      <c r="DN8" s="990"/>
      <c r="DO8" s="990"/>
      <c r="DP8" s="991"/>
      <c r="DQ8" s="989" t="s">
        <v>530</v>
      </c>
      <c r="DR8" s="990"/>
      <c r="DS8" s="990"/>
      <c r="DT8" s="990"/>
      <c r="DU8" s="991"/>
      <c r="DV8" s="992"/>
      <c r="DW8" s="993"/>
      <c r="DX8" s="993"/>
      <c r="DY8" s="993"/>
      <c r="DZ8" s="994"/>
      <c r="EA8" s="234"/>
    </row>
    <row r="9" spans="1:131" s="235" customFormat="1" ht="26.25" customHeight="1" x14ac:dyDescent="0.15">
      <c r="A9" s="238">
        <v>3</v>
      </c>
      <c r="B9" s="1030" t="s">
        <v>394</v>
      </c>
      <c r="C9" s="1031"/>
      <c r="D9" s="1031"/>
      <c r="E9" s="1031"/>
      <c r="F9" s="1031"/>
      <c r="G9" s="1031"/>
      <c r="H9" s="1031"/>
      <c r="I9" s="1031"/>
      <c r="J9" s="1031"/>
      <c r="K9" s="1031"/>
      <c r="L9" s="1031"/>
      <c r="M9" s="1031"/>
      <c r="N9" s="1031"/>
      <c r="O9" s="1031"/>
      <c r="P9" s="1032"/>
      <c r="Q9" s="1038">
        <v>64</v>
      </c>
      <c r="R9" s="1039"/>
      <c r="S9" s="1039"/>
      <c r="T9" s="1039"/>
      <c r="U9" s="1039"/>
      <c r="V9" s="1039">
        <v>64</v>
      </c>
      <c r="W9" s="1039"/>
      <c r="X9" s="1039"/>
      <c r="Y9" s="1039"/>
      <c r="Z9" s="1039"/>
      <c r="AA9" s="1039">
        <v>0</v>
      </c>
      <c r="AB9" s="1039"/>
      <c r="AC9" s="1039"/>
      <c r="AD9" s="1039"/>
      <c r="AE9" s="1040"/>
      <c r="AF9" s="1035" t="s">
        <v>395</v>
      </c>
      <c r="AG9" s="1036"/>
      <c r="AH9" s="1036"/>
      <c r="AI9" s="1036"/>
      <c r="AJ9" s="1037"/>
      <c r="AK9" s="1082">
        <v>13</v>
      </c>
      <c r="AL9" s="1083"/>
      <c r="AM9" s="1083"/>
      <c r="AN9" s="1083"/>
      <c r="AO9" s="1083"/>
      <c r="AP9" s="1083" t="s">
        <v>530</v>
      </c>
      <c r="AQ9" s="1083"/>
      <c r="AR9" s="1083"/>
      <c r="AS9" s="1083"/>
      <c r="AT9" s="1083"/>
      <c r="AU9" s="1084"/>
      <c r="AV9" s="1084"/>
      <c r="AW9" s="1084"/>
      <c r="AX9" s="1084"/>
      <c r="AY9" s="1085"/>
      <c r="AZ9" s="232"/>
      <c r="BA9" s="232"/>
      <c r="BB9" s="232"/>
      <c r="BC9" s="232"/>
      <c r="BD9" s="232"/>
      <c r="BE9" s="233"/>
      <c r="BF9" s="233"/>
      <c r="BG9" s="233"/>
      <c r="BH9" s="233"/>
      <c r="BI9" s="233"/>
      <c r="BJ9" s="233"/>
      <c r="BK9" s="233"/>
      <c r="BL9" s="233"/>
      <c r="BM9" s="233"/>
      <c r="BN9" s="233"/>
      <c r="BO9" s="233"/>
      <c r="BP9" s="233"/>
      <c r="BQ9" s="238">
        <v>3</v>
      </c>
      <c r="BR9" s="239"/>
      <c r="BS9" s="992" t="s">
        <v>614</v>
      </c>
      <c r="BT9" s="993"/>
      <c r="BU9" s="993"/>
      <c r="BV9" s="993"/>
      <c r="BW9" s="993"/>
      <c r="BX9" s="993"/>
      <c r="BY9" s="993"/>
      <c r="BZ9" s="993"/>
      <c r="CA9" s="993"/>
      <c r="CB9" s="993"/>
      <c r="CC9" s="993"/>
      <c r="CD9" s="993"/>
      <c r="CE9" s="993"/>
      <c r="CF9" s="993"/>
      <c r="CG9" s="1014"/>
      <c r="CH9" s="989">
        <v>103</v>
      </c>
      <c r="CI9" s="990"/>
      <c r="CJ9" s="990"/>
      <c r="CK9" s="990"/>
      <c r="CL9" s="991"/>
      <c r="CM9" s="989">
        <v>780</v>
      </c>
      <c r="CN9" s="990"/>
      <c r="CO9" s="990"/>
      <c r="CP9" s="990"/>
      <c r="CQ9" s="991"/>
      <c r="CR9" s="989">
        <v>53</v>
      </c>
      <c r="CS9" s="990"/>
      <c r="CT9" s="990"/>
      <c r="CU9" s="990"/>
      <c r="CV9" s="991"/>
      <c r="CW9" s="989" t="s">
        <v>530</v>
      </c>
      <c r="CX9" s="990"/>
      <c r="CY9" s="990"/>
      <c r="CZ9" s="990"/>
      <c r="DA9" s="991"/>
      <c r="DB9" s="989" t="s">
        <v>530</v>
      </c>
      <c r="DC9" s="990"/>
      <c r="DD9" s="990"/>
      <c r="DE9" s="990"/>
      <c r="DF9" s="991"/>
      <c r="DG9" s="989" t="s">
        <v>530</v>
      </c>
      <c r="DH9" s="990"/>
      <c r="DI9" s="990"/>
      <c r="DJ9" s="990"/>
      <c r="DK9" s="991"/>
      <c r="DL9" s="989" t="s">
        <v>530</v>
      </c>
      <c r="DM9" s="990"/>
      <c r="DN9" s="990"/>
      <c r="DO9" s="990"/>
      <c r="DP9" s="991"/>
      <c r="DQ9" s="989" t="s">
        <v>530</v>
      </c>
      <c r="DR9" s="990"/>
      <c r="DS9" s="990"/>
      <c r="DT9" s="990"/>
      <c r="DU9" s="991"/>
      <c r="DV9" s="992"/>
      <c r="DW9" s="993"/>
      <c r="DX9" s="993"/>
      <c r="DY9" s="993"/>
      <c r="DZ9" s="994"/>
      <c r="EA9" s="234"/>
    </row>
    <row r="10" spans="1:131" s="235" customFormat="1" ht="26.25" customHeight="1" x14ac:dyDescent="0.15">
      <c r="A10" s="238">
        <v>4</v>
      </c>
      <c r="B10" s="1030" t="s">
        <v>396</v>
      </c>
      <c r="C10" s="1031"/>
      <c r="D10" s="1031"/>
      <c r="E10" s="1031"/>
      <c r="F10" s="1031"/>
      <c r="G10" s="1031"/>
      <c r="H10" s="1031"/>
      <c r="I10" s="1031"/>
      <c r="J10" s="1031"/>
      <c r="K10" s="1031"/>
      <c r="L10" s="1031"/>
      <c r="M10" s="1031"/>
      <c r="N10" s="1031"/>
      <c r="O10" s="1031"/>
      <c r="P10" s="1032"/>
      <c r="Q10" s="1038">
        <v>3122</v>
      </c>
      <c r="R10" s="1039"/>
      <c r="S10" s="1039"/>
      <c r="T10" s="1039"/>
      <c r="U10" s="1039"/>
      <c r="V10" s="1039">
        <v>3122</v>
      </c>
      <c r="W10" s="1039"/>
      <c r="X10" s="1039"/>
      <c r="Y10" s="1039"/>
      <c r="Z10" s="1039"/>
      <c r="AA10" s="1039">
        <v>0</v>
      </c>
      <c r="AB10" s="1039"/>
      <c r="AC10" s="1039"/>
      <c r="AD10" s="1039"/>
      <c r="AE10" s="1040"/>
      <c r="AF10" s="1035" t="s">
        <v>395</v>
      </c>
      <c r="AG10" s="1036"/>
      <c r="AH10" s="1036"/>
      <c r="AI10" s="1036"/>
      <c r="AJ10" s="1037"/>
      <c r="AK10" s="1082" t="s">
        <v>530</v>
      </c>
      <c r="AL10" s="1083"/>
      <c r="AM10" s="1083"/>
      <c r="AN10" s="1083"/>
      <c r="AO10" s="1083"/>
      <c r="AP10" s="1083">
        <v>6773</v>
      </c>
      <c r="AQ10" s="1083"/>
      <c r="AR10" s="1083"/>
      <c r="AS10" s="1083"/>
      <c r="AT10" s="1083"/>
      <c r="AU10" s="1084"/>
      <c r="AV10" s="1084"/>
      <c r="AW10" s="1084"/>
      <c r="AX10" s="1084"/>
      <c r="AY10" s="1085"/>
      <c r="AZ10" s="232"/>
      <c r="BA10" s="232"/>
      <c r="BB10" s="232"/>
      <c r="BC10" s="232"/>
      <c r="BD10" s="232"/>
      <c r="BE10" s="233"/>
      <c r="BF10" s="233"/>
      <c r="BG10" s="233"/>
      <c r="BH10" s="233"/>
      <c r="BI10" s="233"/>
      <c r="BJ10" s="233"/>
      <c r="BK10" s="233"/>
      <c r="BL10" s="233"/>
      <c r="BM10" s="233"/>
      <c r="BN10" s="233"/>
      <c r="BO10" s="233"/>
      <c r="BP10" s="233"/>
      <c r="BQ10" s="238">
        <v>4</v>
      </c>
      <c r="BR10" s="239"/>
      <c r="BS10" s="992" t="s">
        <v>615</v>
      </c>
      <c r="BT10" s="993"/>
      <c r="BU10" s="993"/>
      <c r="BV10" s="993"/>
      <c r="BW10" s="993"/>
      <c r="BX10" s="993"/>
      <c r="BY10" s="993"/>
      <c r="BZ10" s="993"/>
      <c r="CA10" s="993"/>
      <c r="CB10" s="993"/>
      <c r="CC10" s="993"/>
      <c r="CD10" s="993"/>
      <c r="CE10" s="993"/>
      <c r="CF10" s="993"/>
      <c r="CG10" s="1014"/>
      <c r="CH10" s="989">
        <v>2</v>
      </c>
      <c r="CI10" s="990"/>
      <c r="CJ10" s="990"/>
      <c r="CK10" s="990"/>
      <c r="CL10" s="991"/>
      <c r="CM10" s="989">
        <v>124</v>
      </c>
      <c r="CN10" s="990"/>
      <c r="CO10" s="990"/>
      <c r="CP10" s="990"/>
      <c r="CQ10" s="991"/>
      <c r="CR10" s="989">
        <v>52</v>
      </c>
      <c r="CS10" s="990"/>
      <c r="CT10" s="990"/>
      <c r="CU10" s="990"/>
      <c r="CV10" s="991"/>
      <c r="CW10" s="989">
        <v>299</v>
      </c>
      <c r="CX10" s="990"/>
      <c r="CY10" s="990"/>
      <c r="CZ10" s="990"/>
      <c r="DA10" s="991"/>
      <c r="DB10" s="989" t="s">
        <v>530</v>
      </c>
      <c r="DC10" s="990"/>
      <c r="DD10" s="990"/>
      <c r="DE10" s="990"/>
      <c r="DF10" s="991"/>
      <c r="DG10" s="989" t="s">
        <v>530</v>
      </c>
      <c r="DH10" s="990"/>
      <c r="DI10" s="990"/>
      <c r="DJ10" s="990"/>
      <c r="DK10" s="991"/>
      <c r="DL10" s="989" t="s">
        <v>530</v>
      </c>
      <c r="DM10" s="990"/>
      <c r="DN10" s="990"/>
      <c r="DO10" s="990"/>
      <c r="DP10" s="991"/>
      <c r="DQ10" s="989" t="s">
        <v>530</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2"/>
      <c r="AL11" s="1083"/>
      <c r="AM11" s="1083"/>
      <c r="AN11" s="1083"/>
      <c r="AO11" s="1083"/>
      <c r="AP11" s="1083"/>
      <c r="AQ11" s="1083"/>
      <c r="AR11" s="1083"/>
      <c r="AS11" s="1083"/>
      <c r="AT11" s="1083"/>
      <c r="AU11" s="1084"/>
      <c r="AV11" s="1084"/>
      <c r="AW11" s="1084"/>
      <c r="AX11" s="1084"/>
      <c r="AY11" s="1085"/>
      <c r="AZ11" s="232"/>
      <c r="BA11" s="232"/>
      <c r="BB11" s="232"/>
      <c r="BC11" s="232"/>
      <c r="BD11" s="232"/>
      <c r="BE11" s="233"/>
      <c r="BF11" s="233"/>
      <c r="BG11" s="233"/>
      <c r="BH11" s="233"/>
      <c r="BI11" s="233"/>
      <c r="BJ11" s="233"/>
      <c r="BK11" s="233"/>
      <c r="BL11" s="233"/>
      <c r="BM11" s="233"/>
      <c r="BN11" s="233"/>
      <c r="BO11" s="233"/>
      <c r="BP11" s="233"/>
      <c r="BQ11" s="238">
        <v>5</v>
      </c>
      <c r="BR11" s="239"/>
      <c r="BS11" s="992" t="s">
        <v>616</v>
      </c>
      <c r="BT11" s="993"/>
      <c r="BU11" s="993"/>
      <c r="BV11" s="993"/>
      <c r="BW11" s="993"/>
      <c r="BX11" s="993"/>
      <c r="BY11" s="993"/>
      <c r="BZ11" s="993"/>
      <c r="CA11" s="993"/>
      <c r="CB11" s="993"/>
      <c r="CC11" s="993"/>
      <c r="CD11" s="993"/>
      <c r="CE11" s="993"/>
      <c r="CF11" s="993"/>
      <c r="CG11" s="1014"/>
      <c r="CH11" s="989">
        <v>-49</v>
      </c>
      <c r="CI11" s="990"/>
      <c r="CJ11" s="990"/>
      <c r="CK11" s="990"/>
      <c r="CL11" s="991"/>
      <c r="CM11" s="989">
        <v>224</v>
      </c>
      <c r="CN11" s="990"/>
      <c r="CO11" s="990"/>
      <c r="CP11" s="990"/>
      <c r="CQ11" s="991"/>
      <c r="CR11" s="989">
        <v>52</v>
      </c>
      <c r="CS11" s="990"/>
      <c r="CT11" s="990"/>
      <c r="CU11" s="990"/>
      <c r="CV11" s="991"/>
      <c r="CW11" s="989" t="s">
        <v>530</v>
      </c>
      <c r="CX11" s="990"/>
      <c r="CY11" s="990"/>
      <c r="CZ11" s="990"/>
      <c r="DA11" s="991"/>
      <c r="DB11" s="989" t="s">
        <v>530</v>
      </c>
      <c r="DC11" s="990"/>
      <c r="DD11" s="990"/>
      <c r="DE11" s="990"/>
      <c r="DF11" s="991"/>
      <c r="DG11" s="989" t="s">
        <v>530</v>
      </c>
      <c r="DH11" s="990"/>
      <c r="DI11" s="990"/>
      <c r="DJ11" s="990"/>
      <c r="DK11" s="991"/>
      <c r="DL11" s="989" t="s">
        <v>530</v>
      </c>
      <c r="DM11" s="990"/>
      <c r="DN11" s="990"/>
      <c r="DO11" s="990"/>
      <c r="DP11" s="991"/>
      <c r="DQ11" s="989" t="s">
        <v>530</v>
      </c>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2"/>
      <c r="AL12" s="1083"/>
      <c r="AM12" s="1083"/>
      <c r="AN12" s="1083"/>
      <c r="AO12" s="1083"/>
      <c r="AP12" s="1083"/>
      <c r="AQ12" s="1083"/>
      <c r="AR12" s="1083"/>
      <c r="AS12" s="1083"/>
      <c r="AT12" s="1083"/>
      <c r="AU12" s="1084"/>
      <c r="AV12" s="1084"/>
      <c r="AW12" s="1084"/>
      <c r="AX12" s="1084"/>
      <c r="AY12" s="1085"/>
      <c r="AZ12" s="232"/>
      <c r="BA12" s="232"/>
      <c r="BB12" s="232"/>
      <c r="BC12" s="232"/>
      <c r="BD12" s="232"/>
      <c r="BE12" s="233"/>
      <c r="BF12" s="233"/>
      <c r="BG12" s="233"/>
      <c r="BH12" s="233"/>
      <c r="BI12" s="233"/>
      <c r="BJ12" s="233"/>
      <c r="BK12" s="233"/>
      <c r="BL12" s="233"/>
      <c r="BM12" s="233"/>
      <c r="BN12" s="233"/>
      <c r="BO12" s="233"/>
      <c r="BP12" s="233"/>
      <c r="BQ12" s="238">
        <v>6</v>
      </c>
      <c r="BR12" s="239"/>
      <c r="BS12" s="992" t="s">
        <v>617</v>
      </c>
      <c r="BT12" s="993"/>
      <c r="BU12" s="993"/>
      <c r="BV12" s="993"/>
      <c r="BW12" s="993"/>
      <c r="BX12" s="993"/>
      <c r="BY12" s="993"/>
      <c r="BZ12" s="993"/>
      <c r="CA12" s="993"/>
      <c r="CB12" s="993"/>
      <c r="CC12" s="993"/>
      <c r="CD12" s="993"/>
      <c r="CE12" s="993"/>
      <c r="CF12" s="993"/>
      <c r="CG12" s="1014"/>
      <c r="CH12" s="989">
        <v>0</v>
      </c>
      <c r="CI12" s="990"/>
      <c r="CJ12" s="990"/>
      <c r="CK12" s="990"/>
      <c r="CL12" s="991"/>
      <c r="CM12" s="989">
        <v>137</v>
      </c>
      <c r="CN12" s="990"/>
      <c r="CO12" s="990"/>
      <c r="CP12" s="990"/>
      <c r="CQ12" s="991"/>
      <c r="CR12" s="989">
        <v>24</v>
      </c>
      <c r="CS12" s="990"/>
      <c r="CT12" s="990"/>
      <c r="CU12" s="990"/>
      <c r="CV12" s="991"/>
      <c r="CW12" s="989">
        <v>20</v>
      </c>
      <c r="CX12" s="990"/>
      <c r="CY12" s="990"/>
      <c r="CZ12" s="990"/>
      <c r="DA12" s="991"/>
      <c r="DB12" s="989" t="s">
        <v>530</v>
      </c>
      <c r="DC12" s="990"/>
      <c r="DD12" s="990"/>
      <c r="DE12" s="990"/>
      <c r="DF12" s="991"/>
      <c r="DG12" s="989" t="s">
        <v>530</v>
      </c>
      <c r="DH12" s="990"/>
      <c r="DI12" s="990"/>
      <c r="DJ12" s="990"/>
      <c r="DK12" s="991"/>
      <c r="DL12" s="989" t="s">
        <v>530</v>
      </c>
      <c r="DM12" s="990"/>
      <c r="DN12" s="990"/>
      <c r="DO12" s="990"/>
      <c r="DP12" s="991"/>
      <c r="DQ12" s="989" t="s">
        <v>530</v>
      </c>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2"/>
      <c r="AL13" s="1083"/>
      <c r="AM13" s="1083"/>
      <c r="AN13" s="1083"/>
      <c r="AO13" s="1083"/>
      <c r="AP13" s="1083"/>
      <c r="AQ13" s="1083"/>
      <c r="AR13" s="1083"/>
      <c r="AS13" s="1083"/>
      <c r="AT13" s="1083"/>
      <c r="AU13" s="1084"/>
      <c r="AV13" s="1084"/>
      <c r="AW13" s="1084"/>
      <c r="AX13" s="1084"/>
      <c r="AY13" s="1085"/>
      <c r="AZ13" s="232"/>
      <c r="BA13" s="232"/>
      <c r="BB13" s="232"/>
      <c r="BC13" s="232"/>
      <c r="BD13" s="232"/>
      <c r="BE13" s="233"/>
      <c r="BF13" s="233"/>
      <c r="BG13" s="233"/>
      <c r="BH13" s="233"/>
      <c r="BI13" s="233"/>
      <c r="BJ13" s="233"/>
      <c r="BK13" s="233"/>
      <c r="BL13" s="233"/>
      <c r="BM13" s="233"/>
      <c r="BN13" s="233"/>
      <c r="BO13" s="233"/>
      <c r="BP13" s="233"/>
      <c r="BQ13" s="238">
        <v>7</v>
      </c>
      <c r="BR13" s="239"/>
      <c r="BS13" s="992" t="s">
        <v>618</v>
      </c>
      <c r="BT13" s="993"/>
      <c r="BU13" s="993"/>
      <c r="BV13" s="993"/>
      <c r="BW13" s="993"/>
      <c r="BX13" s="993"/>
      <c r="BY13" s="993"/>
      <c r="BZ13" s="993"/>
      <c r="CA13" s="993"/>
      <c r="CB13" s="993"/>
      <c r="CC13" s="993"/>
      <c r="CD13" s="993"/>
      <c r="CE13" s="993"/>
      <c r="CF13" s="993"/>
      <c r="CG13" s="1014"/>
      <c r="CH13" s="989">
        <v>-5</v>
      </c>
      <c r="CI13" s="990"/>
      <c r="CJ13" s="990"/>
      <c r="CK13" s="990"/>
      <c r="CL13" s="991"/>
      <c r="CM13" s="989">
        <v>59</v>
      </c>
      <c r="CN13" s="990"/>
      <c r="CO13" s="990"/>
      <c r="CP13" s="990"/>
      <c r="CQ13" s="991"/>
      <c r="CR13" s="989">
        <v>22</v>
      </c>
      <c r="CS13" s="990"/>
      <c r="CT13" s="990"/>
      <c r="CU13" s="990"/>
      <c r="CV13" s="991"/>
      <c r="CW13" s="989">
        <v>37</v>
      </c>
      <c r="CX13" s="990"/>
      <c r="CY13" s="990"/>
      <c r="CZ13" s="990"/>
      <c r="DA13" s="991"/>
      <c r="DB13" s="989" t="s">
        <v>530</v>
      </c>
      <c r="DC13" s="990"/>
      <c r="DD13" s="990"/>
      <c r="DE13" s="990"/>
      <c r="DF13" s="991"/>
      <c r="DG13" s="989" t="s">
        <v>530</v>
      </c>
      <c r="DH13" s="990"/>
      <c r="DI13" s="990"/>
      <c r="DJ13" s="990"/>
      <c r="DK13" s="991"/>
      <c r="DL13" s="989" t="s">
        <v>530</v>
      </c>
      <c r="DM13" s="990"/>
      <c r="DN13" s="990"/>
      <c r="DO13" s="990"/>
      <c r="DP13" s="991"/>
      <c r="DQ13" s="989" t="s">
        <v>530</v>
      </c>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2"/>
      <c r="AL14" s="1083"/>
      <c r="AM14" s="1083"/>
      <c r="AN14" s="1083"/>
      <c r="AO14" s="1083"/>
      <c r="AP14" s="1083"/>
      <c r="AQ14" s="1083"/>
      <c r="AR14" s="1083"/>
      <c r="AS14" s="1083"/>
      <c r="AT14" s="1083"/>
      <c r="AU14" s="1084"/>
      <c r="AV14" s="1084"/>
      <c r="AW14" s="1084"/>
      <c r="AX14" s="1084"/>
      <c r="AY14" s="1085"/>
      <c r="AZ14" s="232"/>
      <c r="BA14" s="232"/>
      <c r="BB14" s="232"/>
      <c r="BC14" s="232"/>
      <c r="BD14" s="232"/>
      <c r="BE14" s="233"/>
      <c r="BF14" s="233"/>
      <c r="BG14" s="233"/>
      <c r="BH14" s="233"/>
      <c r="BI14" s="233"/>
      <c r="BJ14" s="233"/>
      <c r="BK14" s="233"/>
      <c r="BL14" s="233"/>
      <c r="BM14" s="233"/>
      <c r="BN14" s="233"/>
      <c r="BO14" s="233"/>
      <c r="BP14" s="233"/>
      <c r="BQ14" s="238">
        <v>8</v>
      </c>
      <c r="BR14" s="239"/>
      <c r="BS14" s="992" t="s">
        <v>619</v>
      </c>
      <c r="BT14" s="993"/>
      <c r="BU14" s="993"/>
      <c r="BV14" s="993"/>
      <c r="BW14" s="993"/>
      <c r="BX14" s="993"/>
      <c r="BY14" s="993"/>
      <c r="BZ14" s="993"/>
      <c r="CA14" s="993"/>
      <c r="CB14" s="993"/>
      <c r="CC14" s="993"/>
      <c r="CD14" s="993"/>
      <c r="CE14" s="993"/>
      <c r="CF14" s="993"/>
      <c r="CG14" s="1014"/>
      <c r="CH14" s="989">
        <v>29</v>
      </c>
      <c r="CI14" s="990"/>
      <c r="CJ14" s="990"/>
      <c r="CK14" s="990"/>
      <c r="CL14" s="991"/>
      <c r="CM14" s="989">
        <v>184</v>
      </c>
      <c r="CN14" s="990"/>
      <c r="CO14" s="990"/>
      <c r="CP14" s="990"/>
      <c r="CQ14" s="991"/>
      <c r="CR14" s="989">
        <v>30</v>
      </c>
      <c r="CS14" s="990"/>
      <c r="CT14" s="990"/>
      <c r="CU14" s="990"/>
      <c r="CV14" s="991"/>
      <c r="CW14" s="989" t="s">
        <v>530</v>
      </c>
      <c r="CX14" s="990"/>
      <c r="CY14" s="990"/>
      <c r="CZ14" s="990"/>
      <c r="DA14" s="991"/>
      <c r="DB14" s="989" t="s">
        <v>530</v>
      </c>
      <c r="DC14" s="990"/>
      <c r="DD14" s="990"/>
      <c r="DE14" s="990"/>
      <c r="DF14" s="991"/>
      <c r="DG14" s="989" t="s">
        <v>530</v>
      </c>
      <c r="DH14" s="990"/>
      <c r="DI14" s="990"/>
      <c r="DJ14" s="990"/>
      <c r="DK14" s="991"/>
      <c r="DL14" s="989" t="s">
        <v>530</v>
      </c>
      <c r="DM14" s="990"/>
      <c r="DN14" s="990"/>
      <c r="DO14" s="990"/>
      <c r="DP14" s="991"/>
      <c r="DQ14" s="989" t="s">
        <v>530</v>
      </c>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2"/>
      <c r="AL15" s="1083"/>
      <c r="AM15" s="1083"/>
      <c r="AN15" s="1083"/>
      <c r="AO15" s="1083"/>
      <c r="AP15" s="1083"/>
      <c r="AQ15" s="1083"/>
      <c r="AR15" s="1083"/>
      <c r="AS15" s="1083"/>
      <c r="AT15" s="1083"/>
      <c r="AU15" s="1084"/>
      <c r="AV15" s="1084"/>
      <c r="AW15" s="1084"/>
      <c r="AX15" s="1084"/>
      <c r="AY15" s="1085"/>
      <c r="AZ15" s="232"/>
      <c r="BA15" s="232"/>
      <c r="BB15" s="232"/>
      <c r="BC15" s="232"/>
      <c r="BD15" s="232"/>
      <c r="BE15" s="233"/>
      <c r="BF15" s="233"/>
      <c r="BG15" s="233"/>
      <c r="BH15" s="233"/>
      <c r="BI15" s="233"/>
      <c r="BJ15" s="233"/>
      <c r="BK15" s="233"/>
      <c r="BL15" s="233"/>
      <c r="BM15" s="233"/>
      <c r="BN15" s="233"/>
      <c r="BO15" s="233"/>
      <c r="BP15" s="233"/>
      <c r="BQ15" s="238">
        <v>9</v>
      </c>
      <c r="BR15" s="239"/>
      <c r="BS15" s="992" t="s">
        <v>620</v>
      </c>
      <c r="BT15" s="993"/>
      <c r="BU15" s="993"/>
      <c r="BV15" s="993"/>
      <c r="BW15" s="993"/>
      <c r="BX15" s="993"/>
      <c r="BY15" s="993"/>
      <c r="BZ15" s="993"/>
      <c r="CA15" s="993"/>
      <c r="CB15" s="993"/>
      <c r="CC15" s="993"/>
      <c r="CD15" s="993"/>
      <c r="CE15" s="993"/>
      <c r="CF15" s="993"/>
      <c r="CG15" s="1014"/>
      <c r="CH15" s="989">
        <v>0</v>
      </c>
      <c r="CI15" s="990"/>
      <c r="CJ15" s="990"/>
      <c r="CK15" s="990"/>
      <c r="CL15" s="991"/>
      <c r="CM15" s="989">
        <v>15</v>
      </c>
      <c r="CN15" s="990"/>
      <c r="CO15" s="990"/>
      <c r="CP15" s="990"/>
      <c r="CQ15" s="991"/>
      <c r="CR15" s="989">
        <v>1</v>
      </c>
      <c r="CS15" s="990"/>
      <c r="CT15" s="990"/>
      <c r="CU15" s="990"/>
      <c r="CV15" s="991"/>
      <c r="CW15" s="989" t="s">
        <v>530</v>
      </c>
      <c r="CX15" s="990"/>
      <c r="CY15" s="990"/>
      <c r="CZ15" s="990"/>
      <c r="DA15" s="991"/>
      <c r="DB15" s="989" t="s">
        <v>530</v>
      </c>
      <c r="DC15" s="990"/>
      <c r="DD15" s="990"/>
      <c r="DE15" s="990"/>
      <c r="DF15" s="991"/>
      <c r="DG15" s="989" t="s">
        <v>530</v>
      </c>
      <c r="DH15" s="990"/>
      <c r="DI15" s="990"/>
      <c r="DJ15" s="990"/>
      <c r="DK15" s="991"/>
      <c r="DL15" s="989" t="s">
        <v>530</v>
      </c>
      <c r="DM15" s="990"/>
      <c r="DN15" s="990"/>
      <c r="DO15" s="990"/>
      <c r="DP15" s="991"/>
      <c r="DQ15" s="989" t="s">
        <v>530</v>
      </c>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2"/>
      <c r="AL16" s="1083"/>
      <c r="AM16" s="1083"/>
      <c r="AN16" s="1083"/>
      <c r="AO16" s="1083"/>
      <c r="AP16" s="1083"/>
      <c r="AQ16" s="1083"/>
      <c r="AR16" s="1083"/>
      <c r="AS16" s="1083"/>
      <c r="AT16" s="1083"/>
      <c r="AU16" s="1084"/>
      <c r="AV16" s="1084"/>
      <c r="AW16" s="1084"/>
      <c r="AX16" s="1084"/>
      <c r="AY16" s="1085"/>
      <c r="AZ16" s="232"/>
      <c r="BA16" s="232"/>
      <c r="BB16" s="232"/>
      <c r="BC16" s="232"/>
      <c r="BD16" s="232"/>
      <c r="BE16" s="233"/>
      <c r="BF16" s="233"/>
      <c r="BG16" s="233"/>
      <c r="BH16" s="233"/>
      <c r="BI16" s="233"/>
      <c r="BJ16" s="233"/>
      <c r="BK16" s="233"/>
      <c r="BL16" s="233"/>
      <c r="BM16" s="233"/>
      <c r="BN16" s="233"/>
      <c r="BO16" s="233"/>
      <c r="BP16" s="233"/>
      <c r="BQ16" s="238">
        <v>10</v>
      </c>
      <c r="BR16" s="239"/>
      <c r="BS16" s="992" t="s">
        <v>621</v>
      </c>
      <c r="BT16" s="993"/>
      <c r="BU16" s="993"/>
      <c r="BV16" s="993"/>
      <c r="BW16" s="993"/>
      <c r="BX16" s="993"/>
      <c r="BY16" s="993"/>
      <c r="BZ16" s="993"/>
      <c r="CA16" s="993"/>
      <c r="CB16" s="993"/>
      <c r="CC16" s="993"/>
      <c r="CD16" s="993"/>
      <c r="CE16" s="993"/>
      <c r="CF16" s="993"/>
      <c r="CG16" s="1014"/>
      <c r="CH16" s="989">
        <v>1069</v>
      </c>
      <c r="CI16" s="990"/>
      <c r="CJ16" s="990"/>
      <c r="CK16" s="990"/>
      <c r="CL16" s="991"/>
      <c r="CM16" s="989">
        <v>6230</v>
      </c>
      <c r="CN16" s="990"/>
      <c r="CO16" s="990"/>
      <c r="CP16" s="990"/>
      <c r="CQ16" s="991"/>
      <c r="CR16" s="989">
        <v>2654</v>
      </c>
      <c r="CS16" s="990"/>
      <c r="CT16" s="990"/>
      <c r="CU16" s="990"/>
      <c r="CV16" s="991"/>
      <c r="CW16" s="989">
        <v>5</v>
      </c>
      <c r="CX16" s="990"/>
      <c r="CY16" s="990"/>
      <c r="CZ16" s="990"/>
      <c r="DA16" s="991"/>
      <c r="DB16" s="989">
        <v>6773</v>
      </c>
      <c r="DC16" s="990"/>
      <c r="DD16" s="990"/>
      <c r="DE16" s="990"/>
      <c r="DF16" s="991"/>
      <c r="DG16" s="989" t="s">
        <v>530</v>
      </c>
      <c r="DH16" s="990"/>
      <c r="DI16" s="990"/>
      <c r="DJ16" s="990"/>
      <c r="DK16" s="991"/>
      <c r="DL16" s="989" t="s">
        <v>530</v>
      </c>
      <c r="DM16" s="990"/>
      <c r="DN16" s="990"/>
      <c r="DO16" s="990"/>
      <c r="DP16" s="991"/>
      <c r="DQ16" s="989" t="s">
        <v>530</v>
      </c>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2"/>
      <c r="AL17" s="1083"/>
      <c r="AM17" s="1083"/>
      <c r="AN17" s="1083"/>
      <c r="AO17" s="1083"/>
      <c r="AP17" s="1083"/>
      <c r="AQ17" s="1083"/>
      <c r="AR17" s="1083"/>
      <c r="AS17" s="1083"/>
      <c r="AT17" s="1083"/>
      <c r="AU17" s="1084"/>
      <c r="AV17" s="1084"/>
      <c r="AW17" s="1084"/>
      <c r="AX17" s="1084"/>
      <c r="AY17" s="1085"/>
      <c r="AZ17" s="232"/>
      <c r="BA17" s="232"/>
      <c r="BB17" s="232"/>
      <c r="BC17" s="232"/>
      <c r="BD17" s="232"/>
      <c r="BE17" s="233"/>
      <c r="BF17" s="233"/>
      <c r="BG17" s="233"/>
      <c r="BH17" s="233"/>
      <c r="BI17" s="233"/>
      <c r="BJ17" s="233"/>
      <c r="BK17" s="233"/>
      <c r="BL17" s="233"/>
      <c r="BM17" s="233"/>
      <c r="BN17" s="233"/>
      <c r="BO17" s="233"/>
      <c r="BP17" s="233"/>
      <c r="BQ17" s="238">
        <v>11</v>
      </c>
      <c r="BR17" s="239"/>
      <c r="BS17" s="992" t="s">
        <v>622</v>
      </c>
      <c r="BT17" s="993"/>
      <c r="BU17" s="993"/>
      <c r="BV17" s="993"/>
      <c r="BW17" s="993"/>
      <c r="BX17" s="993"/>
      <c r="BY17" s="993"/>
      <c r="BZ17" s="993"/>
      <c r="CA17" s="993"/>
      <c r="CB17" s="993"/>
      <c r="CC17" s="993"/>
      <c r="CD17" s="993"/>
      <c r="CE17" s="993"/>
      <c r="CF17" s="993"/>
      <c r="CG17" s="1014"/>
      <c r="CH17" s="989">
        <v>79</v>
      </c>
      <c r="CI17" s="990"/>
      <c r="CJ17" s="990"/>
      <c r="CK17" s="990"/>
      <c r="CL17" s="991"/>
      <c r="CM17" s="989">
        <v>4859</v>
      </c>
      <c r="CN17" s="990"/>
      <c r="CO17" s="990"/>
      <c r="CP17" s="990"/>
      <c r="CQ17" s="991"/>
      <c r="CR17" s="989">
        <v>1</v>
      </c>
      <c r="CS17" s="990"/>
      <c r="CT17" s="990"/>
      <c r="CU17" s="990"/>
      <c r="CV17" s="991"/>
      <c r="CW17" s="989">
        <v>23</v>
      </c>
      <c r="CX17" s="990"/>
      <c r="CY17" s="990"/>
      <c r="CZ17" s="990"/>
      <c r="DA17" s="991"/>
      <c r="DB17" s="989" t="s">
        <v>530</v>
      </c>
      <c r="DC17" s="990"/>
      <c r="DD17" s="990"/>
      <c r="DE17" s="990"/>
      <c r="DF17" s="991"/>
      <c r="DG17" s="989" t="s">
        <v>530</v>
      </c>
      <c r="DH17" s="990"/>
      <c r="DI17" s="990"/>
      <c r="DJ17" s="990"/>
      <c r="DK17" s="991"/>
      <c r="DL17" s="989" t="s">
        <v>530</v>
      </c>
      <c r="DM17" s="990"/>
      <c r="DN17" s="990"/>
      <c r="DO17" s="990"/>
      <c r="DP17" s="991"/>
      <c r="DQ17" s="989" t="s">
        <v>530</v>
      </c>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2"/>
      <c r="AL18" s="1083"/>
      <c r="AM18" s="1083"/>
      <c r="AN18" s="1083"/>
      <c r="AO18" s="1083"/>
      <c r="AP18" s="1083"/>
      <c r="AQ18" s="1083"/>
      <c r="AR18" s="1083"/>
      <c r="AS18" s="1083"/>
      <c r="AT18" s="1083"/>
      <c r="AU18" s="1084"/>
      <c r="AV18" s="1084"/>
      <c r="AW18" s="1084"/>
      <c r="AX18" s="1084"/>
      <c r="AY18" s="1085"/>
      <c r="AZ18" s="232"/>
      <c r="BA18" s="232"/>
      <c r="BB18" s="232"/>
      <c r="BC18" s="232"/>
      <c r="BD18" s="232"/>
      <c r="BE18" s="233"/>
      <c r="BF18" s="233"/>
      <c r="BG18" s="233"/>
      <c r="BH18" s="233"/>
      <c r="BI18" s="233"/>
      <c r="BJ18" s="233"/>
      <c r="BK18" s="233"/>
      <c r="BL18" s="233"/>
      <c r="BM18" s="233"/>
      <c r="BN18" s="233"/>
      <c r="BO18" s="233"/>
      <c r="BP18" s="233"/>
      <c r="BQ18" s="238">
        <v>12</v>
      </c>
      <c r="BR18" s="239"/>
      <c r="BS18" s="992" t="s">
        <v>623</v>
      </c>
      <c r="BT18" s="993"/>
      <c r="BU18" s="993"/>
      <c r="BV18" s="993"/>
      <c r="BW18" s="993"/>
      <c r="BX18" s="993"/>
      <c r="BY18" s="993"/>
      <c r="BZ18" s="993"/>
      <c r="CA18" s="993"/>
      <c r="CB18" s="993"/>
      <c r="CC18" s="993"/>
      <c r="CD18" s="993"/>
      <c r="CE18" s="993"/>
      <c r="CF18" s="993"/>
      <c r="CG18" s="1014"/>
      <c r="CH18" s="989">
        <v>2478</v>
      </c>
      <c r="CI18" s="990"/>
      <c r="CJ18" s="990"/>
      <c r="CK18" s="990"/>
      <c r="CL18" s="991"/>
      <c r="CM18" s="989">
        <v>8851</v>
      </c>
      <c r="CN18" s="990"/>
      <c r="CO18" s="990"/>
      <c r="CP18" s="990"/>
      <c r="CQ18" s="991"/>
      <c r="CR18" s="989">
        <v>1</v>
      </c>
      <c r="CS18" s="990"/>
      <c r="CT18" s="990"/>
      <c r="CU18" s="990"/>
      <c r="CV18" s="991"/>
      <c r="CW18" s="989" t="s">
        <v>530</v>
      </c>
      <c r="CX18" s="990"/>
      <c r="CY18" s="990"/>
      <c r="CZ18" s="990"/>
      <c r="DA18" s="991"/>
      <c r="DB18" s="989" t="s">
        <v>530</v>
      </c>
      <c r="DC18" s="990"/>
      <c r="DD18" s="990"/>
      <c r="DE18" s="990"/>
      <c r="DF18" s="991"/>
      <c r="DG18" s="989" t="s">
        <v>530</v>
      </c>
      <c r="DH18" s="990"/>
      <c r="DI18" s="990"/>
      <c r="DJ18" s="990"/>
      <c r="DK18" s="991"/>
      <c r="DL18" s="989" t="s">
        <v>530</v>
      </c>
      <c r="DM18" s="990"/>
      <c r="DN18" s="990"/>
      <c r="DO18" s="990"/>
      <c r="DP18" s="991"/>
      <c r="DQ18" s="989" t="s">
        <v>530</v>
      </c>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2"/>
      <c r="AL19" s="1083"/>
      <c r="AM19" s="1083"/>
      <c r="AN19" s="1083"/>
      <c r="AO19" s="1083"/>
      <c r="AP19" s="1083"/>
      <c r="AQ19" s="1083"/>
      <c r="AR19" s="1083"/>
      <c r="AS19" s="1083"/>
      <c r="AT19" s="1083"/>
      <c r="AU19" s="1084"/>
      <c r="AV19" s="1084"/>
      <c r="AW19" s="1084"/>
      <c r="AX19" s="1084"/>
      <c r="AY19" s="1085"/>
      <c r="AZ19" s="232"/>
      <c r="BA19" s="232"/>
      <c r="BB19" s="232"/>
      <c r="BC19" s="232"/>
      <c r="BD19" s="232"/>
      <c r="BE19" s="233"/>
      <c r="BF19" s="233"/>
      <c r="BG19" s="233"/>
      <c r="BH19" s="233"/>
      <c r="BI19" s="233"/>
      <c r="BJ19" s="233"/>
      <c r="BK19" s="233"/>
      <c r="BL19" s="233"/>
      <c r="BM19" s="233"/>
      <c r="BN19" s="233"/>
      <c r="BO19" s="233"/>
      <c r="BP19" s="233"/>
      <c r="BQ19" s="238">
        <v>13</v>
      </c>
      <c r="BR19" s="239"/>
      <c r="BS19" s="992" t="s">
        <v>624</v>
      </c>
      <c r="BT19" s="993"/>
      <c r="BU19" s="993"/>
      <c r="BV19" s="993"/>
      <c r="BW19" s="993"/>
      <c r="BX19" s="993"/>
      <c r="BY19" s="993"/>
      <c r="BZ19" s="993"/>
      <c r="CA19" s="993"/>
      <c r="CB19" s="993"/>
      <c r="CC19" s="993"/>
      <c r="CD19" s="993"/>
      <c r="CE19" s="993"/>
      <c r="CF19" s="993"/>
      <c r="CG19" s="1014"/>
      <c r="CH19" s="989">
        <v>-20</v>
      </c>
      <c r="CI19" s="990"/>
      <c r="CJ19" s="990"/>
      <c r="CK19" s="990"/>
      <c r="CL19" s="991"/>
      <c r="CM19" s="989">
        <v>172</v>
      </c>
      <c r="CN19" s="990"/>
      <c r="CO19" s="990"/>
      <c r="CP19" s="990"/>
      <c r="CQ19" s="991"/>
      <c r="CR19" s="989">
        <v>20</v>
      </c>
      <c r="CS19" s="990"/>
      <c r="CT19" s="990"/>
      <c r="CU19" s="990"/>
      <c r="CV19" s="991"/>
      <c r="CW19" s="989">
        <v>7</v>
      </c>
      <c r="CX19" s="990"/>
      <c r="CY19" s="990"/>
      <c r="CZ19" s="990"/>
      <c r="DA19" s="991"/>
      <c r="DB19" s="989" t="s">
        <v>530</v>
      </c>
      <c r="DC19" s="990"/>
      <c r="DD19" s="990"/>
      <c r="DE19" s="990"/>
      <c r="DF19" s="991"/>
      <c r="DG19" s="989" t="s">
        <v>530</v>
      </c>
      <c r="DH19" s="990"/>
      <c r="DI19" s="990"/>
      <c r="DJ19" s="990"/>
      <c r="DK19" s="991"/>
      <c r="DL19" s="989" t="s">
        <v>530</v>
      </c>
      <c r="DM19" s="990"/>
      <c r="DN19" s="990"/>
      <c r="DO19" s="990"/>
      <c r="DP19" s="991"/>
      <c r="DQ19" s="989" t="s">
        <v>530</v>
      </c>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2"/>
      <c r="AL20" s="1083"/>
      <c r="AM20" s="1083"/>
      <c r="AN20" s="1083"/>
      <c r="AO20" s="1083"/>
      <c r="AP20" s="1083"/>
      <c r="AQ20" s="1083"/>
      <c r="AR20" s="1083"/>
      <c r="AS20" s="1083"/>
      <c r="AT20" s="1083"/>
      <c r="AU20" s="1084"/>
      <c r="AV20" s="1084"/>
      <c r="AW20" s="1084"/>
      <c r="AX20" s="1084"/>
      <c r="AY20" s="1085"/>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2"/>
      <c r="AL21" s="1083"/>
      <c r="AM21" s="1083"/>
      <c r="AN21" s="1083"/>
      <c r="AO21" s="1083"/>
      <c r="AP21" s="1083"/>
      <c r="AQ21" s="1083"/>
      <c r="AR21" s="1083"/>
      <c r="AS21" s="1083"/>
      <c r="AT21" s="1083"/>
      <c r="AU21" s="1084"/>
      <c r="AV21" s="1084"/>
      <c r="AW21" s="1084"/>
      <c r="AX21" s="1084"/>
      <c r="AY21" s="1085"/>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5"/>
      <c r="R22" s="1076"/>
      <c r="S22" s="1076"/>
      <c r="T22" s="1076"/>
      <c r="U22" s="1076"/>
      <c r="V22" s="1076"/>
      <c r="W22" s="1076"/>
      <c r="X22" s="1076"/>
      <c r="Y22" s="1076"/>
      <c r="Z22" s="1076"/>
      <c r="AA22" s="1076"/>
      <c r="AB22" s="1076"/>
      <c r="AC22" s="1076"/>
      <c r="AD22" s="1076"/>
      <c r="AE22" s="1077"/>
      <c r="AF22" s="1035"/>
      <c r="AG22" s="1036"/>
      <c r="AH22" s="1036"/>
      <c r="AI22" s="1036"/>
      <c r="AJ22" s="1037"/>
      <c r="AK22" s="1078"/>
      <c r="AL22" s="1079"/>
      <c r="AM22" s="1079"/>
      <c r="AN22" s="1079"/>
      <c r="AO22" s="1079"/>
      <c r="AP22" s="1079"/>
      <c r="AQ22" s="1079"/>
      <c r="AR22" s="1079"/>
      <c r="AS22" s="1079"/>
      <c r="AT22" s="1079"/>
      <c r="AU22" s="1080"/>
      <c r="AV22" s="1080"/>
      <c r="AW22" s="1080"/>
      <c r="AX22" s="1080"/>
      <c r="AY22" s="1081"/>
      <c r="AZ22" s="1028" t="s">
        <v>397</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398</v>
      </c>
      <c r="B23" s="937" t="s">
        <v>399</v>
      </c>
      <c r="C23" s="938"/>
      <c r="D23" s="938"/>
      <c r="E23" s="938"/>
      <c r="F23" s="938"/>
      <c r="G23" s="938"/>
      <c r="H23" s="938"/>
      <c r="I23" s="938"/>
      <c r="J23" s="938"/>
      <c r="K23" s="938"/>
      <c r="L23" s="938"/>
      <c r="M23" s="938"/>
      <c r="N23" s="938"/>
      <c r="O23" s="938"/>
      <c r="P23" s="948"/>
      <c r="Q23" s="1069">
        <v>173798</v>
      </c>
      <c r="R23" s="1063"/>
      <c r="S23" s="1063"/>
      <c r="T23" s="1063"/>
      <c r="U23" s="1063"/>
      <c r="V23" s="1063">
        <v>168246</v>
      </c>
      <c r="W23" s="1063"/>
      <c r="X23" s="1063"/>
      <c r="Y23" s="1063"/>
      <c r="Z23" s="1063"/>
      <c r="AA23" s="1063">
        <v>5552</v>
      </c>
      <c r="AB23" s="1063"/>
      <c r="AC23" s="1063"/>
      <c r="AD23" s="1063"/>
      <c r="AE23" s="1070"/>
      <c r="AF23" s="1071">
        <v>3794</v>
      </c>
      <c r="AG23" s="1063"/>
      <c r="AH23" s="1063"/>
      <c r="AI23" s="1063"/>
      <c r="AJ23" s="1072"/>
      <c r="AK23" s="1073"/>
      <c r="AL23" s="1074"/>
      <c r="AM23" s="1074"/>
      <c r="AN23" s="1074"/>
      <c r="AO23" s="1074"/>
      <c r="AP23" s="1063">
        <v>147460</v>
      </c>
      <c r="AQ23" s="1063"/>
      <c r="AR23" s="1063"/>
      <c r="AS23" s="1063"/>
      <c r="AT23" s="1063"/>
      <c r="AU23" s="1064"/>
      <c r="AV23" s="1064"/>
      <c r="AW23" s="1064"/>
      <c r="AX23" s="1064"/>
      <c r="AY23" s="1065"/>
      <c r="AZ23" s="1066" t="s">
        <v>395</v>
      </c>
      <c r="BA23" s="1067"/>
      <c r="BB23" s="1067"/>
      <c r="BC23" s="1067"/>
      <c r="BD23" s="1068"/>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2" t="s">
        <v>400</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61" t="s">
        <v>401</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374</v>
      </c>
      <c r="B26" s="996"/>
      <c r="C26" s="996"/>
      <c r="D26" s="996"/>
      <c r="E26" s="996"/>
      <c r="F26" s="996"/>
      <c r="G26" s="996"/>
      <c r="H26" s="996"/>
      <c r="I26" s="996"/>
      <c r="J26" s="996"/>
      <c r="K26" s="996"/>
      <c r="L26" s="996"/>
      <c r="M26" s="996"/>
      <c r="N26" s="996"/>
      <c r="O26" s="996"/>
      <c r="P26" s="997"/>
      <c r="Q26" s="1001" t="s">
        <v>402</v>
      </c>
      <c r="R26" s="1002"/>
      <c r="S26" s="1002"/>
      <c r="T26" s="1002"/>
      <c r="U26" s="1003"/>
      <c r="V26" s="1001" t="s">
        <v>403</v>
      </c>
      <c r="W26" s="1002"/>
      <c r="X26" s="1002"/>
      <c r="Y26" s="1002"/>
      <c r="Z26" s="1003"/>
      <c r="AA26" s="1001" t="s">
        <v>404</v>
      </c>
      <c r="AB26" s="1002"/>
      <c r="AC26" s="1002"/>
      <c r="AD26" s="1002"/>
      <c r="AE26" s="1002"/>
      <c r="AF26" s="1057" t="s">
        <v>405</v>
      </c>
      <c r="AG26" s="1008"/>
      <c r="AH26" s="1008"/>
      <c r="AI26" s="1008"/>
      <c r="AJ26" s="1058"/>
      <c r="AK26" s="1002" t="s">
        <v>406</v>
      </c>
      <c r="AL26" s="1002"/>
      <c r="AM26" s="1002"/>
      <c r="AN26" s="1002"/>
      <c r="AO26" s="1003"/>
      <c r="AP26" s="1001" t="s">
        <v>407</v>
      </c>
      <c r="AQ26" s="1002"/>
      <c r="AR26" s="1002"/>
      <c r="AS26" s="1002"/>
      <c r="AT26" s="1003"/>
      <c r="AU26" s="1001" t="s">
        <v>408</v>
      </c>
      <c r="AV26" s="1002"/>
      <c r="AW26" s="1002"/>
      <c r="AX26" s="1002"/>
      <c r="AY26" s="1003"/>
      <c r="AZ26" s="1001" t="s">
        <v>409</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9"/>
      <c r="AG27" s="1011"/>
      <c r="AH27" s="1011"/>
      <c r="AI27" s="1011"/>
      <c r="AJ27" s="1060"/>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9" t="s">
        <v>410</v>
      </c>
      <c r="C28" s="1050"/>
      <c r="D28" s="1050"/>
      <c r="E28" s="1050"/>
      <c r="F28" s="1050"/>
      <c r="G28" s="1050"/>
      <c r="H28" s="1050"/>
      <c r="I28" s="1050"/>
      <c r="J28" s="1050"/>
      <c r="K28" s="1050"/>
      <c r="L28" s="1050"/>
      <c r="M28" s="1050"/>
      <c r="N28" s="1050"/>
      <c r="O28" s="1050"/>
      <c r="P28" s="1051"/>
      <c r="Q28" s="1052">
        <v>34771</v>
      </c>
      <c r="R28" s="1053"/>
      <c r="S28" s="1053"/>
      <c r="T28" s="1053"/>
      <c r="U28" s="1053"/>
      <c r="V28" s="1053">
        <v>33692</v>
      </c>
      <c r="W28" s="1053"/>
      <c r="X28" s="1053"/>
      <c r="Y28" s="1053"/>
      <c r="Z28" s="1053"/>
      <c r="AA28" s="1053">
        <v>1079</v>
      </c>
      <c r="AB28" s="1053"/>
      <c r="AC28" s="1053"/>
      <c r="AD28" s="1053"/>
      <c r="AE28" s="1054"/>
      <c r="AF28" s="1055">
        <v>1079</v>
      </c>
      <c r="AG28" s="1053"/>
      <c r="AH28" s="1053"/>
      <c r="AI28" s="1053"/>
      <c r="AJ28" s="1056"/>
      <c r="AK28" s="1044">
        <v>2642</v>
      </c>
      <c r="AL28" s="1045"/>
      <c r="AM28" s="1045"/>
      <c r="AN28" s="1045"/>
      <c r="AO28" s="1045"/>
      <c r="AP28" s="1045">
        <v>62</v>
      </c>
      <c r="AQ28" s="1045"/>
      <c r="AR28" s="1045"/>
      <c r="AS28" s="1045"/>
      <c r="AT28" s="1045"/>
      <c r="AU28" s="1045">
        <v>5</v>
      </c>
      <c r="AV28" s="1045"/>
      <c r="AW28" s="1045"/>
      <c r="AX28" s="1045"/>
      <c r="AY28" s="1045"/>
      <c r="AZ28" s="1046" t="s">
        <v>530</v>
      </c>
      <c r="BA28" s="1046"/>
      <c r="BB28" s="1046"/>
      <c r="BC28" s="1046"/>
      <c r="BD28" s="1046"/>
      <c r="BE28" s="1047"/>
      <c r="BF28" s="1047"/>
      <c r="BG28" s="1047"/>
      <c r="BH28" s="1047"/>
      <c r="BI28" s="1048"/>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411</v>
      </c>
      <c r="C29" s="1031"/>
      <c r="D29" s="1031"/>
      <c r="E29" s="1031"/>
      <c r="F29" s="1031"/>
      <c r="G29" s="1031"/>
      <c r="H29" s="1031"/>
      <c r="I29" s="1031"/>
      <c r="J29" s="1031"/>
      <c r="K29" s="1031"/>
      <c r="L29" s="1031"/>
      <c r="M29" s="1031"/>
      <c r="N29" s="1031"/>
      <c r="O29" s="1031"/>
      <c r="P29" s="1032"/>
      <c r="Q29" s="1038">
        <v>35487</v>
      </c>
      <c r="R29" s="1039"/>
      <c r="S29" s="1039"/>
      <c r="T29" s="1039"/>
      <c r="U29" s="1039"/>
      <c r="V29" s="1039">
        <v>34512</v>
      </c>
      <c r="W29" s="1039"/>
      <c r="X29" s="1039"/>
      <c r="Y29" s="1039"/>
      <c r="Z29" s="1039"/>
      <c r="AA29" s="1039">
        <v>975</v>
      </c>
      <c r="AB29" s="1039"/>
      <c r="AC29" s="1039"/>
      <c r="AD29" s="1039"/>
      <c r="AE29" s="1040"/>
      <c r="AF29" s="1035">
        <v>975</v>
      </c>
      <c r="AG29" s="1036"/>
      <c r="AH29" s="1036"/>
      <c r="AI29" s="1036"/>
      <c r="AJ29" s="1037"/>
      <c r="AK29" s="980">
        <v>5183</v>
      </c>
      <c r="AL29" s="971"/>
      <c r="AM29" s="971"/>
      <c r="AN29" s="971"/>
      <c r="AO29" s="971"/>
      <c r="AP29" s="971" t="s">
        <v>530</v>
      </c>
      <c r="AQ29" s="971"/>
      <c r="AR29" s="971"/>
      <c r="AS29" s="971"/>
      <c r="AT29" s="971"/>
      <c r="AU29" s="971" t="s">
        <v>530</v>
      </c>
      <c r="AV29" s="971"/>
      <c r="AW29" s="971"/>
      <c r="AX29" s="971"/>
      <c r="AY29" s="971"/>
      <c r="AZ29" s="1041" t="s">
        <v>530</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412</v>
      </c>
      <c r="C30" s="1031"/>
      <c r="D30" s="1031"/>
      <c r="E30" s="1031"/>
      <c r="F30" s="1031"/>
      <c r="G30" s="1031"/>
      <c r="H30" s="1031"/>
      <c r="I30" s="1031"/>
      <c r="J30" s="1031"/>
      <c r="K30" s="1031"/>
      <c r="L30" s="1031"/>
      <c r="M30" s="1031"/>
      <c r="N30" s="1031"/>
      <c r="O30" s="1031"/>
      <c r="P30" s="1032"/>
      <c r="Q30" s="1038">
        <v>5490</v>
      </c>
      <c r="R30" s="1039"/>
      <c r="S30" s="1039"/>
      <c r="T30" s="1039"/>
      <c r="U30" s="1039"/>
      <c r="V30" s="1039">
        <v>5480</v>
      </c>
      <c r="W30" s="1039"/>
      <c r="X30" s="1039"/>
      <c r="Y30" s="1039"/>
      <c r="Z30" s="1039"/>
      <c r="AA30" s="1039">
        <v>10</v>
      </c>
      <c r="AB30" s="1039"/>
      <c r="AC30" s="1039"/>
      <c r="AD30" s="1039"/>
      <c r="AE30" s="1040"/>
      <c r="AF30" s="1035">
        <v>10</v>
      </c>
      <c r="AG30" s="1036"/>
      <c r="AH30" s="1036"/>
      <c r="AI30" s="1036"/>
      <c r="AJ30" s="1037"/>
      <c r="AK30" s="980">
        <v>1075</v>
      </c>
      <c r="AL30" s="971"/>
      <c r="AM30" s="971"/>
      <c r="AN30" s="971"/>
      <c r="AO30" s="971"/>
      <c r="AP30" s="971" t="s">
        <v>530</v>
      </c>
      <c r="AQ30" s="971"/>
      <c r="AR30" s="971"/>
      <c r="AS30" s="971"/>
      <c r="AT30" s="971"/>
      <c r="AU30" s="971" t="s">
        <v>530</v>
      </c>
      <c r="AV30" s="971"/>
      <c r="AW30" s="971"/>
      <c r="AX30" s="971"/>
      <c r="AY30" s="971"/>
      <c r="AZ30" s="1041" t="s">
        <v>530</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413</v>
      </c>
      <c r="C31" s="1031"/>
      <c r="D31" s="1031"/>
      <c r="E31" s="1031"/>
      <c r="F31" s="1031"/>
      <c r="G31" s="1031"/>
      <c r="H31" s="1031"/>
      <c r="I31" s="1031"/>
      <c r="J31" s="1031"/>
      <c r="K31" s="1031"/>
      <c r="L31" s="1031"/>
      <c r="M31" s="1031"/>
      <c r="N31" s="1031"/>
      <c r="O31" s="1031"/>
      <c r="P31" s="1032"/>
      <c r="Q31" s="1038">
        <v>130</v>
      </c>
      <c r="R31" s="1039"/>
      <c r="S31" s="1039"/>
      <c r="T31" s="1039"/>
      <c r="U31" s="1039"/>
      <c r="V31" s="1039">
        <v>86</v>
      </c>
      <c r="W31" s="1039"/>
      <c r="X31" s="1039"/>
      <c r="Y31" s="1039"/>
      <c r="Z31" s="1039"/>
      <c r="AA31" s="1039">
        <v>44</v>
      </c>
      <c r="AB31" s="1039"/>
      <c r="AC31" s="1039"/>
      <c r="AD31" s="1039"/>
      <c r="AE31" s="1040"/>
      <c r="AF31" s="1035">
        <v>44</v>
      </c>
      <c r="AG31" s="1036"/>
      <c r="AH31" s="1036"/>
      <c r="AI31" s="1036"/>
      <c r="AJ31" s="1037"/>
      <c r="AK31" s="980" t="s">
        <v>530</v>
      </c>
      <c r="AL31" s="971"/>
      <c r="AM31" s="971"/>
      <c r="AN31" s="971"/>
      <c r="AO31" s="971"/>
      <c r="AP31" s="971" t="s">
        <v>530</v>
      </c>
      <c r="AQ31" s="971"/>
      <c r="AR31" s="971"/>
      <c r="AS31" s="971"/>
      <c r="AT31" s="971"/>
      <c r="AU31" s="971" t="s">
        <v>530</v>
      </c>
      <c r="AV31" s="971"/>
      <c r="AW31" s="971"/>
      <c r="AX31" s="971"/>
      <c r="AY31" s="971"/>
      <c r="AZ31" s="1041" t="s">
        <v>530</v>
      </c>
      <c r="BA31" s="1041"/>
      <c r="BB31" s="1041"/>
      <c r="BC31" s="1041"/>
      <c r="BD31" s="1041"/>
      <c r="BE31" s="1042" t="s">
        <v>597</v>
      </c>
      <c r="BF31" s="975"/>
      <c r="BG31" s="975"/>
      <c r="BH31" s="975"/>
      <c r="BI31" s="104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414</v>
      </c>
      <c r="C32" s="1031"/>
      <c r="D32" s="1031"/>
      <c r="E32" s="1031"/>
      <c r="F32" s="1031"/>
      <c r="G32" s="1031"/>
      <c r="H32" s="1031"/>
      <c r="I32" s="1031"/>
      <c r="J32" s="1031"/>
      <c r="K32" s="1031"/>
      <c r="L32" s="1031"/>
      <c r="M32" s="1031"/>
      <c r="N32" s="1031"/>
      <c r="O32" s="1031"/>
      <c r="P32" s="1032"/>
      <c r="Q32" s="1038">
        <v>6838</v>
      </c>
      <c r="R32" s="1039"/>
      <c r="S32" s="1039"/>
      <c r="T32" s="1039"/>
      <c r="U32" s="1039"/>
      <c r="V32" s="1039">
        <v>5616</v>
      </c>
      <c r="W32" s="1039"/>
      <c r="X32" s="1039"/>
      <c r="Y32" s="1039"/>
      <c r="Z32" s="1039"/>
      <c r="AA32" s="1039">
        <v>1222</v>
      </c>
      <c r="AB32" s="1039"/>
      <c r="AC32" s="1039"/>
      <c r="AD32" s="1039"/>
      <c r="AE32" s="1040"/>
      <c r="AF32" s="1035">
        <v>14268</v>
      </c>
      <c r="AG32" s="1036"/>
      <c r="AH32" s="1036"/>
      <c r="AI32" s="1036"/>
      <c r="AJ32" s="1037"/>
      <c r="AK32" s="980">
        <v>489.495</v>
      </c>
      <c r="AL32" s="971"/>
      <c r="AM32" s="971"/>
      <c r="AN32" s="971"/>
      <c r="AO32" s="971"/>
      <c r="AP32" s="971">
        <v>30437</v>
      </c>
      <c r="AQ32" s="971"/>
      <c r="AR32" s="971"/>
      <c r="AS32" s="971"/>
      <c r="AT32" s="971"/>
      <c r="AU32" s="971">
        <v>3592</v>
      </c>
      <c r="AV32" s="971"/>
      <c r="AW32" s="971"/>
      <c r="AX32" s="971"/>
      <c r="AY32" s="971"/>
      <c r="AZ32" s="1041" t="s">
        <v>530</v>
      </c>
      <c r="BA32" s="1041"/>
      <c r="BB32" s="1041"/>
      <c r="BC32" s="1041"/>
      <c r="BD32" s="1041"/>
      <c r="BE32" s="972" t="s">
        <v>415</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416</v>
      </c>
      <c r="C33" s="1031"/>
      <c r="D33" s="1031"/>
      <c r="E33" s="1031"/>
      <c r="F33" s="1031"/>
      <c r="G33" s="1031"/>
      <c r="H33" s="1031"/>
      <c r="I33" s="1031"/>
      <c r="J33" s="1031"/>
      <c r="K33" s="1031"/>
      <c r="L33" s="1031"/>
      <c r="M33" s="1031"/>
      <c r="N33" s="1031"/>
      <c r="O33" s="1031"/>
      <c r="P33" s="1032"/>
      <c r="Q33" s="1038">
        <v>13817</v>
      </c>
      <c r="R33" s="1039"/>
      <c r="S33" s="1039"/>
      <c r="T33" s="1039"/>
      <c r="U33" s="1039"/>
      <c r="V33" s="1039">
        <v>11659</v>
      </c>
      <c r="W33" s="1039"/>
      <c r="X33" s="1039"/>
      <c r="Y33" s="1039"/>
      <c r="Z33" s="1039"/>
      <c r="AA33" s="1039">
        <v>2158</v>
      </c>
      <c r="AB33" s="1039"/>
      <c r="AC33" s="1039"/>
      <c r="AD33" s="1039"/>
      <c r="AE33" s="1040"/>
      <c r="AF33" s="1035">
        <v>5300</v>
      </c>
      <c r="AG33" s="1036"/>
      <c r="AH33" s="1036"/>
      <c r="AI33" s="1036"/>
      <c r="AJ33" s="1037"/>
      <c r="AK33" s="980">
        <v>4336.6000000000004</v>
      </c>
      <c r="AL33" s="971"/>
      <c r="AM33" s="971"/>
      <c r="AN33" s="971"/>
      <c r="AO33" s="971"/>
      <c r="AP33" s="971">
        <v>71793</v>
      </c>
      <c r="AQ33" s="971"/>
      <c r="AR33" s="971"/>
      <c r="AS33" s="971"/>
      <c r="AT33" s="971"/>
      <c r="AU33" s="971">
        <v>38122</v>
      </c>
      <c r="AV33" s="971"/>
      <c r="AW33" s="971"/>
      <c r="AX33" s="971"/>
      <c r="AY33" s="971"/>
      <c r="AZ33" s="1041" t="s">
        <v>530</v>
      </c>
      <c r="BA33" s="1041"/>
      <c r="BB33" s="1041"/>
      <c r="BC33" s="1041"/>
      <c r="BD33" s="1041"/>
      <c r="BE33" s="972" t="s">
        <v>417</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418</v>
      </c>
      <c r="C34" s="1031"/>
      <c r="D34" s="1031"/>
      <c r="E34" s="1031"/>
      <c r="F34" s="1031"/>
      <c r="G34" s="1031"/>
      <c r="H34" s="1031"/>
      <c r="I34" s="1031"/>
      <c r="J34" s="1031"/>
      <c r="K34" s="1031"/>
      <c r="L34" s="1031"/>
      <c r="M34" s="1031"/>
      <c r="N34" s="1031"/>
      <c r="O34" s="1031"/>
      <c r="P34" s="1032"/>
      <c r="Q34" s="1038">
        <v>97</v>
      </c>
      <c r="R34" s="1039"/>
      <c r="S34" s="1039"/>
      <c r="T34" s="1039"/>
      <c r="U34" s="1039"/>
      <c r="V34" s="1039">
        <v>109</v>
      </c>
      <c r="W34" s="1039"/>
      <c r="X34" s="1039"/>
      <c r="Y34" s="1039"/>
      <c r="Z34" s="1039"/>
      <c r="AA34" s="1039">
        <v>-12</v>
      </c>
      <c r="AB34" s="1039"/>
      <c r="AC34" s="1039"/>
      <c r="AD34" s="1039"/>
      <c r="AE34" s="1040"/>
      <c r="AF34" s="1035">
        <v>106</v>
      </c>
      <c r="AG34" s="1036"/>
      <c r="AH34" s="1036"/>
      <c r="AI34" s="1036"/>
      <c r="AJ34" s="1037"/>
      <c r="AK34" s="980">
        <v>51</v>
      </c>
      <c r="AL34" s="971"/>
      <c r="AM34" s="971"/>
      <c r="AN34" s="971"/>
      <c r="AO34" s="971"/>
      <c r="AP34" s="971">
        <v>412</v>
      </c>
      <c r="AQ34" s="971"/>
      <c r="AR34" s="971"/>
      <c r="AS34" s="971"/>
      <c r="AT34" s="971"/>
      <c r="AU34" s="971">
        <v>406</v>
      </c>
      <c r="AV34" s="971"/>
      <c r="AW34" s="971"/>
      <c r="AX34" s="971"/>
      <c r="AY34" s="971"/>
      <c r="AZ34" s="1041" t="s">
        <v>530</v>
      </c>
      <c r="BA34" s="1041"/>
      <c r="BB34" s="1041"/>
      <c r="BC34" s="1041"/>
      <c r="BD34" s="1041"/>
      <c r="BE34" s="972" t="s">
        <v>417</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419</v>
      </c>
      <c r="C35" s="1031"/>
      <c r="D35" s="1031"/>
      <c r="E35" s="1031"/>
      <c r="F35" s="1031"/>
      <c r="G35" s="1031"/>
      <c r="H35" s="1031"/>
      <c r="I35" s="1031"/>
      <c r="J35" s="1031"/>
      <c r="K35" s="1031"/>
      <c r="L35" s="1031"/>
      <c r="M35" s="1031"/>
      <c r="N35" s="1031"/>
      <c r="O35" s="1031"/>
      <c r="P35" s="1032"/>
      <c r="Q35" s="1038">
        <v>202</v>
      </c>
      <c r="R35" s="1039"/>
      <c r="S35" s="1039"/>
      <c r="T35" s="1039"/>
      <c r="U35" s="1039"/>
      <c r="V35" s="1039">
        <v>152</v>
      </c>
      <c r="W35" s="1039"/>
      <c r="X35" s="1039"/>
      <c r="Y35" s="1039"/>
      <c r="Z35" s="1039"/>
      <c r="AA35" s="1039">
        <v>50</v>
      </c>
      <c r="AB35" s="1039"/>
      <c r="AC35" s="1039"/>
      <c r="AD35" s="1039"/>
      <c r="AE35" s="1040"/>
      <c r="AF35" s="1035">
        <v>1578</v>
      </c>
      <c r="AG35" s="1036"/>
      <c r="AH35" s="1036"/>
      <c r="AI35" s="1036"/>
      <c r="AJ35" s="1037"/>
      <c r="AK35" s="980" t="s">
        <v>530</v>
      </c>
      <c r="AL35" s="971"/>
      <c r="AM35" s="971"/>
      <c r="AN35" s="971"/>
      <c r="AO35" s="971"/>
      <c r="AP35" s="971" t="s">
        <v>530</v>
      </c>
      <c r="AQ35" s="971"/>
      <c r="AR35" s="971"/>
      <c r="AS35" s="971"/>
      <c r="AT35" s="971"/>
      <c r="AU35" s="971" t="s">
        <v>530</v>
      </c>
      <c r="AV35" s="971"/>
      <c r="AW35" s="971"/>
      <c r="AX35" s="971"/>
      <c r="AY35" s="971"/>
      <c r="AZ35" s="1041" t="s">
        <v>530</v>
      </c>
      <c r="BA35" s="1041"/>
      <c r="BB35" s="1041"/>
      <c r="BC35" s="1041"/>
      <c r="BD35" s="1041"/>
      <c r="BE35" s="972" t="s">
        <v>420</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t="s">
        <v>421</v>
      </c>
      <c r="C36" s="1031"/>
      <c r="D36" s="1031"/>
      <c r="E36" s="1031"/>
      <c r="F36" s="1031"/>
      <c r="G36" s="1031"/>
      <c r="H36" s="1031"/>
      <c r="I36" s="1031"/>
      <c r="J36" s="1031"/>
      <c r="K36" s="1031"/>
      <c r="L36" s="1031"/>
      <c r="M36" s="1031"/>
      <c r="N36" s="1031"/>
      <c r="O36" s="1031"/>
      <c r="P36" s="1032"/>
      <c r="Q36" s="1038">
        <v>58</v>
      </c>
      <c r="R36" s="1039"/>
      <c r="S36" s="1039"/>
      <c r="T36" s="1039"/>
      <c r="U36" s="1039"/>
      <c r="V36" s="1039">
        <v>58</v>
      </c>
      <c r="W36" s="1039"/>
      <c r="X36" s="1039"/>
      <c r="Y36" s="1039"/>
      <c r="Z36" s="1039"/>
      <c r="AA36" s="1039">
        <v>0</v>
      </c>
      <c r="AB36" s="1039"/>
      <c r="AC36" s="1039"/>
      <c r="AD36" s="1039"/>
      <c r="AE36" s="1040"/>
      <c r="AF36" s="1035">
        <v>0</v>
      </c>
      <c r="AG36" s="1036"/>
      <c r="AH36" s="1036"/>
      <c r="AI36" s="1036"/>
      <c r="AJ36" s="1037"/>
      <c r="AK36" s="980">
        <v>58</v>
      </c>
      <c r="AL36" s="971"/>
      <c r="AM36" s="971"/>
      <c r="AN36" s="971"/>
      <c r="AO36" s="971"/>
      <c r="AP36" s="971">
        <v>4</v>
      </c>
      <c r="AQ36" s="971"/>
      <c r="AR36" s="971"/>
      <c r="AS36" s="971"/>
      <c r="AT36" s="971"/>
      <c r="AU36" s="971">
        <v>4</v>
      </c>
      <c r="AV36" s="971"/>
      <c r="AW36" s="971"/>
      <c r="AX36" s="971"/>
      <c r="AY36" s="971"/>
      <c r="AZ36" s="1041" t="s">
        <v>530</v>
      </c>
      <c r="BA36" s="1041"/>
      <c r="BB36" s="1041"/>
      <c r="BC36" s="1041"/>
      <c r="BD36" s="1041"/>
      <c r="BE36" s="972" t="s">
        <v>422</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423</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398</v>
      </c>
      <c r="B63" s="937" t="s">
        <v>424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23360</v>
      </c>
      <c r="AG63" s="959"/>
      <c r="AH63" s="959"/>
      <c r="AI63" s="959"/>
      <c r="AJ63" s="1022"/>
      <c r="AK63" s="1023"/>
      <c r="AL63" s="963"/>
      <c r="AM63" s="963"/>
      <c r="AN63" s="963"/>
      <c r="AO63" s="963"/>
      <c r="AP63" s="959">
        <v>102708</v>
      </c>
      <c r="AQ63" s="959"/>
      <c r="AR63" s="959"/>
      <c r="AS63" s="959"/>
      <c r="AT63" s="959"/>
      <c r="AU63" s="959">
        <v>42129</v>
      </c>
      <c r="AV63" s="959"/>
      <c r="AW63" s="959"/>
      <c r="AX63" s="959"/>
      <c r="AY63" s="959"/>
      <c r="AZ63" s="1017"/>
      <c r="BA63" s="1017"/>
      <c r="BB63" s="1017"/>
      <c r="BC63" s="1017"/>
      <c r="BD63" s="1017"/>
      <c r="BE63" s="960"/>
      <c r="BF63" s="960"/>
      <c r="BG63" s="960"/>
      <c r="BH63" s="960"/>
      <c r="BI63" s="961"/>
      <c r="BJ63" s="1018" t="s">
        <v>425</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427</v>
      </c>
      <c r="B66" s="996"/>
      <c r="C66" s="996"/>
      <c r="D66" s="996"/>
      <c r="E66" s="996"/>
      <c r="F66" s="996"/>
      <c r="G66" s="996"/>
      <c r="H66" s="996"/>
      <c r="I66" s="996"/>
      <c r="J66" s="996"/>
      <c r="K66" s="996"/>
      <c r="L66" s="996"/>
      <c r="M66" s="996"/>
      <c r="N66" s="996"/>
      <c r="O66" s="996"/>
      <c r="P66" s="997"/>
      <c r="Q66" s="1001" t="s">
        <v>428</v>
      </c>
      <c r="R66" s="1002"/>
      <c r="S66" s="1002"/>
      <c r="T66" s="1002"/>
      <c r="U66" s="1003"/>
      <c r="V66" s="1001" t="s">
        <v>403</v>
      </c>
      <c r="W66" s="1002"/>
      <c r="X66" s="1002"/>
      <c r="Y66" s="1002"/>
      <c r="Z66" s="1003"/>
      <c r="AA66" s="1001" t="s">
        <v>404</v>
      </c>
      <c r="AB66" s="1002"/>
      <c r="AC66" s="1002"/>
      <c r="AD66" s="1002"/>
      <c r="AE66" s="1003"/>
      <c r="AF66" s="1007" t="s">
        <v>429</v>
      </c>
      <c r="AG66" s="1008"/>
      <c r="AH66" s="1008"/>
      <c r="AI66" s="1008"/>
      <c r="AJ66" s="1009"/>
      <c r="AK66" s="1001" t="s">
        <v>430</v>
      </c>
      <c r="AL66" s="996"/>
      <c r="AM66" s="996"/>
      <c r="AN66" s="996"/>
      <c r="AO66" s="997"/>
      <c r="AP66" s="1001" t="s">
        <v>431</v>
      </c>
      <c r="AQ66" s="1002"/>
      <c r="AR66" s="1002"/>
      <c r="AS66" s="1002"/>
      <c r="AT66" s="1003"/>
      <c r="AU66" s="1001" t="s">
        <v>432</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598</v>
      </c>
      <c r="C68" s="986"/>
      <c r="D68" s="986"/>
      <c r="E68" s="986"/>
      <c r="F68" s="986"/>
      <c r="G68" s="986"/>
      <c r="H68" s="986"/>
      <c r="I68" s="986"/>
      <c r="J68" s="986"/>
      <c r="K68" s="986"/>
      <c r="L68" s="986"/>
      <c r="M68" s="986"/>
      <c r="N68" s="986"/>
      <c r="O68" s="986"/>
      <c r="P68" s="987"/>
      <c r="Q68" s="988"/>
      <c r="R68" s="982"/>
      <c r="S68" s="982"/>
      <c r="T68" s="982"/>
      <c r="U68" s="982"/>
      <c r="V68" s="982"/>
      <c r="W68" s="982"/>
      <c r="X68" s="982"/>
      <c r="Y68" s="982"/>
      <c r="Z68" s="982"/>
      <c r="AA68" s="982"/>
      <c r="AB68" s="982"/>
      <c r="AC68" s="982"/>
      <c r="AD68" s="982"/>
      <c r="AE68" s="982"/>
      <c r="AF68" s="982"/>
      <c r="AG68" s="982"/>
      <c r="AH68" s="982"/>
      <c r="AI68" s="982"/>
      <c r="AJ68" s="982"/>
      <c r="AK68" s="982"/>
      <c r="AL68" s="982"/>
      <c r="AM68" s="982"/>
      <c r="AN68" s="982"/>
      <c r="AO68" s="982"/>
      <c r="AP68" s="982"/>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599</v>
      </c>
      <c r="C69" s="975"/>
      <c r="D69" s="975"/>
      <c r="E69" s="975"/>
      <c r="F69" s="975"/>
      <c r="G69" s="975"/>
      <c r="H69" s="975"/>
      <c r="I69" s="975"/>
      <c r="J69" s="975"/>
      <c r="K69" s="975"/>
      <c r="L69" s="975"/>
      <c r="M69" s="975"/>
      <c r="N69" s="975"/>
      <c r="O69" s="975"/>
      <c r="P69" s="976"/>
      <c r="Q69" s="977">
        <v>550</v>
      </c>
      <c r="R69" s="971"/>
      <c r="S69" s="971"/>
      <c r="T69" s="971"/>
      <c r="U69" s="971"/>
      <c r="V69" s="971">
        <v>398</v>
      </c>
      <c r="W69" s="971"/>
      <c r="X69" s="971"/>
      <c r="Y69" s="971"/>
      <c r="Z69" s="971"/>
      <c r="AA69" s="971">
        <v>152</v>
      </c>
      <c r="AB69" s="971"/>
      <c r="AC69" s="971"/>
      <c r="AD69" s="971"/>
      <c r="AE69" s="971"/>
      <c r="AF69" s="971">
        <v>152</v>
      </c>
      <c r="AG69" s="971"/>
      <c r="AH69" s="971"/>
      <c r="AI69" s="971"/>
      <c r="AJ69" s="971"/>
      <c r="AK69" s="971" t="s">
        <v>530</v>
      </c>
      <c r="AL69" s="971"/>
      <c r="AM69" s="971"/>
      <c r="AN69" s="971"/>
      <c r="AO69" s="971"/>
      <c r="AP69" s="971" t="s">
        <v>530</v>
      </c>
      <c r="AQ69" s="971"/>
      <c r="AR69" s="971"/>
      <c r="AS69" s="971"/>
      <c r="AT69" s="971"/>
      <c r="AU69" s="971" t="s">
        <v>530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600</v>
      </c>
      <c r="C70" s="975"/>
      <c r="D70" s="975"/>
      <c r="E70" s="975"/>
      <c r="F70" s="975"/>
      <c r="G70" s="975"/>
      <c r="H70" s="975"/>
      <c r="I70" s="975"/>
      <c r="J70" s="975"/>
      <c r="K70" s="975"/>
      <c r="L70" s="975"/>
      <c r="M70" s="975"/>
      <c r="N70" s="975"/>
      <c r="O70" s="975"/>
      <c r="P70" s="976"/>
      <c r="Q70" s="977">
        <v>629</v>
      </c>
      <c r="R70" s="971"/>
      <c r="S70" s="971"/>
      <c r="T70" s="971"/>
      <c r="U70" s="971"/>
      <c r="V70" s="971">
        <v>591</v>
      </c>
      <c r="W70" s="971"/>
      <c r="X70" s="971"/>
      <c r="Y70" s="971"/>
      <c r="Z70" s="971"/>
      <c r="AA70" s="971">
        <v>37</v>
      </c>
      <c r="AB70" s="971"/>
      <c r="AC70" s="971"/>
      <c r="AD70" s="971"/>
      <c r="AE70" s="971"/>
      <c r="AF70" s="971">
        <v>135</v>
      </c>
      <c r="AG70" s="971"/>
      <c r="AH70" s="971"/>
      <c r="AI70" s="971"/>
      <c r="AJ70" s="971"/>
      <c r="AK70" s="971" t="s">
        <v>530</v>
      </c>
      <c r="AL70" s="971"/>
      <c r="AM70" s="971"/>
      <c r="AN70" s="971"/>
      <c r="AO70" s="971"/>
      <c r="AP70" s="971">
        <v>74</v>
      </c>
      <c r="AQ70" s="971"/>
      <c r="AR70" s="971"/>
      <c r="AS70" s="971"/>
      <c r="AT70" s="971"/>
      <c r="AU70" s="971">
        <v>46</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601</v>
      </c>
      <c r="C71" s="975"/>
      <c r="D71" s="975"/>
      <c r="E71" s="975"/>
      <c r="F71" s="975"/>
      <c r="G71" s="975"/>
      <c r="H71" s="975"/>
      <c r="I71" s="975"/>
      <c r="J71" s="975"/>
      <c r="K71" s="975"/>
      <c r="L71" s="975"/>
      <c r="M71" s="975"/>
      <c r="N71" s="975"/>
      <c r="O71" s="975"/>
      <c r="P71" s="976"/>
      <c r="Q71" s="977">
        <v>11</v>
      </c>
      <c r="R71" s="971"/>
      <c r="S71" s="971"/>
      <c r="T71" s="971"/>
      <c r="U71" s="971"/>
      <c r="V71" s="971">
        <v>4</v>
      </c>
      <c r="W71" s="971"/>
      <c r="X71" s="971"/>
      <c r="Y71" s="971"/>
      <c r="Z71" s="971"/>
      <c r="AA71" s="971">
        <v>7</v>
      </c>
      <c r="AB71" s="971"/>
      <c r="AC71" s="971"/>
      <c r="AD71" s="971"/>
      <c r="AE71" s="971"/>
      <c r="AF71" s="971">
        <v>6</v>
      </c>
      <c r="AG71" s="971"/>
      <c r="AH71" s="971"/>
      <c r="AI71" s="971"/>
      <c r="AJ71" s="971"/>
      <c r="AK71" s="971" t="s">
        <v>530</v>
      </c>
      <c r="AL71" s="971"/>
      <c r="AM71" s="971"/>
      <c r="AN71" s="971"/>
      <c r="AO71" s="971"/>
      <c r="AP71" s="971" t="s">
        <v>530</v>
      </c>
      <c r="AQ71" s="971"/>
      <c r="AR71" s="971"/>
      <c r="AS71" s="971"/>
      <c r="AT71" s="971"/>
      <c r="AU71" s="971" t="s">
        <v>530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602</v>
      </c>
      <c r="C72" s="975"/>
      <c r="D72" s="975"/>
      <c r="E72" s="975"/>
      <c r="F72" s="975"/>
      <c r="G72" s="975"/>
      <c r="H72" s="975"/>
      <c r="I72" s="975"/>
      <c r="J72" s="975"/>
      <c r="K72" s="975"/>
      <c r="L72" s="975"/>
      <c r="M72" s="975"/>
      <c r="N72" s="975"/>
      <c r="O72" s="975"/>
      <c r="P72" s="976"/>
      <c r="Q72" s="977">
        <v>4963</v>
      </c>
      <c r="R72" s="971"/>
      <c r="S72" s="971"/>
      <c r="T72" s="971"/>
      <c r="U72" s="971"/>
      <c r="V72" s="971">
        <v>4270</v>
      </c>
      <c r="W72" s="971"/>
      <c r="X72" s="971"/>
      <c r="Y72" s="971"/>
      <c r="Z72" s="971"/>
      <c r="AA72" s="971">
        <v>693</v>
      </c>
      <c r="AB72" s="971"/>
      <c r="AC72" s="971"/>
      <c r="AD72" s="971"/>
      <c r="AE72" s="971"/>
      <c r="AF72" s="971">
        <v>693</v>
      </c>
      <c r="AG72" s="971"/>
      <c r="AH72" s="971"/>
      <c r="AI72" s="971"/>
      <c r="AJ72" s="971"/>
      <c r="AK72" s="971" t="s">
        <v>530</v>
      </c>
      <c r="AL72" s="971"/>
      <c r="AM72" s="971"/>
      <c r="AN72" s="971"/>
      <c r="AO72" s="971"/>
      <c r="AP72" s="971">
        <v>18433</v>
      </c>
      <c r="AQ72" s="971"/>
      <c r="AR72" s="971"/>
      <c r="AS72" s="971"/>
      <c r="AT72" s="971"/>
      <c r="AU72" s="971">
        <v>13567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603</v>
      </c>
      <c r="C73" s="975"/>
      <c r="D73" s="975"/>
      <c r="E73" s="975"/>
      <c r="F73" s="975"/>
      <c r="G73" s="975"/>
      <c r="H73" s="975"/>
      <c r="I73" s="975"/>
      <c r="J73" s="975"/>
      <c r="K73" s="975"/>
      <c r="L73" s="975"/>
      <c r="M73" s="975"/>
      <c r="N73" s="975"/>
      <c r="O73" s="975"/>
      <c r="P73" s="976"/>
      <c r="Q73" s="977">
        <v>226</v>
      </c>
      <c r="R73" s="971"/>
      <c r="S73" s="971"/>
      <c r="T73" s="971"/>
      <c r="U73" s="971"/>
      <c r="V73" s="971">
        <v>217</v>
      </c>
      <c r="W73" s="971"/>
      <c r="X73" s="971"/>
      <c r="Y73" s="971"/>
      <c r="Z73" s="971"/>
      <c r="AA73" s="971">
        <v>9</v>
      </c>
      <c r="AB73" s="971"/>
      <c r="AC73" s="971"/>
      <c r="AD73" s="971"/>
      <c r="AE73" s="971"/>
      <c r="AF73" s="971">
        <v>9</v>
      </c>
      <c r="AG73" s="971"/>
      <c r="AH73" s="971"/>
      <c r="AI73" s="971"/>
      <c r="AJ73" s="971"/>
      <c r="AK73" s="971" t="s">
        <v>530</v>
      </c>
      <c r="AL73" s="971"/>
      <c r="AM73" s="971"/>
      <c r="AN73" s="971"/>
      <c r="AO73" s="971"/>
      <c r="AP73" s="971" t="s">
        <v>530</v>
      </c>
      <c r="AQ73" s="971"/>
      <c r="AR73" s="971"/>
      <c r="AS73" s="971"/>
      <c r="AT73" s="971"/>
      <c r="AU73" s="971" t="s">
        <v>530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604</v>
      </c>
      <c r="C74" s="975"/>
      <c r="D74" s="975"/>
      <c r="E74" s="975"/>
      <c r="F74" s="975"/>
      <c r="G74" s="975"/>
      <c r="H74" s="975"/>
      <c r="I74" s="975"/>
      <c r="J74" s="975"/>
      <c r="K74" s="975"/>
      <c r="L74" s="975"/>
      <c r="M74" s="975"/>
      <c r="N74" s="975"/>
      <c r="O74" s="975"/>
      <c r="P74" s="976"/>
      <c r="Q74" s="977">
        <v>212</v>
      </c>
      <c r="R74" s="971"/>
      <c r="S74" s="971"/>
      <c r="T74" s="971"/>
      <c r="U74" s="971"/>
      <c r="V74" s="971">
        <v>201</v>
      </c>
      <c r="W74" s="971"/>
      <c r="X74" s="971"/>
      <c r="Y74" s="971"/>
      <c r="Z74" s="971"/>
      <c r="AA74" s="971">
        <v>11</v>
      </c>
      <c r="AB74" s="971"/>
      <c r="AC74" s="971"/>
      <c r="AD74" s="971"/>
      <c r="AE74" s="971"/>
      <c r="AF74" s="971">
        <v>11</v>
      </c>
      <c r="AG74" s="971"/>
      <c r="AH74" s="971"/>
      <c r="AI74" s="971"/>
      <c r="AJ74" s="971"/>
      <c r="AK74" s="971">
        <v>1</v>
      </c>
      <c r="AL74" s="971"/>
      <c r="AM74" s="971"/>
      <c r="AN74" s="971"/>
      <c r="AO74" s="971"/>
      <c r="AP74" s="971" t="s">
        <v>530</v>
      </c>
      <c r="AQ74" s="971"/>
      <c r="AR74" s="971"/>
      <c r="AS74" s="971"/>
      <c r="AT74" s="971"/>
      <c r="AU74" s="971" t="s">
        <v>530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605</v>
      </c>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606</v>
      </c>
      <c r="C76" s="975"/>
      <c r="D76" s="975"/>
      <c r="E76" s="975"/>
      <c r="F76" s="975"/>
      <c r="G76" s="975"/>
      <c r="H76" s="975"/>
      <c r="I76" s="975"/>
      <c r="J76" s="975"/>
      <c r="K76" s="975"/>
      <c r="L76" s="975"/>
      <c r="M76" s="975"/>
      <c r="N76" s="975"/>
      <c r="O76" s="975"/>
      <c r="P76" s="976"/>
      <c r="Q76" s="978">
        <v>239</v>
      </c>
      <c r="R76" s="979"/>
      <c r="S76" s="979"/>
      <c r="T76" s="979"/>
      <c r="U76" s="980"/>
      <c r="V76" s="981">
        <v>188</v>
      </c>
      <c r="W76" s="979"/>
      <c r="X76" s="979"/>
      <c r="Y76" s="979"/>
      <c r="Z76" s="980"/>
      <c r="AA76" s="981">
        <v>50</v>
      </c>
      <c r="AB76" s="979"/>
      <c r="AC76" s="979"/>
      <c r="AD76" s="979"/>
      <c r="AE76" s="980"/>
      <c r="AF76" s="981">
        <v>50</v>
      </c>
      <c r="AG76" s="979"/>
      <c r="AH76" s="979"/>
      <c r="AI76" s="979"/>
      <c r="AJ76" s="980"/>
      <c r="AK76" s="981">
        <v>19</v>
      </c>
      <c r="AL76" s="979"/>
      <c r="AM76" s="979"/>
      <c r="AN76" s="979"/>
      <c r="AO76" s="980"/>
      <c r="AP76" s="981" t="s">
        <v>530</v>
      </c>
      <c r="AQ76" s="979"/>
      <c r="AR76" s="979"/>
      <c r="AS76" s="979"/>
      <c r="AT76" s="980"/>
      <c r="AU76" s="981" t="s">
        <v>530</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607</v>
      </c>
      <c r="C77" s="975"/>
      <c r="D77" s="975"/>
      <c r="E77" s="975"/>
      <c r="F77" s="975"/>
      <c r="G77" s="975"/>
      <c r="H77" s="975"/>
      <c r="I77" s="975"/>
      <c r="J77" s="975"/>
      <c r="K77" s="975"/>
      <c r="L77" s="975"/>
      <c r="M77" s="975"/>
      <c r="N77" s="975"/>
      <c r="O77" s="975"/>
      <c r="P77" s="976"/>
      <c r="Q77" s="978">
        <v>307348</v>
      </c>
      <c r="R77" s="979"/>
      <c r="S77" s="979"/>
      <c r="T77" s="979"/>
      <c r="U77" s="980"/>
      <c r="V77" s="981">
        <v>292047</v>
      </c>
      <c r="W77" s="979"/>
      <c r="X77" s="979"/>
      <c r="Y77" s="979"/>
      <c r="Z77" s="980"/>
      <c r="AA77" s="981">
        <v>15301</v>
      </c>
      <c r="AB77" s="979"/>
      <c r="AC77" s="979"/>
      <c r="AD77" s="979"/>
      <c r="AE77" s="980"/>
      <c r="AF77" s="981">
        <v>15301</v>
      </c>
      <c r="AG77" s="979"/>
      <c r="AH77" s="979"/>
      <c r="AI77" s="979"/>
      <c r="AJ77" s="980"/>
      <c r="AK77" s="981" t="s">
        <v>530</v>
      </c>
      <c r="AL77" s="979"/>
      <c r="AM77" s="979"/>
      <c r="AN77" s="979"/>
      <c r="AO77" s="980"/>
      <c r="AP77" s="981" t="s">
        <v>530</v>
      </c>
      <c r="AQ77" s="979"/>
      <c r="AR77" s="979"/>
      <c r="AS77" s="979"/>
      <c r="AT77" s="980"/>
      <c r="AU77" s="981" t="s">
        <v>530</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608</v>
      </c>
      <c r="C78" s="975"/>
      <c r="D78" s="975"/>
      <c r="E78" s="975"/>
      <c r="F78" s="975"/>
      <c r="G78" s="975"/>
      <c r="H78" s="975"/>
      <c r="I78" s="975"/>
      <c r="J78" s="975"/>
      <c r="K78" s="975"/>
      <c r="L78" s="975"/>
      <c r="M78" s="975"/>
      <c r="N78" s="975"/>
      <c r="O78" s="975"/>
      <c r="P78" s="976"/>
      <c r="Q78" s="977">
        <v>0</v>
      </c>
      <c r="R78" s="971"/>
      <c r="S78" s="971"/>
      <c r="T78" s="971"/>
      <c r="U78" s="971"/>
      <c r="V78" s="971">
        <v>0</v>
      </c>
      <c r="W78" s="971"/>
      <c r="X78" s="971"/>
      <c r="Y78" s="971"/>
      <c r="Z78" s="971"/>
      <c r="AA78" s="971">
        <v>0</v>
      </c>
      <c r="AB78" s="971"/>
      <c r="AC78" s="971"/>
      <c r="AD78" s="971"/>
      <c r="AE78" s="971"/>
      <c r="AF78" s="971">
        <v>0</v>
      </c>
      <c r="AG78" s="971"/>
      <c r="AH78" s="971"/>
      <c r="AI78" s="971"/>
      <c r="AJ78" s="971"/>
      <c r="AK78" s="971" t="s">
        <v>530</v>
      </c>
      <c r="AL78" s="971"/>
      <c r="AM78" s="971"/>
      <c r="AN78" s="971"/>
      <c r="AO78" s="971"/>
      <c r="AP78" s="971" t="s">
        <v>530</v>
      </c>
      <c r="AQ78" s="971"/>
      <c r="AR78" s="971"/>
      <c r="AS78" s="971"/>
      <c r="AT78" s="971"/>
      <c r="AU78" s="971" t="s">
        <v>530</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609</v>
      </c>
      <c r="C79" s="975"/>
      <c r="D79" s="975"/>
      <c r="E79" s="975"/>
      <c r="F79" s="975"/>
      <c r="G79" s="975"/>
      <c r="H79" s="975"/>
      <c r="I79" s="975"/>
      <c r="J79" s="975"/>
      <c r="K79" s="975"/>
      <c r="L79" s="975"/>
      <c r="M79" s="975"/>
      <c r="N79" s="975"/>
      <c r="O79" s="975"/>
      <c r="P79" s="976"/>
      <c r="Q79" s="977">
        <v>210</v>
      </c>
      <c r="R79" s="971"/>
      <c r="S79" s="971"/>
      <c r="T79" s="971"/>
      <c r="U79" s="971"/>
      <c r="V79" s="971">
        <v>206</v>
      </c>
      <c r="W79" s="971"/>
      <c r="X79" s="971"/>
      <c r="Y79" s="971"/>
      <c r="Z79" s="971"/>
      <c r="AA79" s="971">
        <v>4</v>
      </c>
      <c r="AB79" s="971"/>
      <c r="AC79" s="971"/>
      <c r="AD79" s="971"/>
      <c r="AE79" s="971"/>
      <c r="AF79" s="971">
        <v>4</v>
      </c>
      <c r="AG79" s="971"/>
      <c r="AH79" s="971"/>
      <c r="AI79" s="971"/>
      <c r="AJ79" s="971"/>
      <c r="AK79" s="971">
        <v>6</v>
      </c>
      <c r="AL79" s="971"/>
      <c r="AM79" s="971"/>
      <c r="AN79" s="971"/>
      <c r="AO79" s="971"/>
      <c r="AP79" s="971" t="s">
        <v>530</v>
      </c>
      <c r="AQ79" s="971"/>
      <c r="AR79" s="971"/>
      <c r="AS79" s="971"/>
      <c r="AT79" s="971"/>
      <c r="AU79" s="971" t="s">
        <v>530</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610</v>
      </c>
      <c r="C80" s="975"/>
      <c r="D80" s="975"/>
      <c r="E80" s="975"/>
      <c r="F80" s="975"/>
      <c r="G80" s="975"/>
      <c r="H80" s="975"/>
      <c r="I80" s="975"/>
      <c r="J80" s="975"/>
      <c r="K80" s="975"/>
      <c r="L80" s="975"/>
      <c r="M80" s="975"/>
      <c r="N80" s="975"/>
      <c r="O80" s="975"/>
      <c r="P80" s="976"/>
      <c r="Q80" s="977">
        <v>1833</v>
      </c>
      <c r="R80" s="971"/>
      <c r="S80" s="971"/>
      <c r="T80" s="971"/>
      <c r="U80" s="971"/>
      <c r="V80" s="971">
        <v>1780</v>
      </c>
      <c r="W80" s="971"/>
      <c r="X80" s="971"/>
      <c r="Y80" s="971"/>
      <c r="Z80" s="971"/>
      <c r="AA80" s="971">
        <v>53</v>
      </c>
      <c r="AB80" s="971"/>
      <c r="AC80" s="971"/>
      <c r="AD80" s="971"/>
      <c r="AE80" s="971"/>
      <c r="AF80" s="971">
        <v>53</v>
      </c>
      <c r="AG80" s="971"/>
      <c r="AH80" s="971"/>
      <c r="AI80" s="971"/>
      <c r="AJ80" s="971"/>
      <c r="AK80" s="971">
        <v>4</v>
      </c>
      <c r="AL80" s="971"/>
      <c r="AM80" s="971"/>
      <c r="AN80" s="971"/>
      <c r="AO80" s="971"/>
      <c r="AP80" s="971" t="s">
        <v>530</v>
      </c>
      <c r="AQ80" s="971"/>
      <c r="AR80" s="971"/>
      <c r="AS80" s="971"/>
      <c r="AT80" s="971"/>
      <c r="AU80" s="971" t="s">
        <v>530</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398</v>
      </c>
      <c r="B88" s="937" t="s">
        <v>433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16414</v>
      </c>
      <c r="AG88" s="959"/>
      <c r="AH88" s="959"/>
      <c r="AI88" s="959"/>
      <c r="AJ88" s="959"/>
      <c r="AK88" s="963"/>
      <c r="AL88" s="963"/>
      <c r="AM88" s="963"/>
      <c r="AN88" s="963"/>
      <c r="AO88" s="963"/>
      <c r="AP88" s="959">
        <v>18507</v>
      </c>
      <c r="AQ88" s="959"/>
      <c r="AR88" s="959"/>
      <c r="AS88" s="959"/>
      <c r="AT88" s="959"/>
      <c r="AU88" s="959">
        <v>13613</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937" t="s">
        <v>434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2918</v>
      </c>
      <c r="CS102" s="953"/>
      <c r="CT102" s="953"/>
      <c r="CU102" s="953"/>
      <c r="CV102" s="954"/>
      <c r="CW102" s="952">
        <v>475</v>
      </c>
      <c r="CX102" s="953"/>
      <c r="CY102" s="953"/>
      <c r="CZ102" s="953"/>
      <c r="DA102" s="954"/>
      <c r="DB102" s="952">
        <v>6773</v>
      </c>
      <c r="DC102" s="953"/>
      <c r="DD102" s="953"/>
      <c r="DE102" s="953"/>
      <c r="DF102" s="954"/>
      <c r="DG102" s="952">
        <v>4063</v>
      </c>
      <c r="DH102" s="953"/>
      <c r="DI102" s="953"/>
      <c r="DJ102" s="953"/>
      <c r="DK102" s="954"/>
      <c r="DL102" s="952" t="s">
        <v>530</v>
      </c>
      <c r="DM102" s="953"/>
      <c r="DN102" s="953"/>
      <c r="DO102" s="953"/>
      <c r="DP102" s="954"/>
      <c r="DQ102" s="952">
        <v>1130</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441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442</v>
      </c>
      <c r="AB109" s="896"/>
      <c r="AC109" s="896"/>
      <c r="AD109" s="896"/>
      <c r="AE109" s="897"/>
      <c r="AF109" s="898" t="s">
        <v>443</v>
      </c>
      <c r="AG109" s="896"/>
      <c r="AH109" s="896"/>
      <c r="AI109" s="896"/>
      <c r="AJ109" s="897"/>
      <c r="AK109" s="898" t="s">
        <v>311</v>
      </c>
      <c r="AL109" s="896"/>
      <c r="AM109" s="896"/>
      <c r="AN109" s="896"/>
      <c r="AO109" s="897"/>
      <c r="AP109" s="898" t="s">
        <v>444</v>
      </c>
      <c r="AQ109" s="896"/>
      <c r="AR109" s="896"/>
      <c r="AS109" s="896"/>
      <c r="AT109" s="929"/>
      <c r="AU109" s="895" t="s">
        <v>441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442</v>
      </c>
      <c r="BR109" s="896"/>
      <c r="BS109" s="896"/>
      <c r="BT109" s="896"/>
      <c r="BU109" s="897"/>
      <c r="BV109" s="898" t="s">
        <v>443</v>
      </c>
      <c r="BW109" s="896"/>
      <c r="BX109" s="896"/>
      <c r="BY109" s="896"/>
      <c r="BZ109" s="897"/>
      <c r="CA109" s="898" t="s">
        <v>311</v>
      </c>
      <c r="CB109" s="896"/>
      <c r="CC109" s="896"/>
      <c r="CD109" s="896"/>
      <c r="CE109" s="897"/>
      <c r="CF109" s="936" t="s">
        <v>444</v>
      </c>
      <c r="CG109" s="936"/>
      <c r="CH109" s="936"/>
      <c r="CI109" s="936"/>
      <c r="CJ109" s="936"/>
      <c r="CK109" s="898" t="s">
        <v>445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442</v>
      </c>
      <c r="DH109" s="896"/>
      <c r="DI109" s="896"/>
      <c r="DJ109" s="896"/>
      <c r="DK109" s="897"/>
      <c r="DL109" s="898" t="s">
        <v>443</v>
      </c>
      <c r="DM109" s="896"/>
      <c r="DN109" s="896"/>
      <c r="DO109" s="896"/>
      <c r="DP109" s="897"/>
      <c r="DQ109" s="898" t="s">
        <v>311</v>
      </c>
      <c r="DR109" s="896"/>
      <c r="DS109" s="896"/>
      <c r="DT109" s="896"/>
      <c r="DU109" s="897"/>
      <c r="DV109" s="898" t="s">
        <v>444</v>
      </c>
      <c r="DW109" s="896"/>
      <c r="DX109" s="896"/>
      <c r="DY109" s="896"/>
      <c r="DZ109" s="929"/>
    </row>
    <row r="110" spans="1:131" s="230" customFormat="1" ht="26.25" customHeight="1" x14ac:dyDescent="0.15">
      <c r="A110" s="807" t="s">
        <v>446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15990260</v>
      </c>
      <c r="AB110" s="889"/>
      <c r="AC110" s="889"/>
      <c r="AD110" s="889"/>
      <c r="AE110" s="890"/>
      <c r="AF110" s="891">
        <v>16179693</v>
      </c>
      <c r="AG110" s="889"/>
      <c r="AH110" s="889"/>
      <c r="AI110" s="889"/>
      <c r="AJ110" s="890"/>
      <c r="AK110" s="891">
        <v>16502667</v>
      </c>
      <c r="AL110" s="889"/>
      <c r="AM110" s="889"/>
      <c r="AN110" s="889"/>
      <c r="AO110" s="890"/>
      <c r="AP110" s="892">
        <v>21.7</v>
      </c>
      <c r="AQ110" s="893"/>
      <c r="AR110" s="893"/>
      <c r="AS110" s="893"/>
      <c r="AT110" s="894"/>
      <c r="AU110" s="930" t="s">
        <v>75</v>
      </c>
      <c r="AV110" s="931"/>
      <c r="AW110" s="931"/>
      <c r="AX110" s="931"/>
      <c r="AY110" s="931"/>
      <c r="AZ110" s="860" t="s">
        <v>447</v>
      </c>
      <c r="BA110" s="808"/>
      <c r="BB110" s="808"/>
      <c r="BC110" s="808"/>
      <c r="BD110" s="808"/>
      <c r="BE110" s="808"/>
      <c r="BF110" s="808"/>
      <c r="BG110" s="808"/>
      <c r="BH110" s="808"/>
      <c r="BI110" s="808"/>
      <c r="BJ110" s="808"/>
      <c r="BK110" s="808"/>
      <c r="BL110" s="808"/>
      <c r="BM110" s="808"/>
      <c r="BN110" s="808"/>
      <c r="BO110" s="808"/>
      <c r="BP110" s="809"/>
      <c r="BQ110" s="861">
        <v>160515633</v>
      </c>
      <c r="BR110" s="842"/>
      <c r="BS110" s="842"/>
      <c r="BT110" s="842"/>
      <c r="BU110" s="842"/>
      <c r="BV110" s="842">
        <v>156024122</v>
      </c>
      <c r="BW110" s="842"/>
      <c r="BX110" s="842"/>
      <c r="BY110" s="842"/>
      <c r="BZ110" s="842"/>
      <c r="CA110" s="842">
        <v>147460529</v>
      </c>
      <c r="CB110" s="842"/>
      <c r="CC110" s="842"/>
      <c r="CD110" s="842"/>
      <c r="CE110" s="842"/>
      <c r="CF110" s="866">
        <v>194.1</v>
      </c>
      <c r="CG110" s="867"/>
      <c r="CH110" s="867"/>
      <c r="CI110" s="867"/>
      <c r="CJ110" s="867"/>
      <c r="CK110" s="926" t="s">
        <v>448</v>
      </c>
      <c r="CL110" s="819"/>
      <c r="CM110" s="860" t="s">
        <v>449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450</v>
      </c>
      <c r="DH110" s="842"/>
      <c r="DI110" s="842"/>
      <c r="DJ110" s="842"/>
      <c r="DK110" s="842"/>
      <c r="DL110" s="842" t="s">
        <v>451</v>
      </c>
      <c r="DM110" s="842"/>
      <c r="DN110" s="842"/>
      <c r="DO110" s="842"/>
      <c r="DP110" s="842"/>
      <c r="DQ110" s="842" t="s">
        <v>452</v>
      </c>
      <c r="DR110" s="842"/>
      <c r="DS110" s="842"/>
      <c r="DT110" s="842"/>
      <c r="DU110" s="842"/>
      <c r="DV110" s="843" t="s">
        <v>450</v>
      </c>
      <c r="DW110" s="843"/>
      <c r="DX110" s="843"/>
      <c r="DY110" s="843"/>
      <c r="DZ110" s="844"/>
    </row>
    <row r="111" spans="1:131" s="230" customFormat="1" ht="26.25" customHeight="1" x14ac:dyDescent="0.15">
      <c r="A111" s="774" t="s">
        <v>453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450</v>
      </c>
      <c r="AB111" s="919"/>
      <c r="AC111" s="919"/>
      <c r="AD111" s="919"/>
      <c r="AE111" s="920"/>
      <c r="AF111" s="921" t="s">
        <v>454</v>
      </c>
      <c r="AG111" s="919"/>
      <c r="AH111" s="919"/>
      <c r="AI111" s="919"/>
      <c r="AJ111" s="920"/>
      <c r="AK111" s="921" t="s">
        <v>450</v>
      </c>
      <c r="AL111" s="919"/>
      <c r="AM111" s="919"/>
      <c r="AN111" s="919"/>
      <c r="AO111" s="920"/>
      <c r="AP111" s="922" t="s">
        <v>454</v>
      </c>
      <c r="AQ111" s="923"/>
      <c r="AR111" s="923"/>
      <c r="AS111" s="923"/>
      <c r="AT111" s="924"/>
      <c r="AU111" s="932"/>
      <c r="AV111" s="933"/>
      <c r="AW111" s="933"/>
      <c r="AX111" s="933"/>
      <c r="AY111" s="933"/>
      <c r="AZ111" s="815" t="s">
        <v>455</v>
      </c>
      <c r="BA111" s="752"/>
      <c r="BB111" s="752"/>
      <c r="BC111" s="752"/>
      <c r="BD111" s="752"/>
      <c r="BE111" s="752"/>
      <c r="BF111" s="752"/>
      <c r="BG111" s="752"/>
      <c r="BH111" s="752"/>
      <c r="BI111" s="752"/>
      <c r="BJ111" s="752"/>
      <c r="BK111" s="752"/>
      <c r="BL111" s="752"/>
      <c r="BM111" s="752"/>
      <c r="BN111" s="752"/>
      <c r="BO111" s="752"/>
      <c r="BP111" s="753"/>
      <c r="BQ111" s="816">
        <v>4322822</v>
      </c>
      <c r="BR111" s="817"/>
      <c r="BS111" s="817"/>
      <c r="BT111" s="817"/>
      <c r="BU111" s="817"/>
      <c r="BV111" s="817">
        <v>3956392</v>
      </c>
      <c r="BW111" s="817"/>
      <c r="BX111" s="817"/>
      <c r="BY111" s="817"/>
      <c r="BZ111" s="817"/>
      <c r="CA111" s="817">
        <v>4077066</v>
      </c>
      <c r="CB111" s="817"/>
      <c r="CC111" s="817"/>
      <c r="CD111" s="817"/>
      <c r="CE111" s="817"/>
      <c r="CF111" s="875">
        <v>5.4</v>
      </c>
      <c r="CG111" s="876"/>
      <c r="CH111" s="876"/>
      <c r="CI111" s="876"/>
      <c r="CJ111" s="876"/>
      <c r="CK111" s="927"/>
      <c r="CL111" s="821"/>
      <c r="CM111" s="815" t="s">
        <v>456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393</v>
      </c>
      <c r="DH111" s="817"/>
      <c r="DI111" s="817"/>
      <c r="DJ111" s="817"/>
      <c r="DK111" s="817"/>
      <c r="DL111" s="817" t="s">
        <v>457</v>
      </c>
      <c r="DM111" s="817"/>
      <c r="DN111" s="817"/>
      <c r="DO111" s="817"/>
      <c r="DP111" s="817"/>
      <c r="DQ111" s="817" t="s">
        <v>457</v>
      </c>
      <c r="DR111" s="817"/>
      <c r="DS111" s="817"/>
      <c r="DT111" s="817"/>
      <c r="DU111" s="817"/>
      <c r="DV111" s="794" t="s">
        <v>132</v>
      </c>
      <c r="DW111" s="794"/>
      <c r="DX111" s="794"/>
      <c r="DY111" s="794"/>
      <c r="DZ111" s="795"/>
    </row>
    <row r="112" spans="1:131" s="230" customFormat="1" ht="26.25" customHeight="1" x14ac:dyDescent="0.15">
      <c r="A112" s="912" t="s">
        <v>458</v>
      </c>
      <c r="B112" s="913"/>
      <c r="C112" s="752" t="s">
        <v>459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457</v>
      </c>
      <c r="AB112" s="780"/>
      <c r="AC112" s="780"/>
      <c r="AD112" s="780"/>
      <c r="AE112" s="781"/>
      <c r="AF112" s="782" t="s">
        <v>450</v>
      </c>
      <c r="AG112" s="780"/>
      <c r="AH112" s="780"/>
      <c r="AI112" s="780"/>
      <c r="AJ112" s="781"/>
      <c r="AK112" s="782" t="s">
        <v>393</v>
      </c>
      <c r="AL112" s="780"/>
      <c r="AM112" s="780"/>
      <c r="AN112" s="780"/>
      <c r="AO112" s="781"/>
      <c r="AP112" s="824" t="s">
        <v>451</v>
      </c>
      <c r="AQ112" s="825"/>
      <c r="AR112" s="825"/>
      <c r="AS112" s="825"/>
      <c r="AT112" s="826"/>
      <c r="AU112" s="932"/>
      <c r="AV112" s="933"/>
      <c r="AW112" s="933"/>
      <c r="AX112" s="933"/>
      <c r="AY112" s="933"/>
      <c r="AZ112" s="815" t="s">
        <v>460</v>
      </c>
      <c r="BA112" s="752"/>
      <c r="BB112" s="752"/>
      <c r="BC112" s="752"/>
      <c r="BD112" s="752"/>
      <c r="BE112" s="752"/>
      <c r="BF112" s="752"/>
      <c r="BG112" s="752"/>
      <c r="BH112" s="752"/>
      <c r="BI112" s="752"/>
      <c r="BJ112" s="752"/>
      <c r="BK112" s="752"/>
      <c r="BL112" s="752"/>
      <c r="BM112" s="752"/>
      <c r="BN112" s="752"/>
      <c r="BO112" s="752"/>
      <c r="BP112" s="753"/>
      <c r="BQ112" s="816">
        <v>46361830</v>
      </c>
      <c r="BR112" s="817"/>
      <c r="BS112" s="817"/>
      <c r="BT112" s="817"/>
      <c r="BU112" s="817"/>
      <c r="BV112" s="817">
        <v>44641749</v>
      </c>
      <c r="BW112" s="817"/>
      <c r="BX112" s="817"/>
      <c r="BY112" s="817"/>
      <c r="BZ112" s="817"/>
      <c r="CA112" s="817">
        <v>42128308</v>
      </c>
      <c r="CB112" s="817"/>
      <c r="CC112" s="817"/>
      <c r="CD112" s="817"/>
      <c r="CE112" s="817"/>
      <c r="CF112" s="875">
        <v>55.5</v>
      </c>
      <c r="CG112" s="876"/>
      <c r="CH112" s="876"/>
      <c r="CI112" s="876"/>
      <c r="CJ112" s="876"/>
      <c r="CK112" s="927"/>
      <c r="CL112" s="821"/>
      <c r="CM112" s="815" t="s">
        <v>461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393</v>
      </c>
      <c r="DH112" s="817"/>
      <c r="DI112" s="817"/>
      <c r="DJ112" s="817"/>
      <c r="DK112" s="817"/>
      <c r="DL112" s="817" t="s">
        <v>393</v>
      </c>
      <c r="DM112" s="817"/>
      <c r="DN112" s="817"/>
      <c r="DO112" s="817"/>
      <c r="DP112" s="817"/>
      <c r="DQ112" s="817" t="s">
        <v>450</v>
      </c>
      <c r="DR112" s="817"/>
      <c r="DS112" s="817"/>
      <c r="DT112" s="817"/>
      <c r="DU112" s="817"/>
      <c r="DV112" s="794" t="s">
        <v>457</v>
      </c>
      <c r="DW112" s="794"/>
      <c r="DX112" s="794"/>
      <c r="DY112" s="794"/>
      <c r="DZ112" s="795"/>
    </row>
    <row r="113" spans="1:130" s="230" customFormat="1" ht="26.25" customHeight="1" x14ac:dyDescent="0.15">
      <c r="A113" s="914"/>
      <c r="B113" s="915"/>
      <c r="C113" s="752" t="s">
        <v>462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4779576</v>
      </c>
      <c r="AB113" s="919"/>
      <c r="AC113" s="919"/>
      <c r="AD113" s="919"/>
      <c r="AE113" s="920"/>
      <c r="AF113" s="921">
        <v>4750770</v>
      </c>
      <c r="AG113" s="919"/>
      <c r="AH113" s="919"/>
      <c r="AI113" s="919"/>
      <c r="AJ113" s="920"/>
      <c r="AK113" s="921">
        <v>4477273</v>
      </c>
      <c r="AL113" s="919"/>
      <c r="AM113" s="919"/>
      <c r="AN113" s="919"/>
      <c r="AO113" s="920"/>
      <c r="AP113" s="922">
        <v>5.9</v>
      </c>
      <c r="AQ113" s="923"/>
      <c r="AR113" s="923"/>
      <c r="AS113" s="923"/>
      <c r="AT113" s="924"/>
      <c r="AU113" s="932"/>
      <c r="AV113" s="933"/>
      <c r="AW113" s="933"/>
      <c r="AX113" s="933"/>
      <c r="AY113" s="933"/>
      <c r="AZ113" s="815" t="s">
        <v>463</v>
      </c>
      <c r="BA113" s="752"/>
      <c r="BB113" s="752"/>
      <c r="BC113" s="752"/>
      <c r="BD113" s="752"/>
      <c r="BE113" s="752"/>
      <c r="BF113" s="752"/>
      <c r="BG113" s="752"/>
      <c r="BH113" s="752"/>
      <c r="BI113" s="752"/>
      <c r="BJ113" s="752"/>
      <c r="BK113" s="752"/>
      <c r="BL113" s="752"/>
      <c r="BM113" s="752"/>
      <c r="BN113" s="752"/>
      <c r="BO113" s="752"/>
      <c r="BP113" s="753"/>
      <c r="BQ113" s="816">
        <v>12893557</v>
      </c>
      <c r="BR113" s="817"/>
      <c r="BS113" s="817"/>
      <c r="BT113" s="817"/>
      <c r="BU113" s="817"/>
      <c r="BV113" s="817">
        <v>14106588</v>
      </c>
      <c r="BW113" s="817"/>
      <c r="BX113" s="817"/>
      <c r="BY113" s="817"/>
      <c r="BZ113" s="817"/>
      <c r="CA113" s="817">
        <v>13612919</v>
      </c>
      <c r="CB113" s="817"/>
      <c r="CC113" s="817"/>
      <c r="CD113" s="817"/>
      <c r="CE113" s="817"/>
      <c r="CF113" s="875">
        <v>17.899999999999999</v>
      </c>
      <c r="CG113" s="876"/>
      <c r="CH113" s="876"/>
      <c r="CI113" s="876"/>
      <c r="CJ113" s="876"/>
      <c r="CK113" s="927"/>
      <c r="CL113" s="821"/>
      <c r="CM113" s="815" t="s">
        <v>464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395</v>
      </c>
      <c r="DH113" s="780"/>
      <c r="DI113" s="780"/>
      <c r="DJ113" s="780"/>
      <c r="DK113" s="781"/>
      <c r="DL113" s="782" t="s">
        <v>395</v>
      </c>
      <c r="DM113" s="780"/>
      <c r="DN113" s="780"/>
      <c r="DO113" s="780"/>
      <c r="DP113" s="781"/>
      <c r="DQ113" s="782" t="s">
        <v>454</v>
      </c>
      <c r="DR113" s="780"/>
      <c r="DS113" s="780"/>
      <c r="DT113" s="780"/>
      <c r="DU113" s="781"/>
      <c r="DV113" s="824" t="s">
        <v>393</v>
      </c>
      <c r="DW113" s="825"/>
      <c r="DX113" s="825"/>
      <c r="DY113" s="825"/>
      <c r="DZ113" s="826"/>
    </row>
    <row r="114" spans="1:130" s="230" customFormat="1" ht="26.25" customHeight="1" x14ac:dyDescent="0.15">
      <c r="A114" s="914"/>
      <c r="B114" s="915"/>
      <c r="C114" s="752" t="s">
        <v>465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860149</v>
      </c>
      <c r="AB114" s="780"/>
      <c r="AC114" s="780"/>
      <c r="AD114" s="780"/>
      <c r="AE114" s="781"/>
      <c r="AF114" s="782">
        <v>930563</v>
      </c>
      <c r="AG114" s="780"/>
      <c r="AH114" s="780"/>
      <c r="AI114" s="780"/>
      <c r="AJ114" s="781"/>
      <c r="AK114" s="782">
        <v>745505</v>
      </c>
      <c r="AL114" s="780"/>
      <c r="AM114" s="780"/>
      <c r="AN114" s="780"/>
      <c r="AO114" s="781"/>
      <c r="AP114" s="824">
        <v>1</v>
      </c>
      <c r="AQ114" s="825"/>
      <c r="AR114" s="825"/>
      <c r="AS114" s="825"/>
      <c r="AT114" s="826"/>
      <c r="AU114" s="932"/>
      <c r="AV114" s="933"/>
      <c r="AW114" s="933"/>
      <c r="AX114" s="933"/>
      <c r="AY114" s="933"/>
      <c r="AZ114" s="815" t="s">
        <v>466</v>
      </c>
      <c r="BA114" s="752"/>
      <c r="BB114" s="752"/>
      <c r="BC114" s="752"/>
      <c r="BD114" s="752"/>
      <c r="BE114" s="752"/>
      <c r="BF114" s="752"/>
      <c r="BG114" s="752"/>
      <c r="BH114" s="752"/>
      <c r="BI114" s="752"/>
      <c r="BJ114" s="752"/>
      <c r="BK114" s="752"/>
      <c r="BL114" s="752"/>
      <c r="BM114" s="752"/>
      <c r="BN114" s="752"/>
      <c r="BO114" s="752"/>
      <c r="BP114" s="753"/>
      <c r="BQ114" s="816">
        <v>22507198</v>
      </c>
      <c r="BR114" s="817"/>
      <c r="BS114" s="817"/>
      <c r="BT114" s="817"/>
      <c r="BU114" s="817"/>
      <c r="BV114" s="817">
        <v>22629295</v>
      </c>
      <c r="BW114" s="817"/>
      <c r="BX114" s="817"/>
      <c r="BY114" s="817"/>
      <c r="BZ114" s="817"/>
      <c r="CA114" s="817">
        <v>22331768</v>
      </c>
      <c r="CB114" s="817"/>
      <c r="CC114" s="817"/>
      <c r="CD114" s="817"/>
      <c r="CE114" s="817"/>
      <c r="CF114" s="875">
        <v>29.4</v>
      </c>
      <c r="CG114" s="876"/>
      <c r="CH114" s="876"/>
      <c r="CI114" s="876"/>
      <c r="CJ114" s="876"/>
      <c r="CK114" s="927"/>
      <c r="CL114" s="821"/>
      <c r="CM114" s="815" t="s">
        <v>467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393</v>
      </c>
      <c r="DH114" s="780"/>
      <c r="DI114" s="780"/>
      <c r="DJ114" s="780"/>
      <c r="DK114" s="781"/>
      <c r="DL114" s="782" t="s">
        <v>468</v>
      </c>
      <c r="DM114" s="780"/>
      <c r="DN114" s="780"/>
      <c r="DO114" s="780"/>
      <c r="DP114" s="781"/>
      <c r="DQ114" s="782" t="s">
        <v>395</v>
      </c>
      <c r="DR114" s="780"/>
      <c r="DS114" s="780"/>
      <c r="DT114" s="780"/>
      <c r="DU114" s="781"/>
      <c r="DV114" s="824" t="s">
        <v>393</v>
      </c>
      <c r="DW114" s="825"/>
      <c r="DX114" s="825"/>
      <c r="DY114" s="825"/>
      <c r="DZ114" s="826"/>
    </row>
    <row r="115" spans="1:130" s="230" customFormat="1" ht="26.25" customHeight="1" x14ac:dyDescent="0.15">
      <c r="A115" s="914"/>
      <c r="B115" s="915"/>
      <c r="C115" s="752" t="s">
        <v>469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127984</v>
      </c>
      <c r="AB115" s="919"/>
      <c r="AC115" s="919"/>
      <c r="AD115" s="919"/>
      <c r="AE115" s="920"/>
      <c r="AF115" s="921">
        <v>60546</v>
      </c>
      <c r="AG115" s="919"/>
      <c r="AH115" s="919"/>
      <c r="AI115" s="919"/>
      <c r="AJ115" s="920"/>
      <c r="AK115" s="921">
        <v>35997</v>
      </c>
      <c r="AL115" s="919"/>
      <c r="AM115" s="919"/>
      <c r="AN115" s="919"/>
      <c r="AO115" s="920"/>
      <c r="AP115" s="922">
        <v>0</v>
      </c>
      <c r="AQ115" s="923"/>
      <c r="AR115" s="923"/>
      <c r="AS115" s="923"/>
      <c r="AT115" s="924"/>
      <c r="AU115" s="932"/>
      <c r="AV115" s="933"/>
      <c r="AW115" s="933"/>
      <c r="AX115" s="933"/>
      <c r="AY115" s="933"/>
      <c r="AZ115" s="815" t="s">
        <v>470</v>
      </c>
      <c r="BA115" s="752"/>
      <c r="BB115" s="752"/>
      <c r="BC115" s="752"/>
      <c r="BD115" s="752"/>
      <c r="BE115" s="752"/>
      <c r="BF115" s="752"/>
      <c r="BG115" s="752"/>
      <c r="BH115" s="752"/>
      <c r="BI115" s="752"/>
      <c r="BJ115" s="752"/>
      <c r="BK115" s="752"/>
      <c r="BL115" s="752"/>
      <c r="BM115" s="752"/>
      <c r="BN115" s="752"/>
      <c r="BO115" s="752"/>
      <c r="BP115" s="753"/>
      <c r="BQ115" s="816">
        <v>1058878</v>
      </c>
      <c r="BR115" s="817"/>
      <c r="BS115" s="817"/>
      <c r="BT115" s="817"/>
      <c r="BU115" s="817"/>
      <c r="BV115" s="817">
        <v>1169059</v>
      </c>
      <c r="BW115" s="817"/>
      <c r="BX115" s="817"/>
      <c r="BY115" s="817"/>
      <c r="BZ115" s="817"/>
      <c r="CA115" s="817">
        <v>1129771</v>
      </c>
      <c r="CB115" s="817"/>
      <c r="CC115" s="817"/>
      <c r="CD115" s="817"/>
      <c r="CE115" s="817"/>
      <c r="CF115" s="875">
        <v>1.5</v>
      </c>
      <c r="CG115" s="876"/>
      <c r="CH115" s="876"/>
      <c r="CI115" s="876"/>
      <c r="CJ115" s="876"/>
      <c r="CK115" s="927"/>
      <c r="CL115" s="821"/>
      <c r="CM115" s="815" t="s">
        <v>471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4161684</v>
      </c>
      <c r="DH115" s="780"/>
      <c r="DI115" s="780"/>
      <c r="DJ115" s="780"/>
      <c r="DK115" s="781"/>
      <c r="DL115" s="782">
        <v>3804809</v>
      </c>
      <c r="DM115" s="780"/>
      <c r="DN115" s="780"/>
      <c r="DO115" s="780"/>
      <c r="DP115" s="781"/>
      <c r="DQ115" s="782">
        <v>3596797</v>
      </c>
      <c r="DR115" s="780"/>
      <c r="DS115" s="780"/>
      <c r="DT115" s="780"/>
      <c r="DU115" s="781"/>
      <c r="DV115" s="824">
        <v>4.7</v>
      </c>
      <c r="DW115" s="825"/>
      <c r="DX115" s="825"/>
      <c r="DY115" s="825"/>
      <c r="DZ115" s="826"/>
    </row>
    <row r="116" spans="1:130" s="230" customFormat="1" ht="26.25" customHeight="1" x14ac:dyDescent="0.15">
      <c r="A116" s="916"/>
      <c r="B116" s="917"/>
      <c r="C116" s="839" t="s">
        <v>472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393</v>
      </c>
      <c r="AB116" s="780"/>
      <c r="AC116" s="780"/>
      <c r="AD116" s="780"/>
      <c r="AE116" s="781"/>
      <c r="AF116" s="782" t="s">
        <v>452</v>
      </c>
      <c r="AG116" s="780"/>
      <c r="AH116" s="780"/>
      <c r="AI116" s="780"/>
      <c r="AJ116" s="781"/>
      <c r="AK116" s="782" t="s">
        <v>473</v>
      </c>
      <c r="AL116" s="780"/>
      <c r="AM116" s="780"/>
      <c r="AN116" s="780"/>
      <c r="AO116" s="781"/>
      <c r="AP116" s="824" t="s">
        <v>450</v>
      </c>
      <c r="AQ116" s="825"/>
      <c r="AR116" s="825"/>
      <c r="AS116" s="825"/>
      <c r="AT116" s="826"/>
      <c r="AU116" s="932"/>
      <c r="AV116" s="933"/>
      <c r="AW116" s="933"/>
      <c r="AX116" s="933"/>
      <c r="AY116" s="933"/>
      <c r="AZ116" s="909" t="s">
        <v>474</v>
      </c>
      <c r="BA116" s="910"/>
      <c r="BB116" s="910"/>
      <c r="BC116" s="910"/>
      <c r="BD116" s="910"/>
      <c r="BE116" s="910"/>
      <c r="BF116" s="910"/>
      <c r="BG116" s="910"/>
      <c r="BH116" s="910"/>
      <c r="BI116" s="910"/>
      <c r="BJ116" s="910"/>
      <c r="BK116" s="910"/>
      <c r="BL116" s="910"/>
      <c r="BM116" s="910"/>
      <c r="BN116" s="910"/>
      <c r="BO116" s="910"/>
      <c r="BP116" s="911"/>
      <c r="BQ116" s="816" t="s">
        <v>452</v>
      </c>
      <c r="BR116" s="817"/>
      <c r="BS116" s="817"/>
      <c r="BT116" s="817"/>
      <c r="BU116" s="817"/>
      <c r="BV116" s="817" t="s">
        <v>450</v>
      </c>
      <c r="BW116" s="817"/>
      <c r="BX116" s="817"/>
      <c r="BY116" s="817"/>
      <c r="BZ116" s="817"/>
      <c r="CA116" s="817" t="s">
        <v>393</v>
      </c>
      <c r="CB116" s="817"/>
      <c r="CC116" s="817"/>
      <c r="CD116" s="817"/>
      <c r="CE116" s="817"/>
      <c r="CF116" s="875" t="s">
        <v>452</v>
      </c>
      <c r="CG116" s="876"/>
      <c r="CH116" s="876"/>
      <c r="CI116" s="876"/>
      <c r="CJ116" s="876"/>
      <c r="CK116" s="927"/>
      <c r="CL116" s="821"/>
      <c r="CM116" s="815" t="s">
        <v>475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160531</v>
      </c>
      <c r="DH116" s="780"/>
      <c r="DI116" s="780"/>
      <c r="DJ116" s="780"/>
      <c r="DK116" s="781"/>
      <c r="DL116" s="782">
        <v>102950</v>
      </c>
      <c r="DM116" s="780"/>
      <c r="DN116" s="780"/>
      <c r="DO116" s="780"/>
      <c r="DP116" s="781"/>
      <c r="DQ116" s="782">
        <v>463287</v>
      </c>
      <c r="DR116" s="780"/>
      <c r="DS116" s="780"/>
      <c r="DT116" s="780"/>
      <c r="DU116" s="781"/>
      <c r="DV116" s="824">
        <v>0.6</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476</v>
      </c>
      <c r="Z117" s="897"/>
      <c r="AA117" s="902">
        <v>21757969</v>
      </c>
      <c r="AB117" s="903"/>
      <c r="AC117" s="903"/>
      <c r="AD117" s="903"/>
      <c r="AE117" s="904"/>
      <c r="AF117" s="905">
        <v>21921572</v>
      </c>
      <c r="AG117" s="903"/>
      <c r="AH117" s="903"/>
      <c r="AI117" s="903"/>
      <c r="AJ117" s="904"/>
      <c r="AK117" s="905">
        <v>21761442</v>
      </c>
      <c r="AL117" s="903"/>
      <c r="AM117" s="903"/>
      <c r="AN117" s="903"/>
      <c r="AO117" s="904"/>
      <c r="AP117" s="906"/>
      <c r="AQ117" s="907"/>
      <c r="AR117" s="907"/>
      <c r="AS117" s="907"/>
      <c r="AT117" s="908"/>
      <c r="AU117" s="932"/>
      <c r="AV117" s="933"/>
      <c r="AW117" s="933"/>
      <c r="AX117" s="933"/>
      <c r="AY117" s="933"/>
      <c r="AZ117" s="863" t="s">
        <v>477</v>
      </c>
      <c r="BA117" s="864"/>
      <c r="BB117" s="864"/>
      <c r="BC117" s="864"/>
      <c r="BD117" s="864"/>
      <c r="BE117" s="864"/>
      <c r="BF117" s="864"/>
      <c r="BG117" s="864"/>
      <c r="BH117" s="864"/>
      <c r="BI117" s="864"/>
      <c r="BJ117" s="864"/>
      <c r="BK117" s="864"/>
      <c r="BL117" s="864"/>
      <c r="BM117" s="864"/>
      <c r="BN117" s="864"/>
      <c r="BO117" s="864"/>
      <c r="BP117" s="865"/>
      <c r="BQ117" s="816" t="s">
        <v>452</v>
      </c>
      <c r="BR117" s="817"/>
      <c r="BS117" s="817"/>
      <c r="BT117" s="817"/>
      <c r="BU117" s="817"/>
      <c r="BV117" s="817" t="s">
        <v>473</v>
      </c>
      <c r="BW117" s="817"/>
      <c r="BX117" s="817"/>
      <c r="BY117" s="817"/>
      <c r="BZ117" s="817"/>
      <c r="CA117" s="817" t="s">
        <v>468</v>
      </c>
      <c r="CB117" s="817"/>
      <c r="CC117" s="817"/>
      <c r="CD117" s="817"/>
      <c r="CE117" s="817"/>
      <c r="CF117" s="875" t="s">
        <v>452</v>
      </c>
      <c r="CG117" s="876"/>
      <c r="CH117" s="876"/>
      <c r="CI117" s="876"/>
      <c r="CJ117" s="876"/>
      <c r="CK117" s="927"/>
      <c r="CL117" s="821"/>
      <c r="CM117" s="815" t="s">
        <v>478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473</v>
      </c>
      <c r="DH117" s="780"/>
      <c r="DI117" s="780"/>
      <c r="DJ117" s="780"/>
      <c r="DK117" s="781"/>
      <c r="DL117" s="782" t="s">
        <v>393</v>
      </c>
      <c r="DM117" s="780"/>
      <c r="DN117" s="780"/>
      <c r="DO117" s="780"/>
      <c r="DP117" s="781"/>
      <c r="DQ117" s="782" t="s">
        <v>395</v>
      </c>
      <c r="DR117" s="780"/>
      <c r="DS117" s="780"/>
      <c r="DT117" s="780"/>
      <c r="DU117" s="781"/>
      <c r="DV117" s="824" t="s">
        <v>450</v>
      </c>
      <c r="DW117" s="825"/>
      <c r="DX117" s="825"/>
      <c r="DY117" s="825"/>
      <c r="DZ117" s="826"/>
    </row>
    <row r="118" spans="1:130" s="230" customFormat="1" ht="26.25" customHeight="1" x14ac:dyDescent="0.15">
      <c r="A118" s="895" t="s">
        <v>445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442</v>
      </c>
      <c r="AB118" s="896"/>
      <c r="AC118" s="896"/>
      <c r="AD118" s="896"/>
      <c r="AE118" s="897"/>
      <c r="AF118" s="898" t="s">
        <v>443</v>
      </c>
      <c r="AG118" s="896"/>
      <c r="AH118" s="896"/>
      <c r="AI118" s="896"/>
      <c r="AJ118" s="897"/>
      <c r="AK118" s="898" t="s">
        <v>311</v>
      </c>
      <c r="AL118" s="896"/>
      <c r="AM118" s="896"/>
      <c r="AN118" s="896"/>
      <c r="AO118" s="897"/>
      <c r="AP118" s="899" t="s">
        <v>444</v>
      </c>
      <c r="AQ118" s="900"/>
      <c r="AR118" s="900"/>
      <c r="AS118" s="900"/>
      <c r="AT118" s="901"/>
      <c r="AU118" s="932"/>
      <c r="AV118" s="933"/>
      <c r="AW118" s="933"/>
      <c r="AX118" s="933"/>
      <c r="AY118" s="933"/>
      <c r="AZ118" s="838" t="s">
        <v>479</v>
      </c>
      <c r="BA118" s="839"/>
      <c r="BB118" s="839"/>
      <c r="BC118" s="839"/>
      <c r="BD118" s="839"/>
      <c r="BE118" s="839"/>
      <c r="BF118" s="839"/>
      <c r="BG118" s="839"/>
      <c r="BH118" s="839"/>
      <c r="BI118" s="839"/>
      <c r="BJ118" s="839"/>
      <c r="BK118" s="839"/>
      <c r="BL118" s="839"/>
      <c r="BM118" s="839"/>
      <c r="BN118" s="839"/>
      <c r="BO118" s="839"/>
      <c r="BP118" s="840"/>
      <c r="BQ118" s="879" t="s">
        <v>393</v>
      </c>
      <c r="BR118" s="845"/>
      <c r="BS118" s="845"/>
      <c r="BT118" s="845"/>
      <c r="BU118" s="845"/>
      <c r="BV118" s="845" t="s">
        <v>395</v>
      </c>
      <c r="BW118" s="845"/>
      <c r="BX118" s="845"/>
      <c r="BY118" s="845"/>
      <c r="BZ118" s="845"/>
      <c r="CA118" s="845" t="s">
        <v>452</v>
      </c>
      <c r="CB118" s="845"/>
      <c r="CC118" s="845"/>
      <c r="CD118" s="845"/>
      <c r="CE118" s="845"/>
      <c r="CF118" s="875" t="s">
        <v>454</v>
      </c>
      <c r="CG118" s="876"/>
      <c r="CH118" s="876"/>
      <c r="CI118" s="876"/>
      <c r="CJ118" s="876"/>
      <c r="CK118" s="927"/>
      <c r="CL118" s="821"/>
      <c r="CM118" s="815" t="s">
        <v>480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450</v>
      </c>
      <c r="DH118" s="780"/>
      <c r="DI118" s="780"/>
      <c r="DJ118" s="780"/>
      <c r="DK118" s="781"/>
      <c r="DL118" s="782" t="s">
        <v>452</v>
      </c>
      <c r="DM118" s="780"/>
      <c r="DN118" s="780"/>
      <c r="DO118" s="780"/>
      <c r="DP118" s="781"/>
      <c r="DQ118" s="782" t="s">
        <v>452</v>
      </c>
      <c r="DR118" s="780"/>
      <c r="DS118" s="780"/>
      <c r="DT118" s="780"/>
      <c r="DU118" s="781"/>
      <c r="DV118" s="824" t="s">
        <v>395</v>
      </c>
      <c r="DW118" s="825"/>
      <c r="DX118" s="825"/>
      <c r="DY118" s="825"/>
      <c r="DZ118" s="826"/>
    </row>
    <row r="119" spans="1:130" s="230" customFormat="1" ht="26.25" customHeight="1" x14ac:dyDescent="0.15">
      <c r="A119" s="818" t="s">
        <v>448</v>
      </c>
      <c r="B119" s="819"/>
      <c r="C119" s="860" t="s">
        <v>449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62061</v>
      </c>
      <c r="AB119" s="889"/>
      <c r="AC119" s="889"/>
      <c r="AD119" s="889"/>
      <c r="AE119" s="890"/>
      <c r="AF119" s="891" t="s">
        <v>468</v>
      </c>
      <c r="AG119" s="889"/>
      <c r="AH119" s="889"/>
      <c r="AI119" s="889"/>
      <c r="AJ119" s="890"/>
      <c r="AK119" s="891" t="s">
        <v>452</v>
      </c>
      <c r="AL119" s="889"/>
      <c r="AM119" s="889"/>
      <c r="AN119" s="889"/>
      <c r="AO119" s="890"/>
      <c r="AP119" s="892" t="s">
        <v>454</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481</v>
      </c>
      <c r="BP119" s="878"/>
      <c r="BQ119" s="879">
        <v>247659918</v>
      </c>
      <c r="BR119" s="845"/>
      <c r="BS119" s="845"/>
      <c r="BT119" s="845"/>
      <c r="BU119" s="845"/>
      <c r="BV119" s="845">
        <v>242527205</v>
      </c>
      <c r="BW119" s="845"/>
      <c r="BX119" s="845"/>
      <c r="BY119" s="845"/>
      <c r="BZ119" s="845"/>
      <c r="CA119" s="845">
        <v>230740361</v>
      </c>
      <c r="CB119" s="845"/>
      <c r="CC119" s="845"/>
      <c r="CD119" s="845"/>
      <c r="CE119" s="845"/>
      <c r="CF119" s="748"/>
      <c r="CG119" s="749"/>
      <c r="CH119" s="749"/>
      <c r="CI119" s="749"/>
      <c r="CJ119" s="834"/>
      <c r="CK119" s="928"/>
      <c r="CL119" s="823"/>
      <c r="CM119" s="838" t="s">
        <v>482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607</v>
      </c>
      <c r="DH119" s="764"/>
      <c r="DI119" s="764"/>
      <c r="DJ119" s="764"/>
      <c r="DK119" s="765"/>
      <c r="DL119" s="766">
        <v>48633</v>
      </c>
      <c r="DM119" s="764"/>
      <c r="DN119" s="764"/>
      <c r="DO119" s="764"/>
      <c r="DP119" s="765"/>
      <c r="DQ119" s="766">
        <v>16982</v>
      </c>
      <c r="DR119" s="764"/>
      <c r="DS119" s="764"/>
      <c r="DT119" s="764"/>
      <c r="DU119" s="765"/>
      <c r="DV119" s="848">
        <v>0</v>
      </c>
      <c r="DW119" s="849"/>
      <c r="DX119" s="849"/>
      <c r="DY119" s="849"/>
      <c r="DZ119" s="850"/>
    </row>
    <row r="120" spans="1:130" s="230" customFormat="1" ht="26.25" customHeight="1" x14ac:dyDescent="0.15">
      <c r="A120" s="820"/>
      <c r="B120" s="821"/>
      <c r="C120" s="815" t="s">
        <v>456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454</v>
      </c>
      <c r="AB120" s="780"/>
      <c r="AC120" s="780"/>
      <c r="AD120" s="780"/>
      <c r="AE120" s="781"/>
      <c r="AF120" s="782" t="s">
        <v>132</v>
      </c>
      <c r="AG120" s="780"/>
      <c r="AH120" s="780"/>
      <c r="AI120" s="780"/>
      <c r="AJ120" s="781"/>
      <c r="AK120" s="782" t="s">
        <v>395</v>
      </c>
      <c r="AL120" s="780"/>
      <c r="AM120" s="780"/>
      <c r="AN120" s="780"/>
      <c r="AO120" s="781"/>
      <c r="AP120" s="824" t="s">
        <v>473</v>
      </c>
      <c r="AQ120" s="825"/>
      <c r="AR120" s="825"/>
      <c r="AS120" s="825"/>
      <c r="AT120" s="826"/>
      <c r="AU120" s="880" t="s">
        <v>483</v>
      </c>
      <c r="AV120" s="881"/>
      <c r="AW120" s="881"/>
      <c r="AX120" s="881"/>
      <c r="AY120" s="882"/>
      <c r="AZ120" s="860" t="s">
        <v>484</v>
      </c>
      <c r="BA120" s="808"/>
      <c r="BB120" s="808"/>
      <c r="BC120" s="808"/>
      <c r="BD120" s="808"/>
      <c r="BE120" s="808"/>
      <c r="BF120" s="808"/>
      <c r="BG120" s="808"/>
      <c r="BH120" s="808"/>
      <c r="BI120" s="808"/>
      <c r="BJ120" s="808"/>
      <c r="BK120" s="808"/>
      <c r="BL120" s="808"/>
      <c r="BM120" s="808"/>
      <c r="BN120" s="808"/>
      <c r="BO120" s="808"/>
      <c r="BP120" s="809"/>
      <c r="BQ120" s="861">
        <v>27732483</v>
      </c>
      <c r="BR120" s="842"/>
      <c r="BS120" s="842"/>
      <c r="BT120" s="842"/>
      <c r="BU120" s="842"/>
      <c r="BV120" s="842">
        <v>34148068</v>
      </c>
      <c r="BW120" s="842"/>
      <c r="BX120" s="842"/>
      <c r="BY120" s="842"/>
      <c r="BZ120" s="842"/>
      <c r="CA120" s="842">
        <v>36839520</v>
      </c>
      <c r="CB120" s="842"/>
      <c r="CC120" s="842"/>
      <c r="CD120" s="842"/>
      <c r="CE120" s="842"/>
      <c r="CF120" s="866">
        <v>48.5</v>
      </c>
      <c r="CG120" s="867"/>
      <c r="CH120" s="867"/>
      <c r="CI120" s="867"/>
      <c r="CJ120" s="867"/>
      <c r="CK120" s="868" t="s">
        <v>485</v>
      </c>
      <c r="CL120" s="852"/>
      <c r="CM120" s="852"/>
      <c r="CN120" s="852"/>
      <c r="CO120" s="853"/>
      <c r="CP120" s="872" t="s">
        <v>486</v>
      </c>
      <c r="CQ120" s="873"/>
      <c r="CR120" s="873"/>
      <c r="CS120" s="873"/>
      <c r="CT120" s="873"/>
      <c r="CU120" s="873"/>
      <c r="CV120" s="873"/>
      <c r="CW120" s="873"/>
      <c r="CX120" s="873"/>
      <c r="CY120" s="873"/>
      <c r="CZ120" s="873"/>
      <c r="DA120" s="873"/>
      <c r="DB120" s="873"/>
      <c r="DC120" s="873"/>
      <c r="DD120" s="873"/>
      <c r="DE120" s="873"/>
      <c r="DF120" s="874"/>
      <c r="DG120" s="861">
        <v>42001375</v>
      </c>
      <c r="DH120" s="842"/>
      <c r="DI120" s="842"/>
      <c r="DJ120" s="842"/>
      <c r="DK120" s="842"/>
      <c r="DL120" s="842">
        <v>40422069</v>
      </c>
      <c r="DM120" s="842"/>
      <c r="DN120" s="842"/>
      <c r="DO120" s="842"/>
      <c r="DP120" s="842"/>
      <c r="DQ120" s="842">
        <v>38122171</v>
      </c>
      <c r="DR120" s="842"/>
      <c r="DS120" s="842"/>
      <c r="DT120" s="842"/>
      <c r="DU120" s="842"/>
      <c r="DV120" s="843">
        <v>50.2</v>
      </c>
      <c r="DW120" s="843"/>
      <c r="DX120" s="843"/>
      <c r="DY120" s="843"/>
      <c r="DZ120" s="844"/>
    </row>
    <row r="121" spans="1:130" s="230" customFormat="1" ht="26.25" customHeight="1" x14ac:dyDescent="0.15">
      <c r="A121" s="820"/>
      <c r="B121" s="821"/>
      <c r="C121" s="863" t="s">
        <v>487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450</v>
      </c>
      <c r="AB121" s="780"/>
      <c r="AC121" s="780"/>
      <c r="AD121" s="780"/>
      <c r="AE121" s="781"/>
      <c r="AF121" s="782" t="s">
        <v>395</v>
      </c>
      <c r="AG121" s="780"/>
      <c r="AH121" s="780"/>
      <c r="AI121" s="780"/>
      <c r="AJ121" s="781"/>
      <c r="AK121" s="782" t="s">
        <v>395</v>
      </c>
      <c r="AL121" s="780"/>
      <c r="AM121" s="780"/>
      <c r="AN121" s="780"/>
      <c r="AO121" s="781"/>
      <c r="AP121" s="824" t="s">
        <v>473</v>
      </c>
      <c r="AQ121" s="825"/>
      <c r="AR121" s="825"/>
      <c r="AS121" s="825"/>
      <c r="AT121" s="826"/>
      <c r="AU121" s="883"/>
      <c r="AV121" s="884"/>
      <c r="AW121" s="884"/>
      <c r="AX121" s="884"/>
      <c r="AY121" s="885"/>
      <c r="AZ121" s="815" t="s">
        <v>488</v>
      </c>
      <c r="BA121" s="752"/>
      <c r="BB121" s="752"/>
      <c r="BC121" s="752"/>
      <c r="BD121" s="752"/>
      <c r="BE121" s="752"/>
      <c r="BF121" s="752"/>
      <c r="BG121" s="752"/>
      <c r="BH121" s="752"/>
      <c r="BI121" s="752"/>
      <c r="BJ121" s="752"/>
      <c r="BK121" s="752"/>
      <c r="BL121" s="752"/>
      <c r="BM121" s="752"/>
      <c r="BN121" s="752"/>
      <c r="BO121" s="752"/>
      <c r="BP121" s="753"/>
      <c r="BQ121" s="816">
        <v>26341658</v>
      </c>
      <c r="BR121" s="817"/>
      <c r="BS121" s="817"/>
      <c r="BT121" s="817"/>
      <c r="BU121" s="817"/>
      <c r="BV121" s="817">
        <v>25210592</v>
      </c>
      <c r="BW121" s="817"/>
      <c r="BX121" s="817"/>
      <c r="BY121" s="817"/>
      <c r="BZ121" s="817"/>
      <c r="CA121" s="817">
        <v>21923620</v>
      </c>
      <c r="CB121" s="817"/>
      <c r="CC121" s="817"/>
      <c r="CD121" s="817"/>
      <c r="CE121" s="817"/>
      <c r="CF121" s="875">
        <v>28.9</v>
      </c>
      <c r="CG121" s="876"/>
      <c r="CH121" s="876"/>
      <c r="CI121" s="876"/>
      <c r="CJ121" s="876"/>
      <c r="CK121" s="869"/>
      <c r="CL121" s="855"/>
      <c r="CM121" s="855"/>
      <c r="CN121" s="855"/>
      <c r="CO121" s="856"/>
      <c r="CP121" s="835" t="s">
        <v>489</v>
      </c>
      <c r="CQ121" s="836"/>
      <c r="CR121" s="836"/>
      <c r="CS121" s="836"/>
      <c r="CT121" s="836"/>
      <c r="CU121" s="836"/>
      <c r="CV121" s="836"/>
      <c r="CW121" s="836"/>
      <c r="CX121" s="836"/>
      <c r="CY121" s="836"/>
      <c r="CZ121" s="836"/>
      <c r="DA121" s="836"/>
      <c r="DB121" s="836"/>
      <c r="DC121" s="836"/>
      <c r="DD121" s="836"/>
      <c r="DE121" s="836"/>
      <c r="DF121" s="837"/>
      <c r="DG121" s="816">
        <v>3972824</v>
      </c>
      <c r="DH121" s="817"/>
      <c r="DI121" s="817"/>
      <c r="DJ121" s="817"/>
      <c r="DK121" s="817"/>
      <c r="DL121" s="817">
        <v>3841156</v>
      </c>
      <c r="DM121" s="817"/>
      <c r="DN121" s="817"/>
      <c r="DO121" s="817"/>
      <c r="DP121" s="817"/>
      <c r="DQ121" s="817">
        <v>3591565</v>
      </c>
      <c r="DR121" s="817"/>
      <c r="DS121" s="817"/>
      <c r="DT121" s="817"/>
      <c r="DU121" s="817"/>
      <c r="DV121" s="794">
        <v>4.7</v>
      </c>
      <c r="DW121" s="794"/>
      <c r="DX121" s="794"/>
      <c r="DY121" s="794"/>
      <c r="DZ121" s="795"/>
    </row>
    <row r="122" spans="1:130" s="230" customFormat="1" ht="26.25" customHeight="1" x14ac:dyDescent="0.15">
      <c r="A122" s="820"/>
      <c r="B122" s="821"/>
      <c r="C122" s="815" t="s">
        <v>467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395</v>
      </c>
      <c r="AB122" s="780"/>
      <c r="AC122" s="780"/>
      <c r="AD122" s="780"/>
      <c r="AE122" s="781"/>
      <c r="AF122" s="782" t="s">
        <v>450</v>
      </c>
      <c r="AG122" s="780"/>
      <c r="AH122" s="780"/>
      <c r="AI122" s="780"/>
      <c r="AJ122" s="781"/>
      <c r="AK122" s="782" t="s">
        <v>452</v>
      </c>
      <c r="AL122" s="780"/>
      <c r="AM122" s="780"/>
      <c r="AN122" s="780"/>
      <c r="AO122" s="781"/>
      <c r="AP122" s="824" t="s">
        <v>393</v>
      </c>
      <c r="AQ122" s="825"/>
      <c r="AR122" s="825"/>
      <c r="AS122" s="825"/>
      <c r="AT122" s="826"/>
      <c r="AU122" s="883"/>
      <c r="AV122" s="884"/>
      <c r="AW122" s="884"/>
      <c r="AX122" s="884"/>
      <c r="AY122" s="885"/>
      <c r="AZ122" s="838" t="s">
        <v>490</v>
      </c>
      <c r="BA122" s="839"/>
      <c r="BB122" s="839"/>
      <c r="BC122" s="839"/>
      <c r="BD122" s="839"/>
      <c r="BE122" s="839"/>
      <c r="BF122" s="839"/>
      <c r="BG122" s="839"/>
      <c r="BH122" s="839"/>
      <c r="BI122" s="839"/>
      <c r="BJ122" s="839"/>
      <c r="BK122" s="839"/>
      <c r="BL122" s="839"/>
      <c r="BM122" s="839"/>
      <c r="BN122" s="839"/>
      <c r="BO122" s="839"/>
      <c r="BP122" s="840"/>
      <c r="BQ122" s="879">
        <v>161867083</v>
      </c>
      <c r="BR122" s="845"/>
      <c r="BS122" s="845"/>
      <c r="BT122" s="845"/>
      <c r="BU122" s="845"/>
      <c r="BV122" s="845">
        <v>157590094</v>
      </c>
      <c r="BW122" s="845"/>
      <c r="BX122" s="845"/>
      <c r="BY122" s="845"/>
      <c r="BZ122" s="845"/>
      <c r="CA122" s="845">
        <v>150912524</v>
      </c>
      <c r="CB122" s="845"/>
      <c r="CC122" s="845"/>
      <c r="CD122" s="845"/>
      <c r="CE122" s="845"/>
      <c r="CF122" s="846">
        <v>198.6</v>
      </c>
      <c r="CG122" s="847"/>
      <c r="CH122" s="847"/>
      <c r="CI122" s="847"/>
      <c r="CJ122" s="847"/>
      <c r="CK122" s="869"/>
      <c r="CL122" s="855"/>
      <c r="CM122" s="855"/>
      <c r="CN122" s="855"/>
      <c r="CO122" s="856"/>
      <c r="CP122" s="835" t="s">
        <v>491</v>
      </c>
      <c r="CQ122" s="836"/>
      <c r="CR122" s="836"/>
      <c r="CS122" s="836"/>
      <c r="CT122" s="836"/>
      <c r="CU122" s="836"/>
      <c r="CV122" s="836"/>
      <c r="CW122" s="836"/>
      <c r="CX122" s="836"/>
      <c r="CY122" s="836"/>
      <c r="CZ122" s="836"/>
      <c r="DA122" s="836"/>
      <c r="DB122" s="836"/>
      <c r="DC122" s="836"/>
      <c r="DD122" s="836"/>
      <c r="DE122" s="836"/>
      <c r="DF122" s="837"/>
      <c r="DG122" s="816">
        <v>383918</v>
      </c>
      <c r="DH122" s="817"/>
      <c r="DI122" s="817"/>
      <c r="DJ122" s="817"/>
      <c r="DK122" s="817"/>
      <c r="DL122" s="817">
        <v>370254</v>
      </c>
      <c r="DM122" s="817"/>
      <c r="DN122" s="817"/>
      <c r="DO122" s="817"/>
      <c r="DP122" s="817"/>
      <c r="DQ122" s="817">
        <v>405946</v>
      </c>
      <c r="DR122" s="817"/>
      <c r="DS122" s="817"/>
      <c r="DT122" s="817"/>
      <c r="DU122" s="817"/>
      <c r="DV122" s="794">
        <v>0.5</v>
      </c>
      <c r="DW122" s="794"/>
      <c r="DX122" s="794"/>
      <c r="DY122" s="794"/>
      <c r="DZ122" s="795"/>
    </row>
    <row r="123" spans="1:130" s="230" customFormat="1" ht="26.25" customHeight="1" x14ac:dyDescent="0.15">
      <c r="A123" s="820"/>
      <c r="B123" s="821"/>
      <c r="C123" s="815" t="s">
        <v>475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65923</v>
      </c>
      <c r="AB123" s="780"/>
      <c r="AC123" s="780"/>
      <c r="AD123" s="780"/>
      <c r="AE123" s="781"/>
      <c r="AF123" s="782">
        <v>60546</v>
      </c>
      <c r="AG123" s="780"/>
      <c r="AH123" s="780"/>
      <c r="AI123" s="780"/>
      <c r="AJ123" s="781"/>
      <c r="AK123" s="782">
        <v>35997</v>
      </c>
      <c r="AL123" s="780"/>
      <c r="AM123" s="780"/>
      <c r="AN123" s="780"/>
      <c r="AO123" s="781"/>
      <c r="AP123" s="824">
        <v>0</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492</v>
      </c>
      <c r="BP123" s="878"/>
      <c r="BQ123" s="832">
        <v>215941224</v>
      </c>
      <c r="BR123" s="833"/>
      <c r="BS123" s="833"/>
      <c r="BT123" s="833"/>
      <c r="BU123" s="833"/>
      <c r="BV123" s="833">
        <v>216948754</v>
      </c>
      <c r="BW123" s="833"/>
      <c r="BX123" s="833"/>
      <c r="BY123" s="833"/>
      <c r="BZ123" s="833"/>
      <c r="CA123" s="833">
        <v>209675664</v>
      </c>
      <c r="CB123" s="833"/>
      <c r="CC123" s="833"/>
      <c r="CD123" s="833"/>
      <c r="CE123" s="833"/>
      <c r="CF123" s="748"/>
      <c r="CG123" s="749"/>
      <c r="CH123" s="749"/>
      <c r="CI123" s="749"/>
      <c r="CJ123" s="834"/>
      <c r="CK123" s="869"/>
      <c r="CL123" s="855"/>
      <c r="CM123" s="855"/>
      <c r="CN123" s="855"/>
      <c r="CO123" s="856"/>
      <c r="CP123" s="835" t="s">
        <v>493</v>
      </c>
      <c r="CQ123" s="836"/>
      <c r="CR123" s="836"/>
      <c r="CS123" s="836"/>
      <c r="CT123" s="836"/>
      <c r="CU123" s="836"/>
      <c r="CV123" s="836"/>
      <c r="CW123" s="836"/>
      <c r="CX123" s="836"/>
      <c r="CY123" s="836"/>
      <c r="CZ123" s="836"/>
      <c r="DA123" s="836"/>
      <c r="DB123" s="836"/>
      <c r="DC123" s="836"/>
      <c r="DD123" s="836"/>
      <c r="DE123" s="836"/>
      <c r="DF123" s="837"/>
      <c r="DG123" s="779">
        <v>3713</v>
      </c>
      <c r="DH123" s="780"/>
      <c r="DI123" s="780"/>
      <c r="DJ123" s="780"/>
      <c r="DK123" s="781"/>
      <c r="DL123" s="782">
        <v>4289</v>
      </c>
      <c r="DM123" s="780"/>
      <c r="DN123" s="780"/>
      <c r="DO123" s="780"/>
      <c r="DP123" s="781"/>
      <c r="DQ123" s="782">
        <v>5120</v>
      </c>
      <c r="DR123" s="780"/>
      <c r="DS123" s="780"/>
      <c r="DT123" s="780"/>
      <c r="DU123" s="781"/>
      <c r="DV123" s="824">
        <v>0</v>
      </c>
      <c r="DW123" s="825"/>
      <c r="DX123" s="825"/>
      <c r="DY123" s="825"/>
      <c r="DZ123" s="826"/>
    </row>
    <row r="124" spans="1:130" s="230" customFormat="1" ht="26.25" customHeight="1" thickBot="1" x14ac:dyDescent="0.2">
      <c r="A124" s="820"/>
      <c r="B124" s="821"/>
      <c r="C124" s="815" t="s">
        <v>478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454</v>
      </c>
      <c r="AB124" s="780"/>
      <c r="AC124" s="780"/>
      <c r="AD124" s="780"/>
      <c r="AE124" s="781"/>
      <c r="AF124" s="782" t="s">
        <v>454</v>
      </c>
      <c r="AG124" s="780"/>
      <c r="AH124" s="780"/>
      <c r="AI124" s="780"/>
      <c r="AJ124" s="781"/>
      <c r="AK124" s="782" t="s">
        <v>473</v>
      </c>
      <c r="AL124" s="780"/>
      <c r="AM124" s="780"/>
      <c r="AN124" s="780"/>
      <c r="AO124" s="781"/>
      <c r="AP124" s="824" t="s">
        <v>132</v>
      </c>
      <c r="AQ124" s="825"/>
      <c r="AR124" s="825"/>
      <c r="AS124" s="825"/>
      <c r="AT124" s="826"/>
      <c r="AU124" s="827" t="s">
        <v>494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42.8</v>
      </c>
      <c r="BR124" s="831"/>
      <c r="BS124" s="831"/>
      <c r="BT124" s="831"/>
      <c r="BU124" s="831"/>
      <c r="BV124" s="831">
        <v>33</v>
      </c>
      <c r="BW124" s="831"/>
      <c r="BX124" s="831"/>
      <c r="BY124" s="831"/>
      <c r="BZ124" s="831"/>
      <c r="CA124" s="831">
        <v>27.7</v>
      </c>
      <c r="CB124" s="831"/>
      <c r="CC124" s="831"/>
      <c r="CD124" s="831"/>
      <c r="CE124" s="831"/>
      <c r="CF124" s="726"/>
      <c r="CG124" s="727"/>
      <c r="CH124" s="727"/>
      <c r="CI124" s="727"/>
      <c r="CJ124" s="862"/>
      <c r="CK124" s="870"/>
      <c r="CL124" s="870"/>
      <c r="CM124" s="870"/>
      <c r="CN124" s="870"/>
      <c r="CO124" s="871"/>
      <c r="CP124" s="835" t="s">
        <v>495</v>
      </c>
      <c r="CQ124" s="836"/>
      <c r="CR124" s="836"/>
      <c r="CS124" s="836"/>
      <c r="CT124" s="836"/>
      <c r="CU124" s="836"/>
      <c r="CV124" s="836"/>
      <c r="CW124" s="836"/>
      <c r="CX124" s="836"/>
      <c r="CY124" s="836"/>
      <c r="CZ124" s="836"/>
      <c r="DA124" s="836"/>
      <c r="DB124" s="836"/>
      <c r="DC124" s="836"/>
      <c r="DD124" s="836"/>
      <c r="DE124" s="836"/>
      <c r="DF124" s="837"/>
      <c r="DG124" s="763" t="s">
        <v>454</v>
      </c>
      <c r="DH124" s="764"/>
      <c r="DI124" s="764"/>
      <c r="DJ124" s="764"/>
      <c r="DK124" s="765"/>
      <c r="DL124" s="766">
        <v>3981</v>
      </c>
      <c r="DM124" s="764"/>
      <c r="DN124" s="764"/>
      <c r="DO124" s="764"/>
      <c r="DP124" s="765"/>
      <c r="DQ124" s="766">
        <v>3506</v>
      </c>
      <c r="DR124" s="764"/>
      <c r="DS124" s="764"/>
      <c r="DT124" s="764"/>
      <c r="DU124" s="765"/>
      <c r="DV124" s="848">
        <v>0</v>
      </c>
      <c r="DW124" s="849"/>
      <c r="DX124" s="849"/>
      <c r="DY124" s="849"/>
      <c r="DZ124" s="850"/>
    </row>
    <row r="125" spans="1:130" s="230" customFormat="1" ht="26.25" customHeight="1" x14ac:dyDescent="0.15">
      <c r="A125" s="820"/>
      <c r="B125" s="821"/>
      <c r="C125" s="815" t="s">
        <v>480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454</v>
      </c>
      <c r="AB125" s="780"/>
      <c r="AC125" s="780"/>
      <c r="AD125" s="780"/>
      <c r="AE125" s="781"/>
      <c r="AF125" s="782" t="s">
        <v>132</v>
      </c>
      <c r="AG125" s="780"/>
      <c r="AH125" s="780"/>
      <c r="AI125" s="780"/>
      <c r="AJ125" s="781"/>
      <c r="AK125" s="782" t="s">
        <v>132</v>
      </c>
      <c r="AL125" s="780"/>
      <c r="AM125" s="780"/>
      <c r="AN125" s="780"/>
      <c r="AO125" s="781"/>
      <c r="AP125" s="824" t="s">
        <v>454</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496</v>
      </c>
      <c r="CL125" s="852"/>
      <c r="CM125" s="852"/>
      <c r="CN125" s="852"/>
      <c r="CO125" s="853"/>
      <c r="CP125" s="860" t="s">
        <v>497</v>
      </c>
      <c r="CQ125" s="808"/>
      <c r="CR125" s="808"/>
      <c r="CS125" s="808"/>
      <c r="CT125" s="808"/>
      <c r="CU125" s="808"/>
      <c r="CV125" s="808"/>
      <c r="CW125" s="808"/>
      <c r="CX125" s="808"/>
      <c r="CY125" s="808"/>
      <c r="CZ125" s="808"/>
      <c r="DA125" s="808"/>
      <c r="DB125" s="808"/>
      <c r="DC125" s="808"/>
      <c r="DD125" s="808"/>
      <c r="DE125" s="808"/>
      <c r="DF125" s="809"/>
      <c r="DG125" s="861" t="s">
        <v>454</v>
      </c>
      <c r="DH125" s="842"/>
      <c r="DI125" s="842"/>
      <c r="DJ125" s="842"/>
      <c r="DK125" s="842"/>
      <c r="DL125" s="842" t="s">
        <v>132</v>
      </c>
      <c r="DM125" s="842"/>
      <c r="DN125" s="842"/>
      <c r="DO125" s="842"/>
      <c r="DP125" s="842"/>
      <c r="DQ125" s="842" t="s">
        <v>454</v>
      </c>
      <c r="DR125" s="842"/>
      <c r="DS125" s="842"/>
      <c r="DT125" s="842"/>
      <c r="DU125" s="842"/>
      <c r="DV125" s="843" t="s">
        <v>132</v>
      </c>
      <c r="DW125" s="843"/>
      <c r="DX125" s="843"/>
      <c r="DY125" s="843"/>
      <c r="DZ125" s="844"/>
    </row>
    <row r="126" spans="1:130" s="230" customFormat="1" ht="26.25" customHeight="1" thickBot="1" x14ac:dyDescent="0.2">
      <c r="A126" s="820"/>
      <c r="B126" s="821"/>
      <c r="C126" s="815" t="s">
        <v>482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454</v>
      </c>
      <c r="AB126" s="780"/>
      <c r="AC126" s="780"/>
      <c r="AD126" s="780"/>
      <c r="AE126" s="781"/>
      <c r="AF126" s="782" t="s">
        <v>450</v>
      </c>
      <c r="AG126" s="780"/>
      <c r="AH126" s="780"/>
      <c r="AI126" s="780"/>
      <c r="AJ126" s="781"/>
      <c r="AK126" s="782" t="s">
        <v>454</v>
      </c>
      <c r="AL126" s="780"/>
      <c r="AM126" s="780"/>
      <c r="AN126" s="780"/>
      <c r="AO126" s="781"/>
      <c r="AP126" s="824" t="s">
        <v>454</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498</v>
      </c>
      <c r="CQ126" s="752"/>
      <c r="CR126" s="752"/>
      <c r="CS126" s="752"/>
      <c r="CT126" s="752"/>
      <c r="CU126" s="752"/>
      <c r="CV126" s="752"/>
      <c r="CW126" s="752"/>
      <c r="CX126" s="752"/>
      <c r="CY126" s="752"/>
      <c r="CZ126" s="752"/>
      <c r="DA126" s="752"/>
      <c r="DB126" s="752"/>
      <c r="DC126" s="752"/>
      <c r="DD126" s="752"/>
      <c r="DE126" s="752"/>
      <c r="DF126" s="753"/>
      <c r="DG126" s="816">
        <v>1058878</v>
      </c>
      <c r="DH126" s="817"/>
      <c r="DI126" s="817"/>
      <c r="DJ126" s="817"/>
      <c r="DK126" s="817"/>
      <c r="DL126" s="817">
        <v>1169059</v>
      </c>
      <c r="DM126" s="817"/>
      <c r="DN126" s="817"/>
      <c r="DO126" s="817"/>
      <c r="DP126" s="817"/>
      <c r="DQ126" s="817">
        <v>1129771</v>
      </c>
      <c r="DR126" s="817"/>
      <c r="DS126" s="817"/>
      <c r="DT126" s="817"/>
      <c r="DU126" s="817"/>
      <c r="DV126" s="794">
        <v>1.5</v>
      </c>
      <c r="DW126" s="794"/>
      <c r="DX126" s="794"/>
      <c r="DY126" s="794"/>
      <c r="DZ126" s="795"/>
    </row>
    <row r="127" spans="1:130" s="230" customFormat="1" ht="26.25" customHeight="1" x14ac:dyDescent="0.15">
      <c r="A127" s="822"/>
      <c r="B127" s="823"/>
      <c r="C127" s="838" t="s">
        <v>499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132</v>
      </c>
      <c r="AB127" s="780"/>
      <c r="AC127" s="780"/>
      <c r="AD127" s="780"/>
      <c r="AE127" s="781"/>
      <c r="AF127" s="782" t="s">
        <v>132</v>
      </c>
      <c r="AG127" s="780"/>
      <c r="AH127" s="780"/>
      <c r="AI127" s="780"/>
      <c r="AJ127" s="781"/>
      <c r="AK127" s="782" t="s">
        <v>132</v>
      </c>
      <c r="AL127" s="780"/>
      <c r="AM127" s="780"/>
      <c r="AN127" s="780"/>
      <c r="AO127" s="781"/>
      <c r="AP127" s="824" t="s">
        <v>454</v>
      </c>
      <c r="AQ127" s="825"/>
      <c r="AR127" s="825"/>
      <c r="AS127" s="825"/>
      <c r="AT127" s="826"/>
      <c r="AU127" s="232"/>
      <c r="AV127" s="232"/>
      <c r="AW127" s="232"/>
      <c r="AX127" s="841" t="s">
        <v>500</v>
      </c>
      <c r="AY127" s="812"/>
      <c r="AZ127" s="812"/>
      <c r="BA127" s="812"/>
      <c r="BB127" s="812"/>
      <c r="BC127" s="812"/>
      <c r="BD127" s="812"/>
      <c r="BE127" s="813"/>
      <c r="BF127" s="811" t="s">
        <v>501</v>
      </c>
      <c r="BG127" s="812"/>
      <c r="BH127" s="812"/>
      <c r="BI127" s="812"/>
      <c r="BJ127" s="812"/>
      <c r="BK127" s="812"/>
      <c r="BL127" s="813"/>
      <c r="BM127" s="811" t="s">
        <v>502</v>
      </c>
      <c r="BN127" s="812"/>
      <c r="BO127" s="812"/>
      <c r="BP127" s="812"/>
      <c r="BQ127" s="812"/>
      <c r="BR127" s="812"/>
      <c r="BS127" s="813"/>
      <c r="BT127" s="811" t="s">
        <v>503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504</v>
      </c>
      <c r="CQ127" s="752"/>
      <c r="CR127" s="752"/>
      <c r="CS127" s="752"/>
      <c r="CT127" s="752"/>
      <c r="CU127" s="752"/>
      <c r="CV127" s="752"/>
      <c r="CW127" s="752"/>
      <c r="CX127" s="752"/>
      <c r="CY127" s="752"/>
      <c r="CZ127" s="752"/>
      <c r="DA127" s="752"/>
      <c r="DB127" s="752"/>
      <c r="DC127" s="752"/>
      <c r="DD127" s="752"/>
      <c r="DE127" s="752"/>
      <c r="DF127" s="753"/>
      <c r="DG127" s="816" t="s">
        <v>132</v>
      </c>
      <c r="DH127" s="817"/>
      <c r="DI127" s="817"/>
      <c r="DJ127" s="817"/>
      <c r="DK127" s="817"/>
      <c r="DL127" s="817" t="s">
        <v>473</v>
      </c>
      <c r="DM127" s="817"/>
      <c r="DN127" s="817"/>
      <c r="DO127" s="817"/>
      <c r="DP127" s="817"/>
      <c r="DQ127" s="817" t="s">
        <v>450</v>
      </c>
      <c r="DR127" s="817"/>
      <c r="DS127" s="817"/>
      <c r="DT127" s="817"/>
      <c r="DU127" s="817"/>
      <c r="DV127" s="794" t="s">
        <v>132</v>
      </c>
      <c r="DW127" s="794"/>
      <c r="DX127" s="794"/>
      <c r="DY127" s="794"/>
      <c r="DZ127" s="795"/>
    </row>
    <row r="128" spans="1:130" s="230" customFormat="1" ht="26.25" customHeight="1" thickBot="1" x14ac:dyDescent="0.2">
      <c r="A128" s="796" t="s">
        <v>505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506</v>
      </c>
      <c r="X128" s="798"/>
      <c r="Y128" s="798"/>
      <c r="Z128" s="799"/>
      <c r="AA128" s="800">
        <v>3201188</v>
      </c>
      <c r="AB128" s="801"/>
      <c r="AC128" s="801"/>
      <c r="AD128" s="801"/>
      <c r="AE128" s="802"/>
      <c r="AF128" s="803">
        <v>3381462</v>
      </c>
      <c r="AG128" s="801"/>
      <c r="AH128" s="801"/>
      <c r="AI128" s="801"/>
      <c r="AJ128" s="802"/>
      <c r="AK128" s="803">
        <v>3117178</v>
      </c>
      <c r="AL128" s="801"/>
      <c r="AM128" s="801"/>
      <c r="AN128" s="801"/>
      <c r="AO128" s="802"/>
      <c r="AP128" s="804"/>
      <c r="AQ128" s="805"/>
      <c r="AR128" s="805"/>
      <c r="AS128" s="805"/>
      <c r="AT128" s="806"/>
      <c r="AU128" s="232"/>
      <c r="AV128" s="232"/>
      <c r="AW128" s="232"/>
      <c r="AX128" s="807" t="s">
        <v>507</v>
      </c>
      <c r="AY128" s="808"/>
      <c r="AZ128" s="808"/>
      <c r="BA128" s="808"/>
      <c r="BB128" s="808"/>
      <c r="BC128" s="808"/>
      <c r="BD128" s="808"/>
      <c r="BE128" s="809"/>
      <c r="BF128" s="786" t="s">
        <v>451</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508</v>
      </c>
      <c r="CQ128" s="730"/>
      <c r="CR128" s="730"/>
      <c r="CS128" s="730"/>
      <c r="CT128" s="730"/>
      <c r="CU128" s="730"/>
      <c r="CV128" s="730"/>
      <c r="CW128" s="730"/>
      <c r="CX128" s="730"/>
      <c r="CY128" s="730"/>
      <c r="CZ128" s="730"/>
      <c r="DA128" s="730"/>
      <c r="DB128" s="730"/>
      <c r="DC128" s="730"/>
      <c r="DD128" s="730"/>
      <c r="DE128" s="730"/>
      <c r="DF128" s="731"/>
      <c r="DG128" s="790" t="s">
        <v>451</v>
      </c>
      <c r="DH128" s="791"/>
      <c r="DI128" s="791"/>
      <c r="DJ128" s="791"/>
      <c r="DK128" s="791"/>
      <c r="DL128" s="791" t="s">
        <v>454</v>
      </c>
      <c r="DM128" s="791"/>
      <c r="DN128" s="791"/>
      <c r="DO128" s="791"/>
      <c r="DP128" s="791"/>
      <c r="DQ128" s="791" t="s">
        <v>454</v>
      </c>
      <c r="DR128" s="791"/>
      <c r="DS128" s="791"/>
      <c r="DT128" s="791"/>
      <c r="DU128" s="791"/>
      <c r="DV128" s="792" t="s">
        <v>454</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509</v>
      </c>
      <c r="X129" s="777"/>
      <c r="Y129" s="777"/>
      <c r="Z129" s="778"/>
      <c r="AA129" s="779">
        <v>88989707</v>
      </c>
      <c r="AB129" s="780"/>
      <c r="AC129" s="780"/>
      <c r="AD129" s="780"/>
      <c r="AE129" s="781"/>
      <c r="AF129" s="782">
        <v>92383584</v>
      </c>
      <c r="AG129" s="780"/>
      <c r="AH129" s="780"/>
      <c r="AI129" s="780"/>
      <c r="AJ129" s="781"/>
      <c r="AK129" s="782">
        <v>90613583</v>
      </c>
      <c r="AL129" s="780"/>
      <c r="AM129" s="780"/>
      <c r="AN129" s="780"/>
      <c r="AO129" s="781"/>
      <c r="AP129" s="783"/>
      <c r="AQ129" s="784"/>
      <c r="AR129" s="784"/>
      <c r="AS129" s="784"/>
      <c r="AT129" s="785"/>
      <c r="AU129" s="233"/>
      <c r="AV129" s="233"/>
      <c r="AW129" s="233"/>
      <c r="AX129" s="751" t="s">
        <v>510</v>
      </c>
      <c r="AY129" s="752"/>
      <c r="AZ129" s="752"/>
      <c r="BA129" s="752"/>
      <c r="BB129" s="752"/>
      <c r="BC129" s="752"/>
      <c r="BD129" s="752"/>
      <c r="BE129" s="753"/>
      <c r="BF129" s="770" t="s">
        <v>454</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512</v>
      </c>
      <c r="X130" s="777"/>
      <c r="Y130" s="777"/>
      <c r="Z130" s="778"/>
      <c r="AA130" s="779">
        <v>14952068</v>
      </c>
      <c r="AB130" s="780"/>
      <c r="AC130" s="780"/>
      <c r="AD130" s="780"/>
      <c r="AE130" s="781"/>
      <c r="AF130" s="782">
        <v>14902726</v>
      </c>
      <c r="AG130" s="780"/>
      <c r="AH130" s="780"/>
      <c r="AI130" s="780"/>
      <c r="AJ130" s="781"/>
      <c r="AK130" s="782">
        <v>14641795</v>
      </c>
      <c r="AL130" s="780"/>
      <c r="AM130" s="780"/>
      <c r="AN130" s="780"/>
      <c r="AO130" s="781"/>
      <c r="AP130" s="783"/>
      <c r="AQ130" s="784"/>
      <c r="AR130" s="784"/>
      <c r="AS130" s="784"/>
      <c r="AT130" s="785"/>
      <c r="AU130" s="233"/>
      <c r="AV130" s="233"/>
      <c r="AW130" s="233"/>
      <c r="AX130" s="751" t="s">
        <v>513</v>
      </c>
      <c r="AY130" s="752"/>
      <c r="AZ130" s="752"/>
      <c r="BA130" s="752"/>
      <c r="BB130" s="752"/>
      <c r="BC130" s="752"/>
      <c r="BD130" s="752"/>
      <c r="BE130" s="753"/>
      <c r="BF130" s="754">
        <v>4.9000000000000004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514</v>
      </c>
      <c r="X131" s="761"/>
      <c r="Y131" s="761"/>
      <c r="Z131" s="762"/>
      <c r="AA131" s="763">
        <v>74037639</v>
      </c>
      <c r="AB131" s="764"/>
      <c r="AC131" s="764"/>
      <c r="AD131" s="764"/>
      <c r="AE131" s="765"/>
      <c r="AF131" s="766">
        <v>77480858</v>
      </c>
      <c r="AG131" s="764"/>
      <c r="AH131" s="764"/>
      <c r="AI131" s="764"/>
      <c r="AJ131" s="765"/>
      <c r="AK131" s="766">
        <v>75971788</v>
      </c>
      <c r="AL131" s="764"/>
      <c r="AM131" s="764"/>
      <c r="AN131" s="764"/>
      <c r="AO131" s="765"/>
      <c r="AP131" s="767"/>
      <c r="AQ131" s="768"/>
      <c r="AR131" s="768"/>
      <c r="AS131" s="768"/>
      <c r="AT131" s="769"/>
      <c r="AU131" s="233"/>
      <c r="AV131" s="233"/>
      <c r="AW131" s="233"/>
      <c r="AX131" s="729" t="s">
        <v>515</v>
      </c>
      <c r="AY131" s="730"/>
      <c r="AZ131" s="730"/>
      <c r="BA131" s="730"/>
      <c r="BB131" s="730"/>
      <c r="BC131" s="730"/>
      <c r="BD131" s="730"/>
      <c r="BE131" s="731"/>
      <c r="BF131" s="732">
        <v>27.7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517</v>
      </c>
      <c r="W132" s="742"/>
      <c r="X132" s="742"/>
      <c r="Y132" s="742"/>
      <c r="Z132" s="743"/>
      <c r="AA132" s="744">
        <v>4.8687573630000003</v>
      </c>
      <c r="AB132" s="745"/>
      <c r="AC132" s="745"/>
      <c r="AD132" s="745"/>
      <c r="AE132" s="746"/>
      <c r="AF132" s="747">
        <v>4.6945582349999997</v>
      </c>
      <c r="AG132" s="745"/>
      <c r="AH132" s="745"/>
      <c r="AI132" s="745"/>
      <c r="AJ132" s="746"/>
      <c r="AK132" s="747">
        <v>5.2683619339999996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518</v>
      </c>
      <c r="W133" s="721"/>
      <c r="X133" s="721"/>
      <c r="Y133" s="721"/>
      <c r="Z133" s="722"/>
      <c r="AA133" s="723">
        <v>3.6</v>
      </c>
      <c r="AB133" s="724"/>
      <c r="AC133" s="724"/>
      <c r="AD133" s="724"/>
      <c r="AE133" s="725"/>
      <c r="AF133" s="723">
        <v>4.3</v>
      </c>
      <c r="AG133" s="724"/>
      <c r="AH133" s="724"/>
      <c r="AI133" s="724"/>
      <c r="AJ133" s="725"/>
      <c r="AK133" s="723">
        <v>4.9000000000000004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0frA3CdcbMyeKUnvxYj3w4DShaVXAVQhW2Kd+FH3eSTIbgcmW54zwFkAQvF4dQHEmgGyn/c30ZfMhvWLfW0Mw==" saltValue="IgGcWOg6dvnAkOloS4PuS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40" zoomScale="70" zoomScaleNormal="85" zoomScaleSheetLayoutView="70" workbookViewId="0">
      <selection activeCell="CP51" sqref="CP51"/>
    </sheetView>
  </sheetViews>
  <sheetFormatPr defaultColWidth="0" defaultRowHeight="13.5" customHeight="1" zeroHeight="1" x14ac:dyDescent="0.15"/>
  <cols>
    <col min="1" max="120" width="2.8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JaGygo/z1BN3mOBJZk6U2N5QrY5IrmaSYuZ/fJdT2wMjj1WFRFWOPoNCdUL0szjvL4ntZiG0lYdJIa+vsATNmQ==" saltValue="ic/ewqPeEIUea54X96iwRw==" spinCount="100000" sheet="1" objects="1" scenarios="1"/>
  <dataConsolidate/>
  <phoneticPr fontId="2"/>
  <printOptions horizontalCentered="1" verticalCentered="1"/>
  <pageMargins left="0" right="0" top="0" bottom="0" header="0" footer="0"/>
  <pageSetup paperSize="9" scale="4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34" zoomScale="70" zoomScaleNormal="70" zoomScaleSheetLayoutView="55" workbookViewId="0">
      <selection activeCell="CI89" sqref="CI89"/>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dAKjR/h+VzhVZOOAv+dL8J8HO7vhuUcjt5igXa1/JiY9gVzaipu5Cn5zGnLbhldjInfQYsZQxKpxrw8huhr/A==" saltValue="eLVJFV57qdtR1+ARGH6Br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7"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0" t="s">
        <v>522</v>
      </c>
      <c r="AP7" s="272"/>
      <c r="AQ7" s="273" t="s">
        <v>523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1"/>
      <c r="AP8" s="278" t="s">
        <v>524</v>
      </c>
      <c r="AQ8" s="279" t="s">
        <v>525</v>
      </c>
      <c r="AR8" s="280" t="s">
        <v>526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2" t="s">
        <v>527</v>
      </c>
      <c r="AL9" s="1133"/>
      <c r="AM9" s="1133"/>
      <c r="AN9" s="1134"/>
      <c r="AO9" s="281">
        <v>25928244</v>
      </c>
      <c r="AP9" s="281">
        <v>70307</v>
      </c>
      <c r="AQ9" s="282">
        <v>63571</v>
      </c>
      <c r="AR9" s="283">
        <v>10.6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2" t="s">
        <v>528</v>
      </c>
      <c r="AL10" s="1133"/>
      <c r="AM10" s="1133"/>
      <c r="AN10" s="1134"/>
      <c r="AO10" s="284">
        <v>695897</v>
      </c>
      <c r="AP10" s="284">
        <v>1887</v>
      </c>
      <c r="AQ10" s="285">
        <v>1690</v>
      </c>
      <c r="AR10" s="286">
        <v>11.7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2" t="s">
        <v>529</v>
      </c>
      <c r="AL11" s="1133"/>
      <c r="AM11" s="1133"/>
      <c r="AN11" s="1134"/>
      <c r="AO11" s="284" t="s">
        <v>530</v>
      </c>
      <c r="AP11" s="284" t="s">
        <v>530</v>
      </c>
      <c r="AQ11" s="285">
        <v>679</v>
      </c>
      <c r="AR11" s="286" t="s">
        <v>530</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2" t="s">
        <v>531</v>
      </c>
      <c r="AL12" s="1133"/>
      <c r="AM12" s="1133"/>
      <c r="AN12" s="1134"/>
      <c r="AO12" s="284" t="s">
        <v>530</v>
      </c>
      <c r="AP12" s="284" t="s">
        <v>530</v>
      </c>
      <c r="AQ12" s="285">
        <v>23</v>
      </c>
      <c r="AR12" s="286" t="s">
        <v>530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2" t="s">
        <v>532</v>
      </c>
      <c r="AL13" s="1133"/>
      <c r="AM13" s="1133"/>
      <c r="AN13" s="1134"/>
      <c r="AO13" s="284">
        <v>787010</v>
      </c>
      <c r="AP13" s="284">
        <v>2134</v>
      </c>
      <c r="AQ13" s="285">
        <v>1992</v>
      </c>
      <c r="AR13" s="286">
        <v>7.1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2" t="s">
        <v>533</v>
      </c>
      <c r="AL14" s="1133"/>
      <c r="AM14" s="1133"/>
      <c r="AN14" s="1134"/>
      <c r="AO14" s="284">
        <v>323946</v>
      </c>
      <c r="AP14" s="284">
        <v>878</v>
      </c>
      <c r="AQ14" s="285">
        <v>1254</v>
      </c>
      <c r="AR14" s="286">
        <v>-30</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5" t="s">
        <v>534</v>
      </c>
      <c r="AL15" s="1136"/>
      <c r="AM15" s="1136"/>
      <c r="AN15" s="1137"/>
      <c r="AO15" s="284">
        <v>-1928963</v>
      </c>
      <c r="AP15" s="284">
        <v>-5231</v>
      </c>
      <c r="AQ15" s="285">
        <v>-3845</v>
      </c>
      <c r="AR15" s="286">
        <v>36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5" t="s">
        <v>190</v>
      </c>
      <c r="AL16" s="1136"/>
      <c r="AM16" s="1136"/>
      <c r="AN16" s="1137"/>
      <c r="AO16" s="284">
        <v>25806134</v>
      </c>
      <c r="AP16" s="284">
        <v>69976</v>
      </c>
      <c r="AQ16" s="285">
        <v>65365</v>
      </c>
      <c r="AR16" s="286">
        <v>7.1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536</v>
      </c>
      <c r="AP20" s="293" t="s">
        <v>537</v>
      </c>
      <c r="AQ20" s="294" t="s">
        <v>538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8" t="s">
        <v>539</v>
      </c>
      <c r="AL21" s="1139"/>
      <c r="AM21" s="1139"/>
      <c r="AN21" s="1140"/>
      <c r="AO21" s="297">
        <v>6.88</v>
      </c>
      <c r="AP21" s="298">
        <v>6.46</v>
      </c>
      <c r="AQ21" s="299">
        <v>0.42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8" t="s">
        <v>540</v>
      </c>
      <c r="AL22" s="1139"/>
      <c r="AM22" s="1139"/>
      <c r="AN22" s="1140"/>
      <c r="AO22" s="302">
        <v>100.2</v>
      </c>
      <c r="AP22" s="303">
        <v>99.4</v>
      </c>
      <c r="AQ22" s="304">
        <v>0.8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1" t="s">
        <v>541</v>
      </c>
      <c r="B26" s="1131"/>
      <c r="C26" s="1131"/>
      <c r="D26" s="1131"/>
      <c r="E26" s="1131"/>
      <c r="F26" s="1131"/>
      <c r="G26" s="1131"/>
      <c r="H26" s="1131"/>
      <c r="I26" s="1131"/>
      <c r="J26" s="1131"/>
      <c r="K26" s="1131"/>
      <c r="L26" s="1131"/>
      <c r="M26" s="1131"/>
      <c r="N26" s="1131"/>
      <c r="O26" s="1131"/>
      <c r="P26" s="1131"/>
      <c r="Q26" s="1131"/>
      <c r="R26" s="1131"/>
      <c r="S26" s="1131"/>
      <c r="T26" s="1131"/>
      <c r="U26" s="1131"/>
      <c r="V26" s="1131"/>
      <c r="W26" s="1131"/>
      <c r="X26" s="1131"/>
      <c r="Y26" s="1131"/>
      <c r="Z26" s="1131"/>
      <c r="AA26" s="1131"/>
      <c r="AB26" s="1131"/>
      <c r="AC26" s="1131"/>
      <c r="AD26" s="1131"/>
      <c r="AE26" s="1131"/>
      <c r="AF26" s="1131"/>
      <c r="AG26" s="1131"/>
      <c r="AH26" s="1131"/>
      <c r="AI26" s="1131"/>
      <c r="AJ26" s="1131"/>
      <c r="AK26" s="1131"/>
      <c r="AL26" s="1131"/>
      <c r="AM26" s="1131"/>
      <c r="AN26" s="1131"/>
      <c r="AO26" s="1131"/>
      <c r="AP26" s="1131"/>
      <c r="AQ26" s="1131"/>
      <c r="AR26" s="1131"/>
      <c r="AS26" s="1131"/>
      <c r="AT26" s="267"/>
    </row>
    <row r="27" spans="1:46" x14ac:dyDescent="0.15">
      <c r="A27" s="309"/>
      <c r="AO27" s="262"/>
      <c r="AP27" s="262"/>
      <c r="AQ27" s="262"/>
      <c r="AR27" s="262"/>
      <c r="AS27" s="262"/>
      <c r="AT27" s="262"/>
    </row>
    <row r="28" spans="1:46" ht="17.25" x14ac:dyDescent="0.15">
      <c r="A28" s="263" t="s">
        <v>542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0" t="s">
        <v>522</v>
      </c>
      <c r="AP30" s="272"/>
      <c r="AQ30" s="273" t="s">
        <v>523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1"/>
      <c r="AP31" s="278" t="s">
        <v>524</v>
      </c>
      <c r="AQ31" s="279" t="s">
        <v>525</v>
      </c>
      <c r="AR31" s="280" t="s">
        <v>526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2" t="s">
        <v>544</v>
      </c>
      <c r="AL32" s="1123"/>
      <c r="AM32" s="1123"/>
      <c r="AN32" s="1124"/>
      <c r="AO32" s="312">
        <v>16502667</v>
      </c>
      <c r="AP32" s="312">
        <v>44749</v>
      </c>
      <c r="AQ32" s="313">
        <v>37452</v>
      </c>
      <c r="AR32" s="314">
        <v>19.5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2" t="s">
        <v>545</v>
      </c>
      <c r="AL33" s="1123"/>
      <c r="AM33" s="1123"/>
      <c r="AN33" s="1124"/>
      <c r="AO33" s="312" t="s">
        <v>530</v>
      </c>
      <c r="AP33" s="312" t="s">
        <v>530</v>
      </c>
      <c r="AQ33" s="313" t="s">
        <v>530</v>
      </c>
      <c r="AR33" s="314" t="s">
        <v>530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2" t="s">
        <v>546</v>
      </c>
      <c r="AL34" s="1123"/>
      <c r="AM34" s="1123"/>
      <c r="AN34" s="1124"/>
      <c r="AO34" s="312" t="s">
        <v>530</v>
      </c>
      <c r="AP34" s="312" t="s">
        <v>530</v>
      </c>
      <c r="AQ34" s="313">
        <v>45</v>
      </c>
      <c r="AR34" s="314" t="s">
        <v>530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2" t="s">
        <v>547</v>
      </c>
      <c r="AL35" s="1123"/>
      <c r="AM35" s="1123"/>
      <c r="AN35" s="1124"/>
      <c r="AO35" s="312">
        <v>4477273</v>
      </c>
      <c r="AP35" s="312">
        <v>12141</v>
      </c>
      <c r="AQ35" s="313">
        <v>8356</v>
      </c>
      <c r="AR35" s="314">
        <v>45.3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2" t="s">
        <v>548</v>
      </c>
      <c r="AL36" s="1123"/>
      <c r="AM36" s="1123"/>
      <c r="AN36" s="1124"/>
      <c r="AO36" s="312">
        <v>745505</v>
      </c>
      <c r="AP36" s="312">
        <v>2022</v>
      </c>
      <c r="AQ36" s="313">
        <v>443</v>
      </c>
      <c r="AR36" s="314">
        <v>356.4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2" t="s">
        <v>549</v>
      </c>
      <c r="AL37" s="1123"/>
      <c r="AM37" s="1123"/>
      <c r="AN37" s="1124"/>
      <c r="AO37" s="312">
        <v>35997</v>
      </c>
      <c r="AP37" s="312">
        <v>98</v>
      </c>
      <c r="AQ37" s="313">
        <v>649</v>
      </c>
      <c r="AR37" s="314">
        <v>-84.9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5" t="s">
        <v>550</v>
      </c>
      <c r="AL38" s="1126"/>
      <c r="AM38" s="1126"/>
      <c r="AN38" s="1127"/>
      <c r="AO38" s="315" t="s">
        <v>530</v>
      </c>
      <c r="AP38" s="315" t="s">
        <v>530</v>
      </c>
      <c r="AQ38" s="316">
        <v>1</v>
      </c>
      <c r="AR38" s="304" t="s">
        <v>530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5" t="s">
        <v>551</v>
      </c>
      <c r="AL39" s="1126"/>
      <c r="AM39" s="1126"/>
      <c r="AN39" s="1127"/>
      <c r="AO39" s="312">
        <v>-3117178</v>
      </c>
      <c r="AP39" s="312">
        <v>-8453</v>
      </c>
      <c r="AQ39" s="313">
        <v>-7867</v>
      </c>
      <c r="AR39" s="314">
        <v>7.4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2" t="s">
        <v>552</v>
      </c>
      <c r="AL40" s="1123"/>
      <c r="AM40" s="1123"/>
      <c r="AN40" s="1124"/>
      <c r="AO40" s="312">
        <v>-14641795</v>
      </c>
      <c r="AP40" s="312">
        <v>-39703</v>
      </c>
      <c r="AQ40" s="313">
        <v>-28343</v>
      </c>
      <c r="AR40" s="314">
        <v>40.1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8" t="s">
        <v>303</v>
      </c>
      <c r="AL41" s="1129"/>
      <c r="AM41" s="1129"/>
      <c r="AN41" s="1130"/>
      <c r="AO41" s="312">
        <v>4002469</v>
      </c>
      <c r="AP41" s="312">
        <v>10853</v>
      </c>
      <c r="AQ41" s="313">
        <v>10736</v>
      </c>
      <c r="AR41" s="314">
        <v>1.1000000000000001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5" t="s">
        <v>522</v>
      </c>
      <c r="AN49" s="1117" t="s">
        <v>556</v>
      </c>
      <c r="AO49" s="1118"/>
      <c r="AP49" s="1118"/>
      <c r="AQ49" s="1118"/>
      <c r="AR49" s="111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6"/>
      <c r="AN50" s="328" t="s">
        <v>557</v>
      </c>
      <c r="AO50" s="329" t="s">
        <v>558</v>
      </c>
      <c r="AP50" s="330" t="s">
        <v>559</v>
      </c>
      <c r="AQ50" s="331" t="s">
        <v>560</v>
      </c>
      <c r="AR50" s="332" t="s">
        <v>561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562</v>
      </c>
      <c r="AL51" s="325"/>
      <c r="AM51" s="333">
        <v>16342422</v>
      </c>
      <c r="AN51" s="334">
        <v>43231</v>
      </c>
      <c r="AO51" s="335">
        <v>-19.899999999999999</v>
      </c>
      <c r="AP51" s="336">
        <v>46457</v>
      </c>
      <c r="AQ51" s="337">
        <v>-3.4</v>
      </c>
      <c r="AR51" s="338">
        <v>-16.5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563</v>
      </c>
      <c r="AM52" s="341">
        <v>7957576</v>
      </c>
      <c r="AN52" s="342">
        <v>21050</v>
      </c>
      <c r="AO52" s="343">
        <v>-36.799999999999997</v>
      </c>
      <c r="AP52" s="344">
        <v>24020</v>
      </c>
      <c r="AQ52" s="345">
        <v>-4.5999999999999996</v>
      </c>
      <c r="AR52" s="346">
        <v>-32.200000000000003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564</v>
      </c>
      <c r="AL53" s="325"/>
      <c r="AM53" s="333">
        <v>21724296</v>
      </c>
      <c r="AN53" s="334">
        <v>57795</v>
      </c>
      <c r="AO53" s="335">
        <v>33.700000000000003</v>
      </c>
      <c r="AP53" s="336">
        <v>51849</v>
      </c>
      <c r="AQ53" s="337">
        <v>11.6</v>
      </c>
      <c r="AR53" s="338">
        <v>22.1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563</v>
      </c>
      <c r="AM54" s="341">
        <v>8534484</v>
      </c>
      <c r="AN54" s="342">
        <v>22705</v>
      </c>
      <c r="AO54" s="343">
        <v>7.9</v>
      </c>
      <c r="AP54" s="344">
        <v>26326</v>
      </c>
      <c r="AQ54" s="345">
        <v>9.6</v>
      </c>
      <c r="AR54" s="346">
        <v>-1.7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565</v>
      </c>
      <c r="AL55" s="325"/>
      <c r="AM55" s="333">
        <v>18159157</v>
      </c>
      <c r="AN55" s="334">
        <v>48549</v>
      </c>
      <c r="AO55" s="335">
        <v>-16</v>
      </c>
      <c r="AP55" s="336">
        <v>52191</v>
      </c>
      <c r="AQ55" s="337">
        <v>0.7</v>
      </c>
      <c r="AR55" s="338">
        <v>-16.7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563</v>
      </c>
      <c r="AM56" s="341">
        <v>9626469</v>
      </c>
      <c r="AN56" s="342">
        <v>25737</v>
      </c>
      <c r="AO56" s="343">
        <v>13.4</v>
      </c>
      <c r="AP56" s="344">
        <v>26807</v>
      </c>
      <c r="AQ56" s="345">
        <v>1.8</v>
      </c>
      <c r="AR56" s="346">
        <v>11.6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566</v>
      </c>
      <c r="AL57" s="325"/>
      <c r="AM57" s="333">
        <v>14321200</v>
      </c>
      <c r="AN57" s="334">
        <v>38534</v>
      </c>
      <c r="AO57" s="335">
        <v>-20.6</v>
      </c>
      <c r="AP57" s="336">
        <v>48105</v>
      </c>
      <c r="AQ57" s="337">
        <v>-7.8</v>
      </c>
      <c r="AR57" s="338">
        <v>-12.8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563</v>
      </c>
      <c r="AM58" s="341">
        <v>6865859</v>
      </c>
      <c r="AN58" s="342">
        <v>18474</v>
      </c>
      <c r="AO58" s="343">
        <v>-28.2</v>
      </c>
      <c r="AP58" s="344">
        <v>24072</v>
      </c>
      <c r="AQ58" s="345">
        <v>-10.199999999999999</v>
      </c>
      <c r="AR58" s="346">
        <v>-18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567</v>
      </c>
      <c r="AL59" s="325"/>
      <c r="AM59" s="333">
        <v>13148807</v>
      </c>
      <c r="AN59" s="334">
        <v>35654</v>
      </c>
      <c r="AO59" s="335">
        <v>-7.5</v>
      </c>
      <c r="AP59" s="336">
        <v>47446</v>
      </c>
      <c r="AQ59" s="337">
        <v>-1.4</v>
      </c>
      <c r="AR59" s="338">
        <v>-6.1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563</v>
      </c>
      <c r="AM60" s="341">
        <v>7417625</v>
      </c>
      <c r="AN60" s="342">
        <v>20114</v>
      </c>
      <c r="AO60" s="343">
        <v>8.9</v>
      </c>
      <c r="AP60" s="344">
        <v>24371</v>
      </c>
      <c r="AQ60" s="345">
        <v>1.2</v>
      </c>
      <c r="AR60" s="346">
        <v>7.7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568</v>
      </c>
      <c r="AL61" s="347"/>
      <c r="AM61" s="348">
        <v>16739176</v>
      </c>
      <c r="AN61" s="349">
        <v>44753</v>
      </c>
      <c r="AO61" s="350">
        <v>-6.1</v>
      </c>
      <c r="AP61" s="351">
        <v>49210</v>
      </c>
      <c r="AQ61" s="352">
        <v>-0.1</v>
      </c>
      <c r="AR61" s="338">
        <v>-6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563</v>
      </c>
      <c r="AM62" s="341">
        <v>8080403</v>
      </c>
      <c r="AN62" s="342">
        <v>21616</v>
      </c>
      <c r="AO62" s="343">
        <v>-7</v>
      </c>
      <c r="AP62" s="344">
        <v>25119</v>
      </c>
      <c r="AQ62" s="345">
        <v>-0.4</v>
      </c>
      <c r="AR62" s="346">
        <v>-6.6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6cKwtbwk51VL4S73dlftX1rNm90dE5PFDQESspB1nfM+OkLSxC3twQjGc9Vq0n/lYrftE31MTIm/3Gl+q0AA0g==" saltValue="sSJzrj1S+BQHM4uiCWg4K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7"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570</v>
      </c>
    </row>
    <row r="121" spans="125:125" ht="13.5" hidden="1" customHeight="1" x14ac:dyDescent="0.15">
      <c r="DU121" s="259"/>
    </row>
  </sheetData>
  <sheetProtection algorithmName="SHA-512" hashValue="BEeCf/FKaO4vT92eOSEHClRcpmYNiWfEVRCeCvXuQMZ9iEohvaQc7VVO6o1hQ0cjU/R02Vug725kpHp4qnzQGw==" saltValue="b4wJ8iAlw2FcfuZ1l3d1T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58" zoomScale="70" zoomScaleNormal="70" zoomScaleSheetLayoutView="55" workbookViewId="0">
      <selection activeCell="DA90" sqref="DA90"/>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571</v>
      </c>
    </row>
  </sheetData>
  <sheetProtection algorithmName="SHA-512" hashValue="DT8t2LoByXvh/Gm+CrvCjw9SuxY4qC6CpQbvL35glaZIn0gGxJBfS67Q4fbbMBDoXVujikVt4cVu82dcxeBkUg==" saltValue="/Wzz+UMq3th3uqt32mvK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1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41" t="s">
        <v>3</v>
      </c>
      <c r="D47" s="1141"/>
      <c r="E47" s="1142"/>
      <c r="F47" s="11">
        <v>17.170000000000002</v>
      </c>
      <c r="G47" s="12">
        <v>15.3</v>
      </c>
      <c r="H47" s="12">
        <v>15.21</v>
      </c>
      <c r="I47" s="12">
        <v>17.07</v>
      </c>
      <c r="J47" s="13">
        <v>19.64</v>
      </c>
    </row>
    <row r="48" spans="2:10" ht="57.75" customHeight="1" x14ac:dyDescent="0.15">
      <c r="B48" s="14"/>
      <c r="C48" s="1143" t="s">
        <v>4</v>
      </c>
      <c r="D48" s="1143"/>
      <c r="E48" s="1144"/>
      <c r="F48" s="15">
        <v>2.5099999999999998</v>
      </c>
      <c r="G48" s="16">
        <v>0.24</v>
      </c>
      <c r="H48" s="16">
        <v>4.99</v>
      </c>
      <c r="I48" s="16">
        <v>4.3600000000000003</v>
      </c>
      <c r="J48" s="17">
        <v>4.1900000000000004</v>
      </c>
    </row>
    <row r="49" spans="2:10" ht="57.75" customHeight="1" thickBot="1" x14ac:dyDescent="0.2">
      <c r="B49" s="18"/>
      <c r="C49" s="1145" t="s">
        <v>5</v>
      </c>
      <c r="D49" s="1145"/>
      <c r="E49" s="1146"/>
      <c r="F49" s="19" t="s">
        <v>577</v>
      </c>
      <c r="G49" s="20" t="s">
        <v>578</v>
      </c>
      <c r="H49" s="20">
        <v>4.78</v>
      </c>
      <c r="I49" s="20" t="s">
        <v>579</v>
      </c>
      <c r="J49" s="21" t="s">
        <v>580</v>
      </c>
    </row>
    <row r="50" spans="2:10" x14ac:dyDescent="0.15"/>
  </sheetData>
  <sheetProtection algorithmName="SHA-512" hashValue="LblHjEc990fFO4xo6/Hx3UiiaxC0vg4+BqMsXpgRP98yI2iXCniRfbLi6xa0G54rtDGSaZOdDTeig6aD9kqPsw==" saltValue="bQufQ0s2wiWN6I9JZyW+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2024-03-19T07:04:46Z</cp:lastPrinted>
  <dcterms:created xsi:type="dcterms:W3CDTF">2024-03-14T02:26:11Z</dcterms:created>
  <dcterms:modified xsi:type="dcterms:W3CDTF">2024-03-22T09:17:55Z</dcterms:modified>
  <cp:category/>
</cp:coreProperties>
</file>