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BE36" i="9"/>
  <c r="BE35" i="9"/>
  <c r="C35" i="9"/>
  <c r="C36" i="9" s="1"/>
  <c r="C34" i="9"/>
  <c r="C37"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s="1"/>
  <c r="AM36" i="9" s="1"/>
  <c r="BW34" i="9"/>
  <c r="BW35" i="9" s="1"/>
  <c r="BW36" i="9" s="1"/>
  <c r="BW37" i="9" s="1"/>
  <c r="BW38" i="9" s="1"/>
  <c r="BW39" i="9" s="1"/>
  <c r="BW40" i="9" s="1"/>
  <c r="BW41" i="9" s="1"/>
  <c r="BW42" i="9" s="1"/>
  <c r="BW43" i="9" s="1"/>
  <c r="BE34" i="9"/>
  <c r="CO34" i="9" l="1"/>
  <c r="CO35" i="9" s="1"/>
  <c r="CO36" i="9" s="1"/>
  <c r="CO37" i="9" s="1"/>
  <c r="CO38" i="9" s="1"/>
</calcChain>
</file>

<file path=xl/sharedStrings.xml><?xml version="1.0" encoding="utf-8"?>
<sst xmlns="http://schemas.openxmlformats.org/spreadsheetml/2006/main" count="1029" uniqueCount="567">
  <si>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</si>
  <si>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</si>
  <si>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</si>
  <si>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</si>
  <si>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</si>
  <si>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</si>
  <si>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</si>
  <si>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</si>
  <si>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</si>
  <si>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</si>
  <si>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</si>
  <si>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</si>
  <si>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</si>
  <si>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</si>
  <si>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</si>
  <si>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</si>
  <si>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</si>
  <si>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</si>
  <si>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</si>
  <si>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</si>
  <si>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</si>
  <si>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</si>
  <si>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</si>
  <si>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</si>
  <si>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</si>
  <si>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</si>
  <si>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</si>
  <si>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</si>
  <si>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</si>
  <si>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</si>
  <si>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</si>
  <si>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</si>
  <si>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</si>
  <si>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</si>
  <si>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</si>
  <si>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</si>
  <si>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</si>
  <si>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</si>
  <si>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</si>
  <si>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</si>
  <si>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</si>
  <si>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</si>
  <si>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</si>
  <si>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</si>
  <si>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</si>
  <si>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</si>
  <si>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</si>
  <si>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</si>
  <si>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</si>
  <si>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</si>
  <si>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</si>
  <si>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</si>
  <si>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</si>
  <si>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</si>
  <si>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</si>
  <si>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</si>
  <si>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</si>
  <si>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</si>
  <si>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</si>
  <si>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</si>
  <si>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</si>
  <si>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</si>
  <si>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</si>
  <si>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</si>
  <si>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</si>
  <si>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</si>
  <si>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</si>
  <si>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</si>
  <si>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</si>
  <si>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</si>
  <si>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</si>
  <si>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</si>
  <si>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</si>
  <si>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</si>
  <si>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</si>
  <si>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</si>
  <si>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</si>
  <si>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</si>
  <si>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</si>
  <si>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</si>
  <si>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</si>
  <si>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</si>
  <si>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</si>
  <si>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</si>
  <si>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</si>
  <si>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</si>
  <si>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</si>
  <si>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</si>
  <si>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</si>
  <si>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</si>
  <si>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</si>
  <si>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</si>
  <si>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</si>
  <si>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</si>
  <si>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</si>
  <si>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</si>
  <si>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</si>
  <si>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</si>
  <si>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</si>
  <si>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</si>
  <si>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</si>
  <si>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</si>
  <si>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</si>
  <si>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</si>
  <si>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</si>
  <si>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</si>
  <si>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</si>
  <si>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</si>
  <si>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</si>
  <si>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</si>
  <si>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</si>
  <si>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</si>
  <si>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</si>
  <si>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</si>
  <si>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</si>
  <si>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</si>
  <si>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</si>
  <si>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</si>
  <si>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</si>
  <si>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</si>
  <si>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</si>
  <si>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</si>
  <si>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</si>
  <si>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</si>
  <si>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</si>
  <si>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</si>
  <si>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</si>
  <si>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</si>
  <si>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</si>
  <si>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</si>
  <si>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</si>
  <si>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</si>
  <si>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</si>
  <si>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</si>
  <si>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</si>
  <si>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</si>
  <si>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</si>
  <si>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</si>
  <si>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</si>
  <si>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</si>
  <si>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</si>
  <si>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</si>
  <si>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</si>
  <si>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</si>
  <si>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</si>
  <si>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</si>
  <si>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</si>
  <si>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</si>
  <si>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</si>
  <si>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</si>
  <si>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</si>
  <si>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</si>
  <si>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</si>
  <si>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</si>
  <si>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</si>
  <si>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</si>
  <si>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</si>
  <si>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</si>
  <si>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</si>
  <si>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</si>
  <si>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</si>
  <si>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</si>
  <si>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</si>
  <si>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</si>
  <si>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</si>
  <si>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</si>
  <si>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</si>
  <si>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</si>
  <si>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</si>
  <si>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</si>
  <si>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</si>
  <si>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</si>
  <si>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</si>
  <si>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</si>
  <si>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</si>
  <si>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</si>
  <si>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</si>
  <si>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</si>
  <si>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</si>
  <si>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</si>
  <si>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</si>
  <si>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</si>
  <si>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</si>
  <si>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</si>
  <si>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</si>
  <si>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</si>
  <si>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</si>
  <si>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</si>
  <si>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</si>
  <si>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</si>
  <si>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</si>
  <si>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</si>
  <si>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</si>
  <si>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</si>
  <si>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</si>
  <si>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長野県岡谷市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</si>
  <si>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</si>
  <si>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</si>
  <si>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</si>
  <si>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</si>
  <si>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</si>
  <si>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</si>
  <si>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</si>
  <si>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</si>
  <si>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</si>
  <si>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</si>
  <si>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</si>
  <si>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</si>
  <si>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</si>
  <si>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</si>
  <si>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</si>
  <si>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</si>
  <si>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</si>
  <si>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</si>
  <si>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</si>
  <si>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</si>
  <si>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</si>
  <si>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</si>
  <si>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</si>
  <si>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</si>
  <si>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</si>
  <si>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</si>
  <si>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</si>
  <si>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</si>
  <si>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</si>
  <si>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</si>
  <si>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</si>
  <si>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</si>
  <si>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</si>
  <si>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</si>
  <si>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</si>
  <si>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</si>
  <si>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</si>
  <si>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</si>
  <si>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</si>
  <si>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</si>
  <si>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</si>
  <si>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</si>
  <si>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</si>
  <si>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</si>
  <si>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</si>
  <si>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</si>
  <si>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</si>
  <si>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</si>
  <si>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</si>
  <si>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</si>
  <si>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</si>
  <si>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</si>
  <si>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</si>
  <si>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</si>
  <si>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</si>
  <si>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</si>
  <si>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</si>
  <si>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</si>
  <si>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</si>
  <si>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</si>
  <si>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</si>
  <si>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</si>
  <si>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</si>
  <si>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</si>
  <si>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</si>
  <si>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</si>
  <si>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</si>
  <si>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</si>
  <si>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</si>
  <si>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</si>
  <si>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</si>
  <si>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</si>
  <si>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</si>
  <si>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</si>
  <si>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</si>
  <si>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</si>
  <si>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</si>
  <si>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</si>
  <si>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</si>
  <si>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</si>
  <si>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</si>
  <si>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</si>
  <si>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</si>
  <si>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</si>
  <si>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</si>
  <si>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</si>
  <si>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</si>
  <si>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</si>
  <si>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</si>
  <si>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</si>
  <si>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</si>
  <si>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</si>
  <si>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</si>
  <si>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</si>
  <si>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</si>
  <si>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</si>
  <si>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</si>
  <si>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</si>
  <si>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</si>
  <si>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</si>
  <si>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</si>
  <si>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</si>
  <si>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</si>
  <si>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</si>
  <si>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</si>
  <si>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</si>
  <si>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</si>
  <si>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</si>
  <si>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</si>
  <si>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</si>
  <si>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</si>
  <si>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</si>
  <si>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</si>
  <si>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</si>
  <si>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</si>
  <si>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</si>
  <si>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</si>
  <si>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</si>
  <si>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</si>
  <si>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</si>
  <si>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</si>
  <si>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</si>
  <si>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</si>
  <si>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</si>
  <si>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</si>
  <si>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</si>
  <si>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</si>
  <si>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</si>
  <si>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</si>
  <si>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</si>
  <si>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</si>
  <si>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</si>
  <si>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</si>
  <si>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</si>
  <si>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</si>
  <si>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</si>
  <si>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</si>
  <si>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</si>
  <si>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</si>
  <si>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</si>
  <si>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</si>
  <si>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</si>
  <si>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</si>
  <si>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</si>
  <si>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</si>
  <si>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</si>
  <si>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</si>
  <si>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</si>
  <si>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長野県岡谷市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</si>
  <si>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</si>
  <si>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</si>
  <si>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</si>
  <si>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</si>
  <si>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</si>
  <si>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</si>
  <si>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</si>
  <si>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</si>
  <si>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</si>
  <si>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</si>
  <si>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</si>
  <si>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</si>
  <si>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</si>
  <si>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</si>
  <si>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</si>
  <si>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</si>
  <si>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</si>
  <si>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</si>
  <si>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</si>
  <si>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</si>
  <si>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</si>
  <si>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</si>
  <si>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</si>
  <si>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</si>
  <si>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</si>
  <si>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</si>
  <si>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</si>
  <si>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</si>
  <si>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</si>
  <si>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</si>
  <si>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</si>
  <si>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</si>
  <si>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</si>
  <si>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</si>
  <si>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</si>
  <si>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</si>
  <si>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</si>
  <si>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</si>
  <si>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訪問看護事業特別会計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</si>
  <si>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</si>
  <si>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</si>
  <si>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</si>
  <si>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</si>
  <si>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</si>
  <si>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</si>
  <si>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</si>
  <si>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</si>
  <si>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</si>
  <si>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</si>
  <si>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</si>
  <si>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</si>
  <si>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</si>
  <si>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</si>
  <si>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</si>
  <si>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</si>
  <si>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</si>
  <si>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</si>
  <si>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</si>
  <si>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</si>
  <si>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</si>
  <si>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</si>
  <si>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</si>
  <si>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</si>
  <si>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</si>
  <si>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</si>
  <si>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</si>
  <si>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</si>
  <si>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</si>
  <si>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</si>
  <si>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</si>
  <si>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</si>
  <si>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</si>
  <si>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</si>
  <si>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</si>
  <si>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</si>
  <si>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</si>
  <si>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</si>
  <si>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</si>
  <si>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</si>
  <si>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</si>
  <si>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</si>
  <si>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</si>
  <si>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</si>
  <si>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</si>
  <si>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</si>
  <si>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</si>
  <si>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</si>
  <si>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</si>
  <si>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</si>
  <si>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</si>
  <si>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</si>
  <si>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</si>
  <si>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</si>
  <si>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</si>
  <si>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</si>
  <si>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</si>
  <si>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</si>
  <si>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</si>
  <si>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</si>
  <si>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</si>
  <si>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</si>
  <si>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</si>
  <si>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</si>
  <si>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</si>
  <si>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</si>
  <si>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</si>
  <si>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</si>
  <si>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</si>
  <si>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</si>
  <si>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</si>
  <si>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</si>
  <si>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</si>
  <si>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</si>
  <si>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</si>
  <si>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</si>
  <si>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</si>
  <si>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</si>
  <si>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</si>
  <si>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</si>
  <si>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</si>
  <si>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</si>
  <si>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</si>
  <si>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</si>
  <si>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</si>
  <si>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</si>
  <si>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</si>
  <si>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</si>
  <si>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</si>
  <si>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</si>
  <si>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</si>
  <si>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</si>
  <si>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</si>
  <si>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</si>
  <si>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</si>
  <si>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</si>
  <si>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</si>
  <si>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</si>
  <si>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</si>
  <si>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</si>
  <si>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</si>
  <si>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</si>
  <si>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</si>
  <si>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</si>
  <si>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</si>
  <si>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</si>
  <si>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</si>
  <si>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</si>
  <si>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</si>
  <si>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</si>
  <si>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</si>
  <si>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</si>
  <si>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</si>
  <si>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</si>
  <si>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</si>
  <si>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</si>
  <si>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</si>
  <si>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</si>
  <si>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</si>
  <si>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</si>
  <si>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</si>
  <si>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</si>
  <si>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</si>
  <si>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</si>
  <si>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</si>
  <si>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</si>
  <si>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</si>
  <si>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</si>
  <si>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</si>
  <si>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</si>
  <si>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</si>
  <si>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</si>
  <si>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</si>
  <si>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</si>
  <si>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</si>
  <si>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</si>
  <si>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</si>
  <si>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</si>
  <si>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</si>
  <si>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</si>
  <si>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</si>
  <si>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</si>
  <si>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3.75</t>
  </si>
  <si>
    <t>▲ 0.61</t>
  </si>
  <si>
    <t>▲ 1.44</t>
  </si>
  <si>
    <t>地域開発事業特別会計</t>
  </si>
  <si>
    <t>▲ 3.25</t>
  </si>
  <si>
    <t>▲ 2.77</t>
  </si>
  <si>
    <t>▲ 2.73</t>
  </si>
  <si>
    <t>▲ 2.82</t>
  </si>
  <si>
    <t>▲ 2.85</t>
  </si>
  <si>
    <t>病院事業会計</t>
  </si>
  <si>
    <t>水道事業会計</t>
  </si>
  <si>
    <t>下水道事業会計</t>
  </si>
  <si>
    <t>一般会計</t>
  </si>
  <si>
    <t>国民健康保険事業特別会計</t>
  </si>
  <si>
    <t>霊園事業特別会計</t>
  </si>
  <si>
    <t>訪問看護事業特別会計</t>
  </si>
  <si>
    <t>その他会計（赤字）</t>
  </si>
  <si>
    <t>その他会計（黒字）</t>
  </si>
  <si>
    <t>おかや文化振興事業団</t>
    <rPh sb="3" eb="5">
      <t>ブンカ</t>
    </rPh>
    <rPh sb="5" eb="7">
      <t>シンコウ</t>
    </rPh>
    <rPh sb="7" eb="10">
      <t>ジギョウダン</t>
    </rPh>
    <phoneticPr fontId="5"/>
  </si>
  <si>
    <t>諏訪湖勤労者福祉サービスセンター</t>
    <rPh sb="0" eb="2">
      <t>スワ</t>
    </rPh>
    <rPh sb="2" eb="3">
      <t>コ</t>
    </rPh>
    <rPh sb="3" eb="6">
      <t>キンロウシャ</t>
    </rPh>
    <rPh sb="6" eb="8">
      <t>フクシ</t>
    </rPh>
    <phoneticPr fontId="5"/>
  </si>
  <si>
    <t>やまびこスケートの森</t>
    <rPh sb="9" eb="10">
      <t>モリ</t>
    </rPh>
    <phoneticPr fontId="5"/>
  </si>
  <si>
    <t>岡谷市体育協会</t>
    <rPh sb="0" eb="2">
      <t>オカヤ</t>
    </rPh>
    <rPh sb="2" eb="3">
      <t>シ</t>
    </rPh>
    <rPh sb="3" eb="5">
      <t>タイイク</t>
    </rPh>
    <rPh sb="5" eb="7">
      <t>キョウカイ</t>
    </rPh>
    <phoneticPr fontId="5"/>
  </si>
  <si>
    <t>岡谷市土地開発公社</t>
    <rPh sb="0" eb="2">
      <t>オカヤ</t>
    </rPh>
    <rPh sb="2" eb="3">
      <t>シ</t>
    </rPh>
    <rPh sb="3" eb="5">
      <t>トチ</t>
    </rPh>
    <rPh sb="5" eb="7">
      <t>カイハツ</t>
    </rPh>
    <rPh sb="7" eb="9">
      <t>コウシャ</t>
    </rPh>
    <phoneticPr fontId="5"/>
  </si>
  <si>
    <t>諏訪広域連合</t>
    <rPh sb="0" eb="2">
      <t>スワ</t>
    </rPh>
    <rPh sb="2" eb="4">
      <t>コウイキ</t>
    </rPh>
    <rPh sb="4" eb="6">
      <t>レンゴウ</t>
    </rPh>
    <phoneticPr fontId="5"/>
  </si>
  <si>
    <t>　（一般会計）</t>
    <rPh sb="2" eb="4">
      <t>イッパン</t>
    </rPh>
    <rPh sb="4" eb="6">
      <t>カイケイ</t>
    </rPh>
    <phoneticPr fontId="5"/>
  </si>
  <si>
    <t>　（特別養護老人ホーム恋月荘特別会計）</t>
    <rPh sb="2" eb="4">
      <t>トクベツ</t>
    </rPh>
    <rPh sb="4" eb="6">
      <t>ヨウゴ</t>
    </rPh>
    <rPh sb="6" eb="8">
      <t>ロウジン</t>
    </rPh>
    <rPh sb="11" eb="12">
      <t>レン</t>
    </rPh>
    <rPh sb="12" eb="13">
      <t>ツキ</t>
    </rPh>
    <rPh sb="13" eb="14">
      <t>ソウ</t>
    </rPh>
    <rPh sb="14" eb="16">
      <t>トクベツ</t>
    </rPh>
    <rPh sb="16" eb="18">
      <t>カイケイ</t>
    </rPh>
    <phoneticPr fontId="5"/>
  </si>
  <si>
    <t>　（救護施設八ヶ岳寮特別会計）</t>
    <rPh sb="2" eb="4">
      <t>キュウゴ</t>
    </rPh>
    <rPh sb="4" eb="6">
      <t>シセツ</t>
    </rPh>
    <rPh sb="6" eb="9">
      <t>ヤツガタケ</t>
    </rPh>
    <rPh sb="9" eb="10">
      <t>リョウ</t>
    </rPh>
    <rPh sb="10" eb="12">
      <t>トクベツ</t>
    </rPh>
    <rPh sb="12" eb="14">
      <t>カイケイ</t>
    </rPh>
    <phoneticPr fontId="5"/>
  </si>
  <si>
    <t>　（介護保険特別会計）</t>
    <rPh sb="2" eb="4">
      <t>カイゴ</t>
    </rPh>
    <rPh sb="4" eb="6">
      <t>ホケン</t>
    </rPh>
    <rPh sb="6" eb="8">
      <t>トクベツ</t>
    </rPh>
    <rPh sb="8" eb="10">
      <t>カイケイ</t>
    </rPh>
    <phoneticPr fontId="5"/>
  </si>
  <si>
    <t>　（諏訪広域消防特別会計）</t>
    <rPh sb="2" eb="4">
      <t>スワ</t>
    </rPh>
    <rPh sb="4" eb="6">
      <t>コウイキ</t>
    </rPh>
    <rPh sb="6" eb="8">
      <t>ショウボウ</t>
    </rPh>
    <rPh sb="8" eb="10">
      <t>トクベツ</t>
    </rPh>
    <rPh sb="10" eb="12">
      <t>カイケイ</t>
    </rPh>
    <phoneticPr fontId="5"/>
  </si>
  <si>
    <t>　（ふるさと市町村県基金事業特別会計）</t>
    <rPh sb="6" eb="9">
      <t>シチョウソン</t>
    </rPh>
    <rPh sb="9" eb="10">
      <t>ケン</t>
    </rPh>
    <rPh sb="10" eb="12">
      <t>キキン</t>
    </rPh>
    <rPh sb="12" eb="14">
      <t>ジギョウ</t>
    </rPh>
    <rPh sb="14" eb="16">
      <t>トクベツ</t>
    </rPh>
    <rPh sb="16" eb="18">
      <t>カイケイ</t>
    </rPh>
    <phoneticPr fontId="5"/>
  </si>
  <si>
    <t>湖北行政事務組合</t>
    <rPh sb="0" eb="2">
      <t>コホク</t>
    </rPh>
    <rPh sb="2" eb="4">
      <t>ギョウセイ</t>
    </rPh>
    <rPh sb="4" eb="6">
      <t>ジム</t>
    </rPh>
    <rPh sb="6" eb="8">
      <t>クミアイ</t>
    </rPh>
    <phoneticPr fontId="5"/>
  </si>
  <si>
    <t>　（湖北衛生センター事業特別会計）</t>
    <rPh sb="2" eb="4">
      <t>コホク</t>
    </rPh>
    <rPh sb="4" eb="6">
      <t>エイセイ</t>
    </rPh>
    <rPh sb="10" eb="12">
      <t>ジギョウ</t>
    </rPh>
    <rPh sb="12" eb="14">
      <t>トクベツ</t>
    </rPh>
    <rPh sb="14" eb="16">
      <t>カイケイ</t>
    </rPh>
    <phoneticPr fontId="5"/>
  </si>
  <si>
    <t>　（湖北火葬場事業特別会計）</t>
    <rPh sb="2" eb="4">
      <t>コホク</t>
    </rPh>
    <rPh sb="4" eb="6">
      <t>カソウ</t>
    </rPh>
    <rPh sb="6" eb="7">
      <t>ジョウ</t>
    </rPh>
    <rPh sb="7" eb="9">
      <t>ジギョウ</t>
    </rPh>
    <rPh sb="9" eb="11">
      <t>トクベツ</t>
    </rPh>
    <rPh sb="11" eb="13">
      <t>カイケイ</t>
    </rPh>
    <phoneticPr fontId="5"/>
  </si>
  <si>
    <t>湖周行政事務組合</t>
    <rPh sb="0" eb="1">
      <t>コ</t>
    </rPh>
    <rPh sb="1" eb="2">
      <t>シュウ</t>
    </rPh>
    <rPh sb="2" eb="4">
      <t>ギョウセイ</t>
    </rPh>
    <rPh sb="4" eb="6">
      <t>ジム</t>
    </rPh>
    <rPh sb="6" eb="8">
      <t>クミアイ</t>
    </rPh>
    <phoneticPr fontId="5"/>
  </si>
  <si>
    <t>長野県市町村自治振興組合</t>
    <rPh sb="0" eb="2">
      <t>ナガノ</t>
    </rPh>
    <rPh sb="2" eb="3">
      <t>ケン</t>
    </rPh>
    <rPh sb="3" eb="6">
      <t>シチョウソン</t>
    </rPh>
    <rPh sb="6" eb="8">
      <t>ジチ</t>
    </rPh>
    <rPh sb="8" eb="10">
      <t>シンコウ</t>
    </rPh>
    <rPh sb="10" eb="12">
      <t>クミアイ</t>
    </rPh>
    <phoneticPr fontId="5"/>
  </si>
  <si>
    <t>長野県後期高齢者医療広域連合（一般会計）</t>
    <rPh sb="0" eb="2">
      <t>ナガノ</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</si>
  <si>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2">
      <t>ナガノ</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</si>
  <si>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長野県民交通災害共済組合</t>
    <rPh sb="0" eb="2">
      <t>ナガノ</t>
    </rPh>
    <rPh sb="2" eb="3">
      <t>ケン</t>
    </rPh>
    <rPh sb="3" eb="4">
      <t>ミン</t>
    </rPh>
    <rPh sb="4" eb="6">
      <t>コウツウ</t>
    </rPh>
    <rPh sb="6" eb="8">
      <t>サイガイ</t>
    </rPh>
    <rPh sb="8" eb="10">
      <t>キョウサイ</t>
    </rPh>
    <rPh sb="10" eb="12">
      <t>クミアイ</t>
    </rPh>
    <phoneticPr fontId="5"/>
  </si>
  <si>
    <t>長野県地方税滞納整理機構</t>
    <rPh sb="0" eb="2">
      <t>ナガノ</t>
    </rPh>
    <rPh sb="2" eb="3">
      <t>ケン</t>
    </rPh>
    <rPh sb="3" eb="6">
      <t>チホウゼイ</t>
    </rPh>
    <rPh sb="6" eb="8">
      <t>タイノウ</t>
    </rPh>
    <rPh sb="8" eb="10">
      <t>セイリ</t>
    </rPh>
    <rPh sb="10" eb="12">
      <t>キコウ</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</si>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</sst>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30325</c:v>
                </c:pt>
                <c:pt idx="1">
                  <c:v>33351</c:v>
                </c:pt>
                <c:pt idx="2">
                  <c:v>47525</c:v>
                </c:pt>
                <c:pt idx="3">
                  <c:v>35195</c:v>
                </c:pt>
                <c:pt idx="4">
                  <c:v>51559</c:v>
                </c:pt>
              </c:numCache>
            </c:numRef>
          </c:val>
          <c:smooth val="0"/>
        </c:ser>
        <c:dLbls>
          <c:showLegendKey val="0"/>
          <c:showVal val="0"/>
          <c:showCatName val="0"/>
          <c:showSerName val="0"/>
          <c:showPercent val="0"/>
          <c:showBubbleSize val="0"/>
        </c:dLbls>
        <c:marker val="1"/>
        <c:smooth val="0"/>
        <c:axId val="91836416"/>
        <c:axId val="91838336"/>
      </c:lineChart>
      <c:catAx>
        <c:axId val="9183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38336"/>
        <c:crosses val="autoZero"/>
        <c:auto val="1"/>
        <c:lblAlgn val="ctr"/>
        <c:lblOffset val="100"/>
        <c:tickLblSkip val="1"/>
        <c:tickMarkSkip val="1"/>
        <c:noMultiLvlLbl val="0"/>
      </c:catAx>
      <c:valAx>
        <c:axId val="918383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3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3.73</c:v>
                </c:pt>
                <c:pt idx="1">
                  <c:v>4.7300000000000004</c:v>
                </c:pt>
                <c:pt idx="2">
                  <c:v>5</c:v>
                </c:pt>
                <c:pt idx="3">
                  <c:v>5</c:v>
                </c:pt>
                <c:pt idx="4">
                  <c:v>5.23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8.49</c:v>
                </c:pt>
                <c:pt idx="1">
                  <c:v>8.43</c:v>
                </c:pt>
                <c:pt idx="2">
                  <c:v>9.4499999999999993</c:v>
                </c:pt>
                <c:pt idx="3">
                  <c:v>8.93</c:v>
                </c:pt>
                <c:pt idx="4">
                  <c:v>7.43</c:v>
                </c:pt>
              </c:numCache>
            </c:numRef>
          </c:val>
        </c:ser>
        <c:dLbls>
          <c:showLegendKey val="0"/>
          <c:showVal val="0"/>
          <c:showCatName val="0"/>
          <c:showSerName val="0"/>
          <c:showPercent val="0"/>
          <c:showBubbleSize val="0"/>
        </c:dLbls>
        <c:gapWidth val="250"/>
        <c:overlap val="100"/>
        <c:axId val="92110208"/>
        <c:axId val="92116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-3.75</c:v>
                </c:pt>
                <c:pt idx="1">
                  <c:v>1.35</c:v>
                </c:pt>
                <c:pt idx="2">
                  <c:v>1.0900000000000001</c:v>
                </c:pt>
                <c:pt idx="3">
                  <c:v>-0.61</c:v>
                </c:pt>
                <c:pt idx="4">
                  <c:v>-1.44</c:v>
                </c:pt>
              </c:numCache>
            </c:numRef>
          </c:val>
          <c:smooth val="0"/>
        </c:ser>
        <c:dLbls>
          <c:showLegendKey val="0"/>
          <c:showVal val="0"/>
          <c:showCatName val="0"/>
          <c:showSerName val="0"/>
          <c:showPercent val="0"/>
          <c:showBubbleSize val="0"/>
        </c:dLbls>
        <c:marker val="1"/>
        <c:smooth val="0"/>
        <c:axId val="92110208"/>
        <c:axId val="92116480"/>
      </c:lineChart>
      <c:catAx>
        <c:axId val="921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116480"/>
        <c:crosses val="autoZero"/>
        <c:auto val="1"/>
        <c:lblAlgn val="ctr"/>
        <c:lblOffset val="100"/>
        <c:tickLblSkip val="1"/>
        <c:tickMarkSkip val="1"/>
        <c:noMultiLvlLbl val="0"/>
      </c:catAx>
      <c:valAx>
        <c:axId val="9211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0.32</c:v>
                </c:pt>
                <c:pt idx="2">
                  <c:v>#N/A</c:v>
                </c:pt>
                <c:pt idx="3">
                  <c:v>0.35</c:v>
                </c:pt>
                <c:pt idx="4">
                  <c:v>#N/A</c:v>
                </c:pt>
                <c:pt idx="5">
                  <c:v>0.28000000000000003</c:v>
                </c:pt>
                <c:pt idx="6">
                  <c:v>#N/A</c:v>
                </c:pt>
                <c:pt idx="7">
                  <c:v>0.3</c:v>
                </c:pt>
                <c:pt idx="8">
                  <c:v>#N/A</c:v>
                </c:pt>
                <c:pt idx="9">
                  <c:v>0.27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0.26</c:v>
                </c:pt>
                <c:pt idx="2">
                  <c:v>#N/A</c:v>
                </c:pt>
                <c:pt idx="3">
                  <c:v>0.23</c:v>
                </c:pt>
                <c:pt idx="4">
                  <c:v>#N/A</c:v>
                </c:pt>
                <c:pt idx="5">
                  <c:v>0.23</c:v>
                </c:pt>
                <c:pt idx="6">
                  <c:v>#N/A</c:v>
                </c:pt>
                <c:pt idx="7">
                  <c:v>0.21</c:v>
                </c:pt>
                <c:pt idx="8">
                  <c:v>#N/A</c:v>
                </c:pt>
                <c:pt idx="9">
                  <c:v>0.18</c:v>
                </c:pt>
              </c:numCache>
            </c:numRef>
          </c:val>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c:v>
                </c:pt>
                <c:pt idx="2">
                  <c:v>#N/A</c:v>
                </c:pt>
                <c:pt idx="3">
                  <c:v>0.21</c:v>
                </c:pt>
                <c:pt idx="4">
                  <c:v>#N/A</c:v>
                </c:pt>
                <c:pt idx="5">
                  <c:v>0.25</c:v>
                </c:pt>
                <c:pt idx="6">
                  <c:v>#N/A</c:v>
                </c:pt>
                <c:pt idx="7">
                  <c:v>0.26</c:v>
                </c:pt>
                <c:pt idx="8">
                  <c:v>#N/A</c:v>
                </c:pt>
                <c:pt idx="9">
                  <c:v>0.25</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0.03</c:v>
                </c:pt>
                <c:pt idx="4">
                  <c:v>#N/A</c:v>
                </c:pt>
                <c:pt idx="5">
                  <c:v>0.56999999999999995</c:v>
                </c:pt>
                <c:pt idx="6">
                  <c:v>#N/A</c:v>
                </c:pt>
                <c:pt idx="7">
                  <c:v>1.59</c:v>
                </c:pt>
                <c:pt idx="8">
                  <c:v>#N/A</c:v>
                </c:pt>
                <c:pt idx="9">
                  <c:v>2.89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3.52</c:v>
                </c:pt>
                <c:pt idx="2">
                  <c:v>#N/A</c:v>
                </c:pt>
                <c:pt idx="3">
                  <c:v>4.51</c:v>
                </c:pt>
                <c:pt idx="4">
                  <c:v>#N/A</c:v>
                </c:pt>
                <c:pt idx="5">
                  <c:v>4.7300000000000004</c:v>
                </c:pt>
                <c:pt idx="6">
                  <c:v>#N/A</c:v>
                </c:pt>
                <c:pt idx="7">
                  <c:v>4.7300000000000004</c:v>
                </c:pt>
                <c:pt idx="8">
                  <c:v>#N/A</c:v>
                </c:pt>
                <c:pt idx="9">
                  <c:v>4.97</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3.97</c:v>
                </c:pt>
                <c:pt idx="2">
                  <c:v>#N/A</c:v>
                </c:pt>
                <c:pt idx="3">
                  <c:v>4.28</c:v>
                </c:pt>
                <c:pt idx="4">
                  <c:v>#N/A</c:v>
                </c:pt>
                <c:pt idx="5">
                  <c:v>6.72</c:v>
                </c:pt>
                <c:pt idx="6">
                  <c:v>#N/A</c:v>
                </c:pt>
                <c:pt idx="7">
                  <c:v>8.8800000000000008</c:v>
                </c:pt>
                <c:pt idx="8">
                  <c:v>#N/A</c:v>
                </c:pt>
                <c:pt idx="9">
                  <c:v>9.75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8.4</c:v>
                </c:pt>
                <c:pt idx="2">
                  <c:v>#N/A</c:v>
                </c:pt>
                <c:pt idx="3">
                  <c:v>8.33</c:v>
                </c:pt>
                <c:pt idx="4">
                  <c:v>#N/A</c:v>
                </c:pt>
                <c:pt idx="5">
                  <c:v>8.74</c:v>
                </c:pt>
                <c:pt idx="6">
                  <c:v>#N/A</c:v>
                </c:pt>
                <c:pt idx="7">
                  <c:v>9.75</c:v>
                </c:pt>
                <c:pt idx="8">
                  <c:v>#N/A</c:v>
                </c:pt>
                <c:pt idx="9">
                  <c:v>10.66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c:v>
                </c:pt>
                <c:pt idx="2">
                  <c:v>#N/A</c:v>
                </c:pt>
                <c:pt idx="3">
                  <c:v>3.19</c:v>
                </c:pt>
                <c:pt idx="4">
                  <c:v>#N/A</c:v>
                </c:pt>
                <c:pt idx="5">
                  <c:v>4.18</c:v>
                </c:pt>
                <c:pt idx="6">
                  <c:v>#N/A</c:v>
                </c:pt>
                <c:pt idx="7">
                  <c:v>7.39</c:v>
                </c:pt>
                <c:pt idx="8">
                  <c:v>#N/A</c:v>
                </c:pt>
                <c:pt idx="9">
                  <c:v>10.97</c:v>
                </c:pt>
              </c:numCache>
            </c:numRef>
          </c:val>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3.25</c:v>
                </c:pt>
                <c:pt idx="1">
                  <c:v>#N/A</c:v>
                </c:pt>
                <c:pt idx="2">
                  <c:v>2.77</c:v>
                </c:pt>
                <c:pt idx="3">
                  <c:v>#N/A</c:v>
                </c:pt>
                <c:pt idx="4">
                  <c:v>2.73</c:v>
                </c:pt>
                <c:pt idx="5">
                  <c:v>#N/A</c:v>
                </c:pt>
                <c:pt idx="6">
                  <c:v>2.82</c:v>
                </c:pt>
                <c:pt idx="7">
                  <c:v>#N/A</c:v>
                </c:pt>
                <c:pt idx="8">
                  <c:v>2.85</c:v>
                </c:pt>
                <c:pt idx="9">
                  <c:v>#N/A</c:v>
                </c:pt>
              </c:numCache>
            </c:numRef>
          </c:val>
        </c:ser>
        <c:dLbls>
          <c:showLegendKey val="0"/>
          <c:showVal val="0"/>
          <c:showCatName val="0"/>
          <c:showSerName val="0"/>
          <c:showPercent val="0"/>
          <c:showBubbleSize val="0"/>
        </c:dLbls>
        <c:gapWidth val="150"/>
        <c:overlap val="100"/>
        <c:axId val="80242176"/>
        <c:axId val="80243712"/>
      </c:barChart>
      <c:catAx>
        <c:axId val="802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243712"/>
        <c:crosses val="autoZero"/>
        <c:auto val="1"/>
        <c:lblAlgn val="ctr"/>
        <c:lblOffset val="100"/>
        <c:tickLblSkip val="1"/>
        <c:tickMarkSkip val="1"/>
        <c:noMultiLvlLbl val="0"/>
      </c:catAx>
      <c:valAx>
        <c:axId val="8024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4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2523</c:v>
                </c:pt>
                <c:pt idx="5">
                  <c:v>2516</c:v>
                </c:pt>
                <c:pt idx="8">
                  <c:v>2686</c:v>
                </c:pt>
                <c:pt idx="11">
                  <c:v>2350</c:v>
                </c:pt>
                <c:pt idx="14">
                  <c:v>2394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43</c:v>
                </c:pt>
                <c:pt idx="3">
                  <c:v>43</c:v>
                </c:pt>
                <c:pt idx="6">
                  <c:v>43</c:v>
                </c:pt>
                <c:pt idx="9">
                  <c:v>43</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c:v>
                </c:pt>
                <c:pt idx="3">
                  <c:v>18</c:v>
                </c:pt>
                <c:pt idx="6">
                  <c:v>41</c:v>
                </c:pt>
                <c:pt idx="9">
                  <c:v>54</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973</c:v>
                </c:pt>
                <c:pt idx="3">
                  <c:v>859</c:v>
                </c:pt>
                <c:pt idx="6">
                  <c:v>894</c:v>
                </c:pt>
                <c:pt idx="9">
                  <c:v>795</c:v>
                </c:pt>
                <c:pt idx="12">
                  <c:v>848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2847</c:v>
                </c:pt>
                <c:pt idx="3">
                  <c:v>2868</c:v>
                </c:pt>
                <c:pt idx="6">
                  <c:v>2665</c:v>
                </c:pt>
                <c:pt idx="9">
                  <c:v>2505</c:v>
                </c:pt>
                <c:pt idx="12">
                  <c:v>2532</c:v>
                </c:pt>
              </c:numCache>
            </c:numRef>
          </c:val>
        </c:ser>
        <c:dLbls>
          <c:showLegendKey val="0"/>
          <c:showVal val="0"/>
          <c:showCatName val="0"/>
          <c:showSerName val="0"/>
          <c:showPercent val="0"/>
          <c:showBubbleSize val="0"/>
        </c:dLbls>
        <c:gapWidth val="100"/>
        <c:overlap val="100"/>
        <c:axId val="91063424"/>
        <c:axId val="9106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1371</c:v>
                </c:pt>
                <c:pt idx="2">
                  <c:v>#N/A</c:v>
                </c:pt>
                <c:pt idx="3">
                  <c:v>#N/A</c:v>
                </c:pt>
                <c:pt idx="4">
                  <c:v>1279</c:v>
                </c:pt>
                <c:pt idx="5">
                  <c:v>#N/A</c:v>
                </c:pt>
                <c:pt idx="6">
                  <c:v>#N/A</c:v>
                </c:pt>
                <c:pt idx="7">
                  <c:v>964</c:v>
                </c:pt>
                <c:pt idx="8">
                  <c:v>#N/A</c:v>
                </c:pt>
                <c:pt idx="9">
                  <c:v>#N/A</c:v>
                </c:pt>
                <c:pt idx="10">
                  <c:v>1054</c:v>
                </c:pt>
                <c:pt idx="11">
                  <c:v>#N/A</c:v>
                </c:pt>
                <c:pt idx="12">
                  <c:v>#N/A</c:v>
                </c:pt>
                <c:pt idx="13">
                  <c:v>1155</c:v>
                </c:pt>
                <c:pt idx="14">
                  <c:v>#N/A</c:v>
                </c:pt>
              </c:numCache>
            </c:numRef>
          </c:val>
          <c:smooth val="0"/>
        </c:ser>
        <c:dLbls>
          <c:showLegendKey val="0"/>
          <c:showVal val="0"/>
          <c:showCatName val="0"/>
          <c:showSerName val="0"/>
          <c:showPercent val="0"/>
          <c:showBubbleSize val="0"/>
        </c:dLbls>
        <c:marker val="1"/>
        <c:smooth val="0"/>
        <c:axId val="91063424"/>
        <c:axId val="91065344"/>
      </c:lineChart>
      <c:catAx>
        <c:axId val="910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65344"/>
        <c:crosses val="autoZero"/>
        <c:auto val="1"/>
        <c:lblAlgn val="ctr"/>
        <c:lblOffset val="100"/>
        <c:tickLblSkip val="1"/>
        <c:tickMarkSkip val="1"/>
        <c:noMultiLvlLbl val="0"/>
      </c:catAx>
      <c:valAx>
        <c:axId val="9106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6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20590</c:v>
                </c:pt>
                <c:pt idx="5">
                  <c:v>20360</c:v>
                </c:pt>
                <c:pt idx="8">
                  <c:v>20449</c:v>
                </c:pt>
                <c:pt idx="11">
                  <c:v>20151</c:v>
                </c:pt>
                <c:pt idx="14">
                  <c:v>20666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3936</c:v>
                </c:pt>
                <c:pt idx="5">
                  <c:v>3616</c:v>
                </c:pt>
                <c:pt idx="8">
                  <c:v>3639</c:v>
                </c:pt>
                <c:pt idx="11">
                  <c:v>3480</c:v>
                </c:pt>
                <c:pt idx="14">
                  <c:v>3287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3564</c:v>
                </c:pt>
                <c:pt idx="5">
                  <c:v>3531</c:v>
                </c:pt>
                <c:pt idx="8">
                  <c:v>3382</c:v>
                </c:pt>
                <c:pt idx="11">
                  <c:v>2910</c:v>
                </c:pt>
                <c:pt idx="14">
                  <c:v>2584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1973</c:v>
                </c:pt>
                <c:pt idx="3">
                  <c:v>2123</c:v>
                </c:pt>
                <c:pt idx="6">
                  <c:v>1567</c:v>
                </c:pt>
                <c:pt idx="9">
                  <c:v>1422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3946</c:v>
                </c:pt>
                <c:pt idx="3">
                  <c:v>4021</c:v>
                </c:pt>
                <c:pt idx="6">
                  <c:v>3925</c:v>
                </c:pt>
                <c:pt idx="9">
                  <c:v>3836</c:v>
                </c:pt>
                <c:pt idx="12">
                  <c:v>3819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748</c:v>
                </c:pt>
                <c:pt idx="3">
                  <c:v>737</c:v>
                </c:pt>
                <c:pt idx="6">
                  <c:v>726</c:v>
                </c:pt>
                <c:pt idx="9">
                  <c:v>682</c:v>
                </c:pt>
                <c:pt idx="12">
                  <c:v>916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8498</c:v>
                </c:pt>
                <c:pt idx="3">
                  <c:v>7675</c:v>
                </c:pt>
                <c:pt idx="6">
                  <c:v>7665</c:v>
                </c:pt>
                <c:pt idx="9">
                  <c:v>7801</c:v>
                </c:pt>
                <c:pt idx="12">
                  <c:v>8240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1559</c:v>
                </c:pt>
                <c:pt idx="3">
                  <c:v>1383</c:v>
                </c:pt>
                <c:pt idx="6">
                  <c:v>1628</c:v>
                </c:pt>
                <c:pt idx="9">
                  <c:v>1519</c:v>
                </c:pt>
                <c:pt idx="12">
                  <c:v>200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23005</c:v>
                </c:pt>
                <c:pt idx="3">
                  <c:v>22641</c:v>
                </c:pt>
                <c:pt idx="6">
                  <c:v>22562</c:v>
                </c:pt>
                <c:pt idx="9">
                  <c:v>22091</c:v>
                </c:pt>
                <c:pt idx="12">
                  <c:v>24476</c:v>
                </c:pt>
              </c:numCache>
            </c:numRef>
          </c:val>
        </c:ser>
        <c:dLbls>
          <c:showLegendKey val="0"/>
          <c:showVal val="0"/>
          <c:showCatName val="0"/>
          <c:showSerName val="0"/>
          <c:showPercent val="0"/>
          <c:showBubbleSize val="0"/>
        </c:dLbls>
        <c:gapWidth val="100"/>
        <c:overlap val="100"/>
        <c:axId val="92261376"/>
        <c:axId val="9227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11638</c:v>
                </c:pt>
                <c:pt idx="2">
                  <c:v>#N/A</c:v>
                </c:pt>
                <c:pt idx="3">
                  <c:v>#N/A</c:v>
                </c:pt>
                <c:pt idx="4">
                  <c:v>11074</c:v>
                </c:pt>
                <c:pt idx="5">
                  <c:v>#N/A</c:v>
                </c:pt>
                <c:pt idx="6">
                  <c:v>#N/A</c:v>
                </c:pt>
                <c:pt idx="7">
                  <c:v>10602</c:v>
                </c:pt>
                <c:pt idx="8">
                  <c:v>#N/A</c:v>
                </c:pt>
                <c:pt idx="9">
                  <c:v>#N/A</c:v>
                </c:pt>
                <c:pt idx="10">
                  <c:v>10810</c:v>
                </c:pt>
                <c:pt idx="11">
                  <c:v>#N/A</c:v>
                </c:pt>
                <c:pt idx="12">
                  <c:v>#N/A</c:v>
                </c:pt>
                <c:pt idx="13">
                  <c:v>11114</c:v>
                </c:pt>
                <c:pt idx="14">
                  <c:v>#N/A</c:v>
                </c:pt>
              </c:numCache>
            </c:numRef>
          </c:val>
          <c:smooth val="0"/>
        </c:ser>
        <c:dLbls>
          <c:showLegendKey val="0"/>
          <c:showVal val="0"/>
          <c:showCatName val="0"/>
          <c:showSerName val="0"/>
          <c:showPercent val="0"/>
          <c:showBubbleSize val="0"/>
        </c:dLbls>
        <c:marker val="1"/>
        <c:smooth val="0"/>
        <c:axId val="92261376"/>
        <c:axId val="92271744"/>
      </c:lineChart>
      <c:catAx>
        <c:axId val="9226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271744"/>
        <c:crosses val="autoZero"/>
        <c:auto val="1"/>
        <c:lblAlgn val="ctr"/>
        <c:lblOffset val="100"/>
        <c:tickLblSkip val="1"/>
        <c:tickMarkSkip val="1"/>
        <c:noMultiLvlLbl val="0"/>
      </c:catAx>
      <c:valAx>
        <c:axId val="922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6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52,315
51,589
85.14
23,885,350
23,251,780
609,689
11,655,549
24,475,715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年度は、普通財産の売却により財産収入が増加したものの、長引く景気の低迷や地価の下落などにより、個人市民税や固定資産税が減少したため、前年度と同様に</a:t>
          </a:r>
          <a:r>
            <a:rPr kumimoji="1" lang="en-US" altLang="ja-JP" sz="1200">
              <a:latin typeface="ＭＳ Ｐゴシック"/>
            </a:rPr>
            <a:t>0.62</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また、類似団体の平均を</a:t>
          </a:r>
          <a:r>
            <a:rPr kumimoji="1" lang="en-US" altLang="ja-JP" sz="1200">
              <a:latin typeface="ＭＳ Ｐゴシック"/>
            </a:rPr>
            <a:t>0.09</a:t>
          </a:r>
          <a:r>
            <a:rPr kumimoji="1" lang="ja-JP" altLang="en-US" sz="1200">
              <a:latin typeface="ＭＳ Ｐゴシック"/>
            </a:rPr>
            <a:t>ポイント下回っていることから、行財政改革プランに基づく自主財源の確保、収納率の向上を図るほか、歳出の削減により健全な財政運営を行う。</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43</xdr:row>
      <xdr:rowOff>60778</xdr:rowOff>
    </xdr:to>
    <xdr:cxnSp macro="">
      <xdr:nvCxnSpPr>
        <xdr:cNvPr id="73" name="直線コネクタ 72"/>
        <xdr:cNvCxnSpPr/>
      </xdr:nvCxnSpPr>
      <xdr:spPr>
        <a:xfrm>
          <a:off x="3225800" y="73297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128815</xdr:rowOff>
    </xdr:to>
    <xdr:cxnSp macro="">
      <xdr:nvCxnSpPr>
        <xdr:cNvPr id="76" name="直線コネクタ 75"/>
        <xdr:cNvCxnSpPr/>
      </xdr:nvCxnSpPr>
      <xdr:spPr>
        <a:xfrm>
          <a:off x="2336800" y="719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162378</xdr:rowOff>
    </xdr:to>
    <xdr:cxnSp macro="">
      <xdr:nvCxnSpPr>
        <xdr:cNvPr id="79" name="直線コネクタ 78"/>
        <xdr:cNvCxnSpPr/>
      </xdr:nvCxnSpPr>
      <xdr:spPr>
        <a:xfrm>
          <a:off x="1447800" y="705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13805</xdr:rowOff>
    </xdr:from>
    <xdr:ext cx="762000" cy="259045"/>
    <xdr:sp macro="" textlink="">
      <xdr:nvSpPr>
        <xdr:cNvPr id="83" name="テキスト ボックス 8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6" name="テキスト ボックス 95"/>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7" name="円/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60070</xdr:rowOff>
    </xdr:from>
    <xdr:ext cx="762000" cy="259045"/>
    <xdr:sp macro="" textlink="">
      <xdr:nvSpPr>
        <xdr:cNvPr id="98" name="テキスト ボックス 97"/>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前年度に比べ、地方交付税が減少したほか、</a:t>
          </a:r>
          <a:r>
            <a:rPr kumimoji="1" lang="ja-JP" altLang="ja-JP" sz="1200">
              <a:solidFill>
                <a:schemeClr val="dk1"/>
              </a:solidFill>
              <a:effectLst/>
              <a:latin typeface="+mn-lt"/>
              <a:ea typeface="+mn-ea"/>
              <a:cs typeface="+mn-cs"/>
            </a:rPr>
            <a:t>長引く景気の低迷などにより</a:t>
          </a:r>
          <a:r>
            <a:rPr kumimoji="1" lang="ja-JP" altLang="en-US" sz="1200">
              <a:latin typeface="ＭＳ Ｐゴシック"/>
            </a:rPr>
            <a:t>市税収入などが減少したことにより経常一般財源が△</a:t>
          </a:r>
          <a:r>
            <a:rPr kumimoji="1" lang="en-US" altLang="ja-JP" sz="1200">
              <a:latin typeface="ＭＳ Ｐゴシック"/>
            </a:rPr>
            <a:t>329</a:t>
          </a:r>
          <a:r>
            <a:rPr kumimoji="1" lang="ja-JP" altLang="en-US" sz="1200">
              <a:latin typeface="ＭＳ Ｐゴシック"/>
            </a:rPr>
            <a:t>百万円減少した。</a:t>
          </a:r>
          <a:endParaRPr kumimoji="1" lang="en-US" altLang="ja-JP" sz="1200">
            <a:latin typeface="ＭＳ Ｐゴシック"/>
          </a:endParaRPr>
        </a:p>
        <a:p>
          <a:r>
            <a:rPr kumimoji="1" lang="ja-JP" altLang="en-US" sz="1200">
              <a:latin typeface="ＭＳ Ｐゴシック"/>
            </a:rPr>
            <a:t>　また、経常経費では、一部事務組合への負担金が大幅に増加する一方、給与減額の実施や退職手当の減などにより、経常経費全体で△</a:t>
          </a:r>
          <a:r>
            <a:rPr kumimoji="1" lang="en-US" altLang="ja-JP" sz="1200">
              <a:latin typeface="ＭＳ Ｐゴシック"/>
            </a:rPr>
            <a:t>225</a:t>
          </a:r>
          <a:r>
            <a:rPr kumimoji="1" lang="ja-JP" altLang="en-US" sz="1200">
              <a:latin typeface="ＭＳ Ｐゴシック"/>
            </a:rPr>
            <a:t>百万円減少したが、歳入の減少の方が大きかったことから、前年度を</a:t>
          </a:r>
          <a:r>
            <a:rPr kumimoji="1" lang="en-US" altLang="ja-JP" sz="1200">
              <a:latin typeface="ＭＳ Ｐゴシック"/>
            </a:rPr>
            <a:t>0.6</a:t>
          </a:r>
          <a:r>
            <a:rPr kumimoji="1" lang="ja-JP" altLang="en-US" sz="1200">
              <a:latin typeface="ＭＳ Ｐゴシック"/>
            </a:rPr>
            <a:t>ポイント上回る</a:t>
          </a:r>
          <a:r>
            <a:rPr kumimoji="1" lang="en-US" altLang="ja-JP" sz="1200">
              <a:latin typeface="ＭＳ Ｐゴシック"/>
            </a:rPr>
            <a:t>91.7</a:t>
          </a:r>
          <a:r>
            <a:rPr kumimoji="1" lang="ja-JP" altLang="en-US" sz="1200">
              <a:latin typeface="ＭＳ Ｐゴシック"/>
            </a:rPr>
            <a:t>となった。</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120952</xdr:rowOff>
    </xdr:from>
    <xdr:to>
      <xdr:col>7</xdr:col>
      <xdr:colOff>152400</xdr:colOff>
      <xdr:row>65</xdr:row>
      <xdr:rowOff>18445</xdr:rowOff>
    </xdr:to>
    <xdr:cxnSp macro="">
      <xdr:nvCxnSpPr>
        <xdr:cNvPr id="135" name="直線コネクタ 134"/>
        <xdr:cNvCxnSpPr/>
      </xdr:nvCxnSpPr>
      <xdr:spPr>
        <a:xfrm>
          <a:off x="4114800" y="110937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51301</xdr:rowOff>
    </xdr:from>
    <xdr:ext cx="762000" cy="259045"/>
    <xdr:sp macro="" textlink="">
      <xdr:nvSpPr>
        <xdr:cNvPr id="136" name="財政構造の弾力性平均値テキスト"/>
        <xdr:cNvSpPr txBox="1"/>
      </xdr:nvSpPr>
      <xdr:spPr>
        <a:xfrm>
          <a:off x="5041900" y="1068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130628</xdr:rowOff>
    </xdr:from>
    <xdr:to>
      <xdr:col>6</xdr:col>
      <xdr:colOff>0</xdr:colOff>
      <xdr:row>64</xdr:row>
      <xdr:rowOff>120952</xdr:rowOff>
    </xdr:to>
    <xdr:cxnSp macro="">
      <xdr:nvCxnSpPr>
        <xdr:cNvPr id="138" name="直線コネクタ 137"/>
        <xdr:cNvCxnSpPr/>
      </xdr:nvCxnSpPr>
      <xdr:spPr>
        <a:xfrm>
          <a:off x="3225800" y="10760528"/>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78515</xdr:rowOff>
    </xdr:from>
    <xdr:ext cx="736600" cy="259045"/>
    <xdr:sp macro="" textlink="">
      <xdr:nvSpPr>
        <xdr:cNvPr id="140" name="テキスト ボックス 139"/>
        <xdr:cNvSpPr txBox="1"/>
      </xdr:nvSpPr>
      <xdr:spPr>
        <a:xfrm>
          <a:off x="3733800" y="1070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62</xdr:row>
      <xdr:rowOff>130628</xdr:rowOff>
    </xdr:to>
    <xdr:cxnSp macro="">
      <xdr:nvCxnSpPr>
        <xdr:cNvPr id="141" name="直線コネクタ 140"/>
        <xdr:cNvCxnSpPr/>
      </xdr:nvCxnSpPr>
      <xdr:spPr>
        <a:xfrm>
          <a:off x="2336800" y="107145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43" name="テキスト ボックス 142"/>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84667</xdr:rowOff>
    </xdr:from>
    <xdr:to>
      <xdr:col>3</xdr:col>
      <xdr:colOff>279400</xdr:colOff>
      <xdr:row>64</xdr:row>
      <xdr:rowOff>132443</xdr:rowOff>
    </xdr:to>
    <xdr:cxnSp macro="">
      <xdr:nvCxnSpPr>
        <xdr:cNvPr id="144" name="直線コネクタ 143"/>
        <xdr:cNvCxnSpPr/>
      </xdr:nvCxnSpPr>
      <xdr:spPr>
        <a:xfrm flipV="1">
          <a:off x="1447800" y="10714567"/>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75189</xdr:rowOff>
    </xdr:from>
    <xdr:ext cx="762000" cy="259045"/>
    <xdr:sp macro="" textlink="">
      <xdr:nvSpPr>
        <xdr:cNvPr id="146" name="テキスト ボックス 145"/>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21970</xdr:rowOff>
    </xdr:from>
    <xdr:ext cx="762000" cy="259045"/>
    <xdr:sp macro="" textlink="">
      <xdr:nvSpPr>
        <xdr:cNvPr id="148" name="テキスト ボックス 147"/>
        <xdr:cNvSpPr txBox="1"/>
      </xdr:nvSpPr>
      <xdr:spPr>
        <a:xfrm>
          <a:off x="1066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139095</xdr:rowOff>
    </xdr:from>
    <xdr:to>
      <xdr:col>7</xdr:col>
      <xdr:colOff>203200</xdr:colOff>
      <xdr:row>65</xdr:row>
      <xdr:rowOff>69245</xdr:rowOff>
    </xdr:to>
    <xdr:sp macro="" textlink="">
      <xdr:nvSpPr>
        <xdr:cNvPr id="154" name="円/楕円 153"/>
        <xdr:cNvSpPr/>
      </xdr:nvSpPr>
      <xdr:spPr>
        <a:xfrm>
          <a:off x="49022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111172</xdr:rowOff>
    </xdr:from>
    <xdr:ext cx="762000" cy="259045"/>
    <xdr:sp macro="" textlink="">
      <xdr:nvSpPr>
        <xdr:cNvPr id="155" name="財政構造の弾力性該当値テキスト"/>
        <xdr:cNvSpPr txBox="1"/>
      </xdr:nvSpPr>
      <xdr:spPr>
        <a:xfrm>
          <a:off x="5041900" y="1108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70152</xdr:rowOff>
    </xdr:from>
    <xdr:to>
      <xdr:col>6</xdr:col>
      <xdr:colOff>50800</xdr:colOff>
      <xdr:row>65</xdr:row>
      <xdr:rowOff>302</xdr:rowOff>
    </xdr:to>
    <xdr:sp macro="" textlink="">
      <xdr:nvSpPr>
        <xdr:cNvPr id="156" name="円/楕円 155"/>
        <xdr:cNvSpPr/>
      </xdr:nvSpPr>
      <xdr:spPr>
        <a:xfrm>
          <a:off x="4064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57" name="テキスト ボックス 156"/>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79828</xdr:rowOff>
    </xdr:from>
    <xdr:to>
      <xdr:col>4</xdr:col>
      <xdr:colOff>533400</xdr:colOff>
      <xdr:row>63</xdr:row>
      <xdr:rowOff>9978</xdr:rowOff>
    </xdr:to>
    <xdr:sp macro="" textlink="">
      <xdr:nvSpPr>
        <xdr:cNvPr id="158" name="円/楕円 157"/>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20155</xdr:rowOff>
    </xdr:from>
    <xdr:ext cx="762000" cy="259045"/>
    <xdr:sp macro="" textlink="">
      <xdr:nvSpPr>
        <xdr:cNvPr id="159" name="テキスト ボックス 158"/>
        <xdr:cNvSpPr txBox="1"/>
      </xdr:nvSpPr>
      <xdr:spPr>
        <a:xfrm>
          <a:off x="2844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60" name="円/楕円 159"/>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61" name="テキスト ボックス 16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62" name="円/楕円 161"/>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168020</xdr:rowOff>
    </xdr:from>
    <xdr:ext cx="762000" cy="259045"/>
    <xdr:sp macro="" textlink="">
      <xdr:nvSpPr>
        <xdr:cNvPr id="163" name="テキスト ボックス 162"/>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人件費は、行財政改革プランや定員適正化計画の着実な実施により減少しているが、平成</a:t>
          </a:r>
          <a:r>
            <a:rPr kumimoji="1" lang="en-US" altLang="ja-JP" sz="1200">
              <a:latin typeface="ＭＳ Ｐゴシック"/>
            </a:rPr>
            <a:t>25</a:t>
          </a:r>
          <a:r>
            <a:rPr kumimoji="1" lang="ja-JP" altLang="en-US" sz="1200">
              <a:latin typeface="ＭＳ Ｐゴシック"/>
            </a:rPr>
            <a:t>年度は給与減額の実施により、人件費全体で△</a:t>
          </a:r>
          <a:r>
            <a:rPr kumimoji="1" lang="en-US" altLang="ja-JP" sz="1200">
              <a:latin typeface="ＭＳ Ｐゴシック"/>
            </a:rPr>
            <a:t>333</a:t>
          </a:r>
          <a:r>
            <a:rPr kumimoji="1" lang="ja-JP" altLang="en-US" sz="1200">
              <a:latin typeface="ＭＳ Ｐゴシック"/>
            </a:rPr>
            <a:t>百万円減少した。</a:t>
          </a:r>
          <a:endParaRPr kumimoji="1" lang="en-US" altLang="ja-JP" sz="1200">
            <a:latin typeface="ＭＳ Ｐゴシック"/>
          </a:endParaRPr>
        </a:p>
        <a:p>
          <a:r>
            <a:rPr kumimoji="1" lang="ja-JP" altLang="en-US" sz="1200">
              <a:latin typeface="ＭＳ Ｐゴシック"/>
            </a:rPr>
            <a:t>　物件費では、緊急雇用創出事業の減少や、湖周行政事務組合が行うごみ処理施設整備事業により、岡谷市清掃工場が解体され委託料や需用費が皆減となったことから△</a:t>
          </a:r>
          <a:r>
            <a:rPr kumimoji="1" lang="en-US" altLang="ja-JP" sz="1200">
              <a:latin typeface="ＭＳ Ｐゴシック"/>
            </a:rPr>
            <a:t>111</a:t>
          </a:r>
          <a:r>
            <a:rPr kumimoji="1" lang="ja-JP" altLang="en-US" sz="1200">
              <a:latin typeface="ＭＳ Ｐゴシック"/>
            </a:rPr>
            <a:t>百万円減少した。</a:t>
          </a:r>
          <a:endParaRPr kumimoji="1" lang="en-US" altLang="ja-JP" sz="1200">
            <a:latin typeface="ＭＳ Ｐゴシック"/>
          </a:endParaRPr>
        </a:p>
        <a:p>
          <a:r>
            <a:rPr kumimoji="1" lang="ja-JP" altLang="en-US" sz="1200">
              <a:latin typeface="ＭＳ Ｐゴシック"/>
            </a:rPr>
            <a:t>　引き続き、経常経費の抑制に努め、行財政改革プランや定員適正化計画の実施により、健全な財政運営を行う。</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17399</xdr:rowOff>
    </xdr:from>
    <xdr:to>
      <xdr:col>7</xdr:col>
      <xdr:colOff>152400</xdr:colOff>
      <xdr:row>84</xdr:row>
      <xdr:rowOff>111406</xdr:rowOff>
    </xdr:to>
    <xdr:cxnSp macro="">
      <xdr:nvCxnSpPr>
        <xdr:cNvPr id="198" name="直線コネクタ 197"/>
        <xdr:cNvCxnSpPr/>
      </xdr:nvCxnSpPr>
      <xdr:spPr>
        <a:xfrm flipV="1">
          <a:off x="4114800" y="14419199"/>
          <a:ext cx="838200" cy="9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81281</xdr:rowOff>
    </xdr:from>
    <xdr:ext cx="762000" cy="259045"/>
    <xdr:sp macro="" textlink="">
      <xdr:nvSpPr>
        <xdr:cNvPr id="199" name="人件費・物件費等の状況平均値テキスト"/>
        <xdr:cNvSpPr txBox="1"/>
      </xdr:nvSpPr>
      <xdr:spPr>
        <a:xfrm>
          <a:off x="5041900" y="141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111406</xdr:rowOff>
    </xdr:from>
    <xdr:to>
      <xdr:col>6</xdr:col>
      <xdr:colOff>0</xdr:colOff>
      <xdr:row>85</xdr:row>
      <xdr:rowOff>24954</xdr:rowOff>
    </xdr:to>
    <xdr:cxnSp macro="">
      <xdr:nvCxnSpPr>
        <xdr:cNvPr id="201" name="直線コネクタ 200"/>
        <xdr:cNvCxnSpPr/>
      </xdr:nvCxnSpPr>
      <xdr:spPr>
        <a:xfrm flipV="1">
          <a:off x="3225800" y="14513206"/>
          <a:ext cx="889000" cy="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31664</xdr:rowOff>
    </xdr:from>
    <xdr:ext cx="736600" cy="259045"/>
    <xdr:sp macro="" textlink="">
      <xdr:nvSpPr>
        <xdr:cNvPr id="203" name="テキスト ボックス 202"/>
        <xdr:cNvSpPr txBox="1"/>
      </xdr:nvSpPr>
      <xdr:spPr>
        <a:xfrm>
          <a:off x="3733800" y="1409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171289</xdr:rowOff>
    </xdr:from>
    <xdr:to>
      <xdr:col>4</xdr:col>
      <xdr:colOff>482600</xdr:colOff>
      <xdr:row>85</xdr:row>
      <xdr:rowOff>24954</xdr:rowOff>
    </xdr:to>
    <xdr:cxnSp macro="">
      <xdr:nvCxnSpPr>
        <xdr:cNvPr id="204" name="直線コネクタ 203"/>
        <xdr:cNvCxnSpPr/>
      </xdr:nvCxnSpPr>
      <xdr:spPr>
        <a:xfrm>
          <a:off x="2336800" y="14573089"/>
          <a:ext cx="889000" cy="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136428</xdr:rowOff>
    </xdr:from>
    <xdr:ext cx="762000" cy="259045"/>
    <xdr:sp macro="" textlink="">
      <xdr:nvSpPr>
        <xdr:cNvPr id="206" name="テキスト ボックス 205"/>
        <xdr:cNvSpPr txBox="1"/>
      </xdr:nvSpPr>
      <xdr:spPr>
        <a:xfrm>
          <a:off x="2844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167106</xdr:rowOff>
    </xdr:from>
    <xdr:to>
      <xdr:col>3</xdr:col>
      <xdr:colOff>279400</xdr:colOff>
      <xdr:row>84</xdr:row>
      <xdr:rowOff>171289</xdr:rowOff>
    </xdr:to>
    <xdr:cxnSp macro="">
      <xdr:nvCxnSpPr>
        <xdr:cNvPr id="207" name="直線コネクタ 206"/>
        <xdr:cNvCxnSpPr/>
      </xdr:nvCxnSpPr>
      <xdr:spPr>
        <a:xfrm>
          <a:off x="1447800" y="1456890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9" name="テキスト ボックス 208"/>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11" name="テキスト ボックス 210"/>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138049</xdr:rowOff>
    </xdr:from>
    <xdr:to>
      <xdr:col>7</xdr:col>
      <xdr:colOff>203200</xdr:colOff>
      <xdr:row>84</xdr:row>
      <xdr:rowOff>68199</xdr:rowOff>
    </xdr:to>
    <xdr:sp macro="" textlink="">
      <xdr:nvSpPr>
        <xdr:cNvPr id="217" name="円/楕円 216"/>
        <xdr:cNvSpPr/>
      </xdr:nvSpPr>
      <xdr:spPr>
        <a:xfrm>
          <a:off x="4902200" y="143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110126</xdr:rowOff>
    </xdr:from>
    <xdr:ext cx="762000" cy="259045"/>
    <xdr:sp macro="" textlink="">
      <xdr:nvSpPr>
        <xdr:cNvPr id="218" name="人件費・物件費等の状況該当値テキスト"/>
        <xdr:cNvSpPr txBox="1"/>
      </xdr:nvSpPr>
      <xdr:spPr>
        <a:xfrm>
          <a:off x="5041900" y="1434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60606</xdr:rowOff>
    </xdr:from>
    <xdr:to>
      <xdr:col>6</xdr:col>
      <xdr:colOff>50800</xdr:colOff>
      <xdr:row>84</xdr:row>
      <xdr:rowOff>162206</xdr:rowOff>
    </xdr:to>
    <xdr:sp macro="" textlink="">
      <xdr:nvSpPr>
        <xdr:cNvPr id="219" name="円/楕円 218"/>
        <xdr:cNvSpPr/>
      </xdr:nvSpPr>
      <xdr:spPr>
        <a:xfrm>
          <a:off x="4064000" y="144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146983</xdr:rowOff>
    </xdr:from>
    <xdr:ext cx="736600" cy="259045"/>
    <xdr:sp macro="" textlink="">
      <xdr:nvSpPr>
        <xdr:cNvPr id="220" name="テキスト ボックス 219"/>
        <xdr:cNvSpPr txBox="1"/>
      </xdr:nvSpPr>
      <xdr:spPr>
        <a:xfrm>
          <a:off x="3733800" y="1454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115,435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145604</xdr:rowOff>
    </xdr:from>
    <xdr:to>
      <xdr:col>4</xdr:col>
      <xdr:colOff>533400</xdr:colOff>
      <xdr:row>85</xdr:row>
      <xdr:rowOff>75754</xdr:rowOff>
    </xdr:to>
    <xdr:sp macro="" textlink="">
      <xdr:nvSpPr>
        <xdr:cNvPr id="221" name="円/楕円 220"/>
        <xdr:cNvSpPr/>
      </xdr:nvSpPr>
      <xdr:spPr>
        <a:xfrm>
          <a:off x="3175000" y="145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60531</xdr:rowOff>
    </xdr:from>
    <xdr:ext cx="762000" cy="259045"/>
    <xdr:sp macro="" textlink="">
      <xdr:nvSpPr>
        <xdr:cNvPr id="222" name="テキスト ボックス 221"/>
        <xdr:cNvSpPr txBox="1"/>
      </xdr:nvSpPr>
      <xdr:spPr>
        <a:xfrm>
          <a:off x="2844800" y="146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120489</xdr:rowOff>
    </xdr:from>
    <xdr:to>
      <xdr:col>3</xdr:col>
      <xdr:colOff>330200</xdr:colOff>
      <xdr:row>85</xdr:row>
      <xdr:rowOff>50639</xdr:rowOff>
    </xdr:to>
    <xdr:sp macro="" textlink="">
      <xdr:nvSpPr>
        <xdr:cNvPr id="223" name="円/楕円 222"/>
        <xdr:cNvSpPr/>
      </xdr:nvSpPr>
      <xdr:spPr>
        <a:xfrm>
          <a:off x="2286000" y="14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35416</xdr:rowOff>
    </xdr:from>
    <xdr:ext cx="762000" cy="259045"/>
    <xdr:sp macro="" textlink="">
      <xdr:nvSpPr>
        <xdr:cNvPr id="224" name="テキスト ボックス 223"/>
        <xdr:cNvSpPr txBox="1"/>
      </xdr:nvSpPr>
      <xdr:spPr>
        <a:xfrm>
          <a:off x="1955800" y="146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118,413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116306</xdr:rowOff>
    </xdr:from>
    <xdr:to>
      <xdr:col>2</xdr:col>
      <xdr:colOff>127000</xdr:colOff>
      <xdr:row>85</xdr:row>
      <xdr:rowOff>46456</xdr:rowOff>
    </xdr:to>
    <xdr:sp macro="" textlink="">
      <xdr:nvSpPr>
        <xdr:cNvPr id="225" name="円/楕円 224"/>
        <xdr:cNvSpPr/>
      </xdr:nvSpPr>
      <xdr:spPr>
        <a:xfrm>
          <a:off x="1397000" y="145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31233</xdr:rowOff>
    </xdr:from>
    <xdr:ext cx="762000" cy="259045"/>
    <xdr:sp macro="" textlink="">
      <xdr:nvSpPr>
        <xdr:cNvPr id="226" name="テキスト ボックス 225"/>
        <xdr:cNvSpPr txBox="1"/>
      </xdr:nvSpPr>
      <xdr:spPr>
        <a:xfrm>
          <a:off x="1066800" y="1460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類似団体の平均と比較すると</a:t>
          </a:r>
          <a:r>
            <a:rPr kumimoji="1" lang="en-US" altLang="ja-JP" sz="1300">
              <a:latin typeface="ＭＳ Ｐゴシック"/>
            </a:rPr>
            <a:t>0.1</a:t>
          </a:r>
          <a:r>
            <a:rPr kumimoji="1" lang="ja-JP" altLang="en-US" sz="1300">
              <a:latin typeface="ＭＳ Ｐゴシック"/>
            </a:rPr>
            <a:t>ポイント下回っているが、定員適正化計画や行財政改革プランの実施により職員数の削減と業務の効率を図るほか、給与の適正化に努める。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89</xdr:row>
      <xdr:rowOff>46868</xdr:rowOff>
    </xdr:to>
    <xdr:cxnSp macro="">
      <xdr:nvCxnSpPr>
        <xdr:cNvPr id="262" name="直線コネクタ 261"/>
        <xdr:cNvCxnSpPr/>
      </xdr:nvCxnSpPr>
      <xdr:spPr>
        <a:xfrm flipV="1">
          <a:off x="16179800" y="14340718"/>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3"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89</xdr:row>
      <xdr:rowOff>46868</xdr:rowOff>
    </xdr:to>
    <xdr:cxnSp macro="">
      <xdr:nvCxnSpPr>
        <xdr:cNvPr id="265" name="直線コネクタ 264"/>
        <xdr:cNvCxnSpPr/>
      </xdr:nvCxnSpPr>
      <xdr:spPr>
        <a:xfrm>
          <a:off x="15290800" y="151680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67" name="テキスト ボックス 266"/>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80434</xdr:rowOff>
    </xdr:to>
    <xdr:cxnSp macro="">
      <xdr:nvCxnSpPr>
        <xdr:cNvPr id="268" name="直線コネクタ 267"/>
        <xdr:cNvCxnSpPr/>
      </xdr:nvCxnSpPr>
      <xdr:spPr>
        <a:xfrm>
          <a:off x="14401800" y="14340718"/>
          <a:ext cx="889000" cy="8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70" name="テキスト ボックス 269"/>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83</xdr:row>
      <xdr:rowOff>110368</xdr:rowOff>
    </xdr:to>
    <xdr:cxnSp macro="">
      <xdr:nvCxnSpPr>
        <xdr:cNvPr id="271" name="直線コネクタ 270"/>
        <xdr:cNvCxnSpPr/>
      </xdr:nvCxnSpPr>
      <xdr:spPr>
        <a:xfrm>
          <a:off x="13512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73" name="テキスト ボックス 272"/>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81" name="円/楕円 280"/>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82"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167518</xdr:rowOff>
    </xdr:from>
    <xdr:to>
      <xdr:col>23</xdr:col>
      <xdr:colOff>457200</xdr:colOff>
      <xdr:row>89</xdr:row>
      <xdr:rowOff>97668</xdr:rowOff>
    </xdr:to>
    <xdr:sp macro="" textlink="">
      <xdr:nvSpPr>
        <xdr:cNvPr id="283" name="円/楕円 282"/>
        <xdr:cNvSpPr/>
      </xdr:nvSpPr>
      <xdr:spPr>
        <a:xfrm>
          <a:off x="16129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82445</xdr:rowOff>
    </xdr:from>
    <xdr:ext cx="736600" cy="259045"/>
    <xdr:sp macro="" textlink="">
      <xdr:nvSpPr>
        <xdr:cNvPr id="284" name="テキスト ボックス 283"/>
        <xdr:cNvSpPr txBox="1"/>
      </xdr:nvSpPr>
      <xdr:spPr>
        <a:xfrm>
          <a:off x="15798800" y="1534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5" name="円/楕円 284"/>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86" name="テキスト ボックス 285"/>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7" name="円/楕円 286"/>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8" name="テキスト ボックス 287"/>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9" name="円/楕円 288"/>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90" name="テキスト ボックス 28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定員適正化計画や行財政改革プランに基づき、職員の削減</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年度を基準とし平成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人）</a:t>
          </a:r>
          <a:r>
            <a:rPr kumimoji="1" lang="ja-JP" altLang="en-US" sz="1300">
              <a:latin typeface="ＭＳ Ｐゴシック"/>
            </a:rPr>
            <a:t>を進めてきたものの、依然として類似団体の平均を上回っていることから、職員数の適正化に努める。</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2" name="直線コネクタ 321"/>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3"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4" name="直線コネクタ 323"/>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6" name="直線コネクタ 32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85090</xdr:rowOff>
    </xdr:from>
    <xdr:to>
      <xdr:col>24</xdr:col>
      <xdr:colOff>558800</xdr:colOff>
      <xdr:row>65</xdr:row>
      <xdr:rowOff>105773</xdr:rowOff>
    </xdr:to>
    <xdr:cxnSp macro="">
      <xdr:nvCxnSpPr>
        <xdr:cNvPr id="327" name="直線コネクタ 326"/>
        <xdr:cNvCxnSpPr/>
      </xdr:nvCxnSpPr>
      <xdr:spPr>
        <a:xfrm>
          <a:off x="16179800" y="1122934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117946</xdr:rowOff>
    </xdr:from>
    <xdr:ext cx="762000" cy="259045"/>
    <xdr:sp macro="" textlink="">
      <xdr:nvSpPr>
        <xdr:cNvPr id="328" name="定員管理の状況平均値テキスト"/>
        <xdr:cNvSpPr txBox="1"/>
      </xdr:nvSpPr>
      <xdr:spPr>
        <a:xfrm>
          <a:off x="17106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9" name="フローチャート : 判断 328"/>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85090</xdr:rowOff>
    </xdr:from>
    <xdr:to>
      <xdr:col>23</xdr:col>
      <xdr:colOff>406400</xdr:colOff>
      <xdr:row>65</xdr:row>
      <xdr:rowOff>116115</xdr:rowOff>
    </xdr:to>
    <xdr:cxnSp macro="">
      <xdr:nvCxnSpPr>
        <xdr:cNvPr id="330" name="直線コネクタ 329"/>
        <xdr:cNvCxnSpPr/>
      </xdr:nvCxnSpPr>
      <xdr:spPr>
        <a:xfrm flipV="1">
          <a:off x="15290800" y="112293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31" name="フローチャート : 判断 330"/>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48640</xdr:rowOff>
    </xdr:from>
    <xdr:ext cx="736600" cy="259045"/>
    <xdr:sp macro="" textlink="">
      <xdr:nvSpPr>
        <xdr:cNvPr id="332" name="テキスト ボックス 331"/>
        <xdr:cNvSpPr txBox="1"/>
      </xdr:nvSpPr>
      <xdr:spPr>
        <a:xfrm>
          <a:off x="15798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116115</xdr:rowOff>
    </xdr:from>
    <xdr:to>
      <xdr:col>22</xdr:col>
      <xdr:colOff>203200</xdr:colOff>
      <xdr:row>65</xdr:row>
      <xdr:rowOff>150585</xdr:rowOff>
    </xdr:to>
    <xdr:cxnSp macro="">
      <xdr:nvCxnSpPr>
        <xdr:cNvPr id="333" name="直線コネクタ 332"/>
        <xdr:cNvCxnSpPr/>
      </xdr:nvCxnSpPr>
      <xdr:spPr>
        <a:xfrm flipV="1">
          <a:off x="14401800" y="1126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4" name="フローチャート : 判断 333"/>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134818</xdr:rowOff>
    </xdr:from>
    <xdr:ext cx="762000" cy="259045"/>
    <xdr:sp macro="" textlink="">
      <xdr:nvSpPr>
        <xdr:cNvPr id="335" name="テキスト ボックス 334"/>
        <xdr:cNvSpPr txBox="1"/>
      </xdr:nvSpPr>
      <xdr:spPr>
        <a:xfrm>
          <a:off x="14909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150585</xdr:rowOff>
    </xdr:from>
    <xdr:to>
      <xdr:col>21</xdr:col>
      <xdr:colOff>0</xdr:colOff>
      <xdr:row>65</xdr:row>
      <xdr:rowOff>157480</xdr:rowOff>
    </xdr:to>
    <xdr:cxnSp macro="">
      <xdr:nvCxnSpPr>
        <xdr:cNvPr id="336" name="直線コネクタ 335"/>
        <xdr:cNvCxnSpPr/>
      </xdr:nvCxnSpPr>
      <xdr:spPr>
        <a:xfrm flipV="1">
          <a:off x="13512800" y="112948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7" name="フローチャート : 判断 336"/>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8" name="テキスト ボックス 337"/>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9" name="フローチャート : 判断 338"/>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40" name="テキスト ボックス 339"/>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54973</xdr:rowOff>
    </xdr:from>
    <xdr:to>
      <xdr:col>24</xdr:col>
      <xdr:colOff>609600</xdr:colOff>
      <xdr:row>65</xdr:row>
      <xdr:rowOff>156573</xdr:rowOff>
    </xdr:to>
    <xdr:sp macro="" textlink="">
      <xdr:nvSpPr>
        <xdr:cNvPr id="346" name="円/楕円 345"/>
        <xdr:cNvSpPr/>
      </xdr:nvSpPr>
      <xdr:spPr>
        <a:xfrm>
          <a:off x="16967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27050</xdr:rowOff>
    </xdr:from>
    <xdr:ext cx="762000" cy="259045"/>
    <xdr:sp macro="" textlink="">
      <xdr:nvSpPr>
        <xdr:cNvPr id="347" name="定員管理の状況該当値テキスト"/>
        <xdr:cNvSpPr txBox="1"/>
      </xdr:nvSpPr>
      <xdr:spPr>
        <a:xfrm>
          <a:off x="17106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34290</xdr:rowOff>
    </xdr:from>
    <xdr:to>
      <xdr:col>23</xdr:col>
      <xdr:colOff>457200</xdr:colOff>
      <xdr:row>65</xdr:row>
      <xdr:rowOff>135890</xdr:rowOff>
    </xdr:to>
    <xdr:sp macro="" textlink="">
      <xdr:nvSpPr>
        <xdr:cNvPr id="348" name="円/楕円 347"/>
        <xdr:cNvSpPr/>
      </xdr:nvSpPr>
      <xdr:spPr>
        <a:xfrm>
          <a:off x="16129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120667</xdr:rowOff>
    </xdr:from>
    <xdr:ext cx="736600" cy="259045"/>
    <xdr:sp macro="" textlink="">
      <xdr:nvSpPr>
        <xdr:cNvPr id="349" name="テキスト ボックス 348"/>
        <xdr:cNvSpPr txBox="1"/>
      </xdr:nvSpPr>
      <xdr:spPr>
        <a:xfrm>
          <a:off x="15798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65315</xdr:rowOff>
    </xdr:from>
    <xdr:to>
      <xdr:col>22</xdr:col>
      <xdr:colOff>254000</xdr:colOff>
      <xdr:row>65</xdr:row>
      <xdr:rowOff>166915</xdr:rowOff>
    </xdr:to>
    <xdr:sp macro="" textlink="">
      <xdr:nvSpPr>
        <xdr:cNvPr id="350" name="円/楕円 349"/>
        <xdr:cNvSpPr/>
      </xdr:nvSpPr>
      <xdr:spPr>
        <a:xfrm>
          <a:off x="15240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151692</xdr:rowOff>
    </xdr:from>
    <xdr:ext cx="762000" cy="259045"/>
    <xdr:sp macro="" textlink="">
      <xdr:nvSpPr>
        <xdr:cNvPr id="351" name="テキスト ボックス 350"/>
        <xdr:cNvSpPr txBox="1"/>
      </xdr:nvSpPr>
      <xdr:spPr>
        <a:xfrm>
          <a:off x="14909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99785</xdr:rowOff>
    </xdr:from>
    <xdr:to>
      <xdr:col>21</xdr:col>
      <xdr:colOff>50800</xdr:colOff>
      <xdr:row>66</xdr:row>
      <xdr:rowOff>29935</xdr:rowOff>
    </xdr:to>
    <xdr:sp macro="" textlink="">
      <xdr:nvSpPr>
        <xdr:cNvPr id="352" name="円/楕円 351"/>
        <xdr:cNvSpPr/>
      </xdr:nvSpPr>
      <xdr:spPr>
        <a:xfrm>
          <a:off x="14351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14712</xdr:rowOff>
    </xdr:from>
    <xdr:ext cx="762000" cy="259045"/>
    <xdr:sp macro="" textlink="">
      <xdr:nvSpPr>
        <xdr:cNvPr id="353" name="テキスト ボックス 352"/>
        <xdr:cNvSpPr txBox="1"/>
      </xdr:nvSpPr>
      <xdr:spPr>
        <a:xfrm>
          <a:off x="14020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106680</xdr:rowOff>
    </xdr:from>
    <xdr:to>
      <xdr:col>19</xdr:col>
      <xdr:colOff>533400</xdr:colOff>
      <xdr:row>66</xdr:row>
      <xdr:rowOff>36830</xdr:rowOff>
    </xdr:to>
    <xdr:sp macro="" textlink="">
      <xdr:nvSpPr>
        <xdr:cNvPr id="354" name="円/楕円 353"/>
        <xdr:cNvSpPr/>
      </xdr:nvSpPr>
      <xdr:spPr>
        <a:xfrm>
          <a:off x="13462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21607</xdr:rowOff>
    </xdr:from>
    <xdr:ext cx="762000" cy="259045"/>
    <xdr:sp macro="" textlink="">
      <xdr:nvSpPr>
        <xdr:cNvPr id="355" name="テキスト ボックス 354"/>
        <xdr:cNvSpPr txBox="1"/>
      </xdr:nvSpPr>
      <xdr:spPr>
        <a:xfrm>
          <a:off x="13131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今まで実施してきたキャップ制の徹底により前年度と比較し</a:t>
          </a:r>
          <a:r>
            <a:rPr kumimoji="1" lang="en-US" altLang="ja-JP" sz="1200">
              <a:latin typeface="ＭＳ Ｐゴシック"/>
            </a:rPr>
            <a:t>0.2</a:t>
          </a:r>
          <a:r>
            <a:rPr kumimoji="1" lang="ja-JP" altLang="en-US" sz="1200">
              <a:latin typeface="ＭＳ Ｐゴシック"/>
            </a:rPr>
            <a:t>ポイント低下したが、単年度の比較では、公営企業や一部事務組合の準元利償還金が増となったほか、平成</a:t>
          </a:r>
          <a:r>
            <a:rPr kumimoji="1" lang="en-US" altLang="ja-JP" sz="1200">
              <a:latin typeface="ＭＳ Ｐゴシック"/>
            </a:rPr>
            <a:t>28</a:t>
          </a:r>
          <a:r>
            <a:rPr kumimoji="1" lang="ja-JP" altLang="en-US" sz="1200">
              <a:latin typeface="ＭＳ Ｐゴシック"/>
            </a:rPr>
            <a:t>年度にかけて湖周行政事務組合が行うごみ処理施設整備事業などの重要施策が進められていることから、今後は増加する見込みとなっている。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4" name="直線コネクタ 383"/>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5"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6" name="直線コネクタ 385"/>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8" name="直線コネクタ 38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44027</xdr:rowOff>
    </xdr:to>
    <xdr:cxnSp macro="">
      <xdr:nvCxnSpPr>
        <xdr:cNvPr id="389" name="直線コネクタ 388"/>
        <xdr:cNvCxnSpPr/>
      </xdr:nvCxnSpPr>
      <xdr:spPr>
        <a:xfrm flipV="1">
          <a:off x="16179800" y="70573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90"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1" name="フローチャート : 判断 39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140546</xdr:rowOff>
    </xdr:to>
    <xdr:cxnSp macro="">
      <xdr:nvCxnSpPr>
        <xdr:cNvPr id="392" name="直線コネクタ 391"/>
        <xdr:cNvCxnSpPr/>
      </xdr:nvCxnSpPr>
      <xdr:spPr>
        <a:xfrm flipV="1">
          <a:off x="15290800" y="70734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3" name="フローチャート : 判断 392"/>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94" name="テキスト ボックス 393"/>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1270</xdr:rowOff>
    </xdr:to>
    <xdr:cxnSp macro="">
      <xdr:nvCxnSpPr>
        <xdr:cNvPr id="395" name="直線コネクタ 394"/>
        <xdr:cNvCxnSpPr/>
      </xdr:nvCxnSpPr>
      <xdr:spPr>
        <a:xfrm flipV="1">
          <a:off x="14401800" y="716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6" name="フローチャート : 判断 395"/>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7" name="テキスト ボックス 396"/>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108373</xdr:rowOff>
    </xdr:from>
    <xdr:to>
      <xdr:col>21</xdr:col>
      <xdr:colOff>0</xdr:colOff>
      <xdr:row>42</xdr:row>
      <xdr:rowOff>1270</xdr:rowOff>
    </xdr:to>
    <xdr:cxnSp macro="">
      <xdr:nvCxnSpPr>
        <xdr:cNvPr id="398" name="直線コネクタ 397"/>
        <xdr:cNvCxnSpPr/>
      </xdr:nvCxnSpPr>
      <xdr:spPr>
        <a:xfrm>
          <a:off x="13512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9" name="フローチャート : 判断 39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0" name="テキスト ボックス 399"/>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1" name="フローチャート : 判断 400"/>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2" name="テキスト ボックス 401"/>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8" name="円/楕円 407"/>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9"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10" name="円/楕円 409"/>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411" name="テキスト ボックス 410"/>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412" name="円/楕円 411"/>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4673</xdr:rowOff>
    </xdr:from>
    <xdr:ext cx="762000" cy="259045"/>
    <xdr:sp macro="" textlink="">
      <xdr:nvSpPr>
        <xdr:cNvPr id="413" name="テキスト ボックス 412"/>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14" name="円/楕円 413"/>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415" name="テキスト ボックス 414"/>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416" name="円/楕円 415"/>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417" name="テキスト ボックス 416"/>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年度は前年度と比較し</a:t>
          </a:r>
          <a:r>
            <a:rPr kumimoji="1" lang="en-US" altLang="ja-JP" sz="1200">
              <a:latin typeface="ＭＳ Ｐゴシック"/>
            </a:rPr>
            <a:t>5.4</a:t>
          </a:r>
          <a:r>
            <a:rPr kumimoji="1" lang="ja-JP" altLang="en-US" sz="1200">
              <a:latin typeface="ＭＳ Ｐゴシック"/>
            </a:rPr>
            <a:t>ポイント上昇し</a:t>
          </a:r>
          <a:r>
            <a:rPr kumimoji="1" lang="en-US" altLang="ja-JP" sz="1200">
              <a:latin typeface="ＭＳ Ｐゴシック"/>
            </a:rPr>
            <a:t>115.2</a:t>
          </a:r>
          <a:r>
            <a:rPr kumimoji="1" lang="ja-JP" altLang="en-US" sz="1200">
              <a:latin typeface="ＭＳ Ｐゴシック"/>
            </a:rPr>
            <a:t>となったが、主な要因は、土地開発公社の一号業務を廃止するために借り入れた第三セクター等改革推進債（</a:t>
          </a:r>
          <a:r>
            <a:rPr kumimoji="1" lang="en-US" altLang="ja-JP" sz="1200">
              <a:latin typeface="ＭＳ Ｐゴシック"/>
            </a:rPr>
            <a:t>2,207</a:t>
          </a:r>
          <a:r>
            <a:rPr kumimoji="1" lang="ja-JP" altLang="en-US" sz="1200">
              <a:latin typeface="ＭＳ Ｐゴシック"/>
            </a:rPr>
            <a:t>百万円）などにより地方債現在高が増加したほか、公営企業や一部事務組合の負担見込額が増加したことによる。</a:t>
          </a:r>
          <a:endParaRPr kumimoji="1" lang="en-US" altLang="ja-JP" sz="1200">
            <a:latin typeface="ＭＳ Ｐゴシック"/>
          </a:endParaRPr>
        </a:p>
        <a:p>
          <a:r>
            <a:rPr kumimoji="1" lang="ja-JP" altLang="en-US" sz="1200">
              <a:latin typeface="ＭＳ Ｐゴシック"/>
            </a:rPr>
            <a:t>　今後は、</a:t>
          </a:r>
          <a:r>
            <a:rPr lang="ja-JP" altLang="ja-JP" sz="1100" b="0" i="0" baseline="0">
              <a:solidFill>
                <a:schemeClr val="dk1"/>
              </a:solidFill>
              <a:effectLst/>
              <a:latin typeface="+mn-lt"/>
              <a:ea typeface="+mn-ea"/>
              <a:cs typeface="+mn-cs"/>
            </a:rPr>
            <a:t>一部事務組合</a:t>
          </a:r>
          <a:r>
            <a:rPr lang="ja-JP" altLang="en-US" sz="1100" b="0" i="0" baseline="0">
              <a:solidFill>
                <a:schemeClr val="dk1"/>
              </a:solidFill>
              <a:effectLst/>
              <a:latin typeface="+mn-lt"/>
              <a:ea typeface="+mn-ea"/>
              <a:cs typeface="+mn-cs"/>
            </a:rPr>
            <a:t>が行う</a:t>
          </a:r>
          <a:r>
            <a:rPr lang="ja-JP" altLang="ja-JP" sz="1100" b="0" i="0" baseline="0">
              <a:solidFill>
                <a:schemeClr val="dk1"/>
              </a:solidFill>
              <a:effectLst/>
              <a:latin typeface="+mn-lt"/>
              <a:ea typeface="+mn-ea"/>
              <a:cs typeface="+mn-cs"/>
            </a:rPr>
            <a:t>施設整備などにより将来負担</a:t>
          </a:r>
          <a:r>
            <a:rPr lang="ja-JP" altLang="en-US" sz="1100" b="0" i="0" baseline="0">
              <a:solidFill>
                <a:schemeClr val="dk1"/>
              </a:solidFill>
              <a:effectLst/>
              <a:latin typeface="+mn-lt"/>
              <a:ea typeface="+mn-ea"/>
              <a:cs typeface="+mn-cs"/>
            </a:rPr>
            <a:t>率</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が見込まれる</a:t>
          </a:r>
          <a:r>
            <a:rPr lang="ja-JP" altLang="en-US" sz="1100" b="0" i="0" baseline="0">
              <a:solidFill>
                <a:schemeClr val="dk1"/>
              </a:solidFill>
              <a:effectLst/>
              <a:latin typeface="+mn-lt"/>
              <a:ea typeface="+mn-ea"/>
              <a:cs typeface="+mn-cs"/>
            </a:rPr>
            <a:t>ことから、</a:t>
          </a:r>
          <a:r>
            <a:rPr kumimoji="1" lang="ja-JP" altLang="en-US" sz="1200">
              <a:latin typeface="ＭＳ Ｐゴシック"/>
            </a:rPr>
            <a:t>キャップ制徹底のより、地方債現在高の減少に努め健全な財政運営を行う。</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8" name="直線コネクタ 447"/>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9"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50" name="直線コネクタ 449"/>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51"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52" name="直線コネクタ 451"/>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145869</xdr:rowOff>
    </xdr:from>
    <xdr:to>
      <xdr:col>24</xdr:col>
      <xdr:colOff>558800</xdr:colOff>
      <xdr:row>21</xdr:row>
      <xdr:rowOff>36467</xdr:rowOff>
    </xdr:to>
    <xdr:cxnSp macro="">
      <xdr:nvCxnSpPr>
        <xdr:cNvPr id="453" name="直線コネクタ 452"/>
        <xdr:cNvCxnSpPr/>
      </xdr:nvCxnSpPr>
      <xdr:spPr>
        <a:xfrm>
          <a:off x="16179800" y="35748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90731</xdr:rowOff>
    </xdr:from>
    <xdr:ext cx="762000" cy="259045"/>
    <xdr:sp macro="" textlink="">
      <xdr:nvSpPr>
        <xdr:cNvPr id="454" name="将来負担の状況平均値テキスト"/>
        <xdr:cNvSpPr txBox="1"/>
      </xdr:nvSpPr>
      <xdr:spPr>
        <a:xfrm>
          <a:off x="17106900" y="266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5" name="フローチャート : 判断 454"/>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145869</xdr:rowOff>
    </xdr:from>
    <xdr:to>
      <xdr:col>23</xdr:col>
      <xdr:colOff>406400</xdr:colOff>
      <xdr:row>20</xdr:row>
      <xdr:rowOff>148167</xdr:rowOff>
    </xdr:to>
    <xdr:cxnSp macro="">
      <xdr:nvCxnSpPr>
        <xdr:cNvPr id="456" name="直線コネクタ 455"/>
        <xdr:cNvCxnSpPr/>
      </xdr:nvCxnSpPr>
      <xdr:spPr>
        <a:xfrm flipV="1">
          <a:off x="15290800" y="357486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7" name="フローチャート : 判断 456"/>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121393</xdr:rowOff>
    </xdr:from>
    <xdr:ext cx="736600" cy="259045"/>
    <xdr:sp macro="" textlink="">
      <xdr:nvSpPr>
        <xdr:cNvPr id="458" name="テキスト ボックス 457"/>
        <xdr:cNvSpPr txBox="1"/>
      </xdr:nvSpPr>
      <xdr:spPr>
        <a:xfrm>
          <a:off x="15798800" y="269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148167</xdr:rowOff>
    </xdr:from>
    <xdr:to>
      <xdr:col>22</xdr:col>
      <xdr:colOff>203200</xdr:colOff>
      <xdr:row>20</xdr:row>
      <xdr:rowOff>160806</xdr:rowOff>
    </xdr:to>
    <xdr:cxnSp macro="">
      <xdr:nvCxnSpPr>
        <xdr:cNvPr id="459" name="直線コネクタ 458"/>
        <xdr:cNvCxnSpPr/>
      </xdr:nvCxnSpPr>
      <xdr:spPr>
        <a:xfrm flipV="1">
          <a:off x="14401800" y="357716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147501</xdr:rowOff>
    </xdr:from>
    <xdr:to>
      <xdr:col>22</xdr:col>
      <xdr:colOff>254000</xdr:colOff>
      <xdr:row>18</xdr:row>
      <xdr:rowOff>77651</xdr:rowOff>
    </xdr:to>
    <xdr:sp macro="" textlink="">
      <xdr:nvSpPr>
        <xdr:cNvPr id="460" name="フローチャート : 判断 459"/>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87828</xdr:rowOff>
    </xdr:from>
    <xdr:ext cx="762000" cy="259045"/>
    <xdr:sp macro="" textlink="">
      <xdr:nvSpPr>
        <xdr:cNvPr id="461" name="テキスト ボックス 460"/>
        <xdr:cNvSpPr txBox="1"/>
      </xdr:nvSpPr>
      <xdr:spPr>
        <a:xfrm>
          <a:off x="14909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160806</xdr:rowOff>
    </xdr:from>
    <xdr:to>
      <xdr:col>21</xdr:col>
      <xdr:colOff>0</xdr:colOff>
      <xdr:row>21</xdr:row>
      <xdr:rowOff>107708</xdr:rowOff>
    </xdr:to>
    <xdr:cxnSp macro="">
      <xdr:nvCxnSpPr>
        <xdr:cNvPr id="462" name="直線コネクタ 461"/>
        <xdr:cNvCxnSpPr/>
      </xdr:nvCxnSpPr>
      <xdr:spPr>
        <a:xfrm flipV="1">
          <a:off x="13512800" y="3589806"/>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136011</xdr:rowOff>
    </xdr:from>
    <xdr:to>
      <xdr:col>21</xdr:col>
      <xdr:colOff>50800</xdr:colOff>
      <xdr:row>18</xdr:row>
      <xdr:rowOff>66161</xdr:rowOff>
    </xdr:to>
    <xdr:sp macro="" textlink="">
      <xdr:nvSpPr>
        <xdr:cNvPr id="463" name="フローチャート : 判断 462"/>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64" name="テキスト ボックス 463"/>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5" name="フローチャート : 判断 464"/>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66" name="テキスト ボックス 465"/>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157117</xdr:rowOff>
    </xdr:from>
    <xdr:to>
      <xdr:col>24</xdr:col>
      <xdr:colOff>609600</xdr:colOff>
      <xdr:row>21</xdr:row>
      <xdr:rowOff>87267</xdr:rowOff>
    </xdr:to>
    <xdr:sp macro="" textlink="">
      <xdr:nvSpPr>
        <xdr:cNvPr id="472" name="円/楕円 471"/>
        <xdr:cNvSpPr/>
      </xdr:nvSpPr>
      <xdr:spPr>
        <a:xfrm>
          <a:off x="169672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129194</xdr:rowOff>
    </xdr:from>
    <xdr:ext cx="762000" cy="259045"/>
    <xdr:sp macro="" textlink="">
      <xdr:nvSpPr>
        <xdr:cNvPr id="473" name="将来負担の状況該当値テキスト"/>
        <xdr:cNvSpPr txBox="1"/>
      </xdr:nvSpPr>
      <xdr:spPr>
        <a:xfrm>
          <a:off x="17106900" y="355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95069</xdr:rowOff>
    </xdr:from>
    <xdr:to>
      <xdr:col>23</xdr:col>
      <xdr:colOff>457200</xdr:colOff>
      <xdr:row>21</xdr:row>
      <xdr:rowOff>25219</xdr:rowOff>
    </xdr:to>
    <xdr:sp macro="" textlink="">
      <xdr:nvSpPr>
        <xdr:cNvPr id="474" name="円/楕円 473"/>
        <xdr:cNvSpPr/>
      </xdr:nvSpPr>
      <xdr:spPr>
        <a:xfrm>
          <a:off x="16129000" y="35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9996</xdr:rowOff>
    </xdr:from>
    <xdr:ext cx="736600" cy="259045"/>
    <xdr:sp macro="" textlink="">
      <xdr:nvSpPr>
        <xdr:cNvPr id="475" name="テキスト ボックス 474"/>
        <xdr:cNvSpPr txBox="1"/>
      </xdr:nvSpPr>
      <xdr:spPr>
        <a:xfrm>
          <a:off x="15798800" y="361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97367</xdr:rowOff>
    </xdr:from>
    <xdr:to>
      <xdr:col>22</xdr:col>
      <xdr:colOff>254000</xdr:colOff>
      <xdr:row>21</xdr:row>
      <xdr:rowOff>27517</xdr:rowOff>
    </xdr:to>
    <xdr:sp macro="" textlink="">
      <xdr:nvSpPr>
        <xdr:cNvPr id="476" name="円/楕円 475"/>
        <xdr:cNvSpPr/>
      </xdr:nvSpPr>
      <xdr:spPr>
        <a:xfrm>
          <a:off x="15240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12294</xdr:rowOff>
    </xdr:from>
    <xdr:ext cx="762000" cy="259045"/>
    <xdr:sp macro="" textlink="">
      <xdr:nvSpPr>
        <xdr:cNvPr id="477" name="テキスト ボックス 476"/>
        <xdr:cNvSpPr txBox="1"/>
      </xdr:nvSpPr>
      <xdr:spPr>
        <a:xfrm>
          <a:off x="14909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110006</xdr:rowOff>
    </xdr:from>
    <xdr:to>
      <xdr:col>21</xdr:col>
      <xdr:colOff>50800</xdr:colOff>
      <xdr:row>21</xdr:row>
      <xdr:rowOff>40156</xdr:rowOff>
    </xdr:to>
    <xdr:sp macro="" textlink="">
      <xdr:nvSpPr>
        <xdr:cNvPr id="478" name="円/楕円 477"/>
        <xdr:cNvSpPr/>
      </xdr:nvSpPr>
      <xdr:spPr>
        <a:xfrm>
          <a:off x="14351000" y="35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24933</xdr:rowOff>
    </xdr:from>
    <xdr:ext cx="762000" cy="259045"/>
    <xdr:sp macro="" textlink="">
      <xdr:nvSpPr>
        <xdr:cNvPr id="479" name="テキスト ボックス 478"/>
        <xdr:cNvSpPr txBox="1"/>
      </xdr:nvSpPr>
      <xdr:spPr>
        <a:xfrm>
          <a:off x="14020800" y="362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56908</xdr:rowOff>
    </xdr:from>
    <xdr:to>
      <xdr:col>19</xdr:col>
      <xdr:colOff>533400</xdr:colOff>
      <xdr:row>21</xdr:row>
      <xdr:rowOff>158508</xdr:rowOff>
    </xdr:to>
    <xdr:sp macro="" textlink="">
      <xdr:nvSpPr>
        <xdr:cNvPr id="480" name="円/楕円 479"/>
        <xdr:cNvSpPr/>
      </xdr:nvSpPr>
      <xdr:spPr>
        <a:xfrm>
          <a:off x="13462000" y="3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143285</xdr:rowOff>
    </xdr:from>
    <xdr:ext cx="762000" cy="259045"/>
    <xdr:sp macro="" textlink="">
      <xdr:nvSpPr>
        <xdr:cNvPr id="481" name="テキスト ボックス 480"/>
        <xdr:cNvSpPr txBox="1"/>
      </xdr:nvSpPr>
      <xdr:spPr>
        <a:xfrm>
          <a:off x="13131800" y="37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長野県岡谷市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52,315
51,589
85.14
23,885,350
23,251,780
609,689
11,655,549
24,475,715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115.2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これまでの定員適正化計画や行財政改革プランの実施により、類似団体の平均よりも低い比率となったほか、長野県平均においても同程度となっている。</a:t>
          </a:r>
          <a:endParaRPr kumimoji="1" lang="en-US" altLang="ja-JP" sz="1200">
            <a:latin typeface="ＭＳ Ｐゴシック"/>
          </a:endParaRPr>
        </a:p>
        <a:p>
          <a:r>
            <a:rPr kumimoji="1" lang="ja-JP" altLang="en-US" sz="1200">
              <a:latin typeface="ＭＳ Ｐゴシック"/>
            </a:rPr>
            <a:t>　今後も、指定管理者制度の導入などによる民間委託の検討や、適正な職員数の管理により人件費の削減に努める。</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76708</xdr:rowOff>
    </xdr:from>
    <xdr:to>
      <xdr:col>7</xdr:col>
      <xdr:colOff>15875</xdr:colOff>
      <xdr:row>37</xdr:row>
      <xdr:rowOff>14986</xdr:rowOff>
    </xdr:to>
    <xdr:cxnSp macro="">
      <xdr:nvCxnSpPr>
        <xdr:cNvPr id="63" name="直線コネクタ 62"/>
        <xdr:cNvCxnSpPr/>
      </xdr:nvCxnSpPr>
      <xdr:spPr>
        <a:xfrm flipV="1">
          <a:off x="3987800" y="624890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4"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37</xdr:row>
      <xdr:rowOff>14986</xdr:rowOff>
    </xdr:to>
    <xdr:cxnSp macro="">
      <xdr:nvCxnSpPr>
        <xdr:cNvPr id="66" name="直線コネクタ 65"/>
        <xdr:cNvCxnSpPr/>
      </xdr:nvCxnSpPr>
      <xdr:spPr>
        <a:xfrm>
          <a:off x="3098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68" name="テキスト ボックス 67"/>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76708</xdr:rowOff>
    </xdr:to>
    <xdr:cxnSp macro="">
      <xdr:nvCxnSpPr>
        <xdr:cNvPr id="69" name="直線コネクタ 68"/>
        <xdr:cNvCxnSpPr/>
      </xdr:nvCxnSpPr>
      <xdr:spPr>
        <a:xfrm>
          <a:off x="2209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71" name="テキスト ボックス 70"/>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36</xdr:row>
      <xdr:rowOff>131572</xdr:rowOff>
    </xdr:to>
    <xdr:cxnSp macro="">
      <xdr:nvCxnSpPr>
        <xdr:cNvPr id="72" name="直線コネクタ 71"/>
        <xdr:cNvCxnSpPr/>
      </xdr:nvCxnSpPr>
      <xdr:spPr>
        <a:xfrm flipV="1">
          <a:off x="1320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74" name="テキスト ボックス 73"/>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76" name="テキスト ボックス 7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2" name="円/楕円 81"/>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3"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4" name="円/楕円 83"/>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85" name="テキスト ボックス 84"/>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6" name="円/楕円 85"/>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7" name="テキスト ボックス 86"/>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8" name="円/楕円 87"/>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89" name="テキスト ボックス 88"/>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90" name="円/楕円 89"/>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91" name="テキスト ボックス 90"/>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は、類似団体の平均を下回っているが、その要因として、湖周行政事務組合が行うごみ処理施設整備事業で新たな施設を建設するために岡谷市清掃工場を取り壊したことから、管理運営委託料や需用費などが皆減となった。</a:t>
          </a:r>
          <a:endParaRPr kumimoji="1" lang="en-US" altLang="ja-JP" sz="1200">
            <a:latin typeface="ＭＳ Ｐゴシック"/>
          </a:endParaRPr>
        </a:p>
        <a:p>
          <a:r>
            <a:rPr kumimoji="1" lang="ja-JP" altLang="en-US" sz="1200">
              <a:latin typeface="ＭＳ Ｐゴシック"/>
            </a:rPr>
            <a:t>　引き続き、行財政改革プランによる経費削減に努め、健全な財政運営を行う。</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127000</xdr:rowOff>
    </xdr:to>
    <xdr:cxnSp macro="">
      <xdr:nvCxnSpPr>
        <xdr:cNvPr id="128" name="直線コネクタ 127"/>
        <xdr:cNvCxnSpPr/>
      </xdr:nvCxnSpPr>
      <xdr:spPr>
        <a:xfrm flipV="1">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9"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60325</xdr:rowOff>
    </xdr:from>
    <xdr:to>
      <xdr:col>22</xdr:col>
      <xdr:colOff>565150</xdr:colOff>
      <xdr:row>14</xdr:row>
      <xdr:rowOff>127000</xdr:rowOff>
    </xdr:to>
    <xdr:cxnSp macro="">
      <xdr:nvCxnSpPr>
        <xdr:cNvPr id="131" name="直線コネクタ 130"/>
        <xdr:cNvCxnSpPr/>
      </xdr:nvCxnSpPr>
      <xdr:spPr>
        <a:xfrm>
          <a:off x="14782800" y="2460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19702</xdr:rowOff>
    </xdr:from>
    <xdr:ext cx="736600" cy="259045"/>
    <xdr:sp macro="" textlink="">
      <xdr:nvSpPr>
        <xdr:cNvPr id="133" name="テキスト ボックス 132"/>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60325</xdr:rowOff>
    </xdr:from>
    <xdr:to>
      <xdr:col>21</xdr:col>
      <xdr:colOff>361950</xdr:colOff>
      <xdr:row>14</xdr:row>
      <xdr:rowOff>69850</xdr:rowOff>
    </xdr:to>
    <xdr:cxnSp macro="">
      <xdr:nvCxnSpPr>
        <xdr:cNvPr id="134" name="直線コネクタ 133"/>
        <xdr:cNvCxnSpPr/>
      </xdr:nvCxnSpPr>
      <xdr:spPr>
        <a:xfrm flipV="1">
          <a:off x="13893800" y="2460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36" name="テキスト ボックス 135"/>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69850</xdr:rowOff>
    </xdr:from>
    <xdr:to>
      <xdr:col>20</xdr:col>
      <xdr:colOff>158750</xdr:colOff>
      <xdr:row>14</xdr:row>
      <xdr:rowOff>69850</xdr:rowOff>
    </xdr:to>
    <xdr:cxnSp macro="">
      <xdr:nvCxnSpPr>
        <xdr:cNvPr id="137" name="直線コネクタ 136"/>
        <xdr:cNvCxnSpPr/>
      </xdr:nvCxnSpPr>
      <xdr:spPr>
        <a:xfrm>
          <a:off x="13004800" y="247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7" name="円/楕円 146"/>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8"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9" name="円/楕円 148"/>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0" name="テキスト ボックス 149"/>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9525</xdr:rowOff>
    </xdr:from>
    <xdr:to>
      <xdr:col>21</xdr:col>
      <xdr:colOff>412750</xdr:colOff>
      <xdr:row>14</xdr:row>
      <xdr:rowOff>111125</xdr:rowOff>
    </xdr:to>
    <xdr:sp macro="" textlink="">
      <xdr:nvSpPr>
        <xdr:cNvPr id="151" name="円/楕円 150"/>
        <xdr:cNvSpPr/>
      </xdr:nvSpPr>
      <xdr:spPr>
        <a:xfrm>
          <a:off x="14732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121302</xdr:rowOff>
    </xdr:from>
    <xdr:ext cx="762000" cy="259045"/>
    <xdr:sp macro="" textlink="">
      <xdr:nvSpPr>
        <xdr:cNvPr id="152" name="テキスト ボックス 151"/>
        <xdr:cNvSpPr txBox="1"/>
      </xdr:nvSpPr>
      <xdr:spPr>
        <a:xfrm>
          <a:off x="14401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19050</xdr:rowOff>
    </xdr:from>
    <xdr:to>
      <xdr:col>20</xdr:col>
      <xdr:colOff>209550</xdr:colOff>
      <xdr:row>14</xdr:row>
      <xdr:rowOff>120650</xdr:rowOff>
    </xdr:to>
    <xdr:sp macro="" textlink="">
      <xdr:nvSpPr>
        <xdr:cNvPr id="153" name="円/楕円 152"/>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130827</xdr:rowOff>
    </xdr:from>
    <xdr:ext cx="762000" cy="259045"/>
    <xdr:sp macro="" textlink="">
      <xdr:nvSpPr>
        <xdr:cNvPr id="154" name="テキスト ボックス 153"/>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19050</xdr:rowOff>
    </xdr:from>
    <xdr:to>
      <xdr:col>19</xdr:col>
      <xdr:colOff>6350</xdr:colOff>
      <xdr:row>14</xdr:row>
      <xdr:rowOff>120650</xdr:rowOff>
    </xdr:to>
    <xdr:sp macro="" textlink="">
      <xdr:nvSpPr>
        <xdr:cNvPr id="155" name="円/楕円 154"/>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130827</xdr:rowOff>
    </xdr:from>
    <xdr:ext cx="762000" cy="259045"/>
    <xdr:sp macro="" textlink="">
      <xdr:nvSpPr>
        <xdr:cNvPr id="156" name="テキスト ボックス 155"/>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類似団体の平均を下回っているが、近年の状況を見ると年々上昇傾向にあることから、財政を圧迫することがないよう扶助費の適正化に努める。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35560</xdr:rowOff>
    </xdr:to>
    <xdr:cxnSp macro="">
      <xdr:nvCxnSpPr>
        <xdr:cNvPr id="187" name="直線コネクタ 186"/>
        <xdr:cNvCxnSpPr/>
      </xdr:nvCxnSpPr>
      <xdr:spPr>
        <a:xfrm>
          <a:off x="3987800" y="9636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8"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56</xdr:row>
      <xdr:rowOff>35560</xdr:rowOff>
    </xdr:to>
    <xdr:cxnSp macro="">
      <xdr:nvCxnSpPr>
        <xdr:cNvPr id="190" name="直線コネクタ 189"/>
        <xdr:cNvCxnSpPr/>
      </xdr:nvCxnSpPr>
      <xdr:spPr>
        <a:xfrm>
          <a:off x="3098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92" name="テキスト ボックス 191"/>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161290</xdr:rowOff>
    </xdr:to>
    <xdr:cxnSp macro="">
      <xdr:nvCxnSpPr>
        <xdr:cNvPr id="193" name="直線コネクタ 192"/>
        <xdr:cNvCxnSpPr/>
      </xdr:nvCxnSpPr>
      <xdr:spPr>
        <a:xfrm>
          <a:off x="2209800" y="9453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95" name="テキスト ボックス 194"/>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55</xdr:row>
      <xdr:rowOff>24130</xdr:rowOff>
    </xdr:to>
    <xdr:cxnSp macro="">
      <xdr:nvCxnSpPr>
        <xdr:cNvPr id="196" name="直線コネクタ 195"/>
        <xdr:cNvCxnSpPr/>
      </xdr:nvCxnSpPr>
      <xdr:spPr>
        <a:xfrm>
          <a:off x="1320800" y="9316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198" name="テキスト ボックス 197"/>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00" name="テキスト ボックス 199"/>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206" name="円/楕円 205"/>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1287</xdr:rowOff>
    </xdr:from>
    <xdr:ext cx="762000" cy="259045"/>
    <xdr:sp macro="" textlink="">
      <xdr:nvSpPr>
        <xdr:cNvPr id="207"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08" name="円/楕円 207"/>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209" name="テキスト ボックス 208"/>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10" name="円/楕円 209"/>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50817</xdr:rowOff>
    </xdr:from>
    <xdr:ext cx="762000" cy="259045"/>
    <xdr:sp macro="" textlink="">
      <xdr:nvSpPr>
        <xdr:cNvPr id="211" name="テキスト ボックス 210"/>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144780</xdr:rowOff>
    </xdr:from>
    <xdr:to>
      <xdr:col>3</xdr:col>
      <xdr:colOff>193675</xdr:colOff>
      <xdr:row>55</xdr:row>
      <xdr:rowOff>74930</xdr:rowOff>
    </xdr:to>
    <xdr:sp macro="" textlink="">
      <xdr:nvSpPr>
        <xdr:cNvPr id="212" name="円/楕円 211"/>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85107</xdr:rowOff>
    </xdr:from>
    <xdr:ext cx="762000" cy="259045"/>
    <xdr:sp macro="" textlink="">
      <xdr:nvSpPr>
        <xdr:cNvPr id="213" name="テキスト ボックス 212"/>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14" name="円/楕円 213"/>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15" name="テキスト ボックス 214"/>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類似団体の平均を大きく下回っているものの、前年度と比べ</a:t>
          </a:r>
          <a:r>
            <a:rPr kumimoji="1" lang="en-US" altLang="ja-JP" sz="1200">
              <a:latin typeface="ＭＳ Ｐゴシック"/>
            </a:rPr>
            <a:t>0.4</a:t>
          </a:r>
          <a:r>
            <a:rPr kumimoji="1" lang="ja-JP" altLang="en-US" sz="1200">
              <a:latin typeface="ＭＳ Ｐゴシック"/>
            </a:rPr>
            <a:t>ポイント上昇した。主な要因は、広域連合で行っている介護保険事業に対する負担金が増加したことによる。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6350</xdr:rowOff>
    </xdr:from>
    <xdr:to>
      <xdr:col>24</xdr:col>
      <xdr:colOff>31750</xdr:colOff>
      <xdr:row>55</xdr:row>
      <xdr:rowOff>57150</xdr:rowOff>
    </xdr:to>
    <xdr:cxnSp macro="">
      <xdr:nvCxnSpPr>
        <xdr:cNvPr id="248" name="直線コネクタ 247"/>
        <xdr:cNvCxnSpPr/>
      </xdr:nvCxnSpPr>
      <xdr:spPr>
        <a:xfrm>
          <a:off x="15671800" y="9436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55</xdr:row>
      <xdr:rowOff>6350</xdr:rowOff>
    </xdr:to>
    <xdr:cxnSp macro="">
      <xdr:nvCxnSpPr>
        <xdr:cNvPr id="251" name="直線コネクタ 250"/>
        <xdr:cNvCxnSpPr/>
      </xdr:nvCxnSpPr>
      <xdr:spPr>
        <a:xfrm>
          <a:off x="14782800" y="934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53" name="テキスト ボックス 252"/>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88900</xdr:rowOff>
    </xdr:to>
    <xdr:cxnSp macro="">
      <xdr:nvCxnSpPr>
        <xdr:cNvPr id="254" name="直線コネクタ 253"/>
        <xdr:cNvCxnSpPr/>
      </xdr:nvCxnSpPr>
      <xdr:spPr>
        <a:xfrm>
          <a:off x="13893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56" name="テキスト ボックス 255"/>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114300</xdr:rowOff>
    </xdr:to>
    <xdr:cxnSp macro="">
      <xdr:nvCxnSpPr>
        <xdr:cNvPr id="257" name="直線コネクタ 256"/>
        <xdr:cNvCxnSpPr/>
      </xdr:nvCxnSpPr>
      <xdr:spPr>
        <a:xfrm flipV="1">
          <a:off x="13004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59" name="テキスト ボックス 258"/>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1" name="テキスト ボックス 260"/>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6350</xdr:rowOff>
    </xdr:from>
    <xdr:to>
      <xdr:col>24</xdr:col>
      <xdr:colOff>82550</xdr:colOff>
      <xdr:row>55</xdr:row>
      <xdr:rowOff>107950</xdr:rowOff>
    </xdr:to>
    <xdr:sp macro="" textlink="">
      <xdr:nvSpPr>
        <xdr:cNvPr id="267" name="円/楕円 266"/>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22877</xdr:rowOff>
    </xdr:from>
    <xdr:ext cx="762000" cy="259045"/>
    <xdr:sp macro="" textlink="">
      <xdr:nvSpPr>
        <xdr:cNvPr id="268"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127000</xdr:rowOff>
    </xdr:from>
    <xdr:to>
      <xdr:col>22</xdr:col>
      <xdr:colOff>615950</xdr:colOff>
      <xdr:row>55</xdr:row>
      <xdr:rowOff>57150</xdr:rowOff>
    </xdr:to>
    <xdr:sp macro="" textlink="">
      <xdr:nvSpPr>
        <xdr:cNvPr id="269" name="円/楕円 268"/>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67327</xdr:rowOff>
    </xdr:from>
    <xdr:ext cx="736600" cy="259045"/>
    <xdr:sp macro="" textlink="">
      <xdr:nvSpPr>
        <xdr:cNvPr id="270" name="テキスト ボックス 269"/>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1" name="円/楕円 270"/>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2" name="テキスト ボックス 271"/>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3" name="円/楕円 272"/>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4" name="テキスト ボックス 273"/>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63500</xdr:rowOff>
    </xdr:from>
    <xdr:to>
      <xdr:col>19</xdr:col>
      <xdr:colOff>6350</xdr:colOff>
      <xdr:row>54</xdr:row>
      <xdr:rowOff>165100</xdr:rowOff>
    </xdr:to>
    <xdr:sp macro="" textlink="">
      <xdr:nvSpPr>
        <xdr:cNvPr id="275" name="円/楕円 274"/>
        <xdr:cNvSpPr/>
      </xdr:nvSpPr>
      <xdr:spPr>
        <a:xfrm>
          <a:off x="12954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3827</xdr:rowOff>
    </xdr:from>
    <xdr:ext cx="762000" cy="259045"/>
    <xdr:sp macro="" textlink="">
      <xdr:nvSpPr>
        <xdr:cNvPr id="276" name="テキスト ボックス 275"/>
        <xdr:cNvSpPr txBox="1"/>
      </xdr:nvSpPr>
      <xdr:spPr>
        <a:xfrm>
          <a:off x="12623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類似団体の平均を上回っているが、病院事業会計や一部事務組合に対する負担金のほか、中小企業などへの補助金が増加していることから、補助金負担金の見直しを定期的（</a:t>
          </a:r>
          <a:r>
            <a:rPr kumimoji="1" lang="en-US" altLang="ja-JP" sz="1200">
              <a:latin typeface="ＭＳ Ｐゴシック"/>
            </a:rPr>
            <a:t>3</a:t>
          </a:r>
          <a:r>
            <a:rPr kumimoji="1" lang="ja-JP" altLang="en-US" sz="1200">
              <a:latin typeface="ＭＳ Ｐゴシック"/>
            </a:rPr>
            <a:t>年に一度）に行い、適正な補助率の設定と、補助額の妥当性を検証する。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99568</xdr:rowOff>
    </xdr:from>
    <xdr:to>
      <xdr:col>24</xdr:col>
      <xdr:colOff>31750</xdr:colOff>
      <xdr:row>39</xdr:row>
      <xdr:rowOff>28702</xdr:rowOff>
    </xdr:to>
    <xdr:cxnSp macro="">
      <xdr:nvCxnSpPr>
        <xdr:cNvPr id="307" name="直線コネクタ 306"/>
        <xdr:cNvCxnSpPr/>
      </xdr:nvCxnSpPr>
      <xdr:spPr>
        <a:xfrm>
          <a:off x="15671800" y="66146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8"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99568</xdr:rowOff>
    </xdr:from>
    <xdr:to>
      <xdr:col>22</xdr:col>
      <xdr:colOff>565150</xdr:colOff>
      <xdr:row>38</xdr:row>
      <xdr:rowOff>99568</xdr:rowOff>
    </xdr:to>
    <xdr:cxnSp macro="">
      <xdr:nvCxnSpPr>
        <xdr:cNvPr id="310" name="直線コネクタ 309"/>
        <xdr:cNvCxnSpPr/>
      </xdr:nvCxnSpPr>
      <xdr:spPr>
        <a:xfrm>
          <a:off x="14782800" y="6614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2" name="テキスト ボックス 311"/>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152146</xdr:rowOff>
    </xdr:from>
    <xdr:to>
      <xdr:col>21</xdr:col>
      <xdr:colOff>361950</xdr:colOff>
      <xdr:row>38</xdr:row>
      <xdr:rowOff>99568</xdr:rowOff>
    </xdr:to>
    <xdr:cxnSp macro="">
      <xdr:nvCxnSpPr>
        <xdr:cNvPr id="313" name="直線コネクタ 312"/>
        <xdr:cNvCxnSpPr/>
      </xdr:nvCxnSpPr>
      <xdr:spPr>
        <a:xfrm>
          <a:off x="13893800" y="64957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5" name="テキスト ボックス 31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38</xdr:row>
      <xdr:rowOff>127000</xdr:rowOff>
    </xdr:to>
    <xdr:cxnSp macro="">
      <xdr:nvCxnSpPr>
        <xdr:cNvPr id="316" name="直線コネクタ 315"/>
        <xdr:cNvCxnSpPr/>
      </xdr:nvCxnSpPr>
      <xdr:spPr>
        <a:xfrm flipV="1">
          <a:off x="13004800" y="64957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0" name="テキスト ボックス 319"/>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149352</xdr:rowOff>
    </xdr:from>
    <xdr:to>
      <xdr:col>24</xdr:col>
      <xdr:colOff>82550</xdr:colOff>
      <xdr:row>39</xdr:row>
      <xdr:rowOff>79502</xdr:rowOff>
    </xdr:to>
    <xdr:sp macro="" textlink="">
      <xdr:nvSpPr>
        <xdr:cNvPr id="326" name="円/楕円 325"/>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121429</xdr:rowOff>
    </xdr:from>
    <xdr:ext cx="762000" cy="259045"/>
    <xdr:sp macro="" textlink="">
      <xdr:nvSpPr>
        <xdr:cNvPr id="327" name="補助費等該当値テキスト"/>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48768</xdr:rowOff>
    </xdr:from>
    <xdr:to>
      <xdr:col>22</xdr:col>
      <xdr:colOff>615950</xdr:colOff>
      <xdr:row>38</xdr:row>
      <xdr:rowOff>150368</xdr:rowOff>
    </xdr:to>
    <xdr:sp macro="" textlink="">
      <xdr:nvSpPr>
        <xdr:cNvPr id="328" name="円/楕円 327"/>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135145</xdr:rowOff>
    </xdr:from>
    <xdr:ext cx="736600" cy="259045"/>
    <xdr:sp macro="" textlink="">
      <xdr:nvSpPr>
        <xdr:cNvPr id="329" name="テキスト ボックス 328"/>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48768</xdr:rowOff>
    </xdr:from>
    <xdr:to>
      <xdr:col>21</xdr:col>
      <xdr:colOff>412750</xdr:colOff>
      <xdr:row>38</xdr:row>
      <xdr:rowOff>150368</xdr:rowOff>
    </xdr:to>
    <xdr:sp macro="" textlink="">
      <xdr:nvSpPr>
        <xdr:cNvPr id="330" name="円/楕円 329"/>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135145</xdr:rowOff>
    </xdr:from>
    <xdr:ext cx="762000" cy="259045"/>
    <xdr:sp macro="" textlink="">
      <xdr:nvSpPr>
        <xdr:cNvPr id="331" name="テキスト ボックス 330"/>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32" name="円/楕円 331"/>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33" name="テキスト ボックス 332"/>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4" name="円/楕円 333"/>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5" name="テキスト ボックス 334"/>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類似団体の平均を大きく上回っているが、臨時財政対策債の発行などにより増加傾向にある。また、平成</a:t>
          </a:r>
          <a:r>
            <a:rPr kumimoji="1" lang="en-US" altLang="ja-JP" sz="1200">
              <a:latin typeface="ＭＳ Ｐゴシック"/>
            </a:rPr>
            <a:t>25</a:t>
          </a:r>
          <a:r>
            <a:rPr kumimoji="1" lang="ja-JP" altLang="en-US" sz="1200">
              <a:latin typeface="ＭＳ Ｐゴシック"/>
            </a:rPr>
            <a:t>年度には、</a:t>
          </a:r>
          <a:r>
            <a:rPr kumimoji="1" lang="ja-JP" altLang="ja-JP" sz="1200">
              <a:solidFill>
                <a:schemeClr val="dk1"/>
              </a:solidFill>
              <a:effectLst/>
              <a:latin typeface="+mn-lt"/>
              <a:ea typeface="+mn-ea"/>
              <a:cs typeface="+mn-cs"/>
            </a:rPr>
            <a:t>第三セクター等改革推進債（</a:t>
          </a:r>
          <a:r>
            <a:rPr kumimoji="1" lang="en-US" altLang="ja-JP" sz="1200">
              <a:solidFill>
                <a:schemeClr val="dk1"/>
              </a:solidFill>
              <a:effectLst/>
              <a:latin typeface="+mn-lt"/>
              <a:ea typeface="+mn-ea"/>
              <a:cs typeface="+mn-cs"/>
            </a:rPr>
            <a:t>2,207</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を借り入れたこと</a:t>
          </a:r>
          <a:r>
            <a:rPr kumimoji="1" lang="ja-JP" altLang="ja-JP" sz="1200">
              <a:solidFill>
                <a:schemeClr val="dk1"/>
              </a:solidFill>
              <a:effectLst/>
              <a:latin typeface="+mn-lt"/>
              <a:ea typeface="+mn-ea"/>
              <a:cs typeface="+mn-cs"/>
            </a:rPr>
            <a:t>などにより</a:t>
          </a:r>
          <a:r>
            <a:rPr kumimoji="1" lang="ja-JP" altLang="en-US" sz="1200">
              <a:solidFill>
                <a:schemeClr val="dk1"/>
              </a:solidFill>
              <a:effectLst/>
              <a:latin typeface="+mn-lt"/>
              <a:ea typeface="+mn-ea"/>
              <a:cs typeface="+mn-cs"/>
            </a:rPr>
            <a:t>、公債費の増加が見込まれるが、事業の優先度等を考慮し、適正な市債の発行に努める。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158750</xdr:rowOff>
    </xdr:from>
    <xdr:to>
      <xdr:col>7</xdr:col>
      <xdr:colOff>15875</xdr:colOff>
      <xdr:row>80</xdr:row>
      <xdr:rowOff>127000</xdr:rowOff>
    </xdr:to>
    <xdr:cxnSp macro="">
      <xdr:nvCxnSpPr>
        <xdr:cNvPr id="368" name="直線コネクタ 367"/>
        <xdr:cNvCxnSpPr/>
      </xdr:nvCxnSpPr>
      <xdr:spPr>
        <a:xfrm>
          <a:off x="3987800" y="13703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69"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79</xdr:row>
      <xdr:rowOff>158750</xdr:rowOff>
    </xdr:to>
    <xdr:cxnSp macro="">
      <xdr:nvCxnSpPr>
        <xdr:cNvPr id="371" name="直線コネクタ 370"/>
        <xdr:cNvCxnSpPr/>
      </xdr:nvCxnSpPr>
      <xdr:spPr>
        <a:xfrm>
          <a:off x="3098800" y="1369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73" name="テキスト ボックス 37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81</xdr:row>
      <xdr:rowOff>19050</xdr:rowOff>
    </xdr:to>
    <xdr:cxnSp macro="">
      <xdr:nvCxnSpPr>
        <xdr:cNvPr id="374" name="直線コネクタ 373"/>
        <xdr:cNvCxnSpPr/>
      </xdr:nvCxnSpPr>
      <xdr:spPr>
        <a:xfrm flipV="1">
          <a:off x="2209800" y="13690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76" name="テキスト ボックス 375"/>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19050</xdr:rowOff>
    </xdr:from>
    <xdr:to>
      <xdr:col>3</xdr:col>
      <xdr:colOff>142875</xdr:colOff>
      <xdr:row>82</xdr:row>
      <xdr:rowOff>12700</xdr:rowOff>
    </xdr:to>
    <xdr:cxnSp macro="">
      <xdr:nvCxnSpPr>
        <xdr:cNvPr id="377" name="直線コネクタ 376"/>
        <xdr:cNvCxnSpPr/>
      </xdr:nvCxnSpPr>
      <xdr:spPr>
        <a:xfrm flipV="1">
          <a:off x="1320800" y="13906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48277</xdr:rowOff>
    </xdr:from>
    <xdr:ext cx="762000" cy="259045"/>
    <xdr:sp macro="" textlink="">
      <xdr:nvSpPr>
        <xdr:cNvPr id="379" name="テキスト ボックス 378"/>
        <xdr:cNvSpPr txBox="1"/>
      </xdr:nvSpPr>
      <xdr:spPr>
        <a:xfrm>
          <a:off x="1828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124477</xdr:rowOff>
    </xdr:from>
    <xdr:ext cx="762000" cy="259045"/>
    <xdr:sp macro="" textlink="">
      <xdr:nvSpPr>
        <xdr:cNvPr id="381" name="テキスト ボックス 380"/>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76200</xdr:rowOff>
    </xdr:from>
    <xdr:to>
      <xdr:col>7</xdr:col>
      <xdr:colOff>66675</xdr:colOff>
      <xdr:row>81</xdr:row>
      <xdr:rowOff>6350</xdr:rowOff>
    </xdr:to>
    <xdr:sp macro="" textlink="">
      <xdr:nvSpPr>
        <xdr:cNvPr id="387" name="円/楕円 386"/>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48277</xdr:rowOff>
    </xdr:from>
    <xdr:ext cx="762000" cy="259045"/>
    <xdr:sp macro="" textlink="">
      <xdr:nvSpPr>
        <xdr:cNvPr id="388" name="公債費該当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107950</xdr:rowOff>
    </xdr:from>
    <xdr:to>
      <xdr:col>5</xdr:col>
      <xdr:colOff>600075</xdr:colOff>
      <xdr:row>80</xdr:row>
      <xdr:rowOff>38100</xdr:rowOff>
    </xdr:to>
    <xdr:sp macro="" textlink="">
      <xdr:nvSpPr>
        <xdr:cNvPr id="389" name="円/楕円 388"/>
        <xdr:cNvSpPr/>
      </xdr:nvSpPr>
      <xdr:spPr>
        <a:xfrm>
          <a:off x="3937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22877</xdr:rowOff>
    </xdr:from>
    <xdr:ext cx="736600" cy="259045"/>
    <xdr:sp macro="" textlink="">
      <xdr:nvSpPr>
        <xdr:cNvPr id="390" name="テキスト ボックス 389"/>
        <xdr:cNvSpPr txBox="1"/>
      </xdr:nvSpPr>
      <xdr:spPr>
        <a:xfrm>
          <a:off x="3606800" y="1373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91" name="円/楕円 390"/>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92" name="テキスト ボックス 391"/>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139700</xdr:rowOff>
    </xdr:from>
    <xdr:to>
      <xdr:col>3</xdr:col>
      <xdr:colOff>193675</xdr:colOff>
      <xdr:row>81</xdr:row>
      <xdr:rowOff>69850</xdr:rowOff>
    </xdr:to>
    <xdr:sp macro="" textlink="">
      <xdr:nvSpPr>
        <xdr:cNvPr id="393" name="円/楕円 392"/>
        <xdr:cNvSpPr/>
      </xdr:nvSpPr>
      <xdr:spPr>
        <a:xfrm>
          <a:off x="2159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54627</xdr:rowOff>
    </xdr:from>
    <xdr:ext cx="762000" cy="259045"/>
    <xdr:sp macro="" textlink="">
      <xdr:nvSpPr>
        <xdr:cNvPr id="394" name="テキスト ボックス 393"/>
        <xdr:cNvSpPr txBox="1"/>
      </xdr:nvSpPr>
      <xdr:spPr>
        <a:xfrm>
          <a:off x="1828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133350</xdr:rowOff>
    </xdr:from>
    <xdr:to>
      <xdr:col>1</xdr:col>
      <xdr:colOff>676275</xdr:colOff>
      <xdr:row>82</xdr:row>
      <xdr:rowOff>63500</xdr:rowOff>
    </xdr:to>
    <xdr:sp macro="" textlink="">
      <xdr:nvSpPr>
        <xdr:cNvPr id="395" name="円/楕円 394"/>
        <xdr:cNvSpPr/>
      </xdr:nvSpPr>
      <xdr:spPr>
        <a:xfrm>
          <a:off x="1270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48277</xdr:rowOff>
    </xdr:from>
    <xdr:ext cx="762000" cy="259045"/>
    <xdr:sp macro="" textlink="">
      <xdr:nvSpPr>
        <xdr:cNvPr id="396" name="テキスト ボックス 395"/>
        <xdr:cNvSpPr txBox="1"/>
      </xdr:nvSpPr>
      <xdr:spPr>
        <a:xfrm>
          <a:off x="939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公債費以外は、類似団体の平均を下回っているが、数値が高いのは補助金等のみとなっている。</a:t>
          </a:r>
          <a:endParaRPr kumimoji="1" lang="en-US" altLang="ja-JP" sz="1200">
            <a:latin typeface="ＭＳ Ｐゴシック"/>
          </a:endParaRPr>
        </a:p>
        <a:p>
          <a:r>
            <a:rPr kumimoji="1" lang="ja-JP" altLang="en-US" sz="1200">
              <a:latin typeface="ＭＳ Ｐゴシック"/>
            </a:rPr>
            <a:t>　行財政改革プランに基づく補助金負担金等の見直しを行うほか、事業の統合・集中・縮小・廃止に努め経常経費の節減により、健全な財政運営を行う。</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142240</xdr:rowOff>
    </xdr:from>
    <xdr:to>
      <xdr:col>24</xdr:col>
      <xdr:colOff>31750</xdr:colOff>
      <xdr:row>75</xdr:row>
      <xdr:rowOff>8890</xdr:rowOff>
    </xdr:to>
    <xdr:cxnSp macro="">
      <xdr:nvCxnSpPr>
        <xdr:cNvPr id="429" name="直線コネクタ 428"/>
        <xdr:cNvCxnSpPr/>
      </xdr:nvCxnSpPr>
      <xdr:spPr>
        <a:xfrm flipV="1">
          <a:off x="15671800" y="12829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0"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138430</xdr:rowOff>
    </xdr:from>
    <xdr:to>
      <xdr:col>22</xdr:col>
      <xdr:colOff>565150</xdr:colOff>
      <xdr:row>75</xdr:row>
      <xdr:rowOff>8890</xdr:rowOff>
    </xdr:to>
    <xdr:cxnSp macro="">
      <xdr:nvCxnSpPr>
        <xdr:cNvPr id="432" name="直線コネクタ 431"/>
        <xdr:cNvCxnSpPr/>
      </xdr:nvCxnSpPr>
      <xdr:spPr>
        <a:xfrm>
          <a:off x="14782800" y="126542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34" name="テキスト ボックス 433"/>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149860</xdr:rowOff>
    </xdr:from>
    <xdr:to>
      <xdr:col>21</xdr:col>
      <xdr:colOff>361950</xdr:colOff>
      <xdr:row>73</xdr:row>
      <xdr:rowOff>138430</xdr:rowOff>
    </xdr:to>
    <xdr:cxnSp macro="">
      <xdr:nvCxnSpPr>
        <xdr:cNvPr id="435" name="直線コネクタ 434"/>
        <xdr:cNvCxnSpPr/>
      </xdr:nvCxnSpPr>
      <xdr:spPr>
        <a:xfrm>
          <a:off x="13893800" y="12494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37" name="テキスト ボックス 436"/>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149860</xdr:rowOff>
    </xdr:from>
    <xdr:to>
      <xdr:col>20</xdr:col>
      <xdr:colOff>158750</xdr:colOff>
      <xdr:row>73</xdr:row>
      <xdr:rowOff>138430</xdr:rowOff>
    </xdr:to>
    <xdr:cxnSp macro="">
      <xdr:nvCxnSpPr>
        <xdr:cNvPr id="438" name="直線コネクタ 437"/>
        <xdr:cNvCxnSpPr/>
      </xdr:nvCxnSpPr>
      <xdr:spPr>
        <a:xfrm flipV="1">
          <a:off x="13004800" y="12494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0" name="テキスト ボックス 43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2" name="テキスト ボックス 441"/>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91440</xdr:rowOff>
    </xdr:from>
    <xdr:to>
      <xdr:col>24</xdr:col>
      <xdr:colOff>82550</xdr:colOff>
      <xdr:row>75</xdr:row>
      <xdr:rowOff>21590</xdr:rowOff>
    </xdr:to>
    <xdr:sp macro="" textlink="">
      <xdr:nvSpPr>
        <xdr:cNvPr id="448" name="円/楕円 447"/>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107967</xdr:rowOff>
    </xdr:from>
    <xdr:ext cx="762000" cy="259045"/>
    <xdr:sp macro="" textlink="">
      <xdr:nvSpPr>
        <xdr:cNvPr id="449" name="公債費以外該当値テキスト"/>
        <xdr:cNvSpPr txBox="1"/>
      </xdr:nvSpPr>
      <xdr:spPr>
        <a:xfrm>
          <a:off x="16598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129540</xdr:rowOff>
    </xdr:from>
    <xdr:to>
      <xdr:col>22</xdr:col>
      <xdr:colOff>615950</xdr:colOff>
      <xdr:row>75</xdr:row>
      <xdr:rowOff>59690</xdr:rowOff>
    </xdr:to>
    <xdr:sp macro="" textlink="">
      <xdr:nvSpPr>
        <xdr:cNvPr id="450" name="円/楕円 449"/>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69867</xdr:rowOff>
    </xdr:from>
    <xdr:ext cx="736600" cy="259045"/>
    <xdr:sp macro="" textlink="">
      <xdr:nvSpPr>
        <xdr:cNvPr id="451" name="テキスト ボックス 450"/>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87630</xdr:rowOff>
    </xdr:from>
    <xdr:to>
      <xdr:col>21</xdr:col>
      <xdr:colOff>412750</xdr:colOff>
      <xdr:row>74</xdr:row>
      <xdr:rowOff>17780</xdr:rowOff>
    </xdr:to>
    <xdr:sp macro="" textlink="">
      <xdr:nvSpPr>
        <xdr:cNvPr id="452" name="円/楕円 451"/>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27957</xdr:rowOff>
    </xdr:from>
    <xdr:ext cx="762000" cy="259045"/>
    <xdr:sp macro="" textlink="">
      <xdr:nvSpPr>
        <xdr:cNvPr id="453" name="テキスト ボックス 452"/>
        <xdr:cNvSpPr txBox="1"/>
      </xdr:nvSpPr>
      <xdr:spPr>
        <a:xfrm>
          <a:off x="14401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99060</xdr:rowOff>
    </xdr:from>
    <xdr:to>
      <xdr:col>20</xdr:col>
      <xdr:colOff>209550</xdr:colOff>
      <xdr:row>73</xdr:row>
      <xdr:rowOff>29210</xdr:rowOff>
    </xdr:to>
    <xdr:sp macro="" textlink="">
      <xdr:nvSpPr>
        <xdr:cNvPr id="454" name="円/楕円 453"/>
        <xdr:cNvSpPr/>
      </xdr:nvSpPr>
      <xdr:spPr>
        <a:xfrm>
          <a:off x="13843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39387</xdr:rowOff>
    </xdr:from>
    <xdr:ext cx="762000" cy="259045"/>
    <xdr:sp macro="" textlink="">
      <xdr:nvSpPr>
        <xdr:cNvPr id="455" name="テキスト ボックス 454"/>
        <xdr:cNvSpPr txBox="1"/>
      </xdr:nvSpPr>
      <xdr:spPr>
        <a:xfrm>
          <a:off x="13512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87630</xdr:rowOff>
    </xdr:from>
    <xdr:to>
      <xdr:col>19</xdr:col>
      <xdr:colOff>6350</xdr:colOff>
      <xdr:row>74</xdr:row>
      <xdr:rowOff>17780</xdr:rowOff>
    </xdr:to>
    <xdr:sp macro="" textlink="">
      <xdr:nvSpPr>
        <xdr:cNvPr id="456" name="円/楕円 455"/>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27957</xdr:rowOff>
    </xdr:from>
    <xdr:ext cx="762000" cy="259045"/>
    <xdr:sp macro="" textlink="">
      <xdr:nvSpPr>
        <xdr:cNvPr id="457" name="テキスト ボックス 456"/>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長野県岡谷市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103302</xdr:rowOff>
    </xdr:from>
    <xdr:to>
      <xdr:col>4</xdr:col>
      <xdr:colOff>1117600</xdr:colOff>
      <xdr:row>15</xdr:row>
      <xdr:rowOff>48438</xdr:rowOff>
    </xdr:to>
    <xdr:cxnSp macro="">
      <xdr:nvCxnSpPr>
        <xdr:cNvPr id="50" name="直線コネクタ 49"/>
        <xdr:cNvCxnSpPr/>
      </xdr:nvCxnSpPr>
      <xdr:spPr bwMode="auto">
        <a:xfrm>
          <a:off x="5003800" y="2551227"/>
          <a:ext cx="647700" cy="1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99445</xdr:rowOff>
    </xdr:from>
    <xdr:ext cx="762000" cy="259045"/>
    <xdr:sp macro="" textlink="">
      <xdr:nvSpPr>
        <xdr:cNvPr id="51" name="人口1人当たり決算額の推移平均値テキスト130"/>
        <xdr:cNvSpPr txBox="1"/>
      </xdr:nvSpPr>
      <xdr:spPr>
        <a:xfrm>
          <a:off x="5740400" y="27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11481</xdr:rowOff>
    </xdr:from>
    <xdr:to>
      <xdr:col>4</xdr:col>
      <xdr:colOff>469900</xdr:colOff>
      <xdr:row>14</xdr:row>
      <xdr:rowOff>103302</xdr:rowOff>
    </xdr:to>
    <xdr:cxnSp macro="">
      <xdr:nvCxnSpPr>
        <xdr:cNvPr id="53" name="直線コネクタ 52"/>
        <xdr:cNvCxnSpPr/>
      </xdr:nvCxnSpPr>
      <xdr:spPr bwMode="auto">
        <a:xfrm>
          <a:off x="4305300" y="2459406"/>
          <a:ext cx="698500" cy="9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154385</xdr:rowOff>
    </xdr:from>
    <xdr:ext cx="736600" cy="259045"/>
    <xdr:sp macro="" textlink="">
      <xdr:nvSpPr>
        <xdr:cNvPr id="55" name="テキスト ボックス 54"/>
        <xdr:cNvSpPr txBox="1"/>
      </xdr:nvSpPr>
      <xdr:spPr>
        <a:xfrm>
          <a:off x="4622800" y="277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11481</xdr:rowOff>
    </xdr:from>
    <xdr:to>
      <xdr:col>3</xdr:col>
      <xdr:colOff>904875</xdr:colOff>
      <xdr:row>14</xdr:row>
      <xdr:rowOff>120523</xdr:rowOff>
    </xdr:to>
    <xdr:cxnSp macro="">
      <xdr:nvCxnSpPr>
        <xdr:cNvPr id="56" name="直線コネクタ 55"/>
        <xdr:cNvCxnSpPr/>
      </xdr:nvCxnSpPr>
      <xdr:spPr bwMode="auto">
        <a:xfrm flipV="1">
          <a:off x="3606800" y="2459406"/>
          <a:ext cx="698500" cy="10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54030</xdr:rowOff>
    </xdr:from>
    <xdr:ext cx="762000" cy="259045"/>
    <xdr:sp macro="" textlink="">
      <xdr:nvSpPr>
        <xdr:cNvPr id="58" name="テキスト ボックス 57"/>
        <xdr:cNvSpPr txBox="1"/>
      </xdr:nvSpPr>
      <xdr:spPr>
        <a:xfrm>
          <a:off x="39243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53658</xdr:rowOff>
    </xdr:from>
    <xdr:to>
      <xdr:col>3</xdr:col>
      <xdr:colOff>206375</xdr:colOff>
      <xdr:row>14</xdr:row>
      <xdr:rowOff>120523</xdr:rowOff>
    </xdr:to>
    <xdr:cxnSp macro="">
      <xdr:nvCxnSpPr>
        <xdr:cNvPr id="59" name="直線コネクタ 58"/>
        <xdr:cNvCxnSpPr/>
      </xdr:nvCxnSpPr>
      <xdr:spPr bwMode="auto">
        <a:xfrm>
          <a:off x="2908300" y="2501583"/>
          <a:ext cx="698500" cy="6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169088</xdr:rowOff>
    </xdr:from>
    <xdr:to>
      <xdr:col>5</xdr:col>
      <xdr:colOff>34925</xdr:colOff>
      <xdr:row>15</xdr:row>
      <xdr:rowOff>99238</xdr:rowOff>
    </xdr:to>
    <xdr:sp macro="" textlink="">
      <xdr:nvSpPr>
        <xdr:cNvPr id="69" name="円/楕円 68"/>
        <xdr:cNvSpPr/>
      </xdr:nvSpPr>
      <xdr:spPr bwMode="auto">
        <a:xfrm>
          <a:off x="5600700" y="261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14165</xdr:rowOff>
    </xdr:from>
    <xdr:ext cx="762000" cy="259045"/>
    <xdr:sp macro="" textlink="">
      <xdr:nvSpPr>
        <xdr:cNvPr id="70" name="人口1人当たり決算額の推移該当値テキスト130"/>
        <xdr:cNvSpPr txBox="1"/>
      </xdr:nvSpPr>
      <xdr:spPr>
        <a:xfrm>
          <a:off x="5740400" y="246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73,312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52502</xdr:rowOff>
    </xdr:from>
    <xdr:to>
      <xdr:col>4</xdr:col>
      <xdr:colOff>520700</xdr:colOff>
      <xdr:row>14</xdr:row>
      <xdr:rowOff>154102</xdr:rowOff>
    </xdr:to>
    <xdr:sp macro="" textlink="">
      <xdr:nvSpPr>
        <xdr:cNvPr id="71" name="円/楕円 70"/>
        <xdr:cNvSpPr/>
      </xdr:nvSpPr>
      <xdr:spPr bwMode="auto">
        <a:xfrm>
          <a:off x="4953000" y="250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164279</xdr:rowOff>
    </xdr:from>
    <xdr:ext cx="736600" cy="259045"/>
    <xdr:sp macro="" textlink="">
      <xdr:nvSpPr>
        <xdr:cNvPr id="72" name="テキスト ボックス 71"/>
        <xdr:cNvSpPr txBox="1"/>
      </xdr:nvSpPr>
      <xdr:spPr>
        <a:xfrm>
          <a:off x="4622800" y="2269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76,372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132131</xdr:rowOff>
    </xdr:from>
    <xdr:to>
      <xdr:col>3</xdr:col>
      <xdr:colOff>955675</xdr:colOff>
      <xdr:row>14</xdr:row>
      <xdr:rowOff>62281</xdr:rowOff>
    </xdr:to>
    <xdr:sp macro="" textlink="">
      <xdr:nvSpPr>
        <xdr:cNvPr id="73" name="円/楕円 72"/>
        <xdr:cNvSpPr/>
      </xdr:nvSpPr>
      <xdr:spPr bwMode="auto">
        <a:xfrm>
          <a:off x="4254500" y="240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72458</xdr:rowOff>
    </xdr:from>
    <xdr:ext cx="762000" cy="259045"/>
    <xdr:sp macro="" textlink="">
      <xdr:nvSpPr>
        <xdr:cNvPr id="74" name="テキスト ボックス 73"/>
        <xdr:cNvSpPr txBox="1"/>
      </xdr:nvSpPr>
      <xdr:spPr>
        <a:xfrm>
          <a:off x="3924300" y="217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78,782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69723</xdr:rowOff>
    </xdr:from>
    <xdr:to>
      <xdr:col>3</xdr:col>
      <xdr:colOff>257175</xdr:colOff>
      <xdr:row>14</xdr:row>
      <xdr:rowOff>171323</xdr:rowOff>
    </xdr:to>
    <xdr:sp macro="" textlink="">
      <xdr:nvSpPr>
        <xdr:cNvPr id="75" name="円/楕円 74"/>
        <xdr:cNvSpPr/>
      </xdr:nvSpPr>
      <xdr:spPr bwMode="auto">
        <a:xfrm>
          <a:off x="3556000" y="2517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10050</xdr:rowOff>
    </xdr:from>
    <xdr:ext cx="762000" cy="259045"/>
    <xdr:sp macro="" textlink="">
      <xdr:nvSpPr>
        <xdr:cNvPr id="76" name="テキスト ボックス 75"/>
        <xdr:cNvSpPr txBox="1"/>
      </xdr:nvSpPr>
      <xdr:spPr>
        <a:xfrm>
          <a:off x="3225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75,920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2858</xdr:rowOff>
    </xdr:from>
    <xdr:to>
      <xdr:col>2</xdr:col>
      <xdr:colOff>692150</xdr:colOff>
      <xdr:row>14</xdr:row>
      <xdr:rowOff>104458</xdr:rowOff>
    </xdr:to>
    <xdr:sp macro="" textlink="">
      <xdr:nvSpPr>
        <xdr:cNvPr id="77" name="円/楕円 76"/>
        <xdr:cNvSpPr/>
      </xdr:nvSpPr>
      <xdr:spPr bwMode="auto">
        <a:xfrm>
          <a:off x="2857500" y="245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114635</xdr:rowOff>
    </xdr:from>
    <xdr:ext cx="762000" cy="259045"/>
    <xdr:sp macro="" textlink="">
      <xdr:nvSpPr>
        <xdr:cNvPr id="78" name="テキスト ボックス 77"/>
        <xdr:cNvSpPr txBox="1"/>
      </xdr:nvSpPr>
      <xdr:spPr>
        <a:xfrm>
          <a:off x="2527300" y="221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104178</xdr:rowOff>
    </xdr:from>
    <xdr:to>
      <xdr:col>4</xdr:col>
      <xdr:colOff>1117600</xdr:colOff>
      <xdr:row>35</xdr:row>
      <xdr:rowOff>180416</xdr:rowOff>
    </xdr:to>
    <xdr:cxnSp macro="">
      <xdr:nvCxnSpPr>
        <xdr:cNvPr id="112" name="直線コネクタ 111"/>
        <xdr:cNvCxnSpPr/>
      </xdr:nvCxnSpPr>
      <xdr:spPr bwMode="auto">
        <a:xfrm flipV="1">
          <a:off x="5003800" y="6714528"/>
          <a:ext cx="6477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164406</xdr:rowOff>
    </xdr:from>
    <xdr:ext cx="762000" cy="259045"/>
    <xdr:sp macro="" textlink="">
      <xdr:nvSpPr>
        <xdr:cNvPr id="113" name="人口1人当たり決算額の推移平均値テキスト445"/>
        <xdr:cNvSpPr txBox="1"/>
      </xdr:nvSpPr>
      <xdr:spPr>
        <a:xfrm>
          <a:off x="5740400" y="6774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180416</xdr:rowOff>
    </xdr:from>
    <xdr:to>
      <xdr:col>4</xdr:col>
      <xdr:colOff>469900</xdr:colOff>
      <xdr:row>35</xdr:row>
      <xdr:rowOff>245301</xdr:rowOff>
    </xdr:to>
    <xdr:cxnSp macro="">
      <xdr:nvCxnSpPr>
        <xdr:cNvPr id="115" name="直線コネクタ 114"/>
        <xdr:cNvCxnSpPr/>
      </xdr:nvCxnSpPr>
      <xdr:spPr bwMode="auto">
        <a:xfrm flipV="1">
          <a:off x="4305300" y="6790766"/>
          <a:ext cx="698500" cy="6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239069</xdr:rowOff>
    </xdr:from>
    <xdr:ext cx="736600" cy="259045"/>
    <xdr:sp macro="" textlink="">
      <xdr:nvSpPr>
        <xdr:cNvPr id="117" name="テキスト ボックス 116"/>
        <xdr:cNvSpPr txBox="1"/>
      </xdr:nvSpPr>
      <xdr:spPr>
        <a:xfrm>
          <a:off x="4622800" y="650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24587</xdr:rowOff>
    </xdr:from>
    <xdr:to>
      <xdr:col>3</xdr:col>
      <xdr:colOff>904875</xdr:colOff>
      <xdr:row>35</xdr:row>
      <xdr:rowOff>245301</xdr:rowOff>
    </xdr:to>
    <xdr:cxnSp macro="">
      <xdr:nvCxnSpPr>
        <xdr:cNvPr id="118" name="直線コネクタ 117"/>
        <xdr:cNvCxnSpPr/>
      </xdr:nvCxnSpPr>
      <xdr:spPr bwMode="auto">
        <a:xfrm>
          <a:off x="3606800" y="6634937"/>
          <a:ext cx="698500" cy="22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142562</xdr:rowOff>
    </xdr:from>
    <xdr:ext cx="762000" cy="259045"/>
    <xdr:sp macro="" textlink="">
      <xdr:nvSpPr>
        <xdr:cNvPr id="120" name="テキスト ボックス 119"/>
        <xdr:cNvSpPr txBox="1"/>
      </xdr:nvSpPr>
      <xdr:spPr>
        <a:xfrm>
          <a:off x="3924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307822</xdr:rowOff>
    </xdr:from>
    <xdr:to>
      <xdr:col>3</xdr:col>
      <xdr:colOff>206375</xdr:colOff>
      <xdr:row>35</xdr:row>
      <xdr:rowOff>24587</xdr:rowOff>
    </xdr:to>
    <xdr:cxnSp macro="">
      <xdr:nvCxnSpPr>
        <xdr:cNvPr id="121" name="直線コネクタ 120"/>
        <xdr:cNvCxnSpPr/>
      </xdr:nvCxnSpPr>
      <xdr:spPr bwMode="auto">
        <a:xfrm>
          <a:off x="2908300" y="6575272"/>
          <a:ext cx="698500" cy="5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323702</xdr:rowOff>
    </xdr:from>
    <xdr:ext cx="762000" cy="259045"/>
    <xdr:sp macro="" textlink="">
      <xdr:nvSpPr>
        <xdr:cNvPr id="123" name="テキスト ボックス 122"/>
        <xdr:cNvSpPr txBox="1"/>
      </xdr:nvSpPr>
      <xdr:spPr>
        <a:xfrm>
          <a:off x="32258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53378</xdr:rowOff>
    </xdr:from>
    <xdr:to>
      <xdr:col>5</xdr:col>
      <xdr:colOff>34925</xdr:colOff>
      <xdr:row>35</xdr:row>
      <xdr:rowOff>154978</xdr:rowOff>
    </xdr:to>
    <xdr:sp macro="" textlink="">
      <xdr:nvSpPr>
        <xdr:cNvPr id="131" name="円/楕円 130"/>
        <xdr:cNvSpPr/>
      </xdr:nvSpPr>
      <xdr:spPr bwMode="auto">
        <a:xfrm>
          <a:off x="5600700" y="666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241355</xdr:rowOff>
    </xdr:from>
    <xdr:ext cx="762000" cy="259045"/>
    <xdr:sp macro="" textlink="">
      <xdr:nvSpPr>
        <xdr:cNvPr id="132" name="人口1人当たり決算額の推移該当値テキスト445"/>
        <xdr:cNvSpPr txBox="1"/>
      </xdr:nvSpPr>
      <xdr:spPr>
        <a:xfrm>
          <a:off x="57404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129616</xdr:rowOff>
    </xdr:from>
    <xdr:to>
      <xdr:col>4</xdr:col>
      <xdr:colOff>520700</xdr:colOff>
      <xdr:row>35</xdr:row>
      <xdr:rowOff>231216</xdr:rowOff>
    </xdr:to>
    <xdr:sp macro="" textlink="">
      <xdr:nvSpPr>
        <xdr:cNvPr id="133" name="円/楕円 132"/>
        <xdr:cNvSpPr/>
      </xdr:nvSpPr>
      <xdr:spPr bwMode="auto">
        <a:xfrm>
          <a:off x="4953000" y="673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215993</xdr:rowOff>
    </xdr:from>
    <xdr:ext cx="736600" cy="259045"/>
    <xdr:sp macro="" textlink="">
      <xdr:nvSpPr>
        <xdr:cNvPr id="134" name="テキスト ボックス 133"/>
        <xdr:cNvSpPr txBox="1"/>
      </xdr:nvSpPr>
      <xdr:spPr>
        <a:xfrm>
          <a:off x="4622800" y="6826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194501</xdr:rowOff>
    </xdr:from>
    <xdr:to>
      <xdr:col>3</xdr:col>
      <xdr:colOff>955675</xdr:colOff>
      <xdr:row>35</xdr:row>
      <xdr:rowOff>296101</xdr:rowOff>
    </xdr:to>
    <xdr:sp macro="" textlink="">
      <xdr:nvSpPr>
        <xdr:cNvPr id="135" name="円/楕円 134"/>
        <xdr:cNvSpPr/>
      </xdr:nvSpPr>
      <xdr:spPr bwMode="auto">
        <a:xfrm>
          <a:off x="4254500" y="680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280878</xdr:rowOff>
    </xdr:from>
    <xdr:ext cx="762000" cy="259045"/>
    <xdr:sp macro="" textlink="">
      <xdr:nvSpPr>
        <xdr:cNvPr id="136" name="テキスト ボックス 135"/>
        <xdr:cNvSpPr txBox="1"/>
      </xdr:nvSpPr>
      <xdr:spPr>
        <a:xfrm>
          <a:off x="3924300" y="689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316687</xdr:rowOff>
    </xdr:from>
    <xdr:to>
      <xdr:col>3</xdr:col>
      <xdr:colOff>257175</xdr:colOff>
      <xdr:row>35</xdr:row>
      <xdr:rowOff>75387</xdr:rowOff>
    </xdr:to>
    <xdr:sp macro="" textlink="">
      <xdr:nvSpPr>
        <xdr:cNvPr id="137" name="円/楕円 136"/>
        <xdr:cNvSpPr/>
      </xdr:nvSpPr>
      <xdr:spPr bwMode="auto">
        <a:xfrm>
          <a:off x="3556000" y="658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85564</xdr:rowOff>
    </xdr:from>
    <xdr:ext cx="762000" cy="259045"/>
    <xdr:sp macro="" textlink="">
      <xdr:nvSpPr>
        <xdr:cNvPr id="138" name="テキスト ボックス 137"/>
        <xdr:cNvSpPr txBox="1"/>
      </xdr:nvSpPr>
      <xdr:spPr>
        <a:xfrm>
          <a:off x="3225800" y="63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257022</xdr:rowOff>
    </xdr:from>
    <xdr:to>
      <xdr:col>2</xdr:col>
      <xdr:colOff>692150</xdr:colOff>
      <xdr:row>35</xdr:row>
      <xdr:rowOff>15722</xdr:rowOff>
    </xdr:to>
    <xdr:sp macro="" textlink="">
      <xdr:nvSpPr>
        <xdr:cNvPr id="139" name="円/楕円 138"/>
        <xdr:cNvSpPr/>
      </xdr:nvSpPr>
      <xdr:spPr bwMode="auto">
        <a:xfrm>
          <a:off x="2857500" y="652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25900</xdr:rowOff>
    </xdr:from>
    <xdr:ext cx="762000" cy="259045"/>
    <xdr:sp macro="" textlink="">
      <xdr:nvSpPr>
        <xdr:cNvPr id="140" name="テキスト ボックス 139"/>
        <xdr:cNvSpPr txBox="1"/>
      </xdr:nvSpPr>
      <xdr:spPr>
        <a:xfrm>
          <a:off x="2527300" y="629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年度の実質収支額は、前年度から</a:t>
          </a:r>
          <a:r>
            <a:rPr lang="en-US" altLang="ja-JP" sz="1400" b="0" i="0" baseline="0">
              <a:solidFill>
                <a:schemeClr val="dk1"/>
              </a:solidFill>
              <a:effectLst/>
              <a:latin typeface="+mn-lt"/>
              <a:ea typeface="+mn-ea"/>
              <a:cs typeface="+mn-cs"/>
            </a:rPr>
            <a:t>20</a:t>
          </a:r>
          <a:r>
            <a:rPr lang="ja-JP" altLang="en-US" sz="1400" b="0" i="0" baseline="0">
              <a:solidFill>
                <a:schemeClr val="dk1"/>
              </a:solidFill>
              <a:effectLst/>
              <a:latin typeface="+mn-lt"/>
              <a:ea typeface="+mn-ea"/>
              <a:cs typeface="+mn-cs"/>
            </a:rPr>
            <a:t>百万円増の</a:t>
          </a:r>
          <a:r>
            <a:rPr lang="en-US" altLang="ja-JP" sz="1400" b="0" i="0" baseline="0">
              <a:solidFill>
                <a:schemeClr val="dk1"/>
              </a:solidFill>
              <a:effectLst/>
              <a:latin typeface="+mn-lt"/>
              <a:ea typeface="+mn-ea"/>
              <a:cs typeface="+mn-cs"/>
            </a:rPr>
            <a:t>610</a:t>
          </a:r>
          <a:r>
            <a:rPr lang="ja-JP" altLang="en-US" sz="1400" b="0" i="0" baseline="0">
              <a:solidFill>
                <a:schemeClr val="dk1"/>
              </a:solidFill>
              <a:effectLst/>
              <a:latin typeface="+mn-lt"/>
              <a:ea typeface="+mn-ea"/>
              <a:cs typeface="+mn-cs"/>
            </a:rPr>
            <a:t>百万円となりほぼ横ばいとなっている。平成</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年度は、財政調整基金の取り崩しを行ったことから、基金残高は減少しているが、行財政改革プランに掲げる目標（財政調整基金残高</a:t>
          </a:r>
          <a:r>
            <a:rPr lang="en-US" altLang="ja-JP" sz="1400" b="0" i="0" baseline="0">
              <a:solidFill>
                <a:schemeClr val="dk1"/>
              </a:solidFill>
              <a:effectLst/>
              <a:latin typeface="+mn-lt"/>
              <a:ea typeface="+mn-ea"/>
              <a:cs typeface="+mn-cs"/>
            </a:rPr>
            <a:t>10</a:t>
          </a:r>
          <a:r>
            <a:rPr lang="ja-JP" altLang="en-US" sz="1400" b="0" i="0" baseline="0">
              <a:solidFill>
                <a:schemeClr val="dk1"/>
              </a:solidFill>
              <a:effectLst/>
              <a:latin typeface="+mn-lt"/>
              <a:ea typeface="+mn-ea"/>
              <a:cs typeface="+mn-cs"/>
            </a:rPr>
            <a:t>億円）に向け取り組むとともに、</a:t>
          </a:r>
          <a:r>
            <a:rPr lang="ja-JP" altLang="ja-JP" sz="1400" b="0" i="0" baseline="0">
              <a:solidFill>
                <a:schemeClr val="dk1"/>
              </a:solidFill>
              <a:effectLst/>
              <a:latin typeface="+mn-lt"/>
              <a:ea typeface="+mn-ea"/>
              <a:cs typeface="+mn-cs"/>
            </a:rPr>
            <a:t>計画的な財政運営に努めていく。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開発事業特別会計を除く全ての会計において、黒字となっているが、特に国民健康保険事業特別会計においては、黒字幅が年々大きくなっている。今後も適正な保険料の設定だけでなく、療養給付費の削減に向け取り組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地域開発事業特別会計では、取得用地の売却損により赤字が続いていることから、早期の用地売却に向け取り組みを進め、赤字額の縮小に努める。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元利償還金等は、いずれも増加しているが、一部事務組合や、病院事業などへの準元利償還金が増加したことにより分子全体で</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今後においても重要施策として進めてきた施設の償還が始まることから、</a:t>
          </a:r>
          <a:r>
            <a:rPr lang="ja-JP" altLang="ja-JP" sz="1400" b="0" i="0" baseline="0">
              <a:solidFill>
                <a:schemeClr val="dk1"/>
              </a:solidFill>
              <a:effectLst/>
              <a:latin typeface="+mn-lt"/>
              <a:ea typeface="+mn-ea"/>
              <a:cs typeface="+mn-cs"/>
            </a:rPr>
            <a:t>徐々に上昇傾向</a:t>
          </a:r>
          <a:r>
            <a:rPr lang="ja-JP" altLang="en-US" sz="1400" b="0" i="0" baseline="0">
              <a:solidFill>
                <a:schemeClr val="dk1"/>
              </a:solidFill>
              <a:effectLst/>
              <a:latin typeface="+mn-lt"/>
              <a:ea typeface="+mn-ea"/>
              <a:cs typeface="+mn-cs"/>
            </a:rPr>
            <a:t>となる</a:t>
          </a:r>
          <a:r>
            <a:rPr lang="ja-JP" altLang="ja-JP" sz="1400" b="0" i="0" baseline="0">
              <a:solidFill>
                <a:schemeClr val="dk1"/>
              </a:solidFill>
              <a:effectLst/>
              <a:latin typeface="+mn-lt"/>
              <a:ea typeface="+mn-ea"/>
              <a:cs typeface="+mn-cs"/>
            </a:rPr>
            <a:t>見込である。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一般会計等に係る地方債の現在高は、第三セクター等改革推進債（</a:t>
          </a:r>
          <a:r>
            <a:rPr kumimoji="1" lang="en-US" altLang="ja-JP" sz="1400">
              <a:latin typeface="ＭＳ ゴシック" pitchFamily="49" charset="-128"/>
              <a:ea typeface="ＭＳ ゴシック" pitchFamily="49" charset="-128"/>
            </a:rPr>
            <a:t>2,207</a:t>
          </a:r>
          <a:r>
            <a:rPr kumimoji="1" lang="ja-JP" altLang="en-US" sz="1400">
              <a:latin typeface="ＭＳ ゴシック" pitchFamily="49" charset="-128"/>
              <a:ea typeface="ＭＳ ゴシック" pitchFamily="49" charset="-128"/>
            </a:rPr>
            <a:t>百万円）や新病院建設事業に係る出資債により</a:t>
          </a:r>
          <a:r>
            <a:rPr kumimoji="1" lang="en-US" altLang="ja-JP" sz="1400">
              <a:latin typeface="ＭＳ ゴシック" pitchFamily="49" charset="-128"/>
              <a:ea typeface="ＭＳ ゴシック" pitchFamily="49" charset="-128"/>
            </a:rPr>
            <a:t>2,385</a:t>
          </a:r>
          <a:r>
            <a:rPr kumimoji="1" lang="ja-JP" altLang="en-US" sz="1400">
              <a:latin typeface="ＭＳ ゴシック" pitchFamily="49" charset="-128"/>
              <a:ea typeface="ＭＳ ゴシック" pitchFamily="49" charset="-128"/>
            </a:rPr>
            <a:t>百万円増加したが、土地開発公社の一号業務の廃止に伴い、債務負担に基づく支出予定額や、設立法人等の負債額等負担見込額で大きく減少した。</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においても</a:t>
          </a:r>
          <a:r>
            <a:rPr lang="ja-JP" altLang="ja-JP" sz="1400" b="0" i="0" baseline="0">
              <a:solidFill>
                <a:schemeClr val="dk1"/>
              </a:solidFill>
              <a:effectLst/>
              <a:latin typeface="+mn-lt"/>
              <a:ea typeface="+mn-ea"/>
              <a:cs typeface="+mn-cs"/>
            </a:rPr>
            <a:t>一部事務組合</a:t>
          </a:r>
          <a:r>
            <a:rPr lang="ja-JP" altLang="en-US" sz="1400" b="0" i="0" baseline="0">
              <a:solidFill>
                <a:schemeClr val="dk1"/>
              </a:solidFill>
              <a:effectLst/>
              <a:latin typeface="+mn-lt"/>
              <a:ea typeface="+mn-ea"/>
              <a:cs typeface="+mn-cs"/>
            </a:rPr>
            <a:t>が行う施設整備などにより、</a:t>
          </a:r>
          <a:r>
            <a:rPr lang="ja-JP" altLang="ja-JP" sz="1400" b="0" i="0" baseline="0">
              <a:solidFill>
                <a:schemeClr val="dk1"/>
              </a:solidFill>
              <a:effectLst/>
              <a:latin typeface="+mn-lt"/>
              <a:ea typeface="+mn-ea"/>
              <a:cs typeface="+mn-cs"/>
            </a:rPr>
            <a:t>将来負担額</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が見込まれることから、行財政改革プランに基づく取り組みとキャップ制の徹底により、健全な財政運営に努める。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23885350</v>
      </c>
      <c r="BO4" s="349"/>
      <c r="BP4" s="349"/>
      <c r="BQ4" s="349"/>
      <c r="BR4" s="349"/>
      <c r="BS4" s="349"/>
      <c r="BT4" s="349"/>
      <c r="BU4" s="350"/>
      <c r="BV4" s="348">
        <v>21200595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23251780</v>
      </c>
      <c r="BO5" s="386"/>
      <c r="BP5" s="386"/>
      <c r="BQ5" s="386"/>
      <c r="BR5" s="386"/>
      <c r="BS5" s="386"/>
      <c r="BT5" s="386"/>
      <c r="BU5" s="387"/>
      <c r="BV5" s="385">
        <v>20527979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91.7</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633570</v>
      </c>
      <c r="BO6" s="386"/>
      <c r="BP6" s="386"/>
      <c r="BQ6" s="386"/>
      <c r="BR6" s="386"/>
      <c r="BS6" s="386"/>
      <c r="BT6" s="386"/>
      <c r="BU6" s="387"/>
      <c r="BV6" s="385">
        <v>672616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101.3</v>
      </c>
      <c r="CU6" s="423"/>
      <c r="CV6" s="423"/>
      <c r="CW6" s="423"/>
      <c r="CX6" s="423"/>
      <c r="CY6" s="423"/>
      <c r="CZ6" s="423"/>
      <c r="DA6" s="424"/>
      <c r="DB6" s="422">
        <v>100</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23881</v>
      </c>
      <c r="BO7" s="386"/>
      <c r="BP7" s="386"/>
      <c r="BQ7" s="386"/>
      <c r="BR7" s="386"/>
      <c r="BS7" s="386"/>
      <c r="BT7" s="386"/>
      <c r="BU7" s="387"/>
      <c r="BV7" s="385">
        <v>82912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11655549</v>
      </c>
      <c r="CU7" s="386"/>
      <c r="CV7" s="386"/>
      <c r="CW7" s="386"/>
      <c r="CX7" s="386"/>
      <c r="CY7" s="386"/>
      <c r="CZ7" s="386"/>
      <c r="DA7" s="387"/>
      <c r="DB7" s="385">
        <v>11800746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609689</v>
      </c>
      <c r="BO8" s="386"/>
      <c r="BP8" s="386"/>
      <c r="BQ8" s="386"/>
      <c r="BR8" s="386"/>
      <c r="BS8" s="386"/>
      <c r="BT8" s="386"/>
      <c r="BU8" s="387"/>
      <c r="BV8" s="385">
        <v>589704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0.62</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52841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19985</v>
      </c>
      <c r="BO9" s="386"/>
      <c r="BP9" s="386"/>
      <c r="BQ9" s="386"/>
      <c r="BR9" s="386"/>
      <c r="BS9" s="386"/>
      <c r="BT9" s="386"/>
      <c r="BU9" s="387"/>
      <c r="BV9" s="385">
        <v>-5302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18.100000000000001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54699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66282</v>
      </c>
      <c r="BO10" s="386"/>
      <c r="BP10" s="386"/>
      <c r="BQ10" s="386"/>
      <c r="BR10" s="386"/>
      <c r="BS10" s="386"/>
      <c r="BT10" s="386"/>
      <c r="BU10" s="387"/>
      <c r="BV10" s="385">
        <v>3114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5295</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52315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254000</v>
      </c>
      <c r="BO12" s="386"/>
      <c r="BP12" s="386"/>
      <c r="BQ12" s="386"/>
      <c r="BR12" s="386"/>
      <c r="BS12" s="386"/>
      <c r="BT12" s="386"/>
      <c r="BU12" s="387"/>
      <c r="BV12" s="385">
        <v>75590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51589</v>
      </c>
      <c r="S13" s="467"/>
      <c r="T13" s="467"/>
      <c r="U13" s="467"/>
      <c r="V13" s="468"/>
      <c r="W13" s="401" t="s">
        <v>124</v>
      </c>
      <c r="X13" s="402"/>
      <c r="Y13" s="402"/>
      <c r="Z13" s="402"/>
      <c r="AA13" s="402"/>
      <c r="AB13" s="392"/>
      <c r="AC13" s="436">
        <v>460</v>
      </c>
      <c r="AD13" s="437"/>
      <c r="AE13" s="437"/>
      <c r="AF13" s="437"/>
      <c r="AG13" s="476"/>
      <c r="AH13" s="436">
        <v>620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-167733</v>
      </c>
      <c r="BO13" s="386"/>
      <c r="BP13" s="386"/>
      <c r="BQ13" s="386"/>
      <c r="BR13" s="386"/>
      <c r="BS13" s="386"/>
      <c r="BT13" s="386"/>
      <c r="BU13" s="387"/>
      <c r="BV13" s="385">
        <v>-72483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10.9</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52573</v>
      </c>
      <c r="S14" s="467"/>
      <c r="T14" s="467"/>
      <c r="U14" s="467"/>
      <c r="V14" s="468"/>
      <c r="W14" s="375"/>
      <c r="X14" s="376"/>
      <c r="Y14" s="376"/>
      <c r="Z14" s="376"/>
      <c r="AA14" s="376"/>
      <c r="AB14" s="365"/>
      <c r="AC14" s="469">
        <v>1.8</v>
      </c>
      <c r="AD14" s="470"/>
      <c r="AE14" s="470"/>
      <c r="AF14" s="470"/>
      <c r="AG14" s="471"/>
      <c r="AH14" s="469">
        <v>2.2000000000000002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115.2</v>
      </c>
      <c r="CU14" s="481"/>
      <c r="CV14" s="481"/>
      <c r="CW14" s="481"/>
      <c r="CX14" s="481"/>
      <c r="CY14" s="481"/>
      <c r="CZ14" s="481"/>
      <c r="DA14" s="482"/>
      <c r="DB14" s="480">
        <v>109.8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51833</v>
      </c>
      <c r="S15" s="467"/>
      <c r="T15" s="467"/>
      <c r="U15" s="467"/>
      <c r="V15" s="468"/>
      <c r="W15" s="401" t="s">
        <v>131</v>
      </c>
      <c r="X15" s="402"/>
      <c r="Y15" s="402"/>
      <c r="Z15" s="402"/>
      <c r="AA15" s="402"/>
      <c r="AB15" s="392"/>
      <c r="AC15" s="436">
        <v>10686</v>
      </c>
      <c r="AD15" s="437"/>
      <c r="AE15" s="437"/>
      <c r="AF15" s="437"/>
      <c r="AG15" s="476"/>
      <c r="AH15" s="436">
        <v>12616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5752043</v>
      </c>
      <c r="BO15" s="349"/>
      <c r="BP15" s="349"/>
      <c r="BQ15" s="349"/>
      <c r="BR15" s="349"/>
      <c r="BS15" s="349"/>
      <c r="BT15" s="349"/>
      <c r="BU15" s="350"/>
      <c r="BV15" s="348">
        <v>5683663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42.9</v>
      </c>
      <c r="AD16" s="470"/>
      <c r="AE16" s="470"/>
      <c r="AF16" s="470"/>
      <c r="AG16" s="471"/>
      <c r="AH16" s="469">
        <v>45.2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9104724</v>
      </c>
      <c r="BO16" s="386"/>
      <c r="BP16" s="386"/>
      <c r="BQ16" s="386"/>
      <c r="BR16" s="386"/>
      <c r="BS16" s="386"/>
      <c r="BT16" s="386"/>
      <c r="BU16" s="387"/>
      <c r="BV16" s="385">
        <v>9056027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13776</v>
      </c>
      <c r="AD17" s="437"/>
      <c r="AE17" s="437"/>
      <c r="AF17" s="437"/>
      <c r="AG17" s="476"/>
      <c r="AH17" s="436">
        <v>14569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7448951</v>
      </c>
      <c r="BO17" s="386"/>
      <c r="BP17" s="386"/>
      <c r="BQ17" s="386"/>
      <c r="BR17" s="386"/>
      <c r="BS17" s="386"/>
      <c r="BT17" s="386"/>
      <c r="BU17" s="387"/>
      <c r="BV17" s="385">
        <v>7359756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85.14</v>
      </c>
      <c r="M18" s="498"/>
      <c r="N18" s="498"/>
      <c r="O18" s="498"/>
      <c r="P18" s="498"/>
      <c r="Q18" s="498"/>
      <c r="R18" s="499"/>
      <c r="S18" s="499"/>
      <c r="T18" s="499"/>
      <c r="U18" s="499"/>
      <c r="V18" s="500"/>
      <c r="W18" s="403"/>
      <c r="X18" s="404"/>
      <c r="Y18" s="404"/>
      <c r="Z18" s="404"/>
      <c r="AA18" s="404"/>
      <c r="AB18" s="395"/>
      <c r="AC18" s="501">
        <v>55.3</v>
      </c>
      <c r="AD18" s="502"/>
      <c r="AE18" s="502"/>
      <c r="AF18" s="502"/>
      <c r="AG18" s="503"/>
      <c r="AH18" s="501">
        <v>52.2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10660777</v>
      </c>
      <c r="BO18" s="386"/>
      <c r="BP18" s="386"/>
      <c r="BQ18" s="386"/>
      <c r="BR18" s="386"/>
      <c r="BS18" s="386"/>
      <c r="BT18" s="386"/>
      <c r="BU18" s="387"/>
      <c r="BV18" s="385">
        <v>10891766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14046081</v>
      </c>
      <c r="BO19" s="386"/>
      <c r="BP19" s="386"/>
      <c r="BQ19" s="386"/>
      <c r="BR19" s="386"/>
      <c r="BS19" s="386"/>
      <c r="BT19" s="386"/>
      <c r="BU19" s="387"/>
      <c r="BV19" s="385">
        <v>14159677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19501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24475715</v>
      </c>
      <c r="BO23" s="386"/>
      <c r="BP23" s="386"/>
      <c r="BQ23" s="386"/>
      <c r="BR23" s="386"/>
      <c r="BS23" s="386"/>
      <c r="BT23" s="386"/>
      <c r="BU23" s="387"/>
      <c r="BV23" s="385">
        <v>21951724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8145</v>
      </c>
      <c r="R24" s="437"/>
      <c r="S24" s="437"/>
      <c r="T24" s="437"/>
      <c r="U24" s="437"/>
      <c r="V24" s="476"/>
      <c r="W24" s="531"/>
      <c r="X24" s="519"/>
      <c r="Y24" s="520"/>
      <c r="Z24" s="435" t="s">
        <v>154</v>
      </c>
      <c r="AA24" s="415"/>
      <c r="AB24" s="415"/>
      <c r="AC24" s="415"/>
      <c r="AD24" s="415"/>
      <c r="AE24" s="415"/>
      <c r="AF24" s="415"/>
      <c r="AG24" s="416"/>
      <c r="AH24" s="436">
        <v>409</v>
      </c>
      <c r="AI24" s="437"/>
      <c r="AJ24" s="437"/>
      <c r="AK24" s="437"/>
      <c r="AL24" s="476"/>
      <c r="AM24" s="436">
        <v>1244178</v>
      </c>
      <c r="AN24" s="437"/>
      <c r="AO24" s="437"/>
      <c r="AP24" s="437"/>
      <c r="AQ24" s="437"/>
      <c r="AR24" s="476"/>
      <c r="AS24" s="436">
        <v>3042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13586351</v>
      </c>
      <c r="BO24" s="386"/>
      <c r="BP24" s="386"/>
      <c r="BQ24" s="386"/>
      <c r="BR24" s="386"/>
      <c r="BS24" s="386"/>
      <c r="BT24" s="386"/>
      <c r="BU24" s="387"/>
      <c r="BV24" s="385">
        <v>14147257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6844</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3247638</v>
      </c>
      <c r="BO25" s="349"/>
      <c r="BP25" s="349"/>
      <c r="BQ25" s="349"/>
      <c r="BR25" s="349"/>
      <c r="BS25" s="349"/>
      <c r="BT25" s="349"/>
      <c r="BU25" s="350"/>
      <c r="BV25" s="348">
        <v>687548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6217</v>
      </c>
      <c r="R26" s="437"/>
      <c r="S26" s="437"/>
      <c r="T26" s="437"/>
      <c r="U26" s="437"/>
      <c r="V26" s="476"/>
      <c r="W26" s="531"/>
      <c r="X26" s="519"/>
      <c r="Y26" s="520"/>
      <c r="Z26" s="435" t="s">
        <v>160</v>
      </c>
      <c r="AA26" s="539"/>
      <c r="AB26" s="539"/>
      <c r="AC26" s="539"/>
      <c r="AD26" s="539"/>
      <c r="AE26" s="539"/>
      <c r="AF26" s="539"/>
      <c r="AG26" s="540"/>
      <c r="AH26" s="436">
        <v>5</v>
      </c>
      <c r="AI26" s="437"/>
      <c r="AJ26" s="437"/>
      <c r="AK26" s="437"/>
      <c r="AL26" s="476"/>
      <c r="AM26" s="436">
        <v>16105</v>
      </c>
      <c r="AN26" s="437"/>
      <c r="AO26" s="437"/>
      <c r="AP26" s="437"/>
      <c r="AQ26" s="437"/>
      <c r="AR26" s="476"/>
      <c r="AS26" s="436">
        <v>3221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4650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3960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865654</v>
      </c>
      <c r="BO28" s="349"/>
      <c r="BP28" s="349"/>
      <c r="BQ28" s="349"/>
      <c r="BR28" s="349"/>
      <c r="BS28" s="349"/>
      <c r="BT28" s="349"/>
      <c r="BU28" s="350"/>
      <c r="BV28" s="348">
        <v>1053372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3530</v>
      </c>
      <c r="R29" s="437"/>
      <c r="S29" s="437"/>
      <c r="T29" s="437"/>
      <c r="U29" s="437"/>
      <c r="V29" s="476"/>
      <c r="W29" s="531"/>
      <c r="X29" s="519"/>
      <c r="Y29" s="520"/>
      <c r="Z29" s="435" t="s">
        <v>170</v>
      </c>
      <c r="AA29" s="415"/>
      <c r="AB29" s="415"/>
      <c r="AC29" s="415"/>
      <c r="AD29" s="415"/>
      <c r="AE29" s="415"/>
      <c r="AF29" s="415"/>
      <c r="AG29" s="416"/>
      <c r="AH29" s="436">
        <v>409</v>
      </c>
      <c r="AI29" s="437"/>
      <c r="AJ29" s="437"/>
      <c r="AK29" s="437"/>
      <c r="AL29" s="476"/>
      <c r="AM29" s="436">
        <v>1244178</v>
      </c>
      <c r="AN29" s="437"/>
      <c r="AO29" s="437"/>
      <c r="AP29" s="437"/>
      <c r="AQ29" s="437"/>
      <c r="AR29" s="476"/>
      <c r="AS29" s="436">
        <v>3042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9620</v>
      </c>
      <c r="BO29" s="386"/>
      <c r="BP29" s="386"/>
      <c r="BQ29" s="386"/>
      <c r="BR29" s="386"/>
      <c r="BS29" s="386"/>
      <c r="BT29" s="386"/>
      <c r="BU29" s="387"/>
      <c r="BV29" s="385">
        <v>129468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1662012</v>
      </c>
      <c r="BO30" s="553"/>
      <c r="BP30" s="553"/>
      <c r="BQ30" s="553"/>
      <c r="BR30" s="553"/>
      <c r="BS30" s="553"/>
      <c r="BT30" s="553"/>
      <c r="BU30" s="554"/>
      <c r="BV30" s="552">
        <v>1676387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IF('各会計、関係団体の財政状況及び健全化判断比率'!B34="","",'各会計、関係団体の財政状況及び健全化判断比率'!B34)</f>
        <v>温泉事業特別会計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諏訪広域連合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おかや文化振興事業団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分収造林事業特別会計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　（一般会計）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諏訪湖勤労者福祉サービスセンター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霊園事業特別会計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訪問看護事業特別会計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IF('各会計、関係団体の財政状況及び健全化判断比率'!B33="","",'各会計、関係団体の財政状況及び健全化判断比率'!B33)</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　（特別養護老人ホーム恋月荘特別会計）</v>
      </c>
      <c r="BZ36" s="565"/>
      <c r="CA36" s="565"/>
      <c r="CB36" s="565"/>
      <c r="CC36" s="565"/>
      <c r="CD36" s="565"/>
      <c r="CE36" s="565"/>
      <c r="CF36" s="565"/>
      <c r="CG36" s="565"/>
      <c r="CH36" s="565"/>
      <c r="CI36" s="565"/>
      <c r="CJ36" s="565"/>
      <c r="CK36" s="565"/>
      <c r="CL36" s="565"/>
      <c r="CM36" s="565"/>
      <c r="CN36" s="165"/>
      <c r="CO36" s="564">
        <f t="shared" si="3"/>
        <v>24</v>
      </c>
      <c r="CP36" s="564"/>
      <c r="CQ36" s="565" t="str">
        <f>IF('各会計、関係団体の財政状況及び健全化判断比率'!BS9="","",'各会計、関係団体の財政状況及び健全化判断比率'!BS9)</f>
        <v>やまびこスケートの森</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地域開発事業特別会計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　（救護施設八ヶ岳寮特別会計）</v>
      </c>
      <c r="BZ37" s="565"/>
      <c r="CA37" s="565"/>
      <c r="CB37" s="565"/>
      <c r="CC37" s="565"/>
      <c r="CD37" s="565"/>
      <c r="CE37" s="565"/>
      <c r="CF37" s="565"/>
      <c r="CG37" s="565"/>
      <c r="CH37" s="565"/>
      <c r="CI37" s="565"/>
      <c r="CJ37" s="565"/>
      <c r="CK37" s="565"/>
      <c r="CL37" s="565"/>
      <c r="CM37" s="565"/>
      <c r="CN37" s="165"/>
      <c r="CO37" s="564">
        <f t="shared" si="3"/>
        <v>25</v>
      </c>
      <c r="CP37" s="564"/>
      <c r="CQ37" s="565" t="str">
        <f>IF('各会計、関係団体の財政状況及び健全化判断比率'!BS10="","",'各会計、関係団体の財政状況及び健全化判断比率'!BS10)</f>
        <v>岡谷市体育協会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　（介護保険特別会計）</v>
      </c>
      <c r="BZ38" s="565"/>
      <c r="CA38" s="565"/>
      <c r="CB38" s="565"/>
      <c r="CC38" s="565"/>
      <c r="CD38" s="565"/>
      <c r="CE38" s="565"/>
      <c r="CF38" s="565"/>
      <c r="CG38" s="565"/>
      <c r="CH38" s="565"/>
      <c r="CI38" s="565"/>
      <c r="CJ38" s="565"/>
      <c r="CK38" s="565"/>
      <c r="CL38" s="565"/>
      <c r="CM38" s="565"/>
      <c r="CN38" s="165"/>
      <c r="CO38" s="564">
        <f t="shared" si="3"/>
        <v>26</v>
      </c>
      <c r="CP38" s="564"/>
      <c r="CQ38" s="565" t="str">
        <f>IF('各会計、関係団体の財政状況及び健全化判断比率'!BS11="","",'各会計、関係団体の財政状況及び健全化判断比率'!BS11)</f>
        <v>岡谷市土地開発公社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　（諏訪広域消防特別会計）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　（ふるさと市町村県基金事業特別会計）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湖北行政事務組合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　（一般会計）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　（湖北衛生センター事業特別会計）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23005</v>
      </c>
      <c r="J41" s="83">
        <v>22641</v>
      </c>
      <c r="K41" s="83">
        <v>22562</v>
      </c>
      <c r="L41" s="83">
        <v>22091</v>
      </c>
      <c r="M41" s="84">
        <v>24476</v>
      </c>
    </row>
    <row r="42" spans="2:13" ht="27.75" customHeight="1">
      <c r="B42" s="1169"/>
      <c r="C42" s="1170"/>
      <c r="D42" s="85"/>
      <c r="E42" s="1175" t="s">
        <v>26</v>
      </c>
      <c r="F42" s="1175"/>
      <c r="G42" s="1175"/>
      <c r="H42" s="1176"/>
      <c r="I42" s="86">
        <v>1559</v>
      </c>
      <c r="J42" s="87">
        <v>1383</v>
      </c>
      <c r="K42" s="87">
        <v>1628</v>
      </c>
      <c r="L42" s="87">
        <v>1519</v>
      </c>
      <c r="M42" s="88">
        <v>200</v>
      </c>
    </row>
    <row r="43" spans="2:13" ht="27.75" customHeight="1">
      <c r="B43" s="1169"/>
      <c r="C43" s="1170"/>
      <c r="D43" s="85"/>
      <c r="E43" s="1175" t="s">
        <v>27</v>
      </c>
      <c r="F43" s="1175"/>
      <c r="G43" s="1175"/>
      <c r="H43" s="1176"/>
      <c r="I43" s="86">
        <v>8498</v>
      </c>
      <c r="J43" s="87">
        <v>7675</v>
      </c>
      <c r="K43" s="87">
        <v>7665</v>
      </c>
      <c r="L43" s="87">
        <v>7801</v>
      </c>
      <c r="M43" s="88">
        <v>8240</v>
      </c>
    </row>
    <row r="44" spans="2:13" ht="27.75" customHeight="1">
      <c r="B44" s="1169"/>
      <c r="C44" s="1170"/>
      <c r="D44" s="85"/>
      <c r="E44" s="1175" t="s">
        <v>28</v>
      </c>
      <c r="F44" s="1175"/>
      <c r="G44" s="1175"/>
      <c r="H44" s="1176"/>
      <c r="I44" s="86">
        <v>748</v>
      </c>
      <c r="J44" s="87">
        <v>737</v>
      </c>
      <c r="K44" s="87">
        <v>726</v>
      </c>
      <c r="L44" s="87">
        <v>682</v>
      </c>
      <c r="M44" s="88">
        <v>916</v>
      </c>
    </row>
    <row r="45" spans="2:13" ht="27.75" customHeight="1">
      <c r="B45" s="1169"/>
      <c r="C45" s="1170"/>
      <c r="D45" s="85"/>
      <c r="E45" s="1175" t="s">
        <v>29</v>
      </c>
      <c r="F45" s="1175"/>
      <c r="G45" s="1175"/>
      <c r="H45" s="1176"/>
      <c r="I45" s="86">
        <v>3946</v>
      </c>
      <c r="J45" s="87">
        <v>4021</v>
      </c>
      <c r="K45" s="87">
        <v>3925</v>
      </c>
      <c r="L45" s="87">
        <v>3836</v>
      </c>
      <c r="M45" s="88">
        <v>3819</v>
      </c>
    </row>
    <row r="46" spans="2:13" ht="27.75" customHeight="1">
      <c r="B46" s="1169"/>
      <c r="C46" s="1170"/>
      <c r="D46" s="85"/>
      <c r="E46" s="1175" t="s">
        <v>30</v>
      </c>
      <c r="F46" s="1175"/>
      <c r="G46" s="1175"/>
      <c r="H46" s="1176"/>
      <c r="I46" s="86">
        <v>1973</v>
      </c>
      <c r="J46" s="87">
        <v>2123</v>
      </c>
      <c r="K46" s="87">
        <v>1567</v>
      </c>
      <c r="L46" s="87">
        <v>1422</v>
      </c>
      <c r="M46" s="88" t="s">
        <v>482</v>
      </c>
    </row>
    <row r="47" spans="2:13" ht="27.75" customHeight="1">
      <c r="B47" s="1169"/>
      <c r="C47" s="1170"/>
      <c r="D47" s="85"/>
      <c r="E47" s="1175" t="s">
        <v>31</v>
      </c>
      <c r="F47" s="1175"/>
      <c r="G47" s="1175"/>
      <c r="H47" s="1176"/>
      <c r="I47" s="86" t="s">
        <v>482</v>
      </c>
      <c r="J47" s="87" t="s">
        <v>482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3564</v>
      </c>
      <c r="J49" s="87">
        <v>3531</v>
      </c>
      <c r="K49" s="87">
        <v>3382</v>
      </c>
      <c r="L49" s="87">
        <v>2910</v>
      </c>
      <c r="M49" s="88">
        <v>2584</v>
      </c>
    </row>
    <row r="50" spans="2:13" ht="27.75" customHeight="1">
      <c r="B50" s="1169"/>
      <c r="C50" s="1170"/>
      <c r="D50" s="85"/>
      <c r="E50" s="1175" t="s">
        <v>35</v>
      </c>
      <c r="F50" s="1175"/>
      <c r="G50" s="1175"/>
      <c r="H50" s="1176"/>
      <c r="I50" s="86">
        <v>3936</v>
      </c>
      <c r="J50" s="87">
        <v>3616</v>
      </c>
      <c r="K50" s="87">
        <v>3639</v>
      </c>
      <c r="L50" s="87">
        <v>3480</v>
      </c>
      <c r="M50" s="88">
        <v>3287</v>
      </c>
    </row>
    <row r="51" spans="2:13" ht="27.75" customHeight="1">
      <c r="B51" s="1171"/>
      <c r="C51" s="1172"/>
      <c r="D51" s="85"/>
      <c r="E51" s="1175" t="s">
        <v>36</v>
      </c>
      <c r="F51" s="1175"/>
      <c r="G51" s="1175"/>
      <c r="H51" s="1176"/>
      <c r="I51" s="86">
        <v>20590</v>
      </c>
      <c r="J51" s="87">
        <v>20360</v>
      </c>
      <c r="K51" s="87">
        <v>20449</v>
      </c>
      <c r="L51" s="87">
        <v>20151</v>
      </c>
      <c r="M51" s="88">
        <v>20666</v>
      </c>
    </row>
    <row r="52" spans="2:13" ht="27.75" customHeight="1" thickBot="1">
      <c r="B52" s="1179" t="s">
        <v>37</v>
      </c>
      <c r="C52" s="1180"/>
      <c r="D52" s="90"/>
      <c r="E52" s="1181" t="s">
        <v>38</v>
      </c>
      <c r="F52" s="1181"/>
      <c r="G52" s="1181"/>
      <c r="H52" s="1182"/>
      <c r="I52" s="91">
        <v>11638</v>
      </c>
      <c r="J52" s="92">
        <v>11074</v>
      </c>
      <c r="K52" s="92">
        <v>10602</v>
      </c>
      <c r="L52" s="92">
        <v>10810</v>
      </c>
      <c r="M52" s="93">
        <v>11114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30325</v>
      </c>
      <c r="E3" s="116"/>
      <c r="F3" s="117">
        <v>47847</v>
      </c>
      <c r="G3" s="118"/>
      <c r="H3" s="119"/>
    </row>
    <row r="4" spans="1:8">
      <c r="A4" s="120"/>
      <c r="B4" s="121"/>
      <c r="C4" s="122"/>
      <c r="D4" s="123">
        <v>17799</v>
      </c>
      <c r="E4" s="124"/>
      <c r="F4" s="125">
        <v>27406</v>
      </c>
      <c r="G4" s="126"/>
      <c r="H4" s="127"/>
    </row>
    <row r="5" spans="1:8">
      <c r="A5" s="108" t="s">
        <v>515</v>
      </c>
      <c r="B5" s="113"/>
      <c r="C5" s="114"/>
      <c r="D5" s="115">
        <v>33351</v>
      </c>
      <c r="E5" s="116"/>
      <c r="F5" s="117">
        <v>44162</v>
      </c>
      <c r="G5" s="118"/>
      <c r="H5" s="119"/>
    </row>
    <row r="6" spans="1:8">
      <c r="A6" s="120"/>
      <c r="B6" s="121"/>
      <c r="C6" s="122"/>
      <c r="D6" s="123">
        <v>18865</v>
      </c>
      <c r="E6" s="124"/>
      <c r="F6" s="125">
        <v>24931</v>
      </c>
      <c r="G6" s="126"/>
      <c r="H6" s="127"/>
    </row>
    <row r="7" spans="1:8">
      <c r="A7" s="108" t="s">
        <v>516</v>
      </c>
      <c r="B7" s="113"/>
      <c r="C7" s="114"/>
      <c r="D7" s="115">
        <v>47525</v>
      </c>
      <c r="E7" s="116"/>
      <c r="F7" s="117">
        <v>48103</v>
      </c>
      <c r="G7" s="118"/>
      <c r="H7" s="119"/>
    </row>
    <row r="8" spans="1:8">
      <c r="A8" s="120"/>
      <c r="B8" s="121"/>
      <c r="C8" s="122"/>
      <c r="D8" s="123">
        <v>26661</v>
      </c>
      <c r="E8" s="124"/>
      <c r="F8" s="125">
        <v>22640</v>
      </c>
      <c r="G8" s="126"/>
      <c r="H8" s="127"/>
    </row>
    <row r="9" spans="1:8">
      <c r="A9" s="108" t="s">
        <v>517</v>
      </c>
      <c r="B9" s="113"/>
      <c r="C9" s="114"/>
      <c r="D9" s="115">
        <v>35195</v>
      </c>
      <c r="E9" s="116"/>
      <c r="F9" s="117">
        <v>45761</v>
      </c>
      <c r="G9" s="118"/>
      <c r="H9" s="119"/>
    </row>
    <row r="10" spans="1:8">
      <c r="A10" s="120"/>
      <c r="B10" s="121"/>
      <c r="C10" s="122"/>
      <c r="D10" s="123">
        <v>15854</v>
      </c>
      <c r="E10" s="124"/>
      <c r="F10" s="125">
        <v>24777</v>
      </c>
      <c r="G10" s="126"/>
      <c r="H10" s="127"/>
    </row>
    <row r="11" spans="1:8">
      <c r="A11" s="108" t="s">
        <v>518</v>
      </c>
      <c r="B11" s="113"/>
      <c r="C11" s="114"/>
      <c r="D11" s="115">
        <v>51559</v>
      </c>
      <c r="E11" s="116"/>
      <c r="F11" s="117">
        <v>56255</v>
      </c>
      <c r="G11" s="118"/>
      <c r="H11" s="119"/>
    </row>
    <row r="12" spans="1:8">
      <c r="A12" s="120"/>
      <c r="B12" s="121"/>
      <c r="C12" s="128"/>
      <c r="D12" s="123">
        <v>35059</v>
      </c>
      <c r="E12" s="124"/>
      <c r="F12" s="125">
        <v>26957</v>
      </c>
      <c r="G12" s="126"/>
      <c r="H12" s="127"/>
    </row>
    <row r="13" spans="1:8">
      <c r="A13" s="108"/>
      <c r="B13" s="113"/>
      <c r="C13" s="129"/>
      <c r="D13" s="130">
        <v>39591</v>
      </c>
      <c r="E13" s="131"/>
      <c r="F13" s="132">
        <v>48426</v>
      </c>
      <c r="G13" s="133"/>
      <c r="H13" s="119"/>
    </row>
    <row r="14" spans="1:8">
      <c r="A14" s="120"/>
      <c r="B14" s="121"/>
      <c r="C14" s="122"/>
      <c r="D14" s="123">
        <v>22848</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3.73</v>
      </c>
      <c r="C19" s="134">
        <f>ROUND(VALUE(SUBSTITUTE(実質収支比率等に係る経年分析!G$48,"▲","-")),2)</f>
        <v>4.7300000000000004</v>
      </c>
      <c r="D19" s="134">
        <f>ROUND(VALUE(SUBSTITUTE(実質収支比率等に係る経年分析!H$48,"▲","-")),2)</f>
        <v>5</v>
      </c>
      <c r="E19" s="134">
        <f>ROUND(VALUE(SUBSTITUTE(実質収支比率等に係る経年分析!I$48,"▲","-")),2)</f>
        <v>5</v>
      </c>
      <c r="F19" s="134">
        <f>ROUND(VALUE(SUBSTITUTE(実質収支比率等に係る経年分析!J$48,"▲","-")),2)</f>
        <v>5.23</v>
      </c>
    </row>
    <row r="20" spans="1:11">
      <c r="A20" s="134" t="s">
        <v>43</v>
      </c>
      <c r="B20" s="134">
        <f>ROUND(VALUE(SUBSTITUTE(実質収支比率等に係る経年分析!F$47,"▲","-")),2)</f>
        <v>8.49</v>
      </c>
      <c r="C20" s="134">
        <f>ROUND(VALUE(SUBSTITUTE(実質収支比率等に係る経年分析!G$47,"▲","-")),2)</f>
        <v>8.43</v>
      </c>
      <c r="D20" s="134">
        <f>ROUND(VALUE(SUBSTITUTE(実質収支比率等に係る経年分析!H$47,"▲","-")),2)</f>
        <v>9.4499999999999993</v>
      </c>
      <c r="E20" s="134">
        <f>ROUND(VALUE(SUBSTITUTE(実質収支比率等に係る経年分析!I$47,"▲","-")),2)</f>
        <v>8.93</v>
      </c>
      <c r="F20" s="134">
        <f>ROUND(VALUE(SUBSTITUTE(実質収支比率等に係る経年分析!J$47,"▲","-")),2)</f>
        <v>7.43</v>
      </c>
    </row>
    <row r="21" spans="1:11">
      <c r="A21" s="134" t="s">
        <v>44</v>
      </c>
      <c r="B21" s="134">
        <f>IF(ISNUMBER(VALUE(SUBSTITUTE(実質収支比率等に係る経年分析!F$49,"▲","-"))),ROUND(VALUE(SUBSTITUTE(実質収支比率等に係る経年分析!F$49,"▲","-")),2),NA())</f>
        <v>-3.75</v>
      </c>
      <c r="C21" s="134">
        <f>IF(ISNUMBER(VALUE(SUBSTITUTE(実質収支比率等に係る経年分析!G$49,"▲","-"))),ROUND(VALUE(SUBSTITUTE(実質収支比率等に係る経年分析!G$49,"▲","-")),2),NA())</f>
        <v>1.35</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-1.44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霊園事業特別会計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0.56999999999999995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2.89</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4.7300000000000004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4.7300000000000004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4.97</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8.8800000000000008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9.75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10.97</v>
      </c>
    </row>
    <row r="36" spans="1:16">
      <c r="A36" s="135" t="str">
        <f>IF(連結実質赤字比率に係る赤字・黒字の構成分析!C$34="",NA(),連結実質赤字比率に係る赤字・黒字の構成分析!C$34)</f>
        <v>地域開発事業特別会計</v>
      </c>
      <c r="B36" s="135">
        <f>IF(ROUND(VALUE(SUBSTITUTE(連結実質赤字比率に係る赤字・黒字の構成分析!F$34,"▲", "-")), 2) &lt; 0, ABS(ROUND(VALUE(SUBSTITUTE(連結実質赤字比率に係る赤字・黒字の構成分析!F$34,"▲", "-")), 2)), NA())</f>
        <v>3.25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2.73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2.82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2.85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2523</v>
      </c>
      <c r="E42" s="136"/>
      <c r="F42" s="136"/>
      <c r="G42" s="136">
        <f>'実質公債費比率（分子）の構造'!L$52</f>
        <v>2516</v>
      </c>
      <c r="H42" s="136"/>
      <c r="I42" s="136"/>
      <c r="J42" s="136">
        <f>'実質公債費比率（分子）の構造'!M$52</f>
        <v>2686</v>
      </c>
      <c r="K42" s="136"/>
      <c r="L42" s="136"/>
      <c r="M42" s="136">
        <f>'実質公債費比率（分子）の構造'!N$52</f>
        <v>2350</v>
      </c>
      <c r="N42" s="136"/>
      <c r="O42" s="136"/>
      <c r="P42" s="136">
        <f>'実質公債費比率（分子）の構造'!O$52</f>
        <v>2394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43</v>
      </c>
      <c r="C44" s="136"/>
      <c r="D44" s="136"/>
      <c r="E44" s="136">
        <f>'実質公債費比率（分子）の構造'!L$50</f>
        <v>43</v>
      </c>
      <c r="F44" s="136"/>
      <c r="G44" s="136"/>
      <c r="H44" s="136">
        <f>'実質公債費比率（分子）の構造'!M$50</f>
        <v>43</v>
      </c>
      <c r="I44" s="136"/>
      <c r="J44" s="136"/>
      <c r="K44" s="136">
        <f>'実質公債費比率（分子）の構造'!N$50</f>
        <v>43</v>
      </c>
      <c r="L44" s="136"/>
      <c r="M44" s="136"/>
      <c r="N44" s="136">
        <f>'実質公債費比率（分子）の構造'!O$50</f>
        <v>42</v>
      </c>
      <c r="O44" s="136"/>
      <c r="P44" s="136"/>
    </row>
    <row r="45" spans="1:16">
      <c r="A45" s="136" t="s">
        <v>54</v>
      </c>
      <c r="B45" s="136">
        <f>'実質公債費比率（分子）の構造'!K$49</f>
        <v>24</v>
      </c>
      <c r="C45" s="136"/>
      <c r="D45" s="136"/>
      <c r="E45" s="136">
        <f>'実質公債費比率（分子）の構造'!L$49</f>
        <v>18</v>
      </c>
      <c r="F45" s="136"/>
      <c r="G45" s="136"/>
      <c r="H45" s="136">
        <f>'実質公債費比率（分子）の構造'!M$49</f>
        <v>41</v>
      </c>
      <c r="I45" s="136"/>
      <c r="J45" s="136"/>
      <c r="K45" s="136">
        <f>'実質公債費比率（分子）の構造'!N$49</f>
        <v>54</v>
      </c>
      <c r="L45" s="136"/>
      <c r="M45" s="136"/>
      <c r="N45" s="136">
        <f>'実質公債費比率（分子）の構造'!O$49</f>
        <v>120</v>
      </c>
      <c r="O45" s="136"/>
      <c r="P45" s="136"/>
    </row>
    <row r="46" spans="1:16">
      <c r="A46" s="136" t="s">
        <v>55</v>
      </c>
      <c r="B46" s="136">
        <f>'実質公債費比率（分子）の構造'!K$48</f>
        <v>973</v>
      </c>
      <c r="C46" s="136"/>
      <c r="D46" s="136"/>
      <c r="E46" s="136">
        <f>'実質公債費比率（分子）の構造'!L$48</f>
        <v>859</v>
      </c>
      <c r="F46" s="136"/>
      <c r="G46" s="136"/>
      <c r="H46" s="136">
        <f>'実質公債費比率（分子）の構造'!M$48</f>
        <v>894</v>
      </c>
      <c r="I46" s="136"/>
      <c r="J46" s="136"/>
      <c r="K46" s="136">
        <f>'実質公債費比率（分子）の構造'!N$48</f>
        <v>795</v>
      </c>
      <c r="L46" s="136"/>
      <c r="M46" s="136"/>
      <c r="N46" s="136">
        <f>'実質公債費比率（分子）の構造'!O$48</f>
        <v>848</v>
      </c>
      <c r="O46" s="136"/>
      <c r="P46" s="136"/>
    </row>
    <row r="47" spans="1:16">
      <c r="A47" s="136" t="s">
        <v>56</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2847</v>
      </c>
      <c r="C49" s="136"/>
      <c r="D49" s="136"/>
      <c r="E49" s="136">
        <f>'実質公債費比率（分子）の構造'!L$45</f>
        <v>2868</v>
      </c>
      <c r="F49" s="136"/>
      <c r="G49" s="136"/>
      <c r="H49" s="136">
        <f>'実質公債費比率（分子）の構造'!M$45</f>
        <v>2665</v>
      </c>
      <c r="I49" s="136"/>
      <c r="J49" s="136"/>
      <c r="K49" s="136">
        <f>'実質公債費比率（分子）の構造'!N$45</f>
        <v>2505</v>
      </c>
      <c r="L49" s="136"/>
      <c r="M49" s="136"/>
      <c r="N49" s="136">
        <f>'実質公債費比率（分子）の構造'!O$45</f>
        <v>2532</v>
      </c>
      <c r="O49" s="136"/>
      <c r="P49" s="136"/>
    </row>
    <row r="50" spans="1:16">
      <c r="A50" s="136" t="s">
        <v>59</v>
      </c>
      <c r="B50" s="136" t="e">
        <f>NA()</f>
        <v>#N/A</v>
      </c>
      <c r="C50" s="136">
        <f>IF(ISNUMBER('実質公債費比率（分子）の構造'!K$53),'実質公債費比率（分子）の構造'!K$53,NA())</f>
        <v>1371</v>
      </c>
      <c r="D50" s="136" t="e">
        <f>NA()</f>
        <v>#N/A</v>
      </c>
      <c r="E50" s="136" t="e">
        <f>NA()</f>
        <v>#N/A</v>
      </c>
      <c r="F50" s="136">
        <f>IF(ISNUMBER('実質公債費比率（分子）の構造'!L$53),'実質公債費比率（分子）の構造'!L$53,NA())</f>
        <v>1279</v>
      </c>
      <c r="G50" s="136" t="e">
        <f>NA()</f>
        <v>#N/A</v>
      </c>
      <c r="H50" s="136" t="e">
        <f>NA()</f>
        <v>#N/A</v>
      </c>
      <c r="I50" s="136">
        <f>IF(ISNUMBER('実質公債費比率（分子）の構造'!M$53),'実質公債費比率（分子）の構造'!M$53,NA())</f>
        <v>964</v>
      </c>
      <c r="J50" s="136" t="e">
        <f>NA()</f>
        <v>#N/A</v>
      </c>
      <c r="K50" s="136" t="e">
        <f>NA()</f>
        <v>#N/A</v>
      </c>
      <c r="L50" s="136">
        <f>IF(ISNUMBER('実質公債費比率（分子）の構造'!N$53),'実質公債費比率（分子）の構造'!N$53,NA())</f>
        <v>1054</v>
      </c>
      <c r="M50" s="136" t="e">
        <f>NA()</f>
        <v>#N/A</v>
      </c>
      <c r="N50" s="136" t="e">
        <f>NA()</f>
        <v>#N/A</v>
      </c>
      <c r="O50" s="136">
        <f>IF(ISNUMBER('実質公債費比率（分子）の構造'!O$53),'実質公債費比率（分子）の構造'!O$53,NA())</f>
        <v>1155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20590</v>
      </c>
      <c r="E56" s="135"/>
      <c r="F56" s="135"/>
      <c r="G56" s="135">
        <f>'将来負担比率（分子）の構造'!J$51</f>
        <v>20360</v>
      </c>
      <c r="H56" s="135"/>
      <c r="I56" s="135"/>
      <c r="J56" s="135">
        <f>'将来負担比率（分子）の構造'!K$51</f>
        <v>20449</v>
      </c>
      <c r="K56" s="135"/>
      <c r="L56" s="135"/>
      <c r="M56" s="135">
        <f>'将来負担比率（分子）の構造'!L$51</f>
        <v>20151</v>
      </c>
      <c r="N56" s="135"/>
      <c r="O56" s="135"/>
      <c r="P56" s="135">
        <f>'将来負担比率（分子）の構造'!M$51</f>
        <v>20666</v>
      </c>
    </row>
    <row r="57" spans="1:16">
      <c r="A57" s="135" t="s">
        <v>35</v>
      </c>
      <c r="B57" s="135"/>
      <c r="C57" s="135"/>
      <c r="D57" s="135">
        <f>'将来負担比率（分子）の構造'!I$50</f>
        <v>3936</v>
      </c>
      <c r="E57" s="135"/>
      <c r="F57" s="135"/>
      <c r="G57" s="135">
        <f>'将来負担比率（分子）の構造'!J$50</f>
        <v>3616</v>
      </c>
      <c r="H57" s="135"/>
      <c r="I57" s="135"/>
      <c r="J57" s="135">
        <f>'将来負担比率（分子）の構造'!K$50</f>
        <v>3639</v>
      </c>
      <c r="K57" s="135"/>
      <c r="L57" s="135"/>
      <c r="M57" s="135">
        <f>'将来負担比率（分子）の構造'!L$50</f>
        <v>3480</v>
      </c>
      <c r="N57" s="135"/>
      <c r="O57" s="135"/>
      <c r="P57" s="135">
        <f>'将来負担比率（分子）の構造'!M$50</f>
        <v>3287</v>
      </c>
    </row>
    <row r="58" spans="1:16">
      <c r="A58" s="135" t="s">
        <v>34</v>
      </c>
      <c r="B58" s="135"/>
      <c r="C58" s="135"/>
      <c r="D58" s="135">
        <f>'将来負担比率（分子）の構造'!I$49</f>
        <v>3564</v>
      </c>
      <c r="E58" s="135"/>
      <c r="F58" s="135"/>
      <c r="G58" s="135">
        <f>'将来負担比率（分子）の構造'!J$49</f>
        <v>3531</v>
      </c>
      <c r="H58" s="135"/>
      <c r="I58" s="135"/>
      <c r="J58" s="135">
        <f>'将来負担比率（分子）の構造'!K$49</f>
        <v>3382</v>
      </c>
      <c r="K58" s="135"/>
      <c r="L58" s="135"/>
      <c r="M58" s="135">
        <f>'将来負担比率（分子）の構造'!L$49</f>
        <v>2910</v>
      </c>
      <c r="N58" s="135"/>
      <c r="O58" s="135"/>
      <c r="P58" s="135">
        <f>'将来負担比率（分子）の構造'!M$49</f>
        <v>2584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1973</v>
      </c>
      <c r="C61" s="135"/>
      <c r="D61" s="135"/>
      <c r="E61" s="135">
        <f>'将来負担比率（分子）の構造'!J$46</f>
        <v>2123</v>
      </c>
      <c r="F61" s="135"/>
      <c r="G61" s="135"/>
      <c r="H61" s="135">
        <f>'将来負担比率（分子）の構造'!K$46</f>
        <v>1567</v>
      </c>
      <c r="I61" s="135"/>
      <c r="J61" s="135"/>
      <c r="K61" s="135">
        <f>'将来負担比率（分子）の構造'!L$46</f>
        <v>1422</v>
      </c>
      <c r="L61" s="135"/>
      <c r="M61" s="135"/>
      <c r="N61" s="135" t="str">
        <f>'将来負担比率（分子）の構造'!M$46</f>
        <v>-</v>
      </c>
      <c r="O61" s="135"/>
      <c r="P61" s="135"/>
    </row>
    <row r="62" spans="1:16">
      <c r="A62" s="135" t="s">
        <v>29</v>
      </c>
      <c r="B62" s="135">
        <f>'将来負担比率（分子）の構造'!I$45</f>
        <v>3946</v>
      </c>
      <c r="C62" s="135"/>
      <c r="D62" s="135"/>
      <c r="E62" s="135">
        <f>'将来負担比率（分子）の構造'!J$45</f>
        <v>4021</v>
      </c>
      <c r="F62" s="135"/>
      <c r="G62" s="135"/>
      <c r="H62" s="135">
        <f>'将来負担比率（分子）の構造'!K$45</f>
        <v>3925</v>
      </c>
      <c r="I62" s="135"/>
      <c r="J62" s="135"/>
      <c r="K62" s="135">
        <f>'将来負担比率（分子）の構造'!L$45</f>
        <v>3836</v>
      </c>
      <c r="L62" s="135"/>
      <c r="M62" s="135"/>
      <c r="N62" s="135">
        <f>'将来負担比率（分子）の構造'!M$45</f>
        <v>3819</v>
      </c>
      <c r="O62" s="135"/>
      <c r="P62" s="135"/>
    </row>
    <row r="63" spans="1:16">
      <c r="A63" s="135" t="s">
        <v>28</v>
      </c>
      <c r="B63" s="135">
        <f>'将来負担比率（分子）の構造'!I$44</f>
        <v>748</v>
      </c>
      <c r="C63" s="135"/>
      <c r="D63" s="135"/>
      <c r="E63" s="135">
        <f>'将来負担比率（分子）の構造'!J$44</f>
        <v>737</v>
      </c>
      <c r="F63" s="135"/>
      <c r="G63" s="135"/>
      <c r="H63" s="135">
        <f>'将来負担比率（分子）の構造'!K$44</f>
        <v>726</v>
      </c>
      <c r="I63" s="135"/>
      <c r="J63" s="135"/>
      <c r="K63" s="135">
        <f>'将来負担比率（分子）の構造'!L$44</f>
        <v>682</v>
      </c>
      <c r="L63" s="135"/>
      <c r="M63" s="135"/>
      <c r="N63" s="135">
        <f>'将来負担比率（分子）の構造'!M$44</f>
        <v>916</v>
      </c>
      <c r="O63" s="135"/>
      <c r="P63" s="135"/>
    </row>
    <row r="64" spans="1:16">
      <c r="A64" s="135" t="s">
        <v>27</v>
      </c>
      <c r="B64" s="135">
        <f>'将来負担比率（分子）の構造'!I$43</f>
        <v>8498</v>
      </c>
      <c r="C64" s="135"/>
      <c r="D64" s="135"/>
      <c r="E64" s="135">
        <f>'将来負担比率（分子）の構造'!J$43</f>
        <v>7675</v>
      </c>
      <c r="F64" s="135"/>
      <c r="G64" s="135"/>
      <c r="H64" s="135">
        <f>'将来負担比率（分子）の構造'!K$43</f>
        <v>7665</v>
      </c>
      <c r="I64" s="135"/>
      <c r="J64" s="135"/>
      <c r="K64" s="135">
        <f>'将来負担比率（分子）の構造'!L$43</f>
        <v>7801</v>
      </c>
      <c r="L64" s="135"/>
      <c r="M64" s="135"/>
      <c r="N64" s="135">
        <f>'将来負担比率（分子）の構造'!M$43</f>
        <v>8240</v>
      </c>
      <c r="O64" s="135"/>
      <c r="P64" s="135"/>
    </row>
    <row r="65" spans="1:16">
      <c r="A65" s="135" t="s">
        <v>26</v>
      </c>
      <c r="B65" s="135">
        <f>'将来負担比率（分子）の構造'!I$42</f>
        <v>1559</v>
      </c>
      <c r="C65" s="135"/>
      <c r="D65" s="135"/>
      <c r="E65" s="135">
        <f>'将来負担比率（分子）の構造'!J$42</f>
        <v>1383</v>
      </c>
      <c r="F65" s="135"/>
      <c r="G65" s="135"/>
      <c r="H65" s="135">
        <f>'将来負担比率（分子）の構造'!K$42</f>
        <v>1628</v>
      </c>
      <c r="I65" s="135"/>
      <c r="J65" s="135"/>
      <c r="K65" s="135">
        <f>'将来負担比率（分子）の構造'!L$42</f>
        <v>1519</v>
      </c>
      <c r="L65" s="135"/>
      <c r="M65" s="135"/>
      <c r="N65" s="135">
        <f>'将来負担比率（分子）の構造'!M$42</f>
        <v>200</v>
      </c>
      <c r="O65" s="135"/>
      <c r="P65" s="135"/>
    </row>
    <row r="66" spans="1:16">
      <c r="A66" s="135" t="s">
        <v>25</v>
      </c>
      <c r="B66" s="135">
        <f>'将来負担比率（分子）の構造'!I$41</f>
        <v>23005</v>
      </c>
      <c r="C66" s="135"/>
      <c r="D66" s="135"/>
      <c r="E66" s="135">
        <f>'将来負担比率（分子）の構造'!J$41</f>
        <v>22641</v>
      </c>
      <c r="F66" s="135"/>
      <c r="G66" s="135"/>
      <c r="H66" s="135">
        <f>'将来負担比率（分子）の構造'!K$41</f>
        <v>22562</v>
      </c>
      <c r="I66" s="135"/>
      <c r="J66" s="135"/>
      <c r="K66" s="135">
        <f>'将来負担比率（分子）の構造'!L$41</f>
        <v>22091</v>
      </c>
      <c r="L66" s="135"/>
      <c r="M66" s="135"/>
      <c r="N66" s="135">
        <f>'将来負担比率（分子）の構造'!M$41</f>
        <v>24476</v>
      </c>
      <c r="O66" s="135"/>
      <c r="P66" s="135"/>
    </row>
    <row r="67" spans="1:16">
      <c r="A67" s="135" t="s">
        <v>63</v>
      </c>
      <c r="B67" s="135" t="e">
        <f>NA()</f>
        <v>#N/A</v>
      </c>
      <c r="C67" s="135">
        <f>IF(ISNUMBER('将来負担比率（分子）の構造'!I$52), IF('将来負担比率（分子）の構造'!I$52 &lt; 0, 0, '将来負担比率（分子）の構造'!I$52), NA())</f>
        <v>11638</v>
      </c>
      <c r="D67" s="135" t="e">
        <f>NA()</f>
        <v>#N/A</v>
      </c>
      <c r="E67" s="135" t="e">
        <f>NA()</f>
        <v>#N/A</v>
      </c>
      <c r="F67" s="135">
        <f>IF(ISNUMBER('将来負担比率（分子）の構造'!J$52), IF('将来負担比率（分子）の構造'!J$52 &lt; 0, 0, '将来負担比率（分子）の構造'!J$52), NA())</f>
        <v>11074</v>
      </c>
      <c r="G67" s="135" t="e">
        <f>NA()</f>
        <v>#N/A</v>
      </c>
      <c r="H67" s="135" t="e">
        <f>NA()</f>
        <v>#N/A</v>
      </c>
      <c r="I67" s="135">
        <f>IF(ISNUMBER('将来負担比率（分子）の構造'!K$52), IF('将来負担比率（分子）の構造'!K$52 &lt; 0, 0, '将来負担比率（分子）の構造'!K$52), NA())</f>
        <v>10602</v>
      </c>
      <c r="J67" s="135" t="e">
        <f>NA()</f>
        <v>#N/A</v>
      </c>
      <c r="K67" s="135" t="e">
        <f>NA()</f>
        <v>#N/A</v>
      </c>
      <c r="L67" s="135">
        <f>IF(ISNUMBER('将来負担比率（分子）の構造'!L$52), IF('将来負担比率（分子）の構造'!L$52 &lt; 0, 0, '将来負担比率（分子）の構造'!L$52), NA())</f>
        <v>10810</v>
      </c>
      <c r="M67" s="135" t="e">
        <f>NA()</f>
        <v>#N/A</v>
      </c>
      <c r="N67" s="135" t="e">
        <f>NA()</f>
        <v>#N/A</v>
      </c>
      <c r="O67" s="135">
        <f>IF(ISNUMBER('将来負担比率（分子）の構造'!M$52), IF('将来負担比率（分子）の構造'!M$52 &lt; 0, 0, '将来負担比率（分子）の構造'!M$52), NA())</f>
        <v>11114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6850465</v>
      </c>
      <c r="S5" s="581"/>
      <c r="T5" s="581"/>
      <c r="U5" s="581"/>
      <c r="V5" s="581"/>
      <c r="W5" s="581"/>
      <c r="X5" s="581"/>
      <c r="Y5" s="582"/>
      <c r="Z5" s="583">
        <v>28.7</v>
      </c>
      <c r="AA5" s="583"/>
      <c r="AB5" s="583"/>
      <c r="AC5" s="583"/>
      <c r="AD5" s="584">
        <v>6477759</v>
      </c>
      <c r="AE5" s="584"/>
      <c r="AF5" s="584"/>
      <c r="AG5" s="584"/>
      <c r="AH5" s="584"/>
      <c r="AI5" s="584"/>
      <c r="AJ5" s="584"/>
      <c r="AK5" s="584"/>
      <c r="AL5" s="585">
        <v>61.6</v>
      </c>
      <c r="AM5" s="586"/>
      <c r="AN5" s="586"/>
      <c r="AO5" s="587"/>
      <c r="AP5" s="577" t="s">
        <v>208</v>
      </c>
      <c r="AQ5" s="578"/>
      <c r="AR5" s="578"/>
      <c r="AS5" s="578"/>
      <c r="AT5" s="578"/>
      <c r="AU5" s="578"/>
      <c r="AV5" s="578"/>
      <c r="AW5" s="578"/>
      <c r="AX5" s="578"/>
      <c r="AY5" s="578"/>
      <c r="AZ5" s="578"/>
      <c r="BA5" s="578"/>
      <c r="BB5" s="578"/>
      <c r="BC5" s="578"/>
      <c r="BD5" s="578"/>
      <c r="BE5" s="578"/>
      <c r="BF5" s="579"/>
      <c r="BG5" s="591">
        <v>6475942</v>
      </c>
      <c r="BH5" s="592"/>
      <c r="BI5" s="592"/>
      <c r="BJ5" s="592"/>
      <c r="BK5" s="592"/>
      <c r="BL5" s="592"/>
      <c r="BM5" s="592"/>
      <c r="BN5" s="593"/>
      <c r="BO5" s="594">
        <v>94.5</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143507</v>
      </c>
      <c r="S6" s="592"/>
      <c r="T6" s="592"/>
      <c r="U6" s="592"/>
      <c r="V6" s="592"/>
      <c r="W6" s="592"/>
      <c r="X6" s="592"/>
      <c r="Y6" s="593"/>
      <c r="Z6" s="594">
        <v>0.6</v>
      </c>
      <c r="AA6" s="594"/>
      <c r="AB6" s="594"/>
      <c r="AC6" s="594"/>
      <c r="AD6" s="595">
        <v>143507</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6475942</v>
      </c>
      <c r="BH6" s="592"/>
      <c r="BI6" s="592"/>
      <c r="BJ6" s="592"/>
      <c r="BK6" s="592"/>
      <c r="BL6" s="592"/>
      <c r="BM6" s="592"/>
      <c r="BN6" s="593"/>
      <c r="BO6" s="594">
        <v>94.5</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189628</v>
      </c>
      <c r="CS6" s="592"/>
      <c r="CT6" s="592"/>
      <c r="CU6" s="592"/>
      <c r="CV6" s="592"/>
      <c r="CW6" s="592"/>
      <c r="CX6" s="592"/>
      <c r="CY6" s="593"/>
      <c r="CZ6" s="594">
        <v>0.8</v>
      </c>
      <c r="DA6" s="594"/>
      <c r="DB6" s="594"/>
      <c r="DC6" s="594"/>
      <c r="DD6" s="600" t="s">
        <v>209</v>
      </c>
      <c r="DE6" s="592"/>
      <c r="DF6" s="592"/>
      <c r="DG6" s="592"/>
      <c r="DH6" s="592"/>
      <c r="DI6" s="592"/>
      <c r="DJ6" s="592"/>
      <c r="DK6" s="592"/>
      <c r="DL6" s="592"/>
      <c r="DM6" s="592"/>
      <c r="DN6" s="592"/>
      <c r="DO6" s="592"/>
      <c r="DP6" s="593"/>
      <c r="DQ6" s="600">
        <v>189578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14483</v>
      </c>
      <c r="S7" s="592"/>
      <c r="T7" s="592"/>
      <c r="U7" s="592"/>
      <c r="V7" s="592"/>
      <c r="W7" s="592"/>
      <c r="X7" s="592"/>
      <c r="Y7" s="593"/>
      <c r="Z7" s="594">
        <v>0.1</v>
      </c>
      <c r="AA7" s="594"/>
      <c r="AB7" s="594"/>
      <c r="AC7" s="594"/>
      <c r="AD7" s="595">
        <v>14483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3102431</v>
      </c>
      <c r="BH7" s="592"/>
      <c r="BI7" s="592"/>
      <c r="BJ7" s="592"/>
      <c r="BK7" s="592"/>
      <c r="BL7" s="592"/>
      <c r="BM7" s="592"/>
      <c r="BN7" s="593"/>
      <c r="BO7" s="594">
        <v>45.3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4641746</v>
      </c>
      <c r="CS7" s="592"/>
      <c r="CT7" s="592"/>
      <c r="CU7" s="592"/>
      <c r="CV7" s="592"/>
      <c r="CW7" s="592"/>
      <c r="CX7" s="592"/>
      <c r="CY7" s="593"/>
      <c r="CZ7" s="594">
        <v>20</v>
      </c>
      <c r="DA7" s="594"/>
      <c r="DB7" s="594"/>
      <c r="DC7" s="594"/>
      <c r="DD7" s="600">
        <v>358258</v>
      </c>
      <c r="DE7" s="592"/>
      <c r="DF7" s="592"/>
      <c r="DG7" s="592"/>
      <c r="DH7" s="592"/>
      <c r="DI7" s="592"/>
      <c r="DJ7" s="592"/>
      <c r="DK7" s="592"/>
      <c r="DL7" s="592"/>
      <c r="DM7" s="592"/>
      <c r="DN7" s="592"/>
      <c r="DO7" s="592"/>
      <c r="DP7" s="593"/>
      <c r="DQ7" s="600">
        <v>1767931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21128</v>
      </c>
      <c r="S8" s="592"/>
      <c r="T8" s="592"/>
      <c r="U8" s="592"/>
      <c r="V8" s="592"/>
      <c r="W8" s="592"/>
      <c r="X8" s="592"/>
      <c r="Y8" s="593"/>
      <c r="Z8" s="594">
        <v>0.1</v>
      </c>
      <c r="AA8" s="594"/>
      <c r="AB8" s="594"/>
      <c r="AC8" s="594"/>
      <c r="AD8" s="595">
        <v>21128</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78320</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5801716</v>
      </c>
      <c r="CS8" s="592"/>
      <c r="CT8" s="592"/>
      <c r="CU8" s="592"/>
      <c r="CV8" s="592"/>
      <c r="CW8" s="592"/>
      <c r="CX8" s="592"/>
      <c r="CY8" s="593"/>
      <c r="CZ8" s="594">
        <v>25</v>
      </c>
      <c r="DA8" s="594"/>
      <c r="DB8" s="594"/>
      <c r="DC8" s="594"/>
      <c r="DD8" s="600">
        <v>27031</v>
      </c>
      <c r="DE8" s="592"/>
      <c r="DF8" s="592"/>
      <c r="DG8" s="592"/>
      <c r="DH8" s="592"/>
      <c r="DI8" s="592"/>
      <c r="DJ8" s="592"/>
      <c r="DK8" s="592"/>
      <c r="DL8" s="592"/>
      <c r="DM8" s="592"/>
      <c r="DN8" s="592"/>
      <c r="DO8" s="592"/>
      <c r="DP8" s="593"/>
      <c r="DQ8" s="600">
        <v>3287703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35383</v>
      </c>
      <c r="S9" s="592"/>
      <c r="T9" s="592"/>
      <c r="U9" s="592"/>
      <c r="V9" s="592"/>
      <c r="W9" s="592"/>
      <c r="X9" s="592"/>
      <c r="Y9" s="593"/>
      <c r="Z9" s="594">
        <v>0.1</v>
      </c>
      <c r="AA9" s="594"/>
      <c r="AB9" s="594"/>
      <c r="AC9" s="594"/>
      <c r="AD9" s="595">
        <v>35383</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2472347</v>
      </c>
      <c r="BH9" s="592"/>
      <c r="BI9" s="592"/>
      <c r="BJ9" s="592"/>
      <c r="BK9" s="592"/>
      <c r="BL9" s="592"/>
      <c r="BM9" s="592"/>
      <c r="BN9" s="593"/>
      <c r="BO9" s="594">
        <v>36.1</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2235029</v>
      </c>
      <c r="CS9" s="592"/>
      <c r="CT9" s="592"/>
      <c r="CU9" s="592"/>
      <c r="CV9" s="592"/>
      <c r="CW9" s="592"/>
      <c r="CX9" s="592"/>
      <c r="CY9" s="593"/>
      <c r="CZ9" s="594">
        <v>9.6</v>
      </c>
      <c r="DA9" s="594"/>
      <c r="DB9" s="594"/>
      <c r="DC9" s="594"/>
      <c r="DD9" s="600">
        <v>215568</v>
      </c>
      <c r="DE9" s="592"/>
      <c r="DF9" s="592"/>
      <c r="DG9" s="592"/>
      <c r="DH9" s="592"/>
      <c r="DI9" s="592"/>
      <c r="DJ9" s="592"/>
      <c r="DK9" s="592"/>
      <c r="DL9" s="592"/>
      <c r="DM9" s="592"/>
      <c r="DN9" s="592"/>
      <c r="DO9" s="592"/>
      <c r="DP9" s="593"/>
      <c r="DQ9" s="600">
        <v>1605550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540638</v>
      </c>
      <c r="S10" s="592"/>
      <c r="T10" s="592"/>
      <c r="U10" s="592"/>
      <c r="V10" s="592"/>
      <c r="W10" s="592"/>
      <c r="X10" s="592"/>
      <c r="Y10" s="593"/>
      <c r="Z10" s="594">
        <v>2.2999999999999998</v>
      </c>
      <c r="AA10" s="594"/>
      <c r="AB10" s="594"/>
      <c r="AC10" s="594"/>
      <c r="AD10" s="595">
        <v>540638</v>
      </c>
      <c r="AE10" s="595"/>
      <c r="AF10" s="595"/>
      <c r="AG10" s="595"/>
      <c r="AH10" s="595"/>
      <c r="AI10" s="595"/>
      <c r="AJ10" s="595"/>
      <c r="AK10" s="595"/>
      <c r="AL10" s="596">
        <v>5.0999999999999996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174197</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151448</v>
      </c>
      <c r="CS10" s="592"/>
      <c r="CT10" s="592"/>
      <c r="CU10" s="592"/>
      <c r="CV10" s="592"/>
      <c r="CW10" s="592"/>
      <c r="CX10" s="592"/>
      <c r="CY10" s="593"/>
      <c r="CZ10" s="594">
        <v>0.7</v>
      </c>
      <c r="DA10" s="594"/>
      <c r="DB10" s="594"/>
      <c r="DC10" s="594"/>
      <c r="DD10" s="600" t="s">
        <v>112</v>
      </c>
      <c r="DE10" s="592"/>
      <c r="DF10" s="592"/>
      <c r="DG10" s="592"/>
      <c r="DH10" s="592"/>
      <c r="DI10" s="592"/>
      <c r="DJ10" s="592"/>
      <c r="DK10" s="592"/>
      <c r="DL10" s="592"/>
      <c r="DM10" s="592"/>
      <c r="DN10" s="592"/>
      <c r="DO10" s="592"/>
      <c r="DP10" s="593"/>
      <c r="DQ10" s="600">
        <v>45333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15968</v>
      </c>
      <c r="S11" s="592"/>
      <c r="T11" s="592"/>
      <c r="U11" s="592"/>
      <c r="V11" s="592"/>
      <c r="W11" s="592"/>
      <c r="X11" s="592"/>
      <c r="Y11" s="593"/>
      <c r="Z11" s="594">
        <v>0.1</v>
      </c>
      <c r="AA11" s="594"/>
      <c r="AB11" s="594"/>
      <c r="AC11" s="594"/>
      <c r="AD11" s="595">
        <v>15968</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377567</v>
      </c>
      <c r="BH11" s="592"/>
      <c r="BI11" s="592"/>
      <c r="BJ11" s="592"/>
      <c r="BK11" s="592"/>
      <c r="BL11" s="592"/>
      <c r="BM11" s="592"/>
      <c r="BN11" s="593"/>
      <c r="BO11" s="594">
        <v>5.5</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231519</v>
      </c>
      <c r="CS11" s="592"/>
      <c r="CT11" s="592"/>
      <c r="CU11" s="592"/>
      <c r="CV11" s="592"/>
      <c r="CW11" s="592"/>
      <c r="CX11" s="592"/>
      <c r="CY11" s="593"/>
      <c r="CZ11" s="594">
        <v>1</v>
      </c>
      <c r="DA11" s="594"/>
      <c r="DB11" s="594"/>
      <c r="DC11" s="594"/>
      <c r="DD11" s="600">
        <v>97978</v>
      </c>
      <c r="DE11" s="592"/>
      <c r="DF11" s="592"/>
      <c r="DG11" s="592"/>
      <c r="DH11" s="592"/>
      <c r="DI11" s="592"/>
      <c r="DJ11" s="592"/>
      <c r="DK11" s="592"/>
      <c r="DL11" s="592"/>
      <c r="DM11" s="592"/>
      <c r="DN11" s="592"/>
      <c r="DO11" s="592"/>
      <c r="DP11" s="593"/>
      <c r="DQ11" s="600">
        <v>157145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2848119</v>
      </c>
      <c r="BH12" s="592"/>
      <c r="BI12" s="592"/>
      <c r="BJ12" s="592"/>
      <c r="BK12" s="592"/>
      <c r="BL12" s="592"/>
      <c r="BM12" s="592"/>
      <c r="BN12" s="593"/>
      <c r="BO12" s="594">
        <v>41.6</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2578333</v>
      </c>
      <c r="CS12" s="592"/>
      <c r="CT12" s="592"/>
      <c r="CU12" s="592"/>
      <c r="CV12" s="592"/>
      <c r="CW12" s="592"/>
      <c r="CX12" s="592"/>
      <c r="CY12" s="593"/>
      <c r="CZ12" s="594">
        <v>11.1</v>
      </c>
      <c r="DA12" s="594"/>
      <c r="DB12" s="594"/>
      <c r="DC12" s="594"/>
      <c r="DD12" s="600">
        <v>107208</v>
      </c>
      <c r="DE12" s="592"/>
      <c r="DF12" s="592"/>
      <c r="DG12" s="592"/>
      <c r="DH12" s="592"/>
      <c r="DI12" s="592"/>
      <c r="DJ12" s="592"/>
      <c r="DK12" s="592"/>
      <c r="DL12" s="592"/>
      <c r="DM12" s="592"/>
      <c r="DN12" s="592"/>
      <c r="DO12" s="592"/>
      <c r="DP12" s="593"/>
      <c r="DQ12" s="600">
        <v>644975</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40617</v>
      </c>
      <c r="S13" s="592"/>
      <c r="T13" s="592"/>
      <c r="U13" s="592"/>
      <c r="V13" s="592"/>
      <c r="W13" s="592"/>
      <c r="X13" s="592"/>
      <c r="Y13" s="593"/>
      <c r="Z13" s="594">
        <v>0.2</v>
      </c>
      <c r="AA13" s="594"/>
      <c r="AB13" s="594"/>
      <c r="AC13" s="594"/>
      <c r="AD13" s="595">
        <v>40617</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2830958</v>
      </c>
      <c r="BH13" s="592"/>
      <c r="BI13" s="592"/>
      <c r="BJ13" s="592"/>
      <c r="BK13" s="592"/>
      <c r="BL13" s="592"/>
      <c r="BM13" s="592"/>
      <c r="BN13" s="593"/>
      <c r="BO13" s="594">
        <v>41.3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1770825</v>
      </c>
      <c r="CS13" s="592"/>
      <c r="CT13" s="592"/>
      <c r="CU13" s="592"/>
      <c r="CV13" s="592"/>
      <c r="CW13" s="592"/>
      <c r="CX13" s="592"/>
      <c r="CY13" s="593"/>
      <c r="CZ13" s="594">
        <v>7.6</v>
      </c>
      <c r="DA13" s="594"/>
      <c r="DB13" s="594"/>
      <c r="DC13" s="594"/>
      <c r="DD13" s="600">
        <v>768471</v>
      </c>
      <c r="DE13" s="592"/>
      <c r="DF13" s="592"/>
      <c r="DG13" s="592"/>
      <c r="DH13" s="592"/>
      <c r="DI13" s="592"/>
      <c r="DJ13" s="592"/>
      <c r="DK13" s="592"/>
      <c r="DL13" s="592"/>
      <c r="DM13" s="592"/>
      <c r="DN13" s="592"/>
      <c r="DO13" s="592"/>
      <c r="DP13" s="593"/>
      <c r="DQ13" s="600">
        <v>1069028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114075</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1142630</v>
      </c>
      <c r="CS14" s="592"/>
      <c r="CT14" s="592"/>
      <c r="CU14" s="592"/>
      <c r="CV14" s="592"/>
      <c r="CW14" s="592"/>
      <c r="CX14" s="592"/>
      <c r="CY14" s="593"/>
      <c r="CZ14" s="594">
        <v>4.9000000000000004</v>
      </c>
      <c r="DA14" s="594"/>
      <c r="DB14" s="594"/>
      <c r="DC14" s="594"/>
      <c r="DD14" s="600">
        <v>629967</v>
      </c>
      <c r="DE14" s="592"/>
      <c r="DF14" s="592"/>
      <c r="DG14" s="592"/>
      <c r="DH14" s="592"/>
      <c r="DI14" s="592"/>
      <c r="DJ14" s="592"/>
      <c r="DK14" s="592"/>
      <c r="DL14" s="592"/>
      <c r="DM14" s="592"/>
      <c r="DN14" s="592"/>
      <c r="DO14" s="592"/>
      <c r="DP14" s="593"/>
      <c r="DQ14" s="600">
        <v>644028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27388</v>
      </c>
      <c r="S15" s="592"/>
      <c r="T15" s="592"/>
      <c r="U15" s="592"/>
      <c r="V15" s="592"/>
      <c r="W15" s="592"/>
      <c r="X15" s="592"/>
      <c r="Y15" s="593"/>
      <c r="Z15" s="594">
        <v>0.1</v>
      </c>
      <c r="AA15" s="594"/>
      <c r="AB15" s="594"/>
      <c r="AC15" s="594"/>
      <c r="AD15" s="595">
        <v>27388</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411317</v>
      </c>
      <c r="BH15" s="592"/>
      <c r="BI15" s="592"/>
      <c r="BJ15" s="592"/>
      <c r="BK15" s="592"/>
      <c r="BL15" s="592"/>
      <c r="BM15" s="592"/>
      <c r="BN15" s="593"/>
      <c r="BO15" s="594">
        <v>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1806160</v>
      </c>
      <c r="CS15" s="592"/>
      <c r="CT15" s="592"/>
      <c r="CU15" s="592"/>
      <c r="CV15" s="592"/>
      <c r="CW15" s="592"/>
      <c r="CX15" s="592"/>
      <c r="CY15" s="593"/>
      <c r="CZ15" s="594">
        <v>7.8</v>
      </c>
      <c r="DA15" s="594"/>
      <c r="DB15" s="594"/>
      <c r="DC15" s="594"/>
      <c r="DD15" s="600">
        <v>492836</v>
      </c>
      <c r="DE15" s="592"/>
      <c r="DF15" s="592"/>
      <c r="DG15" s="592"/>
      <c r="DH15" s="592"/>
      <c r="DI15" s="592"/>
      <c r="DJ15" s="592"/>
      <c r="DK15" s="592"/>
      <c r="DL15" s="592"/>
      <c r="DM15" s="592"/>
      <c r="DN15" s="592"/>
      <c r="DO15" s="592"/>
      <c r="DP15" s="593"/>
      <c r="DQ15" s="600">
        <v>1350626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4033454</v>
      </c>
      <c r="S16" s="592"/>
      <c r="T16" s="592"/>
      <c r="U16" s="592"/>
      <c r="V16" s="592"/>
      <c r="W16" s="592"/>
      <c r="X16" s="592"/>
      <c r="Y16" s="593"/>
      <c r="Z16" s="594">
        <v>16.899999999999999</v>
      </c>
      <c r="AA16" s="594"/>
      <c r="AB16" s="594"/>
      <c r="AC16" s="594"/>
      <c r="AD16" s="595">
        <v>3099917</v>
      </c>
      <c r="AE16" s="595"/>
      <c r="AF16" s="595"/>
      <c r="AG16" s="595"/>
      <c r="AH16" s="595"/>
      <c r="AI16" s="595"/>
      <c r="AJ16" s="595"/>
      <c r="AK16" s="595"/>
      <c r="AL16" s="596">
        <v>29.5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45438</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40238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3099917</v>
      </c>
      <c r="S17" s="592"/>
      <c r="T17" s="592"/>
      <c r="U17" s="592"/>
      <c r="V17" s="592"/>
      <c r="W17" s="592"/>
      <c r="X17" s="592"/>
      <c r="Y17" s="593"/>
      <c r="Z17" s="594">
        <v>13</v>
      </c>
      <c r="AA17" s="594"/>
      <c r="AB17" s="594"/>
      <c r="AC17" s="594"/>
      <c r="AD17" s="595">
        <v>3099917</v>
      </c>
      <c r="AE17" s="595"/>
      <c r="AF17" s="595"/>
      <c r="AG17" s="595"/>
      <c r="AH17" s="595"/>
      <c r="AI17" s="595"/>
      <c r="AJ17" s="595"/>
      <c r="AK17" s="595"/>
      <c r="AL17" s="596">
        <v>29.5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2657308</v>
      </c>
      <c r="CS17" s="592"/>
      <c r="CT17" s="592"/>
      <c r="CU17" s="592"/>
      <c r="CV17" s="592"/>
      <c r="CW17" s="592"/>
      <c r="CX17" s="592"/>
      <c r="CY17" s="593"/>
      <c r="CZ17" s="594">
        <v>11.4</v>
      </c>
      <c r="DA17" s="594"/>
      <c r="DB17" s="594"/>
      <c r="DC17" s="594"/>
      <c r="DD17" s="600" t="s">
        <v>112</v>
      </c>
      <c r="DE17" s="592"/>
      <c r="DF17" s="592"/>
      <c r="DG17" s="592"/>
      <c r="DH17" s="592"/>
      <c r="DI17" s="592"/>
      <c r="DJ17" s="592"/>
      <c r="DK17" s="592"/>
      <c r="DL17" s="592"/>
      <c r="DM17" s="592"/>
      <c r="DN17" s="592"/>
      <c r="DO17" s="592"/>
      <c r="DP17" s="593"/>
      <c r="DQ17" s="600">
        <v>2610376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933537</v>
      </c>
      <c r="S18" s="592"/>
      <c r="T18" s="592"/>
      <c r="U18" s="592"/>
      <c r="V18" s="592"/>
      <c r="W18" s="592"/>
      <c r="X18" s="592"/>
      <c r="Y18" s="593"/>
      <c r="Z18" s="594">
        <v>3.9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374523</v>
      </c>
      <c r="BH19" s="592"/>
      <c r="BI19" s="592"/>
      <c r="BJ19" s="592"/>
      <c r="BK19" s="592"/>
      <c r="BL19" s="592"/>
      <c r="BM19" s="592"/>
      <c r="BN19" s="593"/>
      <c r="BO19" s="594">
        <v>5.5</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11723031</v>
      </c>
      <c r="S20" s="592"/>
      <c r="T20" s="592"/>
      <c r="U20" s="592"/>
      <c r="V20" s="592"/>
      <c r="W20" s="592"/>
      <c r="X20" s="592"/>
      <c r="Y20" s="593"/>
      <c r="Z20" s="594">
        <v>49.1</v>
      </c>
      <c r="AA20" s="594"/>
      <c r="AB20" s="594"/>
      <c r="AC20" s="594"/>
      <c r="AD20" s="595">
        <v>10416788</v>
      </c>
      <c r="AE20" s="595"/>
      <c r="AF20" s="595"/>
      <c r="AG20" s="595"/>
      <c r="AH20" s="595"/>
      <c r="AI20" s="595"/>
      <c r="AJ20" s="595"/>
      <c r="AK20" s="595"/>
      <c r="AL20" s="596">
        <v>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374523</v>
      </c>
      <c r="BH20" s="592"/>
      <c r="BI20" s="592"/>
      <c r="BJ20" s="592"/>
      <c r="BK20" s="592"/>
      <c r="BL20" s="592"/>
      <c r="BM20" s="592"/>
      <c r="BN20" s="593"/>
      <c r="BO20" s="594">
        <v>5.5</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23251780</v>
      </c>
      <c r="CS20" s="592"/>
      <c r="CT20" s="592"/>
      <c r="CU20" s="592"/>
      <c r="CV20" s="592"/>
      <c r="CW20" s="592"/>
      <c r="CX20" s="592"/>
      <c r="CY20" s="593"/>
      <c r="CZ20" s="594">
        <v>100</v>
      </c>
      <c r="DA20" s="594"/>
      <c r="DB20" s="594"/>
      <c r="DC20" s="594"/>
      <c r="DD20" s="600">
        <v>2697317</v>
      </c>
      <c r="DE20" s="592"/>
      <c r="DF20" s="592"/>
      <c r="DG20" s="592"/>
      <c r="DH20" s="592"/>
      <c r="DI20" s="592"/>
      <c r="DJ20" s="592"/>
      <c r="DK20" s="592"/>
      <c r="DL20" s="592"/>
      <c r="DM20" s="592"/>
      <c r="DN20" s="592"/>
      <c r="DO20" s="592"/>
      <c r="DP20" s="593"/>
      <c r="DQ20" s="600">
        <v>13412511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11733</v>
      </c>
      <c r="S21" s="592"/>
      <c r="T21" s="592"/>
      <c r="U21" s="592"/>
      <c r="V21" s="592"/>
      <c r="W21" s="592"/>
      <c r="X21" s="592"/>
      <c r="Y21" s="593"/>
      <c r="Z21" s="594">
        <v>0</v>
      </c>
      <c r="AA21" s="594"/>
      <c r="AB21" s="594"/>
      <c r="AC21" s="594"/>
      <c r="AD21" s="595">
        <v>11733</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1817</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85288</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657768</v>
      </c>
      <c r="S23" s="592"/>
      <c r="T23" s="592"/>
      <c r="U23" s="592"/>
      <c r="V23" s="592"/>
      <c r="W23" s="592"/>
      <c r="X23" s="592"/>
      <c r="Y23" s="593"/>
      <c r="Z23" s="594">
        <v>2.8</v>
      </c>
      <c r="AA23" s="594"/>
      <c r="AB23" s="594"/>
      <c r="AC23" s="594"/>
      <c r="AD23" s="595">
        <v>71566</v>
      </c>
      <c r="AE23" s="595"/>
      <c r="AF23" s="595"/>
      <c r="AG23" s="595"/>
      <c r="AH23" s="595"/>
      <c r="AI23" s="595"/>
      <c r="AJ23" s="595"/>
      <c r="AK23" s="595"/>
      <c r="AL23" s="596">
        <v>0.7</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372706</v>
      </c>
      <c r="BH23" s="592"/>
      <c r="BI23" s="592"/>
      <c r="BJ23" s="592"/>
      <c r="BK23" s="592"/>
      <c r="BL23" s="592"/>
      <c r="BM23" s="592"/>
      <c r="BN23" s="593"/>
      <c r="BO23" s="594">
        <v>5.4</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179331</v>
      </c>
      <c r="S24" s="592"/>
      <c r="T24" s="592"/>
      <c r="U24" s="592"/>
      <c r="V24" s="592"/>
      <c r="W24" s="592"/>
      <c r="X24" s="592"/>
      <c r="Y24" s="593"/>
      <c r="Z24" s="594">
        <v>0.8</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8844741</v>
      </c>
      <c r="CS24" s="581"/>
      <c r="CT24" s="581"/>
      <c r="CU24" s="581"/>
      <c r="CV24" s="581"/>
      <c r="CW24" s="581"/>
      <c r="CX24" s="581"/>
      <c r="CY24" s="582"/>
      <c r="CZ24" s="618">
        <v>38</v>
      </c>
      <c r="DA24" s="619"/>
      <c r="DB24" s="619"/>
      <c r="DC24" s="620"/>
      <c r="DD24" s="617">
        <v>6431521</v>
      </c>
      <c r="DE24" s="581"/>
      <c r="DF24" s="581"/>
      <c r="DG24" s="581"/>
      <c r="DH24" s="581"/>
      <c r="DI24" s="581"/>
      <c r="DJ24" s="581"/>
      <c r="DK24" s="582"/>
      <c r="DL24" s="617">
        <v>5955612</v>
      </c>
      <c r="DM24" s="581"/>
      <c r="DN24" s="581"/>
      <c r="DO24" s="581"/>
      <c r="DP24" s="581"/>
      <c r="DQ24" s="581"/>
      <c r="DR24" s="581"/>
      <c r="DS24" s="581"/>
      <c r="DT24" s="581"/>
      <c r="DU24" s="581"/>
      <c r="DV24" s="582"/>
      <c r="DW24" s="585">
        <v>51.2</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1714617</v>
      </c>
      <c r="S25" s="592"/>
      <c r="T25" s="592"/>
      <c r="U25" s="592"/>
      <c r="V25" s="592"/>
      <c r="W25" s="592"/>
      <c r="X25" s="592"/>
      <c r="Y25" s="593"/>
      <c r="Z25" s="594">
        <v>7.2</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3281369</v>
      </c>
      <c r="CS25" s="623"/>
      <c r="CT25" s="623"/>
      <c r="CU25" s="623"/>
      <c r="CV25" s="623"/>
      <c r="CW25" s="623"/>
      <c r="CX25" s="623"/>
      <c r="CY25" s="624"/>
      <c r="CZ25" s="625">
        <v>14.1</v>
      </c>
      <c r="DA25" s="626"/>
      <c r="DB25" s="626"/>
      <c r="DC25" s="627"/>
      <c r="DD25" s="600">
        <v>2619365</v>
      </c>
      <c r="DE25" s="623"/>
      <c r="DF25" s="623"/>
      <c r="DG25" s="623"/>
      <c r="DH25" s="623"/>
      <c r="DI25" s="623"/>
      <c r="DJ25" s="623"/>
      <c r="DK25" s="624"/>
      <c r="DL25" s="600">
        <v>2404873</v>
      </c>
      <c r="DM25" s="623"/>
      <c r="DN25" s="623"/>
      <c r="DO25" s="623"/>
      <c r="DP25" s="623"/>
      <c r="DQ25" s="623"/>
      <c r="DR25" s="623"/>
      <c r="DS25" s="623"/>
      <c r="DT25" s="623"/>
      <c r="DU25" s="623"/>
      <c r="DV25" s="624"/>
      <c r="DW25" s="596">
        <v>20.7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1957710</v>
      </c>
      <c r="CS26" s="592"/>
      <c r="CT26" s="592"/>
      <c r="CU26" s="592"/>
      <c r="CV26" s="592"/>
      <c r="CW26" s="592"/>
      <c r="CX26" s="592"/>
      <c r="CY26" s="593"/>
      <c r="CZ26" s="625">
        <v>8.4</v>
      </c>
      <c r="DA26" s="626"/>
      <c r="DB26" s="626"/>
      <c r="DC26" s="627"/>
      <c r="DD26" s="600">
        <v>1920963</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918489</v>
      </c>
      <c r="S27" s="592"/>
      <c r="T27" s="592"/>
      <c r="U27" s="592"/>
      <c r="V27" s="592"/>
      <c r="W27" s="592"/>
      <c r="X27" s="592"/>
      <c r="Y27" s="593"/>
      <c r="Z27" s="594">
        <v>3.8</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6850465</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2906064</v>
      </c>
      <c r="CS27" s="623"/>
      <c r="CT27" s="623"/>
      <c r="CU27" s="623"/>
      <c r="CV27" s="623"/>
      <c r="CW27" s="623"/>
      <c r="CX27" s="623"/>
      <c r="CY27" s="624"/>
      <c r="CZ27" s="625">
        <v>12.5</v>
      </c>
      <c r="DA27" s="626"/>
      <c r="DB27" s="626"/>
      <c r="DC27" s="627"/>
      <c r="DD27" s="600">
        <v>1201780</v>
      </c>
      <c r="DE27" s="623"/>
      <c r="DF27" s="623"/>
      <c r="DG27" s="623"/>
      <c r="DH27" s="623"/>
      <c r="DI27" s="623"/>
      <c r="DJ27" s="623"/>
      <c r="DK27" s="624"/>
      <c r="DL27" s="600">
        <v>940363</v>
      </c>
      <c r="DM27" s="623"/>
      <c r="DN27" s="623"/>
      <c r="DO27" s="623"/>
      <c r="DP27" s="623"/>
      <c r="DQ27" s="623"/>
      <c r="DR27" s="623"/>
      <c r="DS27" s="623"/>
      <c r="DT27" s="623"/>
      <c r="DU27" s="623"/>
      <c r="DV27" s="624"/>
      <c r="DW27" s="596">
        <v>8.1</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129101</v>
      </c>
      <c r="S28" s="592"/>
      <c r="T28" s="592"/>
      <c r="U28" s="592"/>
      <c r="V28" s="592"/>
      <c r="W28" s="592"/>
      <c r="X28" s="592"/>
      <c r="Y28" s="593"/>
      <c r="Z28" s="594">
        <v>0.5</v>
      </c>
      <c r="AA28" s="594"/>
      <c r="AB28" s="594"/>
      <c r="AC28" s="594"/>
      <c r="AD28" s="595">
        <v>20002</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2657308</v>
      </c>
      <c r="CS28" s="592"/>
      <c r="CT28" s="592"/>
      <c r="CU28" s="592"/>
      <c r="CV28" s="592"/>
      <c r="CW28" s="592"/>
      <c r="CX28" s="592"/>
      <c r="CY28" s="593"/>
      <c r="CZ28" s="625">
        <v>11.4</v>
      </c>
      <c r="DA28" s="626"/>
      <c r="DB28" s="626"/>
      <c r="DC28" s="627"/>
      <c r="DD28" s="600">
        <v>2610376</v>
      </c>
      <c r="DE28" s="592"/>
      <c r="DF28" s="592"/>
      <c r="DG28" s="592"/>
      <c r="DH28" s="592"/>
      <c r="DI28" s="592"/>
      <c r="DJ28" s="592"/>
      <c r="DK28" s="593"/>
      <c r="DL28" s="600">
        <v>2610376</v>
      </c>
      <c r="DM28" s="592"/>
      <c r="DN28" s="592"/>
      <c r="DO28" s="592"/>
      <c r="DP28" s="592"/>
      <c r="DQ28" s="592"/>
      <c r="DR28" s="592"/>
      <c r="DS28" s="592"/>
      <c r="DT28" s="592"/>
      <c r="DU28" s="592"/>
      <c r="DV28" s="593"/>
      <c r="DW28" s="596">
        <v>22.5</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50295</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2651785</v>
      </c>
      <c r="CS29" s="623"/>
      <c r="CT29" s="623"/>
      <c r="CU29" s="623"/>
      <c r="CV29" s="623"/>
      <c r="CW29" s="623"/>
      <c r="CX29" s="623"/>
      <c r="CY29" s="624"/>
      <c r="CZ29" s="625">
        <v>11.4</v>
      </c>
      <c r="DA29" s="626"/>
      <c r="DB29" s="626"/>
      <c r="DC29" s="627"/>
      <c r="DD29" s="600">
        <v>2604853</v>
      </c>
      <c r="DE29" s="623"/>
      <c r="DF29" s="623"/>
      <c r="DG29" s="623"/>
      <c r="DH29" s="623"/>
      <c r="DI29" s="623"/>
      <c r="DJ29" s="623"/>
      <c r="DK29" s="624"/>
      <c r="DL29" s="600">
        <v>2604853</v>
      </c>
      <c r="DM29" s="623"/>
      <c r="DN29" s="623"/>
      <c r="DO29" s="623"/>
      <c r="DP29" s="623"/>
      <c r="DQ29" s="623"/>
      <c r="DR29" s="623"/>
      <c r="DS29" s="623"/>
      <c r="DT29" s="623"/>
      <c r="DU29" s="623"/>
      <c r="DV29" s="624"/>
      <c r="DW29" s="596">
        <v>22.4</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487242</v>
      </c>
      <c r="S30" s="592"/>
      <c r="T30" s="592"/>
      <c r="U30" s="592"/>
      <c r="V30" s="592"/>
      <c r="W30" s="592"/>
      <c r="X30" s="592"/>
      <c r="Y30" s="593"/>
      <c r="Z30" s="594">
        <v>2</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98.7</v>
      </c>
      <c r="BH30" s="650"/>
      <c r="BI30" s="650"/>
      <c r="BJ30" s="650"/>
      <c r="BK30" s="650"/>
      <c r="BL30" s="650"/>
      <c r="BM30" s="586">
        <v>95.6</v>
      </c>
      <c r="BN30" s="650"/>
      <c r="BO30" s="650"/>
      <c r="BP30" s="650"/>
      <c r="BQ30" s="651"/>
      <c r="BR30" s="649">
        <v>98.7</v>
      </c>
      <c r="BS30" s="650"/>
      <c r="BT30" s="650"/>
      <c r="BU30" s="650"/>
      <c r="BV30" s="650"/>
      <c r="BW30" s="650"/>
      <c r="BX30" s="586">
        <v>95</v>
      </c>
      <c r="BY30" s="650"/>
      <c r="BZ30" s="650"/>
      <c r="CA30" s="650"/>
      <c r="CB30" s="651"/>
      <c r="CD30" s="654"/>
      <c r="CE30" s="655"/>
      <c r="CF30" s="605" t="s">
        <v>291</v>
      </c>
      <c r="CG30" s="606"/>
      <c r="CH30" s="606"/>
      <c r="CI30" s="606"/>
      <c r="CJ30" s="606"/>
      <c r="CK30" s="606"/>
      <c r="CL30" s="606"/>
      <c r="CM30" s="606"/>
      <c r="CN30" s="606"/>
      <c r="CO30" s="606"/>
      <c r="CP30" s="606"/>
      <c r="CQ30" s="607"/>
      <c r="CR30" s="591">
        <v>2366390</v>
      </c>
      <c r="CS30" s="592"/>
      <c r="CT30" s="592"/>
      <c r="CU30" s="592"/>
      <c r="CV30" s="592"/>
      <c r="CW30" s="592"/>
      <c r="CX30" s="592"/>
      <c r="CY30" s="593"/>
      <c r="CZ30" s="625">
        <v>10.199999999999999</v>
      </c>
      <c r="DA30" s="626"/>
      <c r="DB30" s="626"/>
      <c r="DC30" s="627"/>
      <c r="DD30" s="600">
        <v>2324556</v>
      </c>
      <c r="DE30" s="592"/>
      <c r="DF30" s="592"/>
      <c r="DG30" s="592"/>
      <c r="DH30" s="592"/>
      <c r="DI30" s="592"/>
      <c r="DJ30" s="592"/>
      <c r="DK30" s="593"/>
      <c r="DL30" s="600">
        <v>2324556</v>
      </c>
      <c r="DM30" s="592"/>
      <c r="DN30" s="592"/>
      <c r="DO30" s="592"/>
      <c r="DP30" s="592"/>
      <c r="DQ30" s="592"/>
      <c r="DR30" s="592"/>
      <c r="DS30" s="592"/>
      <c r="DT30" s="592"/>
      <c r="DU30" s="592"/>
      <c r="DV30" s="593"/>
      <c r="DW30" s="596">
        <v>20</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672616</v>
      </c>
      <c r="S31" s="592"/>
      <c r="T31" s="592"/>
      <c r="U31" s="592"/>
      <c r="V31" s="592"/>
      <c r="W31" s="592"/>
      <c r="X31" s="592"/>
      <c r="Y31" s="593"/>
      <c r="Z31" s="594">
        <v>2.8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96.6</v>
      </c>
      <c r="BN31" s="647"/>
      <c r="BO31" s="647"/>
      <c r="BP31" s="647"/>
      <c r="BQ31" s="648"/>
      <c r="BR31" s="646">
        <v>98.9</v>
      </c>
      <c r="BS31" s="623"/>
      <c r="BT31" s="623"/>
      <c r="BU31" s="623"/>
      <c r="BV31" s="623"/>
      <c r="BW31" s="623"/>
      <c r="BX31" s="597">
        <v>96</v>
      </c>
      <c r="BY31" s="647"/>
      <c r="BZ31" s="647"/>
      <c r="CA31" s="647"/>
      <c r="CB31" s="648"/>
      <c r="CD31" s="654"/>
      <c r="CE31" s="655"/>
      <c r="CF31" s="605" t="s">
        <v>295</v>
      </c>
      <c r="CG31" s="606"/>
      <c r="CH31" s="606"/>
      <c r="CI31" s="606"/>
      <c r="CJ31" s="606"/>
      <c r="CK31" s="606"/>
      <c r="CL31" s="606"/>
      <c r="CM31" s="606"/>
      <c r="CN31" s="606"/>
      <c r="CO31" s="606"/>
      <c r="CP31" s="606"/>
      <c r="CQ31" s="607"/>
      <c r="CR31" s="591">
        <v>285395</v>
      </c>
      <c r="CS31" s="623"/>
      <c r="CT31" s="623"/>
      <c r="CU31" s="623"/>
      <c r="CV31" s="623"/>
      <c r="CW31" s="623"/>
      <c r="CX31" s="623"/>
      <c r="CY31" s="624"/>
      <c r="CZ31" s="625">
        <v>1.2</v>
      </c>
      <c r="DA31" s="626"/>
      <c r="DB31" s="626"/>
      <c r="DC31" s="627"/>
      <c r="DD31" s="600">
        <v>280297</v>
      </c>
      <c r="DE31" s="623"/>
      <c r="DF31" s="623"/>
      <c r="DG31" s="623"/>
      <c r="DH31" s="623"/>
      <c r="DI31" s="623"/>
      <c r="DJ31" s="623"/>
      <c r="DK31" s="624"/>
      <c r="DL31" s="600">
        <v>280297</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2365458</v>
      </c>
      <c r="S32" s="592"/>
      <c r="T32" s="592"/>
      <c r="U32" s="592"/>
      <c r="V32" s="592"/>
      <c r="W32" s="592"/>
      <c r="X32" s="592"/>
      <c r="Y32" s="593"/>
      <c r="Z32" s="594">
        <v>9.9</v>
      </c>
      <c r="AA32" s="594"/>
      <c r="AB32" s="594"/>
      <c r="AC32" s="594"/>
      <c r="AD32" s="595">
        <v>298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94</v>
      </c>
      <c r="BN32" s="659"/>
      <c r="BO32" s="659"/>
      <c r="BP32" s="659"/>
      <c r="BQ32" s="661"/>
      <c r="BR32" s="658">
        <v>98.5</v>
      </c>
      <c r="BS32" s="659"/>
      <c r="BT32" s="659"/>
      <c r="BU32" s="659"/>
      <c r="BV32" s="659"/>
      <c r="BW32" s="659"/>
      <c r="BX32" s="660">
        <v>93.5</v>
      </c>
      <c r="BY32" s="659"/>
      <c r="BZ32" s="659"/>
      <c r="CA32" s="659"/>
      <c r="CB32" s="661"/>
      <c r="CD32" s="656"/>
      <c r="CE32" s="657"/>
      <c r="CF32" s="605" t="s">
        <v>298</v>
      </c>
      <c r="CG32" s="606"/>
      <c r="CH32" s="606"/>
      <c r="CI32" s="606"/>
      <c r="CJ32" s="606"/>
      <c r="CK32" s="606"/>
      <c r="CL32" s="606"/>
      <c r="CM32" s="606"/>
      <c r="CN32" s="606"/>
      <c r="CO32" s="606"/>
      <c r="CP32" s="606"/>
      <c r="CQ32" s="607"/>
      <c r="CR32" s="591">
        <v>5523</v>
      </c>
      <c r="CS32" s="592"/>
      <c r="CT32" s="592"/>
      <c r="CU32" s="592"/>
      <c r="CV32" s="592"/>
      <c r="CW32" s="592"/>
      <c r="CX32" s="592"/>
      <c r="CY32" s="593"/>
      <c r="CZ32" s="625">
        <v>0</v>
      </c>
      <c r="DA32" s="626"/>
      <c r="DB32" s="626"/>
      <c r="DC32" s="627"/>
      <c r="DD32" s="600">
        <v>5523</v>
      </c>
      <c r="DE32" s="592"/>
      <c r="DF32" s="592"/>
      <c r="DG32" s="592"/>
      <c r="DH32" s="592"/>
      <c r="DI32" s="592"/>
      <c r="DJ32" s="592"/>
      <c r="DK32" s="593"/>
      <c r="DL32" s="600">
        <v>5523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4890381</v>
      </c>
      <c r="S33" s="592"/>
      <c r="T33" s="592"/>
      <c r="U33" s="592"/>
      <c r="V33" s="592"/>
      <c r="W33" s="592"/>
      <c r="X33" s="592"/>
      <c r="Y33" s="593"/>
      <c r="Z33" s="594">
        <v>20.5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11664284</v>
      </c>
      <c r="CS33" s="623"/>
      <c r="CT33" s="623"/>
      <c r="CU33" s="623"/>
      <c r="CV33" s="623"/>
      <c r="CW33" s="623"/>
      <c r="CX33" s="623"/>
      <c r="CY33" s="624"/>
      <c r="CZ33" s="625">
        <v>50.2</v>
      </c>
      <c r="DA33" s="626"/>
      <c r="DB33" s="626"/>
      <c r="DC33" s="627"/>
      <c r="DD33" s="600">
        <v>6192518</v>
      </c>
      <c r="DE33" s="623"/>
      <c r="DF33" s="623"/>
      <c r="DG33" s="623"/>
      <c r="DH33" s="623"/>
      <c r="DI33" s="623"/>
      <c r="DJ33" s="623"/>
      <c r="DK33" s="624"/>
      <c r="DL33" s="600">
        <v>4705165</v>
      </c>
      <c r="DM33" s="623"/>
      <c r="DN33" s="623"/>
      <c r="DO33" s="623"/>
      <c r="DP33" s="623"/>
      <c r="DQ33" s="623"/>
      <c r="DR33" s="623"/>
      <c r="DS33" s="623"/>
      <c r="DT33" s="623"/>
      <c r="DU33" s="623"/>
      <c r="DV33" s="624"/>
      <c r="DW33" s="596">
        <v>40.5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2492686</v>
      </c>
      <c r="CS34" s="592"/>
      <c r="CT34" s="592"/>
      <c r="CU34" s="592"/>
      <c r="CV34" s="592"/>
      <c r="CW34" s="592"/>
      <c r="CX34" s="592"/>
      <c r="CY34" s="593"/>
      <c r="CZ34" s="625">
        <v>10.7</v>
      </c>
      <c r="DA34" s="626"/>
      <c r="DB34" s="626"/>
      <c r="DC34" s="627"/>
      <c r="DD34" s="600">
        <v>1958753</v>
      </c>
      <c r="DE34" s="592"/>
      <c r="DF34" s="592"/>
      <c r="DG34" s="592"/>
      <c r="DH34" s="592"/>
      <c r="DI34" s="592"/>
      <c r="DJ34" s="592"/>
      <c r="DK34" s="593"/>
      <c r="DL34" s="600">
        <v>1439535</v>
      </c>
      <c r="DM34" s="592"/>
      <c r="DN34" s="592"/>
      <c r="DO34" s="592"/>
      <c r="DP34" s="592"/>
      <c r="DQ34" s="592"/>
      <c r="DR34" s="592"/>
      <c r="DS34" s="592"/>
      <c r="DT34" s="592"/>
      <c r="DU34" s="592"/>
      <c r="DV34" s="593"/>
      <c r="DW34" s="596">
        <v>12.4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1106681</v>
      </c>
      <c r="S35" s="592"/>
      <c r="T35" s="592"/>
      <c r="U35" s="592"/>
      <c r="V35" s="592"/>
      <c r="W35" s="592"/>
      <c r="X35" s="592"/>
      <c r="Y35" s="593"/>
      <c r="Z35" s="594">
        <v>4.5999999999999996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3117883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336703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175125</v>
      </c>
      <c r="CS35" s="623"/>
      <c r="CT35" s="623"/>
      <c r="CU35" s="623"/>
      <c r="CV35" s="623"/>
      <c r="CW35" s="623"/>
      <c r="CX35" s="623"/>
      <c r="CY35" s="624"/>
      <c r="CZ35" s="625">
        <v>0.8</v>
      </c>
      <c r="DA35" s="626"/>
      <c r="DB35" s="626"/>
      <c r="DC35" s="627"/>
      <c r="DD35" s="600">
        <v>154993</v>
      </c>
      <c r="DE35" s="623"/>
      <c r="DF35" s="623"/>
      <c r="DG35" s="623"/>
      <c r="DH35" s="623"/>
      <c r="DI35" s="623"/>
      <c r="DJ35" s="623"/>
      <c r="DK35" s="624"/>
      <c r="DL35" s="600">
        <v>154493</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23885350</v>
      </c>
      <c r="S36" s="664"/>
      <c r="T36" s="664"/>
      <c r="U36" s="664"/>
      <c r="V36" s="664"/>
      <c r="W36" s="664"/>
      <c r="X36" s="664"/>
      <c r="Y36" s="665"/>
      <c r="Z36" s="666">
        <v>100</v>
      </c>
      <c r="AA36" s="666"/>
      <c r="AB36" s="666"/>
      <c r="AC36" s="666"/>
      <c r="AD36" s="667">
        <v>10520387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1037682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245426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5494915</v>
      </c>
      <c r="CS36" s="592"/>
      <c r="CT36" s="592"/>
      <c r="CU36" s="592"/>
      <c r="CV36" s="592"/>
      <c r="CW36" s="592"/>
      <c r="CX36" s="592"/>
      <c r="CY36" s="593"/>
      <c r="CZ36" s="625">
        <v>23.6</v>
      </c>
      <c r="DA36" s="626"/>
      <c r="DB36" s="626"/>
      <c r="DC36" s="627"/>
      <c r="DD36" s="600">
        <v>2724748</v>
      </c>
      <c r="DE36" s="592"/>
      <c r="DF36" s="592"/>
      <c r="DG36" s="592"/>
      <c r="DH36" s="592"/>
      <c r="DI36" s="592"/>
      <c r="DJ36" s="592"/>
      <c r="DK36" s="593"/>
      <c r="DL36" s="600">
        <v>1836577</v>
      </c>
      <c r="DM36" s="592"/>
      <c r="DN36" s="592"/>
      <c r="DO36" s="592"/>
      <c r="DP36" s="592"/>
      <c r="DQ36" s="592"/>
      <c r="DR36" s="592"/>
      <c r="DS36" s="592"/>
      <c r="DT36" s="592"/>
      <c r="DU36" s="592"/>
      <c r="DV36" s="593"/>
      <c r="DW36" s="596">
        <v>15.8</v>
      </c>
      <c r="DX36" s="621"/>
      <c r="DY36" s="621"/>
      <c r="DZ36" s="621"/>
      <c r="EA36" s="621"/>
      <c r="EB36" s="621"/>
      <c r="EC36" s="622"/>
    </row>
    <row r="37" spans="2:133" ht="11.25" customHeight="1">
      <c r="AQ37" s="670" t="s">
        <v>313</v>
      </c>
      <c r="AR37" s="671"/>
      <c r="AS37" s="671"/>
      <c r="AT37" s="671"/>
      <c r="AU37" s="671"/>
      <c r="AV37" s="671"/>
      <c r="AW37" s="671"/>
      <c r="AX37" s="671"/>
      <c r="AY37" s="672"/>
      <c r="AZ37" s="591">
        <v>549325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7435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824033</v>
      </c>
      <c r="CS37" s="623"/>
      <c r="CT37" s="623"/>
      <c r="CU37" s="623"/>
      <c r="CV37" s="623"/>
      <c r="CW37" s="623"/>
      <c r="CX37" s="623"/>
      <c r="CY37" s="624"/>
      <c r="CZ37" s="625">
        <v>3.5</v>
      </c>
      <c r="DA37" s="626"/>
      <c r="DB37" s="626"/>
      <c r="DC37" s="627"/>
      <c r="DD37" s="600">
        <v>724450</v>
      </c>
      <c r="DE37" s="623"/>
      <c r="DF37" s="623"/>
      <c r="DG37" s="623"/>
      <c r="DH37" s="623"/>
      <c r="DI37" s="623"/>
      <c r="DJ37" s="623"/>
      <c r="DK37" s="624"/>
      <c r="DL37" s="600">
        <v>628524</v>
      </c>
      <c r="DM37" s="623"/>
      <c r="DN37" s="623"/>
      <c r="DO37" s="623"/>
      <c r="DP37" s="623"/>
      <c r="DQ37" s="623"/>
      <c r="DR37" s="623"/>
      <c r="DS37" s="623"/>
      <c r="DT37" s="623"/>
      <c r="DU37" s="623"/>
      <c r="DV37" s="624"/>
      <c r="DW37" s="596">
        <v>5.4</v>
      </c>
      <c r="DX37" s="621"/>
      <c r="DY37" s="621"/>
      <c r="DZ37" s="621"/>
      <c r="EA37" s="621"/>
      <c r="EB37" s="621"/>
      <c r="EC37" s="622"/>
    </row>
    <row r="38" spans="2:133" ht="11.25" customHeight="1">
      <c r="AQ38" s="670" t="s">
        <v>316</v>
      </c>
      <c r="AR38" s="671"/>
      <c r="AS38" s="671"/>
      <c r="AT38" s="671"/>
      <c r="AU38" s="671"/>
      <c r="AV38" s="671"/>
      <c r="AW38" s="671"/>
      <c r="AX38" s="671"/>
      <c r="AY38" s="672"/>
      <c r="AZ38" s="591">
        <v>17082</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12378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1513794</v>
      </c>
      <c r="CS38" s="592"/>
      <c r="CT38" s="592"/>
      <c r="CU38" s="592"/>
      <c r="CV38" s="592"/>
      <c r="CW38" s="592"/>
      <c r="CX38" s="592"/>
      <c r="CY38" s="593"/>
      <c r="CZ38" s="625">
        <v>6.5</v>
      </c>
      <c r="DA38" s="626"/>
      <c r="DB38" s="626"/>
      <c r="DC38" s="627"/>
      <c r="DD38" s="600">
        <v>1354024</v>
      </c>
      <c r="DE38" s="592"/>
      <c r="DF38" s="592"/>
      <c r="DG38" s="592"/>
      <c r="DH38" s="592"/>
      <c r="DI38" s="592"/>
      <c r="DJ38" s="592"/>
      <c r="DK38" s="593"/>
      <c r="DL38" s="600">
        <v>1274560</v>
      </c>
      <c r="DM38" s="592"/>
      <c r="DN38" s="592"/>
      <c r="DO38" s="592"/>
      <c r="DP38" s="592"/>
      <c r="DQ38" s="592"/>
      <c r="DR38" s="592"/>
      <c r="DS38" s="592"/>
      <c r="DT38" s="592"/>
      <c r="DU38" s="592"/>
      <c r="DV38" s="593"/>
      <c r="DW38" s="596">
        <v>11</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138059</v>
      </c>
      <c r="CS39" s="623"/>
      <c r="CT39" s="623"/>
      <c r="CU39" s="623"/>
      <c r="CV39" s="623"/>
      <c r="CW39" s="623"/>
      <c r="CX39" s="623"/>
      <c r="CY39" s="624"/>
      <c r="CZ39" s="625">
        <v>0.6</v>
      </c>
      <c r="DA39" s="626"/>
      <c r="DB39" s="626"/>
      <c r="DC39" s="627"/>
      <c r="DD39" s="600" t="s">
        <v>320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280282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1849705</v>
      </c>
      <c r="CS40" s="592"/>
      <c r="CT40" s="592"/>
      <c r="CU40" s="592"/>
      <c r="CV40" s="592"/>
      <c r="CW40" s="592"/>
      <c r="CX40" s="592"/>
      <c r="CY40" s="593"/>
      <c r="CZ40" s="625">
        <v>8</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1233512</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2742755</v>
      </c>
      <c r="CS42" s="592"/>
      <c r="CT42" s="592"/>
      <c r="CU42" s="592"/>
      <c r="CV42" s="592"/>
      <c r="CW42" s="592"/>
      <c r="CX42" s="592"/>
      <c r="CY42" s="593"/>
      <c r="CZ42" s="625">
        <v>11.8</v>
      </c>
      <c r="DA42" s="674"/>
      <c r="DB42" s="674"/>
      <c r="DC42" s="675"/>
      <c r="DD42" s="600">
        <v>788472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102383</v>
      </c>
      <c r="CS43" s="623"/>
      <c r="CT43" s="623"/>
      <c r="CU43" s="623"/>
      <c r="CV43" s="623"/>
      <c r="CW43" s="623"/>
      <c r="CX43" s="623"/>
      <c r="CY43" s="624"/>
      <c r="CZ43" s="625">
        <v>0.4</v>
      </c>
      <c r="DA43" s="626"/>
      <c r="DB43" s="626"/>
      <c r="DC43" s="627"/>
      <c r="DD43" s="600">
        <v>102383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2697317</v>
      </c>
      <c r="CS44" s="592"/>
      <c r="CT44" s="592"/>
      <c r="CU44" s="592"/>
      <c r="CV44" s="592"/>
      <c r="CW44" s="592"/>
      <c r="CX44" s="592"/>
      <c r="CY44" s="593"/>
      <c r="CZ44" s="625">
        <v>11.6</v>
      </c>
      <c r="DA44" s="674"/>
      <c r="DB44" s="674"/>
      <c r="DC44" s="675"/>
      <c r="DD44" s="600">
        <v>748234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830293</v>
      </c>
      <c r="CS45" s="623"/>
      <c r="CT45" s="623"/>
      <c r="CU45" s="623"/>
      <c r="CV45" s="623"/>
      <c r="CW45" s="623"/>
      <c r="CX45" s="623"/>
      <c r="CY45" s="624"/>
      <c r="CZ45" s="625">
        <v>3.6</v>
      </c>
      <c r="DA45" s="626"/>
      <c r="DB45" s="626"/>
      <c r="DC45" s="627"/>
      <c r="DD45" s="600">
        <v>65072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1834099</v>
      </c>
      <c r="CS46" s="592"/>
      <c r="CT46" s="592"/>
      <c r="CU46" s="592"/>
      <c r="CV46" s="592"/>
      <c r="CW46" s="592"/>
      <c r="CX46" s="592"/>
      <c r="CY46" s="593"/>
      <c r="CZ46" s="625">
        <v>7.9</v>
      </c>
      <c r="DA46" s="674"/>
      <c r="DB46" s="674"/>
      <c r="DC46" s="675"/>
      <c r="DD46" s="600">
        <v>680137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45438</v>
      </c>
      <c r="CS47" s="623"/>
      <c r="CT47" s="623"/>
      <c r="CU47" s="623"/>
      <c r="CV47" s="623"/>
      <c r="CW47" s="623"/>
      <c r="CX47" s="623"/>
      <c r="CY47" s="624"/>
      <c r="CZ47" s="625">
        <v>0.2</v>
      </c>
      <c r="DA47" s="626"/>
      <c r="DB47" s="626"/>
      <c r="DC47" s="627"/>
      <c r="DD47" s="600">
        <v>40238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23251780</v>
      </c>
      <c r="CS49" s="659"/>
      <c r="CT49" s="659"/>
      <c r="CU49" s="659"/>
      <c r="CV49" s="659"/>
      <c r="CW49" s="659"/>
      <c r="CX49" s="659"/>
      <c r="CY49" s="686"/>
      <c r="CZ49" s="687">
        <v>100</v>
      </c>
      <c r="DA49" s="688"/>
      <c r="DB49" s="688"/>
      <c r="DC49" s="689"/>
      <c r="DD49" s="690">
        <v>13412511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60" zoomScaleNormal="60" zoomScaleSheetLayoutView="70" workbookViewId="0">
      <selection activeCell="AP86" sqref="AP86:AT8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24040</v>
      </c>
      <c r="R7" s="721"/>
      <c r="S7" s="721"/>
      <c r="T7" s="721"/>
      <c r="U7" s="721"/>
      <c r="V7" s="721">
        <v>23437</v>
      </c>
      <c r="W7" s="721"/>
      <c r="X7" s="721"/>
      <c r="Y7" s="721"/>
      <c r="Z7" s="721"/>
      <c r="AA7" s="721">
        <v>603</v>
      </c>
      <c r="AB7" s="721"/>
      <c r="AC7" s="721"/>
      <c r="AD7" s="721"/>
      <c r="AE7" s="722"/>
      <c r="AF7" s="723">
        <v>579</v>
      </c>
      <c r="AG7" s="724"/>
      <c r="AH7" s="724"/>
      <c r="AI7" s="724"/>
      <c r="AJ7" s="725"/>
      <c r="AK7" s="760">
        <v>487</v>
      </c>
      <c r="AL7" s="761"/>
      <c r="AM7" s="761"/>
      <c r="AN7" s="761"/>
      <c r="AO7" s="761"/>
      <c r="AP7" s="761">
        <v>24476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-52</v>
      </c>
      <c r="CI7" s="758"/>
      <c r="CJ7" s="758"/>
      <c r="CK7" s="758"/>
      <c r="CL7" s="759"/>
      <c r="CM7" s="757">
        <v>202</v>
      </c>
      <c r="CN7" s="758"/>
      <c r="CO7" s="758"/>
      <c r="CP7" s="758"/>
      <c r="CQ7" s="759"/>
      <c r="CR7" s="757">
        <v>30</v>
      </c>
      <c r="CS7" s="758"/>
      <c r="CT7" s="758"/>
      <c r="CU7" s="758"/>
      <c r="CV7" s="759"/>
      <c r="CW7" s="757">
        <v>21</v>
      </c>
      <c r="CX7" s="758"/>
      <c r="CY7" s="758"/>
      <c r="CZ7" s="758"/>
      <c r="DA7" s="759"/>
      <c r="DB7" s="757" t="s">
        <v>566</v>
      </c>
      <c r="DC7" s="758"/>
      <c r="DD7" s="758"/>
      <c r="DE7" s="758"/>
      <c r="DF7" s="759"/>
      <c r="DG7" s="757" t="s">
        <v>566</v>
      </c>
      <c r="DH7" s="758"/>
      <c r="DI7" s="758"/>
      <c r="DJ7" s="758"/>
      <c r="DK7" s="759"/>
      <c r="DL7" s="757" t="s">
        <v>566</v>
      </c>
      <c r="DM7" s="758"/>
      <c r="DN7" s="758"/>
      <c r="DO7" s="758"/>
      <c r="DP7" s="759"/>
      <c r="DQ7" s="757" t="s">
        <v>566</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33</v>
      </c>
      <c r="R8" s="745"/>
      <c r="S8" s="745"/>
      <c r="T8" s="745"/>
      <c r="U8" s="745"/>
      <c r="V8" s="745">
        <v>32</v>
      </c>
      <c r="W8" s="745"/>
      <c r="X8" s="745"/>
      <c r="Y8" s="745"/>
      <c r="Z8" s="745"/>
      <c r="AA8" s="745">
        <v>1</v>
      </c>
      <c r="AB8" s="745"/>
      <c r="AC8" s="745"/>
      <c r="AD8" s="745"/>
      <c r="AE8" s="746"/>
      <c r="AF8" s="747">
        <v>1</v>
      </c>
      <c r="AG8" s="748"/>
      <c r="AH8" s="748"/>
      <c r="AI8" s="748"/>
      <c r="AJ8" s="749"/>
      <c r="AK8" s="750">
        <v>1</v>
      </c>
      <c r="AL8" s="751"/>
      <c r="AM8" s="751"/>
      <c r="AN8" s="751"/>
      <c r="AO8" s="751"/>
      <c r="AP8" s="751" t="s">
        <v>565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8</v>
      </c>
      <c r="CI8" s="768"/>
      <c r="CJ8" s="768"/>
      <c r="CK8" s="768"/>
      <c r="CL8" s="769"/>
      <c r="CM8" s="767">
        <v>104</v>
      </c>
      <c r="CN8" s="768"/>
      <c r="CO8" s="768"/>
      <c r="CP8" s="768"/>
      <c r="CQ8" s="769"/>
      <c r="CR8" s="767">
        <v>30</v>
      </c>
      <c r="CS8" s="768"/>
      <c r="CT8" s="768"/>
      <c r="CU8" s="768"/>
      <c r="CV8" s="769"/>
      <c r="CW8" s="767">
        <v>15</v>
      </c>
      <c r="CX8" s="768"/>
      <c r="CY8" s="768"/>
      <c r="CZ8" s="768"/>
      <c r="DA8" s="769"/>
      <c r="DB8" s="767" t="s">
        <v>566</v>
      </c>
      <c r="DC8" s="768"/>
      <c r="DD8" s="768"/>
      <c r="DE8" s="768"/>
      <c r="DF8" s="769"/>
      <c r="DG8" s="767" t="s">
        <v>566</v>
      </c>
      <c r="DH8" s="768"/>
      <c r="DI8" s="768"/>
      <c r="DJ8" s="768"/>
      <c r="DK8" s="769"/>
      <c r="DL8" s="767" t="s">
        <v>566</v>
      </c>
      <c r="DM8" s="768"/>
      <c r="DN8" s="768"/>
      <c r="DO8" s="768"/>
      <c r="DP8" s="769"/>
      <c r="DQ8" s="767" t="s">
        <v>566</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44</v>
      </c>
      <c r="R9" s="745"/>
      <c r="S9" s="745"/>
      <c r="T9" s="745"/>
      <c r="U9" s="745"/>
      <c r="V9" s="745">
        <v>15</v>
      </c>
      <c r="W9" s="745"/>
      <c r="X9" s="745"/>
      <c r="Y9" s="745"/>
      <c r="Z9" s="745"/>
      <c r="AA9" s="745">
        <v>30</v>
      </c>
      <c r="AB9" s="745"/>
      <c r="AC9" s="745"/>
      <c r="AD9" s="745"/>
      <c r="AE9" s="746"/>
      <c r="AF9" s="747">
        <v>30</v>
      </c>
      <c r="AG9" s="748"/>
      <c r="AH9" s="748"/>
      <c r="AI9" s="748"/>
      <c r="AJ9" s="749"/>
      <c r="AK9" s="750" t="s">
        <v>565</v>
      </c>
      <c r="AL9" s="751"/>
      <c r="AM9" s="751"/>
      <c r="AN9" s="751"/>
      <c r="AO9" s="751"/>
      <c r="AP9" s="751" t="s">
        <v>565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14</v>
      </c>
      <c r="CI9" s="768"/>
      <c r="CJ9" s="768"/>
      <c r="CK9" s="768"/>
      <c r="CL9" s="769"/>
      <c r="CM9" s="767">
        <v>182</v>
      </c>
      <c r="CN9" s="768"/>
      <c r="CO9" s="768"/>
      <c r="CP9" s="768"/>
      <c r="CQ9" s="769"/>
      <c r="CR9" s="767">
        <v>25</v>
      </c>
      <c r="CS9" s="768"/>
      <c r="CT9" s="768"/>
      <c r="CU9" s="768"/>
      <c r="CV9" s="769"/>
      <c r="CW9" s="767" t="s">
        <v>566</v>
      </c>
      <c r="CX9" s="768"/>
      <c r="CY9" s="768"/>
      <c r="CZ9" s="768"/>
      <c r="DA9" s="769"/>
      <c r="DB9" s="767" t="s">
        <v>566</v>
      </c>
      <c r="DC9" s="768"/>
      <c r="DD9" s="768"/>
      <c r="DE9" s="768"/>
      <c r="DF9" s="769"/>
      <c r="DG9" s="767" t="s">
        <v>566</v>
      </c>
      <c r="DH9" s="768"/>
      <c r="DI9" s="768"/>
      <c r="DJ9" s="768"/>
      <c r="DK9" s="769"/>
      <c r="DL9" s="767" t="s">
        <v>566</v>
      </c>
      <c r="DM9" s="768"/>
      <c r="DN9" s="768"/>
      <c r="DO9" s="768"/>
      <c r="DP9" s="769"/>
      <c r="DQ9" s="767" t="s">
        <v>566</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1</v>
      </c>
      <c r="R10" s="745"/>
      <c r="S10" s="745"/>
      <c r="T10" s="745"/>
      <c r="U10" s="745"/>
      <c r="V10" s="745">
        <v>334</v>
      </c>
      <c r="W10" s="745"/>
      <c r="X10" s="745"/>
      <c r="Y10" s="745"/>
      <c r="Z10" s="745"/>
      <c r="AA10" s="745">
        <v>-333</v>
      </c>
      <c r="AB10" s="745"/>
      <c r="AC10" s="745"/>
      <c r="AD10" s="745"/>
      <c r="AE10" s="746"/>
      <c r="AF10" s="747">
        <v>-333</v>
      </c>
      <c r="AG10" s="748"/>
      <c r="AH10" s="748"/>
      <c r="AI10" s="748"/>
      <c r="AJ10" s="749"/>
      <c r="AK10" s="750" t="s">
        <v>565</v>
      </c>
      <c r="AL10" s="751"/>
      <c r="AM10" s="751"/>
      <c r="AN10" s="751"/>
      <c r="AO10" s="751"/>
      <c r="AP10" s="751" t="s">
        <v>565</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-2</v>
      </c>
      <c r="CI10" s="768"/>
      <c r="CJ10" s="768"/>
      <c r="CK10" s="768"/>
      <c r="CL10" s="769"/>
      <c r="CM10" s="767">
        <v>53</v>
      </c>
      <c r="CN10" s="768"/>
      <c r="CO10" s="768"/>
      <c r="CP10" s="768"/>
      <c r="CQ10" s="769"/>
      <c r="CR10" s="767">
        <v>4</v>
      </c>
      <c r="CS10" s="768"/>
      <c r="CT10" s="768"/>
      <c r="CU10" s="768"/>
      <c r="CV10" s="769"/>
      <c r="CW10" s="767">
        <v>1</v>
      </c>
      <c r="CX10" s="768"/>
      <c r="CY10" s="768"/>
      <c r="CZ10" s="768"/>
      <c r="DA10" s="769"/>
      <c r="DB10" s="767" t="s">
        <v>566</v>
      </c>
      <c r="DC10" s="768"/>
      <c r="DD10" s="768"/>
      <c r="DE10" s="768"/>
      <c r="DF10" s="769"/>
      <c r="DG10" s="767" t="s">
        <v>566</v>
      </c>
      <c r="DH10" s="768"/>
      <c r="DI10" s="768"/>
      <c r="DJ10" s="768"/>
      <c r="DK10" s="769"/>
      <c r="DL10" s="767" t="s">
        <v>566</v>
      </c>
      <c r="DM10" s="768"/>
      <c r="DN10" s="768"/>
      <c r="DO10" s="768"/>
      <c r="DP10" s="769"/>
      <c r="DQ10" s="767" t="s">
        <v>566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548</v>
      </c>
      <c r="BT11" s="755"/>
      <c r="BU11" s="755"/>
      <c r="BV11" s="755"/>
      <c r="BW11" s="755"/>
      <c r="BX11" s="755"/>
      <c r="BY11" s="755"/>
      <c r="BZ11" s="755"/>
      <c r="CA11" s="755"/>
      <c r="CB11" s="755"/>
      <c r="CC11" s="755"/>
      <c r="CD11" s="755"/>
      <c r="CE11" s="755"/>
      <c r="CF11" s="755"/>
      <c r="CG11" s="756"/>
      <c r="CH11" s="767">
        <v>13</v>
      </c>
      <c r="CI11" s="768"/>
      <c r="CJ11" s="768"/>
      <c r="CK11" s="768"/>
      <c r="CL11" s="769"/>
      <c r="CM11" s="767">
        <v>244</v>
      </c>
      <c r="CN11" s="768"/>
      <c r="CO11" s="768"/>
      <c r="CP11" s="768"/>
      <c r="CQ11" s="769"/>
      <c r="CR11" s="767">
        <v>3</v>
      </c>
      <c r="CS11" s="768"/>
      <c r="CT11" s="768"/>
      <c r="CU11" s="768"/>
      <c r="CV11" s="769"/>
      <c r="CW11" s="767" t="s">
        <v>566</v>
      </c>
      <c r="CX11" s="768"/>
      <c r="CY11" s="768"/>
      <c r="CZ11" s="768"/>
      <c r="DA11" s="769"/>
      <c r="DB11" s="767" t="s">
        <v>566</v>
      </c>
      <c r="DC11" s="768"/>
      <c r="DD11" s="768"/>
      <c r="DE11" s="768"/>
      <c r="DF11" s="769"/>
      <c r="DG11" s="767">
        <v>228</v>
      </c>
      <c r="DH11" s="768"/>
      <c r="DI11" s="768"/>
      <c r="DJ11" s="768"/>
      <c r="DK11" s="769"/>
      <c r="DL11" s="767" t="s">
        <v>566</v>
      </c>
      <c r="DM11" s="768"/>
      <c r="DN11" s="768"/>
      <c r="DO11" s="768"/>
      <c r="DP11" s="769"/>
      <c r="DQ11" s="767" t="s">
        <v>566</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24118</v>
      </c>
      <c r="R23" s="780"/>
      <c r="S23" s="780"/>
      <c r="T23" s="780"/>
      <c r="U23" s="780"/>
      <c r="V23" s="780">
        <v>23818</v>
      </c>
      <c r="W23" s="780"/>
      <c r="X23" s="780"/>
      <c r="Y23" s="780"/>
      <c r="Z23" s="780"/>
      <c r="AA23" s="780">
        <v>301</v>
      </c>
      <c r="AB23" s="780"/>
      <c r="AC23" s="780"/>
      <c r="AD23" s="780"/>
      <c r="AE23" s="781"/>
      <c r="AF23" s="782">
        <v>277</v>
      </c>
      <c r="AG23" s="780"/>
      <c r="AH23" s="780"/>
      <c r="AI23" s="780"/>
      <c r="AJ23" s="783"/>
      <c r="AK23" s="784"/>
      <c r="AL23" s="785"/>
      <c r="AM23" s="785"/>
      <c r="AN23" s="785"/>
      <c r="AO23" s="785"/>
      <c r="AP23" s="780">
        <v>24476</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5183</v>
      </c>
      <c r="R28" s="809"/>
      <c r="S28" s="809"/>
      <c r="T28" s="809"/>
      <c r="U28" s="809"/>
      <c r="V28" s="809">
        <v>4846</v>
      </c>
      <c r="W28" s="809"/>
      <c r="X28" s="809"/>
      <c r="Y28" s="809"/>
      <c r="Z28" s="809"/>
      <c r="AA28" s="809">
        <v>337</v>
      </c>
      <c r="AB28" s="809"/>
      <c r="AC28" s="809"/>
      <c r="AD28" s="809"/>
      <c r="AE28" s="810"/>
      <c r="AF28" s="811">
        <v>337</v>
      </c>
      <c r="AG28" s="809"/>
      <c r="AH28" s="809"/>
      <c r="AI28" s="809"/>
      <c r="AJ28" s="812"/>
      <c r="AK28" s="813">
        <v>280</v>
      </c>
      <c r="AL28" s="804"/>
      <c r="AM28" s="804"/>
      <c r="AN28" s="804"/>
      <c r="AO28" s="804"/>
      <c r="AP28" s="804" t="s">
        <v>566</v>
      </c>
      <c r="AQ28" s="804"/>
      <c r="AR28" s="804"/>
      <c r="AS28" s="804"/>
      <c r="AT28" s="804"/>
      <c r="AU28" s="804" t="s">
        <v>566</v>
      </c>
      <c r="AV28" s="804"/>
      <c r="AW28" s="804"/>
      <c r="AX28" s="804"/>
      <c r="AY28" s="804"/>
      <c r="AZ28" s="805" t="s">
        <v>566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633</v>
      </c>
      <c r="R29" s="745"/>
      <c r="S29" s="745"/>
      <c r="T29" s="745"/>
      <c r="U29" s="745"/>
      <c r="V29" s="745">
        <v>618</v>
      </c>
      <c r="W29" s="745"/>
      <c r="X29" s="745"/>
      <c r="Y29" s="745"/>
      <c r="Z29" s="745"/>
      <c r="AA29" s="745">
        <v>15</v>
      </c>
      <c r="AB29" s="745"/>
      <c r="AC29" s="745"/>
      <c r="AD29" s="745"/>
      <c r="AE29" s="746"/>
      <c r="AF29" s="747">
        <v>15</v>
      </c>
      <c r="AG29" s="748"/>
      <c r="AH29" s="748"/>
      <c r="AI29" s="748"/>
      <c r="AJ29" s="749"/>
      <c r="AK29" s="816">
        <v>114</v>
      </c>
      <c r="AL29" s="817"/>
      <c r="AM29" s="817"/>
      <c r="AN29" s="817"/>
      <c r="AO29" s="817"/>
      <c r="AP29" s="817" t="s">
        <v>566</v>
      </c>
      <c r="AQ29" s="817"/>
      <c r="AR29" s="817"/>
      <c r="AS29" s="817"/>
      <c r="AT29" s="817"/>
      <c r="AU29" s="817" t="s">
        <v>566</v>
      </c>
      <c r="AV29" s="817"/>
      <c r="AW29" s="817"/>
      <c r="AX29" s="817"/>
      <c r="AY29" s="817"/>
      <c r="AZ29" s="818" t="s">
        <v>566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58</v>
      </c>
      <c r="R30" s="745"/>
      <c r="S30" s="745"/>
      <c r="T30" s="745"/>
      <c r="U30" s="745"/>
      <c r="V30" s="745">
        <v>37</v>
      </c>
      <c r="W30" s="745"/>
      <c r="X30" s="745"/>
      <c r="Y30" s="745"/>
      <c r="Z30" s="745"/>
      <c r="AA30" s="745">
        <v>21</v>
      </c>
      <c r="AB30" s="745"/>
      <c r="AC30" s="745"/>
      <c r="AD30" s="745"/>
      <c r="AE30" s="746"/>
      <c r="AF30" s="747">
        <v>21</v>
      </c>
      <c r="AG30" s="748"/>
      <c r="AH30" s="748"/>
      <c r="AI30" s="748"/>
      <c r="AJ30" s="749"/>
      <c r="AK30" s="816" t="s">
        <v>566</v>
      </c>
      <c r="AL30" s="817"/>
      <c r="AM30" s="817"/>
      <c r="AN30" s="817"/>
      <c r="AO30" s="817"/>
      <c r="AP30" s="817" t="s">
        <v>566</v>
      </c>
      <c r="AQ30" s="817"/>
      <c r="AR30" s="817"/>
      <c r="AS30" s="817"/>
      <c r="AT30" s="817"/>
      <c r="AU30" s="817" t="s">
        <v>566</v>
      </c>
      <c r="AV30" s="817"/>
      <c r="AW30" s="817"/>
      <c r="AX30" s="817"/>
      <c r="AY30" s="817"/>
      <c r="AZ30" s="818" t="s">
        <v>566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804</v>
      </c>
      <c r="R31" s="745"/>
      <c r="S31" s="745"/>
      <c r="T31" s="745"/>
      <c r="U31" s="745"/>
      <c r="V31" s="745">
        <v>757</v>
      </c>
      <c r="W31" s="745"/>
      <c r="X31" s="745"/>
      <c r="Y31" s="745"/>
      <c r="Z31" s="745"/>
      <c r="AA31" s="745">
        <v>47</v>
      </c>
      <c r="AB31" s="745"/>
      <c r="AC31" s="745"/>
      <c r="AD31" s="745"/>
      <c r="AE31" s="746"/>
      <c r="AF31" s="747">
        <v>1243</v>
      </c>
      <c r="AG31" s="748"/>
      <c r="AH31" s="748"/>
      <c r="AI31" s="748"/>
      <c r="AJ31" s="749"/>
      <c r="AK31" s="816" t="s">
        <v>566</v>
      </c>
      <c r="AL31" s="817"/>
      <c r="AM31" s="817"/>
      <c r="AN31" s="817"/>
      <c r="AO31" s="817"/>
      <c r="AP31" s="817">
        <v>1605</v>
      </c>
      <c r="AQ31" s="817"/>
      <c r="AR31" s="817"/>
      <c r="AS31" s="817"/>
      <c r="AT31" s="817"/>
      <c r="AU31" s="817" t="s">
        <v>566</v>
      </c>
      <c r="AV31" s="817"/>
      <c r="AW31" s="817"/>
      <c r="AX31" s="817"/>
      <c r="AY31" s="817"/>
      <c r="AZ31" s="818" t="s">
        <v>566</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1337</v>
      </c>
      <c r="R32" s="745"/>
      <c r="S32" s="745"/>
      <c r="T32" s="745"/>
      <c r="U32" s="745"/>
      <c r="V32" s="745">
        <v>1282</v>
      </c>
      <c r="W32" s="745"/>
      <c r="X32" s="745"/>
      <c r="Y32" s="745"/>
      <c r="Z32" s="745"/>
      <c r="AA32" s="745">
        <v>55</v>
      </c>
      <c r="AB32" s="745"/>
      <c r="AC32" s="745"/>
      <c r="AD32" s="745"/>
      <c r="AE32" s="746"/>
      <c r="AF32" s="747">
        <v>1136</v>
      </c>
      <c r="AG32" s="748"/>
      <c r="AH32" s="748"/>
      <c r="AI32" s="748"/>
      <c r="AJ32" s="749"/>
      <c r="AK32" s="816">
        <v>254</v>
      </c>
      <c r="AL32" s="817"/>
      <c r="AM32" s="817"/>
      <c r="AN32" s="817"/>
      <c r="AO32" s="817"/>
      <c r="AP32" s="817">
        <v>11636</v>
      </c>
      <c r="AQ32" s="817"/>
      <c r="AR32" s="817"/>
      <c r="AS32" s="817"/>
      <c r="AT32" s="817"/>
      <c r="AU32" s="817">
        <v>6400</v>
      </c>
      <c r="AV32" s="817"/>
      <c r="AW32" s="817"/>
      <c r="AX32" s="817"/>
      <c r="AY32" s="817"/>
      <c r="AZ32" s="818" t="s">
        <v>566</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6283</v>
      </c>
      <c r="R33" s="745"/>
      <c r="S33" s="745"/>
      <c r="T33" s="745"/>
      <c r="U33" s="745"/>
      <c r="V33" s="745">
        <v>6188</v>
      </c>
      <c r="W33" s="745"/>
      <c r="X33" s="745"/>
      <c r="Y33" s="745"/>
      <c r="Z33" s="745"/>
      <c r="AA33" s="745">
        <v>95</v>
      </c>
      <c r="AB33" s="745"/>
      <c r="AC33" s="745"/>
      <c r="AD33" s="745"/>
      <c r="AE33" s="746"/>
      <c r="AF33" s="747">
        <v>1278</v>
      </c>
      <c r="AG33" s="748"/>
      <c r="AH33" s="748"/>
      <c r="AI33" s="748"/>
      <c r="AJ33" s="749"/>
      <c r="AK33" s="816">
        <v>596</v>
      </c>
      <c r="AL33" s="817"/>
      <c r="AM33" s="817"/>
      <c r="AN33" s="817"/>
      <c r="AO33" s="817"/>
      <c r="AP33" s="817">
        <v>2764</v>
      </c>
      <c r="AQ33" s="817"/>
      <c r="AR33" s="817"/>
      <c r="AS33" s="817"/>
      <c r="AT33" s="817"/>
      <c r="AU33" s="817">
        <v>1841</v>
      </c>
      <c r="AV33" s="817"/>
      <c r="AW33" s="817"/>
      <c r="AX33" s="817"/>
      <c r="AY33" s="817"/>
      <c r="AZ33" s="818" t="s">
        <v>566</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36</v>
      </c>
      <c r="R34" s="745"/>
      <c r="S34" s="745"/>
      <c r="T34" s="745"/>
      <c r="U34" s="745"/>
      <c r="V34" s="745">
        <v>21</v>
      </c>
      <c r="W34" s="745"/>
      <c r="X34" s="745"/>
      <c r="Y34" s="745"/>
      <c r="Z34" s="745"/>
      <c r="AA34" s="745">
        <v>15</v>
      </c>
      <c r="AB34" s="745"/>
      <c r="AC34" s="745"/>
      <c r="AD34" s="745"/>
      <c r="AE34" s="746"/>
      <c r="AF34" s="747">
        <v>15</v>
      </c>
      <c r="AG34" s="748"/>
      <c r="AH34" s="748"/>
      <c r="AI34" s="748"/>
      <c r="AJ34" s="749"/>
      <c r="AK34" s="816" t="s">
        <v>566</v>
      </c>
      <c r="AL34" s="817"/>
      <c r="AM34" s="817"/>
      <c r="AN34" s="817"/>
      <c r="AO34" s="817"/>
      <c r="AP34" s="817">
        <v>12</v>
      </c>
      <c r="AQ34" s="817"/>
      <c r="AR34" s="817"/>
      <c r="AS34" s="817"/>
      <c r="AT34" s="817"/>
      <c r="AU34" s="817" t="s">
        <v>566</v>
      </c>
      <c r="AV34" s="817"/>
      <c r="AW34" s="817"/>
      <c r="AX34" s="817"/>
      <c r="AY34" s="817"/>
      <c r="AZ34" s="818" t="s">
        <v>566</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4045</v>
      </c>
      <c r="AG63" s="828"/>
      <c r="AH63" s="828"/>
      <c r="AI63" s="828"/>
      <c r="AJ63" s="829"/>
      <c r="AK63" s="830"/>
      <c r="AL63" s="825"/>
      <c r="AM63" s="825"/>
      <c r="AN63" s="825"/>
      <c r="AO63" s="825"/>
      <c r="AP63" s="828">
        <v>16017</v>
      </c>
      <c r="AQ63" s="828"/>
      <c r="AR63" s="828"/>
      <c r="AS63" s="828"/>
      <c r="AT63" s="828"/>
      <c r="AU63" s="828">
        <v>8241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549</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550</v>
      </c>
      <c r="C69" s="860"/>
      <c r="D69" s="860"/>
      <c r="E69" s="860"/>
      <c r="F69" s="860"/>
      <c r="G69" s="860"/>
      <c r="H69" s="860"/>
      <c r="I69" s="860"/>
      <c r="J69" s="860"/>
      <c r="K69" s="860"/>
      <c r="L69" s="860"/>
      <c r="M69" s="860"/>
      <c r="N69" s="860"/>
      <c r="O69" s="860"/>
      <c r="P69" s="861"/>
      <c r="Q69" s="862">
        <v>400</v>
      </c>
      <c r="R69" s="817"/>
      <c r="S69" s="817"/>
      <c r="T69" s="817"/>
      <c r="U69" s="817"/>
      <c r="V69" s="817">
        <v>304</v>
      </c>
      <c r="W69" s="817"/>
      <c r="X69" s="817"/>
      <c r="Y69" s="817"/>
      <c r="Z69" s="817"/>
      <c r="AA69" s="817">
        <v>96</v>
      </c>
      <c r="AB69" s="817"/>
      <c r="AC69" s="817"/>
      <c r="AD69" s="817"/>
      <c r="AE69" s="817"/>
      <c r="AF69" s="817">
        <v>96</v>
      </c>
      <c r="AG69" s="817"/>
      <c r="AH69" s="817"/>
      <c r="AI69" s="817"/>
      <c r="AJ69" s="817"/>
      <c r="AK69" s="817" t="s">
        <v>566</v>
      </c>
      <c r="AL69" s="817"/>
      <c r="AM69" s="817"/>
      <c r="AN69" s="817"/>
      <c r="AO69" s="817"/>
      <c r="AP69" s="817" t="s">
        <v>566</v>
      </c>
      <c r="AQ69" s="817"/>
      <c r="AR69" s="817"/>
      <c r="AS69" s="817"/>
      <c r="AT69" s="817"/>
      <c r="AU69" s="817" t="s">
        <v>566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551</v>
      </c>
      <c r="C70" s="860"/>
      <c r="D70" s="860"/>
      <c r="E70" s="860"/>
      <c r="F70" s="860"/>
      <c r="G70" s="860"/>
      <c r="H70" s="860"/>
      <c r="I70" s="860"/>
      <c r="J70" s="860"/>
      <c r="K70" s="860"/>
      <c r="L70" s="860"/>
      <c r="M70" s="860"/>
      <c r="N70" s="860"/>
      <c r="O70" s="860"/>
      <c r="P70" s="861"/>
      <c r="Q70" s="862">
        <v>503</v>
      </c>
      <c r="R70" s="817"/>
      <c r="S70" s="817"/>
      <c r="T70" s="817"/>
      <c r="U70" s="817"/>
      <c r="V70" s="817">
        <v>503</v>
      </c>
      <c r="W70" s="817"/>
      <c r="X70" s="817"/>
      <c r="Y70" s="817"/>
      <c r="Z70" s="817"/>
      <c r="AA70" s="817">
        <v>0</v>
      </c>
      <c r="AB70" s="817"/>
      <c r="AC70" s="817"/>
      <c r="AD70" s="817"/>
      <c r="AE70" s="817"/>
      <c r="AF70" s="817">
        <v>0</v>
      </c>
      <c r="AG70" s="817"/>
      <c r="AH70" s="817"/>
      <c r="AI70" s="817"/>
      <c r="AJ70" s="817"/>
      <c r="AK70" s="817" t="s">
        <v>566</v>
      </c>
      <c r="AL70" s="817"/>
      <c r="AM70" s="817"/>
      <c r="AN70" s="817"/>
      <c r="AO70" s="817"/>
      <c r="AP70" s="817" t="s">
        <v>566</v>
      </c>
      <c r="AQ70" s="817"/>
      <c r="AR70" s="817"/>
      <c r="AS70" s="817"/>
      <c r="AT70" s="817"/>
      <c r="AU70" s="817" t="s">
        <v>566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552</v>
      </c>
      <c r="C71" s="860"/>
      <c r="D71" s="860"/>
      <c r="E71" s="860"/>
      <c r="F71" s="860"/>
      <c r="G71" s="860"/>
      <c r="H71" s="860"/>
      <c r="I71" s="860"/>
      <c r="J71" s="860"/>
      <c r="K71" s="860"/>
      <c r="L71" s="860"/>
      <c r="M71" s="860"/>
      <c r="N71" s="860"/>
      <c r="O71" s="860"/>
      <c r="P71" s="861"/>
      <c r="Q71" s="862">
        <v>403</v>
      </c>
      <c r="R71" s="817"/>
      <c r="S71" s="817"/>
      <c r="T71" s="817"/>
      <c r="U71" s="817"/>
      <c r="V71" s="817">
        <v>377</v>
      </c>
      <c r="W71" s="817"/>
      <c r="X71" s="817"/>
      <c r="Y71" s="817"/>
      <c r="Z71" s="817"/>
      <c r="AA71" s="817">
        <v>26</v>
      </c>
      <c r="AB71" s="817"/>
      <c r="AC71" s="817"/>
      <c r="AD71" s="817"/>
      <c r="AE71" s="817"/>
      <c r="AF71" s="817">
        <v>26</v>
      </c>
      <c r="AG71" s="817"/>
      <c r="AH71" s="817"/>
      <c r="AI71" s="817"/>
      <c r="AJ71" s="817"/>
      <c r="AK71" s="817">
        <v>8</v>
      </c>
      <c r="AL71" s="817"/>
      <c r="AM71" s="817"/>
      <c r="AN71" s="817"/>
      <c r="AO71" s="817"/>
      <c r="AP71" s="817">
        <v>328</v>
      </c>
      <c r="AQ71" s="817"/>
      <c r="AR71" s="817"/>
      <c r="AS71" s="817"/>
      <c r="AT71" s="817"/>
      <c r="AU71" s="817" t="s">
        <v>566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553</v>
      </c>
      <c r="C72" s="860"/>
      <c r="D72" s="860"/>
      <c r="E72" s="860"/>
      <c r="F72" s="860"/>
      <c r="G72" s="860"/>
      <c r="H72" s="860"/>
      <c r="I72" s="860"/>
      <c r="J72" s="860"/>
      <c r="K72" s="860"/>
      <c r="L72" s="860"/>
      <c r="M72" s="860"/>
      <c r="N72" s="860"/>
      <c r="O72" s="860"/>
      <c r="P72" s="861"/>
      <c r="Q72" s="862">
        <v>16508</v>
      </c>
      <c r="R72" s="817"/>
      <c r="S72" s="817"/>
      <c r="T72" s="817"/>
      <c r="U72" s="817"/>
      <c r="V72" s="817">
        <v>16232</v>
      </c>
      <c r="W72" s="817"/>
      <c r="X72" s="817"/>
      <c r="Y72" s="817"/>
      <c r="Z72" s="817"/>
      <c r="AA72" s="817">
        <v>276</v>
      </c>
      <c r="AB72" s="817"/>
      <c r="AC72" s="817"/>
      <c r="AD72" s="817"/>
      <c r="AE72" s="817"/>
      <c r="AF72" s="817">
        <v>276</v>
      </c>
      <c r="AG72" s="817"/>
      <c r="AH72" s="817"/>
      <c r="AI72" s="817"/>
      <c r="AJ72" s="817"/>
      <c r="AK72" s="817" t="s">
        <v>566</v>
      </c>
      <c r="AL72" s="817"/>
      <c r="AM72" s="817"/>
      <c r="AN72" s="817"/>
      <c r="AO72" s="817"/>
      <c r="AP72" s="817" t="s">
        <v>566</v>
      </c>
      <c r="AQ72" s="817"/>
      <c r="AR72" s="817"/>
      <c r="AS72" s="817"/>
      <c r="AT72" s="817"/>
      <c r="AU72" s="817" t="s">
        <v>566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554</v>
      </c>
      <c r="C73" s="860"/>
      <c r="D73" s="860"/>
      <c r="E73" s="860"/>
      <c r="F73" s="860"/>
      <c r="G73" s="860"/>
      <c r="H73" s="860"/>
      <c r="I73" s="860"/>
      <c r="J73" s="860"/>
      <c r="K73" s="860"/>
      <c r="L73" s="860"/>
      <c r="M73" s="860"/>
      <c r="N73" s="860"/>
      <c r="O73" s="860"/>
      <c r="P73" s="861"/>
      <c r="Q73" s="862">
        <v>2680</v>
      </c>
      <c r="R73" s="817"/>
      <c r="S73" s="817"/>
      <c r="T73" s="817"/>
      <c r="U73" s="817"/>
      <c r="V73" s="817">
        <v>2438</v>
      </c>
      <c r="W73" s="817"/>
      <c r="X73" s="817"/>
      <c r="Y73" s="817"/>
      <c r="Z73" s="817"/>
      <c r="AA73" s="817">
        <v>242</v>
      </c>
      <c r="AB73" s="817"/>
      <c r="AC73" s="817"/>
      <c r="AD73" s="817"/>
      <c r="AE73" s="817"/>
      <c r="AF73" s="817">
        <v>242</v>
      </c>
      <c r="AG73" s="817"/>
      <c r="AH73" s="817"/>
      <c r="AI73" s="817"/>
      <c r="AJ73" s="817"/>
      <c r="AK73" s="817" t="s">
        <v>566</v>
      </c>
      <c r="AL73" s="817"/>
      <c r="AM73" s="817"/>
      <c r="AN73" s="817"/>
      <c r="AO73" s="817"/>
      <c r="AP73" s="817">
        <v>935</v>
      </c>
      <c r="AQ73" s="817"/>
      <c r="AR73" s="817"/>
      <c r="AS73" s="817"/>
      <c r="AT73" s="817"/>
      <c r="AU73" s="817">
        <v>155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555</v>
      </c>
      <c r="C74" s="860"/>
      <c r="D74" s="860"/>
      <c r="E74" s="860"/>
      <c r="F74" s="860"/>
      <c r="G74" s="860"/>
      <c r="H74" s="860"/>
      <c r="I74" s="860"/>
      <c r="J74" s="860"/>
      <c r="K74" s="860"/>
      <c r="L74" s="860"/>
      <c r="M74" s="860"/>
      <c r="N74" s="860"/>
      <c r="O74" s="860"/>
      <c r="P74" s="861"/>
      <c r="Q74" s="862">
        <v>49</v>
      </c>
      <c r="R74" s="817"/>
      <c r="S74" s="817"/>
      <c r="T74" s="817"/>
      <c r="U74" s="817"/>
      <c r="V74" s="817">
        <v>11</v>
      </c>
      <c r="W74" s="817"/>
      <c r="X74" s="817"/>
      <c r="Y74" s="817"/>
      <c r="Z74" s="817"/>
      <c r="AA74" s="817">
        <v>38</v>
      </c>
      <c r="AB74" s="817"/>
      <c r="AC74" s="817"/>
      <c r="AD74" s="817"/>
      <c r="AE74" s="817"/>
      <c r="AF74" s="817">
        <v>38</v>
      </c>
      <c r="AG74" s="817"/>
      <c r="AH74" s="817"/>
      <c r="AI74" s="817"/>
      <c r="AJ74" s="817"/>
      <c r="AK74" s="817" t="s">
        <v>566</v>
      </c>
      <c r="AL74" s="817"/>
      <c r="AM74" s="817"/>
      <c r="AN74" s="817"/>
      <c r="AO74" s="817"/>
      <c r="AP74" s="817" t="s">
        <v>566</v>
      </c>
      <c r="AQ74" s="817"/>
      <c r="AR74" s="817"/>
      <c r="AS74" s="817"/>
      <c r="AT74" s="817"/>
      <c r="AU74" s="817" t="s">
        <v>566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556</v>
      </c>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550</v>
      </c>
      <c r="C76" s="860"/>
      <c r="D76" s="860"/>
      <c r="E76" s="860"/>
      <c r="F76" s="860"/>
      <c r="G76" s="860"/>
      <c r="H76" s="860"/>
      <c r="I76" s="860"/>
      <c r="J76" s="860"/>
      <c r="K76" s="860"/>
      <c r="L76" s="860"/>
      <c r="M76" s="860"/>
      <c r="N76" s="860"/>
      <c r="O76" s="860"/>
      <c r="P76" s="861"/>
      <c r="Q76" s="865">
        <v>7</v>
      </c>
      <c r="R76" s="866"/>
      <c r="S76" s="866"/>
      <c r="T76" s="866"/>
      <c r="U76" s="816"/>
      <c r="V76" s="867">
        <v>7</v>
      </c>
      <c r="W76" s="866"/>
      <c r="X76" s="866"/>
      <c r="Y76" s="866"/>
      <c r="Z76" s="816"/>
      <c r="AA76" s="867">
        <v>0</v>
      </c>
      <c r="AB76" s="866"/>
      <c r="AC76" s="866"/>
      <c r="AD76" s="866"/>
      <c r="AE76" s="816"/>
      <c r="AF76" s="867">
        <v>0</v>
      </c>
      <c r="AG76" s="866"/>
      <c r="AH76" s="866"/>
      <c r="AI76" s="866"/>
      <c r="AJ76" s="816"/>
      <c r="AK76" s="867" t="s">
        <v>566</v>
      </c>
      <c r="AL76" s="866"/>
      <c r="AM76" s="866"/>
      <c r="AN76" s="866"/>
      <c r="AO76" s="816"/>
      <c r="AP76" s="867" t="s">
        <v>566</v>
      </c>
      <c r="AQ76" s="866"/>
      <c r="AR76" s="866"/>
      <c r="AS76" s="866"/>
      <c r="AT76" s="816"/>
      <c r="AU76" s="867" t="s">
        <v>566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557</v>
      </c>
      <c r="C77" s="860"/>
      <c r="D77" s="860"/>
      <c r="E77" s="860"/>
      <c r="F77" s="860"/>
      <c r="G77" s="860"/>
      <c r="H77" s="860"/>
      <c r="I77" s="860"/>
      <c r="J77" s="860"/>
      <c r="K77" s="860"/>
      <c r="L77" s="860"/>
      <c r="M77" s="860"/>
      <c r="N77" s="860"/>
      <c r="O77" s="860"/>
      <c r="P77" s="861"/>
      <c r="Q77" s="865">
        <v>84</v>
      </c>
      <c r="R77" s="866"/>
      <c r="S77" s="866"/>
      <c r="T77" s="866"/>
      <c r="U77" s="816"/>
      <c r="V77" s="867">
        <v>84</v>
      </c>
      <c r="W77" s="866"/>
      <c r="X77" s="866"/>
      <c r="Y77" s="866"/>
      <c r="Z77" s="816"/>
      <c r="AA77" s="867">
        <v>0</v>
      </c>
      <c r="AB77" s="866"/>
      <c r="AC77" s="866"/>
      <c r="AD77" s="866"/>
      <c r="AE77" s="816"/>
      <c r="AF77" s="867">
        <v>0</v>
      </c>
      <c r="AG77" s="866"/>
      <c r="AH77" s="866"/>
      <c r="AI77" s="866"/>
      <c r="AJ77" s="816"/>
      <c r="AK77" s="867" t="s">
        <v>566</v>
      </c>
      <c r="AL77" s="866"/>
      <c r="AM77" s="866"/>
      <c r="AN77" s="866"/>
      <c r="AO77" s="816"/>
      <c r="AP77" s="867">
        <v>6</v>
      </c>
      <c r="AQ77" s="866"/>
      <c r="AR77" s="866"/>
      <c r="AS77" s="866"/>
      <c r="AT77" s="816"/>
      <c r="AU77" s="867">
        <v>4</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558</v>
      </c>
      <c r="C78" s="860"/>
      <c r="D78" s="860"/>
      <c r="E78" s="860"/>
      <c r="F78" s="860"/>
      <c r="G78" s="860"/>
      <c r="H78" s="860"/>
      <c r="I78" s="860"/>
      <c r="J78" s="860"/>
      <c r="K78" s="860"/>
      <c r="L78" s="860"/>
      <c r="M78" s="860"/>
      <c r="N78" s="860"/>
      <c r="O78" s="860"/>
      <c r="P78" s="861"/>
      <c r="Q78" s="862">
        <v>125</v>
      </c>
      <c r="R78" s="817"/>
      <c r="S78" s="817"/>
      <c r="T78" s="817"/>
      <c r="U78" s="817"/>
      <c r="V78" s="817">
        <v>125</v>
      </c>
      <c r="W78" s="817"/>
      <c r="X78" s="817"/>
      <c r="Y78" s="817"/>
      <c r="Z78" s="817"/>
      <c r="AA78" s="817">
        <v>0</v>
      </c>
      <c r="AB78" s="817"/>
      <c r="AC78" s="817"/>
      <c r="AD78" s="817"/>
      <c r="AE78" s="817"/>
      <c r="AF78" s="817">
        <v>0</v>
      </c>
      <c r="AG78" s="817"/>
      <c r="AH78" s="817"/>
      <c r="AI78" s="817"/>
      <c r="AJ78" s="817"/>
      <c r="AK78" s="817" t="s">
        <v>566</v>
      </c>
      <c r="AL78" s="817"/>
      <c r="AM78" s="817"/>
      <c r="AN78" s="817"/>
      <c r="AO78" s="817"/>
      <c r="AP78" s="817">
        <v>676</v>
      </c>
      <c r="AQ78" s="817"/>
      <c r="AR78" s="817"/>
      <c r="AS78" s="817"/>
      <c r="AT78" s="817"/>
      <c r="AU78" s="817">
        <v>478</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559</v>
      </c>
      <c r="C79" s="860"/>
      <c r="D79" s="860"/>
      <c r="E79" s="860"/>
      <c r="F79" s="860"/>
      <c r="G79" s="860"/>
      <c r="H79" s="860"/>
      <c r="I79" s="860"/>
      <c r="J79" s="860"/>
      <c r="K79" s="860"/>
      <c r="L79" s="860"/>
      <c r="M79" s="860"/>
      <c r="N79" s="860"/>
      <c r="O79" s="860"/>
      <c r="P79" s="861"/>
      <c r="Q79" s="862">
        <v>496</v>
      </c>
      <c r="R79" s="817"/>
      <c r="S79" s="817"/>
      <c r="T79" s="817"/>
      <c r="U79" s="817"/>
      <c r="V79" s="817">
        <v>492</v>
      </c>
      <c r="W79" s="817"/>
      <c r="X79" s="817"/>
      <c r="Y79" s="817"/>
      <c r="Z79" s="817"/>
      <c r="AA79" s="817">
        <v>4</v>
      </c>
      <c r="AB79" s="817"/>
      <c r="AC79" s="817"/>
      <c r="AD79" s="817"/>
      <c r="AE79" s="817"/>
      <c r="AF79" s="817">
        <v>4</v>
      </c>
      <c r="AG79" s="817"/>
      <c r="AH79" s="817"/>
      <c r="AI79" s="817"/>
      <c r="AJ79" s="817"/>
      <c r="AK79" s="817" t="s">
        <v>566</v>
      </c>
      <c r="AL79" s="817"/>
      <c r="AM79" s="817"/>
      <c r="AN79" s="817"/>
      <c r="AO79" s="817"/>
      <c r="AP79" s="817">
        <v>228</v>
      </c>
      <c r="AQ79" s="817"/>
      <c r="AR79" s="817"/>
      <c r="AS79" s="817"/>
      <c r="AT79" s="817"/>
      <c r="AU79" s="817">
        <v>200</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560</v>
      </c>
      <c r="C80" s="860"/>
      <c r="D80" s="860"/>
      <c r="E80" s="860"/>
      <c r="F80" s="860"/>
      <c r="G80" s="860"/>
      <c r="H80" s="860"/>
      <c r="I80" s="860"/>
      <c r="J80" s="860"/>
      <c r="K80" s="860"/>
      <c r="L80" s="860"/>
      <c r="M80" s="860"/>
      <c r="N80" s="860"/>
      <c r="O80" s="860"/>
      <c r="P80" s="861"/>
      <c r="Q80" s="862">
        <v>195</v>
      </c>
      <c r="R80" s="817"/>
      <c r="S80" s="817"/>
      <c r="T80" s="817"/>
      <c r="U80" s="817"/>
      <c r="V80" s="817">
        <v>192</v>
      </c>
      <c r="W80" s="817"/>
      <c r="X80" s="817"/>
      <c r="Y80" s="817"/>
      <c r="Z80" s="817"/>
      <c r="AA80" s="817">
        <v>3</v>
      </c>
      <c r="AB80" s="817"/>
      <c r="AC80" s="817"/>
      <c r="AD80" s="817"/>
      <c r="AE80" s="817"/>
      <c r="AF80" s="817">
        <v>3</v>
      </c>
      <c r="AG80" s="817"/>
      <c r="AH80" s="817"/>
      <c r="AI80" s="817"/>
      <c r="AJ80" s="817"/>
      <c r="AK80" s="817" t="s">
        <v>482</v>
      </c>
      <c r="AL80" s="817"/>
      <c r="AM80" s="817"/>
      <c r="AN80" s="817"/>
      <c r="AO80" s="817"/>
      <c r="AP80" s="817" t="s">
        <v>482</v>
      </c>
      <c r="AQ80" s="817"/>
      <c r="AR80" s="817"/>
      <c r="AS80" s="817"/>
      <c r="AT80" s="817"/>
      <c r="AU80" s="817" t="s">
        <v>482</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561</v>
      </c>
      <c r="C81" s="860"/>
      <c r="D81" s="860"/>
      <c r="E81" s="860"/>
      <c r="F81" s="860"/>
      <c r="G81" s="860"/>
      <c r="H81" s="860"/>
      <c r="I81" s="860"/>
      <c r="J81" s="860"/>
      <c r="K81" s="860"/>
      <c r="L81" s="860"/>
      <c r="M81" s="860"/>
      <c r="N81" s="860"/>
      <c r="O81" s="860"/>
      <c r="P81" s="861"/>
      <c r="Q81" s="862">
        <v>388</v>
      </c>
      <c r="R81" s="817"/>
      <c r="S81" s="817"/>
      <c r="T81" s="817"/>
      <c r="U81" s="817"/>
      <c r="V81" s="817">
        <v>283</v>
      </c>
      <c r="W81" s="817"/>
      <c r="X81" s="817"/>
      <c r="Y81" s="817"/>
      <c r="Z81" s="817"/>
      <c r="AA81" s="817">
        <v>104</v>
      </c>
      <c r="AB81" s="817"/>
      <c r="AC81" s="817"/>
      <c r="AD81" s="817"/>
      <c r="AE81" s="817"/>
      <c r="AF81" s="817">
        <v>104</v>
      </c>
      <c r="AG81" s="817"/>
      <c r="AH81" s="817"/>
      <c r="AI81" s="817"/>
      <c r="AJ81" s="817"/>
      <c r="AK81" s="817">
        <v>153</v>
      </c>
      <c r="AL81" s="817"/>
      <c r="AM81" s="817"/>
      <c r="AN81" s="817"/>
      <c r="AO81" s="817"/>
      <c r="AP81" s="817" t="s">
        <v>482</v>
      </c>
      <c r="AQ81" s="817"/>
      <c r="AR81" s="817"/>
      <c r="AS81" s="817"/>
      <c r="AT81" s="817"/>
      <c r="AU81" s="817" t="s">
        <v>482</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562</v>
      </c>
      <c r="C82" s="860"/>
      <c r="D82" s="860"/>
      <c r="E82" s="860"/>
      <c r="F82" s="860"/>
      <c r="G82" s="860"/>
      <c r="H82" s="860"/>
      <c r="I82" s="860"/>
      <c r="J82" s="860"/>
      <c r="K82" s="860"/>
      <c r="L82" s="860"/>
      <c r="M82" s="860"/>
      <c r="N82" s="860"/>
      <c r="O82" s="860"/>
      <c r="P82" s="861"/>
      <c r="Q82" s="862">
        <v>256025</v>
      </c>
      <c r="R82" s="817"/>
      <c r="S82" s="817"/>
      <c r="T82" s="817"/>
      <c r="U82" s="817"/>
      <c r="V82" s="817">
        <v>245776</v>
      </c>
      <c r="W82" s="817"/>
      <c r="X82" s="817"/>
      <c r="Y82" s="817"/>
      <c r="Z82" s="817"/>
      <c r="AA82" s="817">
        <v>10249</v>
      </c>
      <c r="AB82" s="817"/>
      <c r="AC82" s="817"/>
      <c r="AD82" s="817"/>
      <c r="AE82" s="817"/>
      <c r="AF82" s="817">
        <v>10249</v>
      </c>
      <c r="AG82" s="817"/>
      <c r="AH82" s="817"/>
      <c r="AI82" s="817"/>
      <c r="AJ82" s="817"/>
      <c r="AK82" s="817">
        <v>1593</v>
      </c>
      <c r="AL82" s="817"/>
      <c r="AM82" s="817"/>
      <c r="AN82" s="817"/>
      <c r="AO82" s="817"/>
      <c r="AP82" s="817" t="s">
        <v>482</v>
      </c>
      <c r="AQ82" s="817"/>
      <c r="AR82" s="817"/>
      <c r="AS82" s="817"/>
      <c r="AT82" s="817"/>
      <c r="AU82" s="817" t="s">
        <v>482</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563</v>
      </c>
      <c r="C83" s="860"/>
      <c r="D83" s="860"/>
      <c r="E83" s="860"/>
      <c r="F83" s="860"/>
      <c r="G83" s="860"/>
      <c r="H83" s="860"/>
      <c r="I83" s="860"/>
      <c r="J83" s="860"/>
      <c r="K83" s="860"/>
      <c r="L83" s="860"/>
      <c r="M83" s="860"/>
      <c r="N83" s="860"/>
      <c r="O83" s="860"/>
      <c r="P83" s="861"/>
      <c r="Q83" s="862">
        <v>353</v>
      </c>
      <c r="R83" s="817"/>
      <c r="S83" s="817"/>
      <c r="T83" s="817"/>
      <c r="U83" s="817"/>
      <c r="V83" s="817">
        <v>243</v>
      </c>
      <c r="W83" s="817"/>
      <c r="X83" s="817"/>
      <c r="Y83" s="817"/>
      <c r="Z83" s="817"/>
      <c r="AA83" s="817">
        <v>110</v>
      </c>
      <c r="AB83" s="817"/>
      <c r="AC83" s="817"/>
      <c r="AD83" s="817"/>
      <c r="AE83" s="817"/>
      <c r="AF83" s="817">
        <v>110</v>
      </c>
      <c r="AG83" s="817"/>
      <c r="AH83" s="817"/>
      <c r="AI83" s="817"/>
      <c r="AJ83" s="817"/>
      <c r="AK83" s="817">
        <v>6</v>
      </c>
      <c r="AL83" s="817"/>
      <c r="AM83" s="817"/>
      <c r="AN83" s="817"/>
      <c r="AO83" s="817"/>
      <c r="AP83" s="817" t="s">
        <v>482</v>
      </c>
      <c r="AQ83" s="817"/>
      <c r="AR83" s="817"/>
      <c r="AS83" s="817"/>
      <c r="AT83" s="817"/>
      <c r="AU83" s="817" t="s">
        <v>482</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564</v>
      </c>
      <c r="C84" s="860"/>
      <c r="D84" s="860"/>
      <c r="E84" s="860"/>
      <c r="F84" s="860"/>
      <c r="G84" s="860"/>
      <c r="H84" s="860"/>
      <c r="I84" s="860"/>
      <c r="J84" s="860"/>
      <c r="K84" s="860"/>
      <c r="L84" s="860"/>
      <c r="M84" s="860"/>
      <c r="N84" s="860"/>
      <c r="O84" s="860"/>
      <c r="P84" s="861"/>
      <c r="Q84" s="862">
        <v>201</v>
      </c>
      <c r="R84" s="817"/>
      <c r="S84" s="817"/>
      <c r="T84" s="817"/>
      <c r="U84" s="817"/>
      <c r="V84" s="817">
        <v>175</v>
      </c>
      <c r="W84" s="817"/>
      <c r="X84" s="817"/>
      <c r="Y84" s="817"/>
      <c r="Z84" s="817"/>
      <c r="AA84" s="817">
        <v>26</v>
      </c>
      <c r="AB84" s="817"/>
      <c r="AC84" s="817"/>
      <c r="AD84" s="817"/>
      <c r="AE84" s="817"/>
      <c r="AF84" s="817">
        <v>26</v>
      </c>
      <c r="AG84" s="817"/>
      <c r="AH84" s="817"/>
      <c r="AI84" s="817"/>
      <c r="AJ84" s="817"/>
      <c r="AK84" s="817" t="s">
        <v>482</v>
      </c>
      <c r="AL84" s="817"/>
      <c r="AM84" s="817"/>
      <c r="AN84" s="817"/>
      <c r="AO84" s="817"/>
      <c r="AP84" s="817" t="s">
        <v>482</v>
      </c>
      <c r="AQ84" s="817"/>
      <c r="AR84" s="817"/>
      <c r="AS84" s="817"/>
      <c r="AT84" s="817"/>
      <c r="AU84" s="817" t="s">
        <v>482</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11174</v>
      </c>
      <c r="AG88" s="828"/>
      <c r="AH88" s="828"/>
      <c r="AI88" s="828"/>
      <c r="AJ88" s="828"/>
      <c r="AK88" s="825"/>
      <c r="AL88" s="825"/>
      <c r="AM88" s="825"/>
      <c r="AN88" s="825"/>
      <c r="AO88" s="825"/>
      <c r="AP88" s="828">
        <v>2173</v>
      </c>
      <c r="AQ88" s="828"/>
      <c r="AR88" s="828"/>
      <c r="AS88" s="828"/>
      <c r="AT88" s="828"/>
      <c r="AU88" s="828">
        <v>837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92</v>
      </c>
      <c r="CS102" s="836"/>
      <c r="CT102" s="836"/>
      <c r="CU102" s="836"/>
      <c r="CV102" s="879"/>
      <c r="CW102" s="878">
        <v>37</v>
      </c>
      <c r="CX102" s="836"/>
      <c r="CY102" s="836"/>
      <c r="CZ102" s="836"/>
      <c r="DA102" s="879"/>
      <c r="DB102" s="878" t="s">
        <v>566</v>
      </c>
      <c r="DC102" s="836"/>
      <c r="DD102" s="836"/>
      <c r="DE102" s="836"/>
      <c r="DF102" s="879"/>
      <c r="DG102" s="878">
        <v>228</v>
      </c>
      <c r="DH102" s="836"/>
      <c r="DI102" s="836"/>
      <c r="DJ102" s="836"/>
      <c r="DK102" s="879"/>
      <c r="DL102" s="878" t="s">
        <v>566</v>
      </c>
      <c r="DM102" s="836"/>
      <c r="DN102" s="836"/>
      <c r="DO102" s="836"/>
      <c r="DP102" s="879"/>
      <c r="DQ102" s="878" t="s">
        <v>566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2664863</v>
      </c>
      <c r="AB110" s="888"/>
      <c r="AC110" s="888"/>
      <c r="AD110" s="888"/>
      <c r="AE110" s="889"/>
      <c r="AF110" s="890">
        <v>2505364</v>
      </c>
      <c r="AG110" s="888"/>
      <c r="AH110" s="888"/>
      <c r="AI110" s="888"/>
      <c r="AJ110" s="889"/>
      <c r="AK110" s="890">
        <v>2531785</v>
      </c>
      <c r="AL110" s="888"/>
      <c r="AM110" s="888"/>
      <c r="AN110" s="888"/>
      <c r="AO110" s="889"/>
      <c r="AP110" s="891">
        <v>26.3</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22561771</v>
      </c>
      <c r="BR110" s="925"/>
      <c r="BS110" s="925"/>
      <c r="BT110" s="925"/>
      <c r="BU110" s="925"/>
      <c r="BV110" s="925">
        <v>22091200</v>
      </c>
      <c r="BW110" s="925"/>
      <c r="BX110" s="925"/>
      <c r="BY110" s="925"/>
      <c r="BZ110" s="925"/>
      <c r="CA110" s="925">
        <v>24475715</v>
      </c>
      <c r="CB110" s="925"/>
      <c r="CC110" s="925"/>
      <c r="CD110" s="925"/>
      <c r="CE110" s="925"/>
      <c r="CF110" s="939">
        <v>253.9</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1627832</v>
      </c>
      <c r="BR111" s="918"/>
      <c r="BS111" s="918"/>
      <c r="BT111" s="918"/>
      <c r="BU111" s="918"/>
      <c r="BV111" s="918">
        <v>1518742</v>
      </c>
      <c r="BW111" s="918"/>
      <c r="BX111" s="918"/>
      <c r="BY111" s="918"/>
      <c r="BZ111" s="918"/>
      <c r="CA111" s="918">
        <v>200126</v>
      </c>
      <c r="CB111" s="918"/>
      <c r="CC111" s="918"/>
      <c r="CD111" s="918"/>
      <c r="CE111" s="918"/>
      <c r="CF111" s="912">
        <v>2.1</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7333</v>
      </c>
      <c r="AB112" s="957"/>
      <c r="AC112" s="957"/>
      <c r="AD112" s="957"/>
      <c r="AE112" s="958"/>
      <c r="AF112" s="959">
        <v>7333</v>
      </c>
      <c r="AG112" s="957"/>
      <c r="AH112" s="957"/>
      <c r="AI112" s="957"/>
      <c r="AJ112" s="958"/>
      <c r="AK112" s="959">
        <v>7333</v>
      </c>
      <c r="AL112" s="957"/>
      <c r="AM112" s="957"/>
      <c r="AN112" s="957"/>
      <c r="AO112" s="958"/>
      <c r="AP112" s="960">
        <v>0.1</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7665086</v>
      </c>
      <c r="BR112" s="918"/>
      <c r="BS112" s="918"/>
      <c r="BT112" s="918"/>
      <c r="BU112" s="918"/>
      <c r="BV112" s="918">
        <v>7801381</v>
      </c>
      <c r="BW112" s="918"/>
      <c r="BX112" s="918"/>
      <c r="BY112" s="918"/>
      <c r="BZ112" s="918"/>
      <c r="CA112" s="918">
        <v>8240341</v>
      </c>
      <c r="CB112" s="918"/>
      <c r="CC112" s="918"/>
      <c r="CD112" s="918"/>
      <c r="CE112" s="918"/>
      <c r="CF112" s="912">
        <v>85.5</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320</v>
      </c>
      <c r="DH112" s="918"/>
      <c r="DI112" s="918"/>
      <c r="DJ112" s="918"/>
      <c r="DK112" s="918"/>
      <c r="DL112" s="918" t="s">
        <v>320</v>
      </c>
      <c r="DM112" s="918"/>
      <c r="DN112" s="918"/>
      <c r="DO112" s="918"/>
      <c r="DP112" s="918"/>
      <c r="DQ112" s="918" t="s">
        <v>320</v>
      </c>
      <c r="DR112" s="918"/>
      <c r="DS112" s="918"/>
      <c r="DT112" s="918"/>
      <c r="DU112" s="918"/>
      <c r="DV112" s="919" t="s">
        <v>320</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894163</v>
      </c>
      <c r="AB113" s="932"/>
      <c r="AC113" s="932"/>
      <c r="AD113" s="932"/>
      <c r="AE113" s="933"/>
      <c r="AF113" s="934">
        <v>795285</v>
      </c>
      <c r="AG113" s="932"/>
      <c r="AH113" s="932"/>
      <c r="AI113" s="932"/>
      <c r="AJ113" s="933"/>
      <c r="AK113" s="934">
        <v>847996</v>
      </c>
      <c r="AL113" s="932"/>
      <c r="AM113" s="932"/>
      <c r="AN113" s="932"/>
      <c r="AO113" s="933"/>
      <c r="AP113" s="935">
        <v>8.8000000000000007</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725730</v>
      </c>
      <c r="BR113" s="918"/>
      <c r="BS113" s="918"/>
      <c r="BT113" s="918"/>
      <c r="BU113" s="918"/>
      <c r="BV113" s="918">
        <v>681546</v>
      </c>
      <c r="BW113" s="918"/>
      <c r="BX113" s="918"/>
      <c r="BY113" s="918"/>
      <c r="BZ113" s="918"/>
      <c r="CA113" s="918">
        <v>915622</v>
      </c>
      <c r="CB113" s="918"/>
      <c r="CC113" s="918"/>
      <c r="CD113" s="918"/>
      <c r="CE113" s="918"/>
      <c r="CF113" s="912">
        <v>9.5</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320</v>
      </c>
      <c r="DH113" s="957"/>
      <c r="DI113" s="957"/>
      <c r="DJ113" s="957"/>
      <c r="DK113" s="958"/>
      <c r="DL113" s="959" t="s">
        <v>320</v>
      </c>
      <c r="DM113" s="957"/>
      <c r="DN113" s="957"/>
      <c r="DO113" s="957"/>
      <c r="DP113" s="958"/>
      <c r="DQ113" s="959" t="s">
        <v>320</v>
      </c>
      <c r="DR113" s="957"/>
      <c r="DS113" s="957"/>
      <c r="DT113" s="957"/>
      <c r="DU113" s="958"/>
      <c r="DV113" s="960" t="s">
        <v>320</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40864</v>
      </c>
      <c r="AB114" s="957"/>
      <c r="AC114" s="957"/>
      <c r="AD114" s="957"/>
      <c r="AE114" s="958"/>
      <c r="AF114" s="959">
        <v>53725</v>
      </c>
      <c r="AG114" s="957"/>
      <c r="AH114" s="957"/>
      <c r="AI114" s="957"/>
      <c r="AJ114" s="958"/>
      <c r="AK114" s="959">
        <v>119510</v>
      </c>
      <c r="AL114" s="957"/>
      <c r="AM114" s="957"/>
      <c r="AN114" s="957"/>
      <c r="AO114" s="958"/>
      <c r="AP114" s="960">
        <v>1.2</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3924935</v>
      </c>
      <c r="BR114" s="918"/>
      <c r="BS114" s="918"/>
      <c r="BT114" s="918"/>
      <c r="BU114" s="918"/>
      <c r="BV114" s="918">
        <v>3836465</v>
      </c>
      <c r="BW114" s="918"/>
      <c r="BX114" s="918"/>
      <c r="BY114" s="918"/>
      <c r="BZ114" s="918"/>
      <c r="CA114" s="918">
        <v>3818807</v>
      </c>
      <c r="CB114" s="918"/>
      <c r="CC114" s="918"/>
      <c r="CD114" s="918"/>
      <c r="CE114" s="918"/>
      <c r="CF114" s="912">
        <v>39.6</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222162</v>
      </c>
      <c r="DH114" s="957"/>
      <c r="DI114" s="957"/>
      <c r="DJ114" s="957"/>
      <c r="DK114" s="958"/>
      <c r="DL114" s="959">
        <v>181792</v>
      </c>
      <c r="DM114" s="957"/>
      <c r="DN114" s="957"/>
      <c r="DO114" s="957"/>
      <c r="DP114" s="958"/>
      <c r="DQ114" s="959">
        <v>141376</v>
      </c>
      <c r="DR114" s="957"/>
      <c r="DS114" s="957"/>
      <c r="DT114" s="957"/>
      <c r="DU114" s="958"/>
      <c r="DV114" s="960">
        <v>1.5</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42676</v>
      </c>
      <c r="AB115" s="932"/>
      <c r="AC115" s="932"/>
      <c r="AD115" s="932"/>
      <c r="AE115" s="933"/>
      <c r="AF115" s="934">
        <v>43408</v>
      </c>
      <c r="AG115" s="932"/>
      <c r="AH115" s="932"/>
      <c r="AI115" s="932"/>
      <c r="AJ115" s="933"/>
      <c r="AK115" s="934">
        <v>42200</v>
      </c>
      <c r="AL115" s="932"/>
      <c r="AM115" s="932"/>
      <c r="AN115" s="932"/>
      <c r="AO115" s="933"/>
      <c r="AP115" s="935">
        <v>0.4</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1567076</v>
      </c>
      <c r="BR115" s="918"/>
      <c r="BS115" s="918"/>
      <c r="BT115" s="918"/>
      <c r="BU115" s="918"/>
      <c r="BV115" s="918">
        <v>1421610</v>
      </c>
      <c r="BW115" s="918"/>
      <c r="BX115" s="918"/>
      <c r="BY115" s="918"/>
      <c r="BZ115" s="918"/>
      <c r="CA115" s="918" t="s">
        <v>320</v>
      </c>
      <c r="CB115" s="918"/>
      <c r="CC115" s="918"/>
      <c r="CD115" s="918"/>
      <c r="CE115" s="918"/>
      <c r="CF115" s="912" t="s">
        <v>320</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1030253</v>
      </c>
      <c r="DH115" s="957"/>
      <c r="DI115" s="957"/>
      <c r="DJ115" s="957"/>
      <c r="DK115" s="958"/>
      <c r="DL115" s="959">
        <v>1035422</v>
      </c>
      <c r="DM115" s="957"/>
      <c r="DN115" s="957"/>
      <c r="DO115" s="957"/>
      <c r="DP115" s="958"/>
      <c r="DQ115" s="959" t="s">
        <v>320</v>
      </c>
      <c r="DR115" s="957"/>
      <c r="DS115" s="957"/>
      <c r="DT115" s="957"/>
      <c r="DU115" s="958"/>
      <c r="DV115" s="960" t="s">
        <v>320</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v>
      </c>
      <c r="AB116" s="957"/>
      <c r="AC116" s="957"/>
      <c r="AD116" s="957"/>
      <c r="AE116" s="958"/>
      <c r="AF116" s="959">
        <v>2</v>
      </c>
      <c r="AG116" s="957"/>
      <c r="AH116" s="957"/>
      <c r="AI116" s="957"/>
      <c r="AJ116" s="958"/>
      <c r="AK116" s="959">
        <v>485</v>
      </c>
      <c r="AL116" s="957"/>
      <c r="AM116" s="957"/>
      <c r="AN116" s="957"/>
      <c r="AO116" s="958"/>
      <c r="AP116" s="960">
        <v>0</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320</v>
      </c>
      <c r="BR116" s="918"/>
      <c r="BS116" s="918"/>
      <c r="BT116" s="918"/>
      <c r="BU116" s="918"/>
      <c r="BV116" s="918" t="s">
        <v>320</v>
      </c>
      <c r="BW116" s="918"/>
      <c r="BX116" s="918"/>
      <c r="BY116" s="918"/>
      <c r="BZ116" s="918"/>
      <c r="CA116" s="918" t="s">
        <v>320</v>
      </c>
      <c r="CB116" s="918"/>
      <c r="CC116" s="918"/>
      <c r="CD116" s="918"/>
      <c r="CE116" s="918"/>
      <c r="CF116" s="912" t="s">
        <v>320</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82250</v>
      </c>
      <c r="DH116" s="957"/>
      <c r="DI116" s="957"/>
      <c r="DJ116" s="957"/>
      <c r="DK116" s="958"/>
      <c r="DL116" s="959">
        <v>70500</v>
      </c>
      <c r="DM116" s="957"/>
      <c r="DN116" s="957"/>
      <c r="DO116" s="957"/>
      <c r="DP116" s="958"/>
      <c r="DQ116" s="959">
        <v>58750</v>
      </c>
      <c r="DR116" s="957"/>
      <c r="DS116" s="957"/>
      <c r="DT116" s="957"/>
      <c r="DU116" s="958"/>
      <c r="DV116" s="960">
        <v>0.6</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3649902</v>
      </c>
      <c r="AB117" s="964"/>
      <c r="AC117" s="964"/>
      <c r="AD117" s="964"/>
      <c r="AE117" s="965"/>
      <c r="AF117" s="963">
        <v>3405117</v>
      </c>
      <c r="AG117" s="964"/>
      <c r="AH117" s="964"/>
      <c r="AI117" s="964"/>
      <c r="AJ117" s="965"/>
      <c r="AK117" s="963">
        <v>3549309</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v>293167</v>
      </c>
      <c r="DH117" s="957"/>
      <c r="DI117" s="957"/>
      <c r="DJ117" s="957"/>
      <c r="DK117" s="958"/>
      <c r="DL117" s="959">
        <v>231028</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38072430</v>
      </c>
      <c r="BR118" s="984"/>
      <c r="BS118" s="984"/>
      <c r="BT118" s="984"/>
      <c r="BU118" s="984"/>
      <c r="BV118" s="984">
        <v>37350944</v>
      </c>
      <c r="BW118" s="984"/>
      <c r="BX118" s="984"/>
      <c r="BY118" s="984"/>
      <c r="BZ118" s="984"/>
      <c r="CA118" s="984">
        <v>37650611</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435</v>
      </c>
      <c r="DH118" s="957"/>
      <c r="DI118" s="957"/>
      <c r="DJ118" s="957"/>
      <c r="DK118" s="958"/>
      <c r="DL118" s="959" t="s">
        <v>435</v>
      </c>
      <c r="DM118" s="957"/>
      <c r="DN118" s="957"/>
      <c r="DO118" s="957"/>
      <c r="DP118" s="958"/>
      <c r="DQ118" s="959" t="s">
        <v>435</v>
      </c>
      <c r="DR118" s="957"/>
      <c r="DS118" s="957"/>
      <c r="DT118" s="957"/>
      <c r="DU118" s="958"/>
      <c r="DV118" s="960" t="s">
        <v>435</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435</v>
      </c>
      <c r="AB119" s="888"/>
      <c r="AC119" s="888"/>
      <c r="AD119" s="888"/>
      <c r="AE119" s="889"/>
      <c r="AF119" s="890" t="s">
        <v>435</v>
      </c>
      <c r="AG119" s="888"/>
      <c r="AH119" s="888"/>
      <c r="AI119" s="888"/>
      <c r="AJ119" s="889"/>
      <c r="AK119" s="890" t="s">
        <v>435</v>
      </c>
      <c r="AL119" s="888"/>
      <c r="AM119" s="888"/>
      <c r="AN119" s="888"/>
      <c r="AO119" s="889"/>
      <c r="AP119" s="891" t="s">
        <v>435</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3382214</v>
      </c>
      <c r="BR119" s="925"/>
      <c r="BS119" s="925"/>
      <c r="BT119" s="925"/>
      <c r="BU119" s="925"/>
      <c r="BV119" s="925">
        <v>2910256</v>
      </c>
      <c r="BW119" s="925"/>
      <c r="BX119" s="925"/>
      <c r="BY119" s="925"/>
      <c r="BZ119" s="925"/>
      <c r="CA119" s="925">
        <v>2584402</v>
      </c>
      <c r="CB119" s="925"/>
      <c r="CC119" s="925"/>
      <c r="CD119" s="925"/>
      <c r="CE119" s="925"/>
      <c r="CF119" s="939">
        <v>26.8</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435</v>
      </c>
      <c r="DH119" s="996"/>
      <c r="DI119" s="996"/>
      <c r="DJ119" s="996"/>
      <c r="DK119" s="997"/>
      <c r="DL119" s="998" t="s">
        <v>435</v>
      </c>
      <c r="DM119" s="996"/>
      <c r="DN119" s="996"/>
      <c r="DO119" s="996"/>
      <c r="DP119" s="997"/>
      <c r="DQ119" s="998" t="s">
        <v>435</v>
      </c>
      <c r="DR119" s="996"/>
      <c r="DS119" s="996"/>
      <c r="DT119" s="996"/>
      <c r="DU119" s="997"/>
      <c r="DV119" s="999" t="s">
        <v>435</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435</v>
      </c>
      <c r="AB120" s="957"/>
      <c r="AC120" s="957"/>
      <c r="AD120" s="957"/>
      <c r="AE120" s="958"/>
      <c r="AF120" s="959" t="s">
        <v>435</v>
      </c>
      <c r="AG120" s="957"/>
      <c r="AH120" s="957"/>
      <c r="AI120" s="957"/>
      <c r="AJ120" s="958"/>
      <c r="AK120" s="959" t="s">
        <v>435</v>
      </c>
      <c r="AL120" s="957"/>
      <c r="AM120" s="957"/>
      <c r="AN120" s="957"/>
      <c r="AO120" s="958"/>
      <c r="AP120" s="960" t="s">
        <v>435</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3639394</v>
      </c>
      <c r="BR120" s="918"/>
      <c r="BS120" s="918"/>
      <c r="BT120" s="918"/>
      <c r="BU120" s="918"/>
      <c r="BV120" s="918">
        <v>3479506</v>
      </c>
      <c r="BW120" s="918"/>
      <c r="BX120" s="918"/>
      <c r="BY120" s="918"/>
      <c r="BZ120" s="918"/>
      <c r="CA120" s="918">
        <v>3286534</v>
      </c>
      <c r="CB120" s="918"/>
      <c r="CC120" s="918"/>
      <c r="CD120" s="918"/>
      <c r="CE120" s="918"/>
      <c r="CF120" s="912">
        <v>34.1</v>
      </c>
      <c r="CG120" s="913"/>
      <c r="CH120" s="913"/>
      <c r="CI120" s="913"/>
      <c r="CJ120" s="913"/>
      <c r="CK120" s="1011" t="s">
        <v>440</v>
      </c>
      <c r="CL120" s="1012"/>
      <c r="CM120" s="1012"/>
      <c r="CN120" s="1012"/>
      <c r="CO120" s="1013"/>
      <c r="CP120" s="1019" t="s">
        <v>441</v>
      </c>
      <c r="CQ120" s="1020"/>
      <c r="CR120" s="1020"/>
      <c r="CS120" s="1020"/>
      <c r="CT120" s="1020"/>
      <c r="CU120" s="1020"/>
      <c r="CV120" s="1020"/>
      <c r="CW120" s="1020"/>
      <c r="CX120" s="1020"/>
      <c r="CY120" s="1020"/>
      <c r="CZ120" s="1020"/>
      <c r="DA120" s="1020"/>
      <c r="DB120" s="1020"/>
      <c r="DC120" s="1020"/>
      <c r="DD120" s="1020"/>
      <c r="DE120" s="1020"/>
      <c r="DF120" s="1021"/>
      <c r="DG120" s="924">
        <v>6180118</v>
      </c>
      <c r="DH120" s="925"/>
      <c r="DI120" s="925"/>
      <c r="DJ120" s="925"/>
      <c r="DK120" s="925"/>
      <c r="DL120" s="925">
        <v>6392360</v>
      </c>
      <c r="DM120" s="925"/>
      <c r="DN120" s="925"/>
      <c r="DO120" s="925"/>
      <c r="DP120" s="925"/>
      <c r="DQ120" s="925">
        <v>6399756</v>
      </c>
      <c r="DR120" s="925"/>
      <c r="DS120" s="925"/>
      <c r="DT120" s="925"/>
      <c r="DU120" s="925"/>
      <c r="DV120" s="926">
        <v>66.400000000000006</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435</v>
      </c>
      <c r="AB121" s="957"/>
      <c r="AC121" s="957"/>
      <c r="AD121" s="957"/>
      <c r="AE121" s="958"/>
      <c r="AF121" s="959" t="s">
        <v>435</v>
      </c>
      <c r="AG121" s="957"/>
      <c r="AH121" s="957"/>
      <c r="AI121" s="957"/>
      <c r="AJ121" s="958"/>
      <c r="AK121" s="959" t="s">
        <v>435</v>
      </c>
      <c r="AL121" s="957"/>
      <c r="AM121" s="957"/>
      <c r="AN121" s="957"/>
      <c r="AO121" s="958"/>
      <c r="AP121" s="960" t="s">
        <v>435</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20448796</v>
      </c>
      <c r="BR121" s="984"/>
      <c r="BS121" s="984"/>
      <c r="BT121" s="984"/>
      <c r="BU121" s="984"/>
      <c r="BV121" s="984">
        <v>20151443</v>
      </c>
      <c r="BW121" s="984"/>
      <c r="BX121" s="984"/>
      <c r="BY121" s="984"/>
      <c r="BZ121" s="984"/>
      <c r="CA121" s="984">
        <v>20665585</v>
      </c>
      <c r="CB121" s="984"/>
      <c r="CC121" s="984"/>
      <c r="CD121" s="984"/>
      <c r="CE121" s="984"/>
      <c r="CF121" s="1022">
        <v>214.4</v>
      </c>
      <c r="CG121" s="1023"/>
      <c r="CH121" s="1023"/>
      <c r="CI121" s="1023"/>
      <c r="CJ121" s="1023"/>
      <c r="CK121" s="1014"/>
      <c r="CL121" s="1015"/>
      <c r="CM121" s="1015"/>
      <c r="CN121" s="1015"/>
      <c r="CO121" s="1016"/>
      <c r="CP121" s="1005" t="s">
        <v>444</v>
      </c>
      <c r="CQ121" s="1006"/>
      <c r="CR121" s="1006"/>
      <c r="CS121" s="1006"/>
      <c r="CT121" s="1006"/>
      <c r="CU121" s="1006"/>
      <c r="CV121" s="1006"/>
      <c r="CW121" s="1006"/>
      <c r="CX121" s="1006"/>
      <c r="CY121" s="1006"/>
      <c r="CZ121" s="1006"/>
      <c r="DA121" s="1006"/>
      <c r="DB121" s="1006"/>
      <c r="DC121" s="1006"/>
      <c r="DD121" s="1006"/>
      <c r="DE121" s="1006"/>
      <c r="DF121" s="1007"/>
      <c r="DG121" s="917">
        <v>1484968</v>
      </c>
      <c r="DH121" s="918"/>
      <c r="DI121" s="918"/>
      <c r="DJ121" s="918"/>
      <c r="DK121" s="918"/>
      <c r="DL121" s="918">
        <v>1409021</v>
      </c>
      <c r="DM121" s="918"/>
      <c r="DN121" s="918"/>
      <c r="DO121" s="918"/>
      <c r="DP121" s="918"/>
      <c r="DQ121" s="918">
        <v>1840585</v>
      </c>
      <c r="DR121" s="918"/>
      <c r="DS121" s="918"/>
      <c r="DT121" s="918"/>
      <c r="DU121" s="918"/>
      <c r="DV121" s="919">
        <v>19.100000000000001</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29428</v>
      </c>
      <c r="AB122" s="957"/>
      <c r="AC122" s="957"/>
      <c r="AD122" s="957"/>
      <c r="AE122" s="958"/>
      <c r="AF122" s="959">
        <v>30360</v>
      </c>
      <c r="AG122" s="957"/>
      <c r="AH122" s="957"/>
      <c r="AI122" s="957"/>
      <c r="AJ122" s="958"/>
      <c r="AK122" s="959">
        <v>29351</v>
      </c>
      <c r="AL122" s="957"/>
      <c r="AM122" s="957"/>
      <c r="AN122" s="957"/>
      <c r="AO122" s="958"/>
      <c r="AP122" s="960">
        <v>0.3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445</v>
      </c>
      <c r="BP122" s="992"/>
      <c r="BQ122" s="1032">
        <v>27470404</v>
      </c>
      <c r="BR122" s="1033"/>
      <c r="BS122" s="1033"/>
      <c r="BT122" s="1033"/>
      <c r="BU122" s="1033"/>
      <c r="BV122" s="1033">
        <v>26541205</v>
      </c>
      <c r="BW122" s="1033"/>
      <c r="BX122" s="1033"/>
      <c r="BY122" s="1033"/>
      <c r="BZ122" s="1033"/>
      <c r="CA122" s="1033">
        <v>26536521</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11750</v>
      </c>
      <c r="AB123" s="957"/>
      <c r="AC123" s="957"/>
      <c r="AD123" s="957"/>
      <c r="AE123" s="958"/>
      <c r="AF123" s="959">
        <v>11750</v>
      </c>
      <c r="AG123" s="957"/>
      <c r="AH123" s="957"/>
      <c r="AI123" s="957"/>
      <c r="AJ123" s="958"/>
      <c r="AK123" s="959">
        <v>11750</v>
      </c>
      <c r="AL123" s="957"/>
      <c r="AM123" s="957"/>
      <c r="AN123" s="957"/>
      <c r="AO123" s="958"/>
      <c r="AP123" s="960">
        <v>0.1</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110</v>
      </c>
      <c r="BR123" s="1025"/>
      <c r="BS123" s="1025"/>
      <c r="BT123" s="1025"/>
      <c r="BU123" s="1025"/>
      <c r="BV123" s="1025">
        <v>109.8</v>
      </c>
      <c r="BW123" s="1025"/>
      <c r="BX123" s="1025"/>
      <c r="BY123" s="1025"/>
      <c r="BZ123" s="1025"/>
      <c r="CA123" s="1025">
        <v>115.2</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v>1567076</v>
      </c>
      <c r="DH126" s="918"/>
      <c r="DI126" s="918"/>
      <c r="DJ126" s="918"/>
      <c r="DK126" s="918"/>
      <c r="DL126" s="918">
        <v>1421610</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1498</v>
      </c>
      <c r="AB127" s="957"/>
      <c r="AC127" s="957"/>
      <c r="AD127" s="957"/>
      <c r="AE127" s="958"/>
      <c r="AF127" s="959">
        <v>1298</v>
      </c>
      <c r="AG127" s="957"/>
      <c r="AH127" s="957"/>
      <c r="AI127" s="957"/>
      <c r="AJ127" s="958"/>
      <c r="AK127" s="959">
        <v>1099</v>
      </c>
      <c r="AL127" s="957"/>
      <c r="AM127" s="957"/>
      <c r="AN127" s="957"/>
      <c r="AO127" s="958"/>
      <c r="AP127" s="960">
        <v>0</v>
      </c>
      <c r="AQ127" s="961"/>
      <c r="AR127" s="961"/>
      <c r="AS127" s="961"/>
      <c r="AT127" s="962"/>
      <c r="AU127" s="233"/>
      <c r="AV127" s="233"/>
      <c r="AW127" s="233"/>
      <c r="AX127" s="884" t="s">
        <v>456</v>
      </c>
      <c r="AY127" s="885"/>
      <c r="AZ127" s="885"/>
      <c r="BA127" s="885"/>
      <c r="BB127" s="885"/>
      <c r="BC127" s="885"/>
      <c r="BD127" s="885"/>
      <c r="BE127" s="886"/>
      <c r="BF127" s="1039" t="s">
        <v>112</v>
      </c>
      <c r="BG127" s="1040"/>
      <c r="BH127" s="1040"/>
      <c r="BI127" s="1040"/>
      <c r="BJ127" s="1040"/>
      <c r="BK127" s="1040"/>
      <c r="BL127" s="1049"/>
      <c r="BM127" s="1039">
        <v>13.1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411455</v>
      </c>
      <c r="AB128" s="1088"/>
      <c r="AC128" s="1088"/>
      <c r="AD128" s="1088"/>
      <c r="AE128" s="1089"/>
      <c r="AF128" s="1090">
        <v>389523</v>
      </c>
      <c r="AG128" s="1088"/>
      <c r="AH128" s="1088"/>
      <c r="AI128" s="1088"/>
      <c r="AJ128" s="1089"/>
      <c r="AK128" s="1090">
        <v>377321</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112</v>
      </c>
      <c r="BG128" s="1065"/>
      <c r="BH128" s="1065"/>
      <c r="BI128" s="1065"/>
      <c r="BJ128" s="1065"/>
      <c r="BK128" s="1065"/>
      <c r="BL128" s="1066"/>
      <c r="BM128" s="1064">
        <v>18.100000000000001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11910722</v>
      </c>
      <c r="AB129" s="957"/>
      <c r="AC129" s="957"/>
      <c r="AD129" s="957"/>
      <c r="AE129" s="958"/>
      <c r="AF129" s="959">
        <v>11800746</v>
      </c>
      <c r="AG129" s="957"/>
      <c r="AH129" s="957"/>
      <c r="AI129" s="957"/>
      <c r="AJ129" s="958"/>
      <c r="AK129" s="959">
        <v>11655549</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10.9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2275047</v>
      </c>
      <c r="AB130" s="957"/>
      <c r="AC130" s="957"/>
      <c r="AD130" s="957"/>
      <c r="AE130" s="958"/>
      <c r="AF130" s="959">
        <v>1958982</v>
      </c>
      <c r="AG130" s="957"/>
      <c r="AH130" s="957"/>
      <c r="AI130" s="957"/>
      <c r="AJ130" s="958"/>
      <c r="AK130" s="959">
        <v>2015859</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115.2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9635675</v>
      </c>
      <c r="AB131" s="996"/>
      <c r="AC131" s="996"/>
      <c r="AD131" s="996"/>
      <c r="AE131" s="997"/>
      <c r="AF131" s="998">
        <v>9841764</v>
      </c>
      <c r="AG131" s="996"/>
      <c r="AH131" s="996"/>
      <c r="AI131" s="996"/>
      <c r="AJ131" s="997"/>
      <c r="AK131" s="998">
        <v>9639690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9.9982616679999996</v>
      </c>
      <c r="AB132" s="1102"/>
      <c r="AC132" s="1102"/>
      <c r="AD132" s="1102"/>
      <c r="AE132" s="1103"/>
      <c r="AF132" s="1104">
        <v>10.7360022</v>
      </c>
      <c r="AG132" s="1102"/>
      <c r="AH132" s="1102"/>
      <c r="AI132" s="1102"/>
      <c r="AJ132" s="1103"/>
      <c r="AK132" s="1104">
        <v>11.9934251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12.3</v>
      </c>
      <c r="AB133" s="1109"/>
      <c r="AC133" s="1109"/>
      <c r="AD133" s="1109"/>
      <c r="AE133" s="1110"/>
      <c r="AF133" s="1108">
        <v>11.1</v>
      </c>
      <c r="AG133" s="1109"/>
      <c r="AH133" s="1109"/>
      <c r="AI133" s="1109"/>
      <c r="AJ133" s="1110"/>
      <c r="AK133" s="1108">
        <v>10.9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10"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46"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3281369</v>
      </c>
      <c r="L9" s="264">
        <v>62723</v>
      </c>
      <c r="M9" s="265">
        <v>59577</v>
      </c>
      <c r="N9" s="266">
        <v>5.3</v>
      </c>
    </row>
    <row r="10" spans="1:16">
      <c r="A10" s="248"/>
      <c r="B10" s="244"/>
      <c r="C10" s="244"/>
      <c r="D10" s="244"/>
      <c r="E10" s="244"/>
      <c r="F10" s="244"/>
      <c r="G10" s="1117" t="s">
        <v>478</v>
      </c>
      <c r="H10" s="1118"/>
      <c r="I10" s="1118"/>
      <c r="J10" s="1119"/>
      <c r="K10" s="267">
        <v>251522</v>
      </c>
      <c r="L10" s="268">
        <v>4808</v>
      </c>
      <c r="M10" s="269">
        <v>6072</v>
      </c>
      <c r="N10" s="270">
        <v>-20.8</v>
      </c>
    </row>
    <row r="11" spans="1:16" ht="13.5" customHeight="1">
      <c r="A11" s="248"/>
      <c r="B11" s="244"/>
      <c r="C11" s="244"/>
      <c r="D11" s="244"/>
      <c r="E11" s="244"/>
      <c r="F11" s="244"/>
      <c r="G11" s="1117" t="s">
        <v>479</v>
      </c>
      <c r="H11" s="1118"/>
      <c r="I11" s="1118"/>
      <c r="J11" s="1119"/>
      <c r="K11" s="267">
        <v>430926</v>
      </c>
      <c r="L11" s="268">
        <v>8237</v>
      </c>
      <c r="M11" s="269">
        <v>6337</v>
      </c>
      <c r="N11" s="270">
        <v>30</v>
      </c>
    </row>
    <row r="12" spans="1:16" ht="13.5" customHeight="1">
      <c r="A12" s="248"/>
      <c r="B12" s="244"/>
      <c r="C12" s="244"/>
      <c r="D12" s="244"/>
      <c r="E12" s="244"/>
      <c r="F12" s="244"/>
      <c r="G12" s="1117" t="s">
        <v>480</v>
      </c>
      <c r="H12" s="1118"/>
      <c r="I12" s="1118"/>
      <c r="J12" s="1119"/>
      <c r="K12" s="267">
        <v>26264</v>
      </c>
      <c r="L12" s="268">
        <v>502</v>
      </c>
      <c r="M12" s="269">
        <v>1374</v>
      </c>
      <c r="N12" s="270">
        <v>-63.5</v>
      </c>
    </row>
    <row r="13" spans="1:16" ht="13.5" customHeight="1">
      <c r="A13" s="248"/>
      <c r="B13" s="244"/>
      <c r="C13" s="244"/>
      <c r="D13" s="244"/>
      <c r="E13" s="244"/>
      <c r="F13" s="244"/>
      <c r="G13" s="1117" t="s">
        <v>481</v>
      </c>
      <c r="H13" s="1118"/>
      <c r="I13" s="1118"/>
      <c r="J13" s="1119"/>
      <c r="K13" s="267" t="s">
        <v>482</v>
      </c>
      <c r="L13" s="268" t="s">
        <v>482</v>
      </c>
      <c r="M13" s="269" t="s">
        <v>482</v>
      </c>
      <c r="N13" s="270" t="s">
        <v>482</v>
      </c>
    </row>
    <row r="14" spans="1:16" ht="13.5" customHeight="1">
      <c r="A14" s="248"/>
      <c r="B14" s="244"/>
      <c r="C14" s="244"/>
      <c r="D14" s="244"/>
      <c r="E14" s="244"/>
      <c r="F14" s="244"/>
      <c r="G14" s="1117" t="s">
        <v>483</v>
      </c>
      <c r="H14" s="1118"/>
      <c r="I14" s="1118"/>
      <c r="J14" s="1119"/>
      <c r="K14" s="267" t="s">
        <v>482</v>
      </c>
      <c r="L14" s="268" t="s">
        <v>482</v>
      </c>
      <c r="M14" s="269">
        <v>2292</v>
      </c>
      <c r="N14" s="270" t="s">
        <v>482</v>
      </c>
    </row>
    <row r="15" spans="1:16" ht="13.5" customHeight="1">
      <c r="A15" s="248"/>
      <c r="B15" s="244"/>
      <c r="C15" s="244"/>
      <c r="D15" s="244"/>
      <c r="E15" s="244"/>
      <c r="F15" s="244"/>
      <c r="G15" s="1117" t="s">
        <v>484</v>
      </c>
      <c r="H15" s="1118"/>
      <c r="I15" s="1118"/>
      <c r="J15" s="1119"/>
      <c r="K15" s="267">
        <v>102383</v>
      </c>
      <c r="L15" s="268">
        <v>1957</v>
      </c>
      <c r="M15" s="269">
        <v>1457</v>
      </c>
      <c r="N15" s="270">
        <v>34.299999999999997</v>
      </c>
    </row>
    <row r="16" spans="1:16">
      <c r="A16" s="248"/>
      <c r="B16" s="244"/>
      <c r="C16" s="244"/>
      <c r="D16" s="244"/>
      <c r="E16" s="244"/>
      <c r="F16" s="244"/>
      <c r="G16" s="1120" t="s">
        <v>485</v>
      </c>
      <c r="H16" s="1121"/>
      <c r="I16" s="1121"/>
      <c r="J16" s="1122"/>
      <c r="K16" s="268">
        <v>-257138</v>
      </c>
      <c r="L16" s="268">
        <v>-4915</v>
      </c>
      <c r="M16" s="269">
        <v>-7201</v>
      </c>
      <c r="N16" s="270">
        <v>-31.7</v>
      </c>
    </row>
    <row r="17" spans="1:16">
      <c r="A17" s="248"/>
      <c r="B17" s="244"/>
      <c r="C17" s="244"/>
      <c r="D17" s="244"/>
      <c r="E17" s="244"/>
      <c r="F17" s="244"/>
      <c r="G17" s="1120" t="s">
        <v>170</v>
      </c>
      <c r="H17" s="1121"/>
      <c r="I17" s="1121"/>
      <c r="J17" s="1122"/>
      <c r="K17" s="268">
        <v>3835326</v>
      </c>
      <c r="L17" s="268">
        <v>73312</v>
      </c>
      <c r="M17" s="269">
        <v>69907</v>
      </c>
      <c r="N17" s="270">
        <v>4.9000000000000004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7.82</v>
      </c>
      <c r="L21" s="281">
        <v>6.96</v>
      </c>
      <c r="M21" s="282">
        <v>0.86</v>
      </c>
      <c r="N21" s="249"/>
      <c r="O21" s="283"/>
      <c r="P21" s="279"/>
    </row>
    <row r="22" spans="1:16" s="284" customFormat="1">
      <c r="A22" s="279"/>
      <c r="B22" s="249"/>
      <c r="C22" s="249"/>
      <c r="D22" s="249"/>
      <c r="E22" s="249"/>
      <c r="F22" s="249"/>
      <c r="G22" s="1112" t="s">
        <v>491</v>
      </c>
      <c r="H22" s="1113"/>
      <c r="I22" s="1113"/>
      <c r="J22" s="1114"/>
      <c r="K22" s="285">
        <v>98.2</v>
      </c>
      <c r="L22" s="286">
        <v>98.3</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2531785</v>
      </c>
      <c r="L32" s="294">
        <v>48395</v>
      </c>
      <c r="M32" s="295">
        <v>42301</v>
      </c>
      <c r="N32" s="296">
        <v>14.4</v>
      </c>
    </row>
    <row r="33" spans="1:16" ht="13.5" customHeight="1">
      <c r="A33" s="248"/>
      <c r="B33" s="244"/>
      <c r="C33" s="244"/>
      <c r="D33" s="244"/>
      <c r="E33" s="244"/>
      <c r="F33" s="244"/>
      <c r="G33" s="1128" t="s">
        <v>496</v>
      </c>
      <c r="H33" s="1129"/>
      <c r="I33" s="1129"/>
      <c r="J33" s="1130"/>
      <c r="K33" s="294" t="s">
        <v>482</v>
      </c>
      <c r="L33" s="294" t="s">
        <v>482</v>
      </c>
      <c r="M33" s="295" t="s">
        <v>482</v>
      </c>
      <c r="N33" s="296" t="s">
        <v>482</v>
      </c>
    </row>
    <row r="34" spans="1:16" ht="27" customHeight="1">
      <c r="A34" s="248"/>
      <c r="B34" s="244"/>
      <c r="C34" s="244"/>
      <c r="D34" s="244"/>
      <c r="E34" s="244"/>
      <c r="F34" s="244"/>
      <c r="G34" s="1128" t="s">
        <v>497</v>
      </c>
      <c r="H34" s="1129"/>
      <c r="I34" s="1129"/>
      <c r="J34" s="1130"/>
      <c r="K34" s="294">
        <v>7333</v>
      </c>
      <c r="L34" s="294">
        <v>140</v>
      </c>
      <c r="M34" s="295">
        <v>37</v>
      </c>
      <c r="N34" s="296">
        <v>278.39999999999998</v>
      </c>
    </row>
    <row r="35" spans="1:16" ht="27" customHeight="1">
      <c r="A35" s="248"/>
      <c r="B35" s="244"/>
      <c r="C35" s="244"/>
      <c r="D35" s="244"/>
      <c r="E35" s="244"/>
      <c r="F35" s="244"/>
      <c r="G35" s="1128" t="s">
        <v>498</v>
      </c>
      <c r="H35" s="1129"/>
      <c r="I35" s="1129"/>
      <c r="J35" s="1130"/>
      <c r="K35" s="294">
        <v>847996</v>
      </c>
      <c r="L35" s="294">
        <v>16209</v>
      </c>
      <c r="M35" s="295">
        <v>17965</v>
      </c>
      <c r="N35" s="296">
        <v>-9.8000000000000007</v>
      </c>
    </row>
    <row r="36" spans="1:16" ht="27" customHeight="1">
      <c r="A36" s="248"/>
      <c r="B36" s="244"/>
      <c r="C36" s="244"/>
      <c r="D36" s="244"/>
      <c r="E36" s="244"/>
      <c r="F36" s="244"/>
      <c r="G36" s="1128" t="s">
        <v>499</v>
      </c>
      <c r="H36" s="1129"/>
      <c r="I36" s="1129"/>
      <c r="J36" s="1130"/>
      <c r="K36" s="294">
        <v>119510</v>
      </c>
      <c r="L36" s="294">
        <v>2284</v>
      </c>
      <c r="M36" s="295">
        <v>1746</v>
      </c>
      <c r="N36" s="296">
        <v>30.8</v>
      </c>
    </row>
    <row r="37" spans="1:16" ht="13.5" customHeight="1">
      <c r="A37" s="248"/>
      <c r="B37" s="244"/>
      <c r="C37" s="244"/>
      <c r="D37" s="244"/>
      <c r="E37" s="244"/>
      <c r="F37" s="244"/>
      <c r="G37" s="1128" t="s">
        <v>500</v>
      </c>
      <c r="H37" s="1129"/>
      <c r="I37" s="1129"/>
      <c r="J37" s="1130"/>
      <c r="K37" s="294">
        <v>42200</v>
      </c>
      <c r="L37" s="294">
        <v>807</v>
      </c>
      <c r="M37" s="295">
        <v>1139</v>
      </c>
      <c r="N37" s="296">
        <v>-29.1</v>
      </c>
    </row>
    <row r="38" spans="1:16" ht="27" customHeight="1">
      <c r="A38" s="248"/>
      <c r="B38" s="244"/>
      <c r="C38" s="244"/>
      <c r="D38" s="244"/>
      <c r="E38" s="244"/>
      <c r="F38" s="244"/>
      <c r="G38" s="1131" t="s">
        <v>501</v>
      </c>
      <c r="H38" s="1132"/>
      <c r="I38" s="1132"/>
      <c r="J38" s="1133"/>
      <c r="K38" s="297">
        <v>485</v>
      </c>
      <c r="L38" s="297">
        <v>9</v>
      </c>
      <c r="M38" s="298">
        <v>1</v>
      </c>
      <c r="N38" s="299">
        <v>800</v>
      </c>
      <c r="O38" s="293"/>
    </row>
    <row r="39" spans="1:16">
      <c r="A39" s="248"/>
      <c r="B39" s="244"/>
      <c r="C39" s="244"/>
      <c r="D39" s="244"/>
      <c r="E39" s="244"/>
      <c r="F39" s="244"/>
      <c r="G39" s="1131" t="s">
        <v>502</v>
      </c>
      <c r="H39" s="1132"/>
      <c r="I39" s="1132"/>
      <c r="J39" s="1133"/>
      <c r="K39" s="300">
        <v>-377321</v>
      </c>
      <c r="L39" s="300">
        <v>-7212</v>
      </c>
      <c r="M39" s="301">
        <v>-6957</v>
      </c>
      <c r="N39" s="302">
        <v>3.7</v>
      </c>
      <c r="O39" s="293"/>
    </row>
    <row r="40" spans="1:16" ht="27" customHeight="1">
      <c r="A40" s="248"/>
      <c r="B40" s="244"/>
      <c r="C40" s="244"/>
      <c r="D40" s="244"/>
      <c r="E40" s="244"/>
      <c r="F40" s="244"/>
      <c r="G40" s="1128" t="s">
        <v>503</v>
      </c>
      <c r="H40" s="1129"/>
      <c r="I40" s="1129"/>
      <c r="J40" s="1130"/>
      <c r="K40" s="300">
        <v>-2015859</v>
      </c>
      <c r="L40" s="300">
        <v>-38533</v>
      </c>
      <c r="M40" s="301">
        <v>-37780</v>
      </c>
      <c r="N40" s="302">
        <v>2</v>
      </c>
      <c r="O40" s="293"/>
    </row>
    <row r="41" spans="1:16">
      <c r="A41" s="248"/>
      <c r="B41" s="244"/>
      <c r="C41" s="244"/>
      <c r="D41" s="244"/>
      <c r="E41" s="244"/>
      <c r="F41" s="244"/>
      <c r="G41" s="1134" t="s">
        <v>280</v>
      </c>
      <c r="H41" s="1135"/>
      <c r="I41" s="1135"/>
      <c r="J41" s="1136"/>
      <c r="K41" s="294">
        <v>1156129</v>
      </c>
      <c r="L41" s="300">
        <v>22099</v>
      </c>
      <c r="M41" s="301">
        <v>18452</v>
      </c>
      <c r="N41" s="302">
        <v>19.8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1617183</v>
      </c>
      <c r="J51" s="320">
        <v>30325</v>
      </c>
      <c r="K51" s="321">
        <v>10.199999999999999</v>
      </c>
      <c r="L51" s="322">
        <v>47847</v>
      </c>
      <c r="M51" s="323">
        <v>16.600000000000001</v>
      </c>
      <c r="N51" s="324">
        <v>-6.4</v>
      </c>
    </row>
    <row r="52" spans="1:14">
      <c r="A52" s="248"/>
      <c r="B52" s="244"/>
      <c r="C52" s="244"/>
      <c r="D52" s="244"/>
      <c r="E52" s="244"/>
      <c r="F52" s="244"/>
      <c r="G52" s="325"/>
      <c r="H52" s="326" t="s">
        <v>514</v>
      </c>
      <c r="I52" s="327">
        <v>949215</v>
      </c>
      <c r="J52" s="328">
        <v>17799</v>
      </c>
      <c r="K52" s="329">
        <v>-11.5</v>
      </c>
      <c r="L52" s="330">
        <v>27406</v>
      </c>
      <c r="M52" s="331">
        <v>7.2</v>
      </c>
      <c r="N52" s="332">
        <v>-18.7</v>
      </c>
    </row>
    <row r="53" spans="1:14">
      <c r="A53" s="248"/>
      <c r="B53" s="244"/>
      <c r="C53" s="244"/>
      <c r="D53" s="244"/>
      <c r="E53" s="244"/>
      <c r="F53" s="244"/>
      <c r="G53" s="310" t="s">
        <v>515</v>
      </c>
      <c r="H53" s="311"/>
      <c r="I53" s="319">
        <v>1762921</v>
      </c>
      <c r="J53" s="320">
        <v>33351</v>
      </c>
      <c r="K53" s="321">
        <v>10</v>
      </c>
      <c r="L53" s="322">
        <v>44162</v>
      </c>
      <c r="M53" s="323">
        <v>-7.7</v>
      </c>
      <c r="N53" s="324">
        <v>17.7</v>
      </c>
    </row>
    <row r="54" spans="1:14">
      <c r="A54" s="248"/>
      <c r="B54" s="244"/>
      <c r="C54" s="244"/>
      <c r="D54" s="244"/>
      <c r="E54" s="244"/>
      <c r="F54" s="244"/>
      <c r="G54" s="325"/>
      <c r="H54" s="326" t="s">
        <v>514</v>
      </c>
      <c r="I54" s="327">
        <v>997191</v>
      </c>
      <c r="J54" s="328">
        <v>18865</v>
      </c>
      <c r="K54" s="329">
        <v>6</v>
      </c>
      <c r="L54" s="330">
        <v>24931</v>
      </c>
      <c r="M54" s="331">
        <v>-9</v>
      </c>
      <c r="N54" s="332">
        <v>15</v>
      </c>
    </row>
    <row r="55" spans="1:14">
      <c r="A55" s="248"/>
      <c r="B55" s="244"/>
      <c r="C55" s="244"/>
      <c r="D55" s="244"/>
      <c r="E55" s="244"/>
      <c r="F55" s="244"/>
      <c r="G55" s="310" t="s">
        <v>516</v>
      </c>
      <c r="H55" s="311"/>
      <c r="I55" s="319">
        <v>2488995</v>
      </c>
      <c r="J55" s="320">
        <v>47525</v>
      </c>
      <c r="K55" s="321">
        <v>42.5</v>
      </c>
      <c r="L55" s="322">
        <v>48103</v>
      </c>
      <c r="M55" s="323">
        <v>8.9</v>
      </c>
      <c r="N55" s="324">
        <v>33.6</v>
      </c>
    </row>
    <row r="56" spans="1:14">
      <c r="A56" s="248"/>
      <c r="B56" s="244"/>
      <c r="C56" s="244"/>
      <c r="D56" s="244"/>
      <c r="E56" s="244"/>
      <c r="F56" s="244"/>
      <c r="G56" s="325"/>
      <c r="H56" s="326" t="s">
        <v>514</v>
      </c>
      <c r="I56" s="327">
        <v>1396285</v>
      </c>
      <c r="J56" s="328">
        <v>26661</v>
      </c>
      <c r="K56" s="329">
        <v>41.3</v>
      </c>
      <c r="L56" s="330">
        <v>22640</v>
      </c>
      <c r="M56" s="331">
        <v>-9.1999999999999993</v>
      </c>
      <c r="N56" s="332">
        <v>50.5</v>
      </c>
    </row>
    <row r="57" spans="1:14">
      <c r="A57" s="248"/>
      <c r="B57" s="244"/>
      <c r="C57" s="244"/>
      <c r="D57" s="244"/>
      <c r="E57" s="244"/>
      <c r="F57" s="244"/>
      <c r="G57" s="310" t="s">
        <v>517</v>
      </c>
      <c r="H57" s="311"/>
      <c r="I57" s="319">
        <v>1850325</v>
      </c>
      <c r="J57" s="320">
        <v>35195</v>
      </c>
      <c r="K57" s="321">
        <v>-25.9</v>
      </c>
      <c r="L57" s="322">
        <v>45761</v>
      </c>
      <c r="M57" s="323">
        <v>-4.9000000000000004</v>
      </c>
      <c r="N57" s="324">
        <v>-21</v>
      </c>
    </row>
    <row r="58" spans="1:14">
      <c r="A58" s="248"/>
      <c r="B58" s="244"/>
      <c r="C58" s="244"/>
      <c r="D58" s="244"/>
      <c r="E58" s="244"/>
      <c r="F58" s="244"/>
      <c r="G58" s="325"/>
      <c r="H58" s="326" t="s">
        <v>514</v>
      </c>
      <c r="I58" s="327">
        <v>833492</v>
      </c>
      <c r="J58" s="328">
        <v>15854</v>
      </c>
      <c r="K58" s="329">
        <v>-40.5</v>
      </c>
      <c r="L58" s="330">
        <v>24777</v>
      </c>
      <c r="M58" s="331">
        <v>9.4</v>
      </c>
      <c r="N58" s="332">
        <v>-49.9</v>
      </c>
    </row>
    <row r="59" spans="1:14">
      <c r="A59" s="248"/>
      <c r="B59" s="244"/>
      <c r="C59" s="244"/>
      <c r="D59" s="244"/>
      <c r="E59" s="244"/>
      <c r="F59" s="244"/>
      <c r="G59" s="310" t="s">
        <v>518</v>
      </c>
      <c r="H59" s="311"/>
      <c r="I59" s="319">
        <v>2697317</v>
      </c>
      <c r="J59" s="320">
        <v>51559</v>
      </c>
      <c r="K59" s="321">
        <v>46.5</v>
      </c>
      <c r="L59" s="322">
        <v>56255</v>
      </c>
      <c r="M59" s="323">
        <v>22.9</v>
      </c>
      <c r="N59" s="324">
        <v>23.6</v>
      </c>
    </row>
    <row r="60" spans="1:14">
      <c r="A60" s="248"/>
      <c r="B60" s="244"/>
      <c r="C60" s="244"/>
      <c r="D60" s="244"/>
      <c r="E60" s="244"/>
      <c r="F60" s="244"/>
      <c r="G60" s="325"/>
      <c r="H60" s="326" t="s">
        <v>514</v>
      </c>
      <c r="I60" s="333">
        <v>1834099</v>
      </c>
      <c r="J60" s="328">
        <v>35059</v>
      </c>
      <c r="K60" s="329">
        <v>121.1</v>
      </c>
      <c r="L60" s="330">
        <v>26957</v>
      </c>
      <c r="M60" s="331">
        <v>8.8000000000000007</v>
      </c>
      <c r="N60" s="332">
        <v>112.3</v>
      </c>
    </row>
    <row r="61" spans="1:14">
      <c r="A61" s="248"/>
      <c r="B61" s="244"/>
      <c r="C61" s="244"/>
      <c r="D61" s="244"/>
      <c r="E61" s="244"/>
      <c r="F61" s="244"/>
      <c r="G61" s="310" t="s">
        <v>519</v>
      </c>
      <c r="H61" s="334"/>
      <c r="I61" s="335">
        <v>2083348</v>
      </c>
      <c r="J61" s="336">
        <v>39591</v>
      </c>
      <c r="K61" s="337">
        <v>16.7</v>
      </c>
      <c r="L61" s="338">
        <v>48426</v>
      </c>
      <c r="M61" s="339">
        <v>7.2</v>
      </c>
      <c r="N61" s="324">
        <v>9.5</v>
      </c>
    </row>
    <row r="62" spans="1:14">
      <c r="A62" s="248"/>
      <c r="B62" s="244"/>
      <c r="C62" s="244"/>
      <c r="D62" s="244"/>
      <c r="E62" s="244"/>
      <c r="F62" s="244"/>
      <c r="G62" s="325"/>
      <c r="H62" s="326" t="s">
        <v>514</v>
      </c>
      <c r="I62" s="327">
        <v>1202056</v>
      </c>
      <c r="J62" s="328">
        <v>22848</v>
      </c>
      <c r="K62" s="329">
        <v>23.3</v>
      </c>
      <c r="L62" s="330">
        <v>25342</v>
      </c>
      <c r="M62" s="331">
        <v>1.4</v>
      </c>
      <c r="N62" s="332">
        <v>21.9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8.49</v>
      </c>
      <c r="G47" s="12">
        <v>8.43</v>
      </c>
      <c r="H47" s="12">
        <v>9.4499999999999993</v>
      </c>
      <c r="I47" s="12">
        <v>8.93</v>
      </c>
      <c r="J47" s="13">
        <v>7.43</v>
      </c>
    </row>
    <row r="48" spans="2:10" ht="57.75" customHeight="1">
      <c r="B48" s="14"/>
      <c r="C48" s="1139" t="s">
        <v>4</v>
      </c>
      <c r="D48" s="1139"/>
      <c r="E48" s="1140"/>
      <c r="F48" s="15">
        <v>3.73</v>
      </c>
      <c r="G48" s="16">
        <v>4.7300000000000004</v>
      </c>
      <c r="H48" s="16">
        <v>5</v>
      </c>
      <c r="I48" s="16">
        <v>5</v>
      </c>
      <c r="J48" s="17">
        <v>5.23</v>
      </c>
    </row>
    <row r="49" spans="2:10" ht="57.75" customHeight="1" thickBot="1">
      <c r="B49" s="18"/>
      <c r="C49" s="1141" t="s">
        <v>5</v>
      </c>
      <c r="D49" s="1141"/>
      <c r="E49" s="1142"/>
      <c r="F49" s="19" t="s">
        <v>526</v>
      </c>
      <c r="G49" s="20">
        <v>1.35</v>
      </c>
      <c r="H49" s="20">
        <v>1.0900000000000001</v>
      </c>
      <c r="I49" s="20" t="s">
        <v>527</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529</v>
      </c>
      <c r="D34" s="1149"/>
      <c r="E34" s="1150"/>
      <c r="F34" s="32" t="s">
        <v>530</v>
      </c>
      <c r="G34" s="33" t="s">
        <v>531</v>
      </c>
      <c r="H34" s="33" t="s">
        <v>532</v>
      </c>
      <c r="I34" s="33" t="s">
        <v>533</v>
      </c>
      <c r="J34" s="34" t="s">
        <v>534</v>
      </c>
      <c r="K34" s="22"/>
      <c r="L34" s="22"/>
      <c r="M34" s="22"/>
      <c r="N34" s="22"/>
      <c r="O34" s="22"/>
      <c r="P34" s="22"/>
    </row>
    <row r="35" spans="1:16" ht="39" customHeight="1">
      <c r="A35" s="22"/>
      <c r="B35" s="35"/>
      <c r="C35" s="1143" t="s">
        <v>535</v>
      </c>
      <c r="D35" s="1144"/>
      <c r="E35" s="1145"/>
      <c r="F35" s="36">
        <v>1.9</v>
      </c>
      <c r="G35" s="37">
        <v>3.19</v>
      </c>
      <c r="H35" s="37">
        <v>4.18</v>
      </c>
      <c r="I35" s="37">
        <v>7.39</v>
      </c>
      <c r="J35" s="38">
        <v>10.97</v>
      </c>
      <c r="K35" s="22"/>
      <c r="L35" s="22"/>
      <c r="M35" s="22"/>
      <c r="N35" s="22"/>
      <c r="O35" s="22"/>
      <c r="P35" s="22"/>
    </row>
    <row r="36" spans="1:16" ht="39" customHeight="1">
      <c r="A36" s="22"/>
      <c r="B36" s="35"/>
      <c r="C36" s="1143" t="s">
        <v>536</v>
      </c>
      <c r="D36" s="1144"/>
      <c r="E36" s="1145"/>
      <c r="F36" s="36">
        <v>8.4</v>
      </c>
      <c r="G36" s="37">
        <v>8.33</v>
      </c>
      <c r="H36" s="37">
        <v>8.74</v>
      </c>
      <c r="I36" s="37">
        <v>9.75</v>
      </c>
      <c r="J36" s="38">
        <v>10.66</v>
      </c>
      <c r="K36" s="22"/>
      <c r="L36" s="22"/>
      <c r="M36" s="22"/>
      <c r="N36" s="22"/>
      <c r="O36" s="22"/>
      <c r="P36" s="22"/>
    </row>
    <row r="37" spans="1:16" ht="39" customHeight="1">
      <c r="A37" s="22"/>
      <c r="B37" s="35"/>
      <c r="C37" s="1143" t="s">
        <v>537</v>
      </c>
      <c r="D37" s="1144"/>
      <c r="E37" s="1145"/>
      <c r="F37" s="36">
        <v>3.97</v>
      </c>
      <c r="G37" s="37">
        <v>4.28</v>
      </c>
      <c r="H37" s="37">
        <v>6.72</v>
      </c>
      <c r="I37" s="37">
        <v>8.8800000000000008</v>
      </c>
      <c r="J37" s="38">
        <v>9.75</v>
      </c>
      <c r="K37" s="22"/>
      <c r="L37" s="22"/>
      <c r="M37" s="22"/>
      <c r="N37" s="22"/>
      <c r="O37" s="22"/>
      <c r="P37" s="22"/>
    </row>
    <row r="38" spans="1:16" ht="39" customHeight="1">
      <c r="A38" s="22"/>
      <c r="B38" s="35"/>
      <c r="C38" s="1143" t="s">
        <v>538</v>
      </c>
      <c r="D38" s="1144"/>
      <c r="E38" s="1145"/>
      <c r="F38" s="36">
        <v>3.52</v>
      </c>
      <c r="G38" s="37">
        <v>4.51</v>
      </c>
      <c r="H38" s="37">
        <v>4.7300000000000004</v>
      </c>
      <c r="I38" s="37">
        <v>4.7300000000000004</v>
      </c>
      <c r="J38" s="38">
        <v>4.97</v>
      </c>
      <c r="K38" s="22"/>
      <c r="L38" s="22"/>
      <c r="M38" s="22"/>
      <c r="N38" s="22"/>
      <c r="O38" s="22"/>
      <c r="P38" s="22"/>
    </row>
    <row r="39" spans="1:16" ht="39" customHeight="1">
      <c r="A39" s="22"/>
      <c r="B39" s="35"/>
      <c r="C39" s="1143" t="s">
        <v>539</v>
      </c>
      <c r="D39" s="1144"/>
      <c r="E39" s="1145"/>
      <c r="F39" s="36">
        <v>0.15</v>
      </c>
      <c r="G39" s="37">
        <v>0.03</v>
      </c>
      <c r="H39" s="37">
        <v>0.56999999999999995</v>
      </c>
      <c r="I39" s="37">
        <v>1.59</v>
      </c>
      <c r="J39" s="38">
        <v>2.89</v>
      </c>
      <c r="K39" s="22"/>
      <c r="L39" s="22"/>
      <c r="M39" s="22"/>
      <c r="N39" s="22"/>
      <c r="O39" s="22"/>
      <c r="P39" s="22"/>
    </row>
    <row r="40" spans="1:16" ht="39" customHeight="1">
      <c r="A40" s="22"/>
      <c r="B40" s="35"/>
      <c r="C40" s="1143" t="s">
        <v>540</v>
      </c>
      <c r="D40" s="1144"/>
      <c r="E40" s="1145"/>
      <c r="F40" s="36">
        <v>0.2</v>
      </c>
      <c r="G40" s="37">
        <v>0.21</v>
      </c>
      <c r="H40" s="37">
        <v>0.25</v>
      </c>
      <c r="I40" s="37">
        <v>0.26</v>
      </c>
      <c r="J40" s="38">
        <v>0.25</v>
      </c>
      <c r="K40" s="22"/>
      <c r="L40" s="22"/>
      <c r="M40" s="22"/>
      <c r="N40" s="22"/>
      <c r="O40" s="22"/>
      <c r="P40" s="22"/>
    </row>
    <row r="41" spans="1:16" ht="39" customHeight="1">
      <c r="A41" s="22"/>
      <c r="B41" s="35"/>
      <c r="C41" s="1143" t="s">
        <v>541</v>
      </c>
      <c r="D41" s="1144"/>
      <c r="E41" s="1145"/>
      <c r="F41" s="36">
        <v>0.26</v>
      </c>
      <c r="G41" s="37">
        <v>0.23</v>
      </c>
      <c r="H41" s="37">
        <v>0.23</v>
      </c>
      <c r="I41" s="37">
        <v>0.21</v>
      </c>
      <c r="J41" s="38">
        <v>0.18</v>
      </c>
      <c r="K41" s="22"/>
      <c r="L41" s="22"/>
      <c r="M41" s="22"/>
      <c r="N41" s="22"/>
      <c r="O41" s="22"/>
      <c r="P41" s="22"/>
    </row>
    <row r="42" spans="1:16" ht="39" customHeight="1">
      <c r="A42" s="22"/>
      <c r="B42" s="39"/>
      <c r="C42" s="1143" t="s">
        <v>542</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543</v>
      </c>
      <c r="D43" s="1147"/>
      <c r="E43" s="1148"/>
      <c r="F43" s="41">
        <v>0.32</v>
      </c>
      <c r="G43" s="42">
        <v>0.35</v>
      </c>
      <c r="H43" s="42">
        <v>0.28000000000000003</v>
      </c>
      <c r="I43" s="42">
        <v>0.3</v>
      </c>
      <c r="J43" s="43">
        <v>0.27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2847</v>
      </c>
      <c r="L45" s="60">
        <v>2868</v>
      </c>
      <c r="M45" s="60">
        <v>2665</v>
      </c>
      <c r="N45" s="60">
        <v>2505</v>
      </c>
      <c r="O45" s="61">
        <v>2532</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v>7</v>
      </c>
      <c r="L47" s="64">
        <v>7</v>
      </c>
      <c r="M47" s="64">
        <v>7</v>
      </c>
      <c r="N47" s="64">
        <v>7</v>
      </c>
      <c r="O47" s="65">
        <v>7</v>
      </c>
      <c r="P47" s="48"/>
      <c r="Q47" s="48"/>
      <c r="R47" s="48"/>
      <c r="S47" s="48"/>
      <c r="T47" s="48"/>
      <c r="U47" s="48"/>
    </row>
    <row r="48" spans="1:21" ht="30.75" customHeight="1">
      <c r="A48" s="48"/>
      <c r="B48" s="1161"/>
      <c r="C48" s="1162"/>
      <c r="D48" s="62"/>
      <c r="E48" s="1153" t="s">
        <v>15</v>
      </c>
      <c r="F48" s="1153"/>
      <c r="G48" s="1153"/>
      <c r="H48" s="1153"/>
      <c r="I48" s="1153"/>
      <c r="J48" s="1154"/>
      <c r="K48" s="63">
        <v>973</v>
      </c>
      <c r="L48" s="64">
        <v>859</v>
      </c>
      <c r="M48" s="64">
        <v>894</v>
      </c>
      <c r="N48" s="64">
        <v>795</v>
      </c>
      <c r="O48" s="65">
        <v>848</v>
      </c>
      <c r="P48" s="48"/>
      <c r="Q48" s="48"/>
      <c r="R48" s="48"/>
      <c r="S48" s="48"/>
      <c r="T48" s="48"/>
      <c r="U48" s="48"/>
    </row>
    <row r="49" spans="1:21" ht="30.75" customHeight="1">
      <c r="A49" s="48"/>
      <c r="B49" s="1161"/>
      <c r="C49" s="1162"/>
      <c r="D49" s="62"/>
      <c r="E49" s="1153" t="s">
        <v>16</v>
      </c>
      <c r="F49" s="1153"/>
      <c r="G49" s="1153"/>
      <c r="H49" s="1153"/>
      <c r="I49" s="1153"/>
      <c r="J49" s="1154"/>
      <c r="K49" s="63">
        <v>24</v>
      </c>
      <c r="L49" s="64">
        <v>18</v>
      </c>
      <c r="M49" s="64">
        <v>41</v>
      </c>
      <c r="N49" s="64">
        <v>54</v>
      </c>
      <c r="O49" s="65">
        <v>120</v>
      </c>
      <c r="P49" s="48"/>
      <c r="Q49" s="48"/>
      <c r="R49" s="48"/>
      <c r="S49" s="48"/>
      <c r="T49" s="48"/>
      <c r="U49" s="48"/>
    </row>
    <row r="50" spans="1:21" ht="30.75" customHeight="1">
      <c r="A50" s="48"/>
      <c r="B50" s="1161"/>
      <c r="C50" s="1162"/>
      <c r="D50" s="62"/>
      <c r="E50" s="1153" t="s">
        <v>17</v>
      </c>
      <c r="F50" s="1153"/>
      <c r="G50" s="1153"/>
      <c r="H50" s="1153"/>
      <c r="I50" s="1153"/>
      <c r="J50" s="1154"/>
      <c r="K50" s="63">
        <v>43</v>
      </c>
      <c r="L50" s="64">
        <v>43</v>
      </c>
      <c r="M50" s="64">
        <v>43</v>
      </c>
      <c r="N50" s="64">
        <v>43</v>
      </c>
      <c r="O50" s="65">
        <v>42</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2523</v>
      </c>
      <c r="L52" s="64">
        <v>2516</v>
      </c>
      <c r="M52" s="64">
        <v>2686</v>
      </c>
      <c r="N52" s="64">
        <v>2350</v>
      </c>
      <c r="O52" s="65">
        <v>2394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1371</v>
      </c>
      <c r="L53" s="69">
        <v>1279</v>
      </c>
      <c r="M53" s="69">
        <v>964</v>
      </c>
      <c r="N53" s="69">
        <v>1054</v>
      </c>
      <c r="O53" s="70">
        <v>1155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2015-04-15T06:44:46Z</cp:lastPrinted>
  <dcterms:created xsi:type="dcterms:W3CDTF">2015-02-17T06:47:53Z</dcterms:created>
  <dcterms:modified xsi:type="dcterms:W3CDTF">2015-04-23T01:25:07Z</dcterms:modified>
  <cp:category/>
</cp:coreProperties>
</file>