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岡谷市\"/>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<sst xmlns="http://schemas.openxmlformats.org/spreadsheetml/2006/main" count="1178" uniqueCount="641">
  <si>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</si>
  <si>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</si>
  <si>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</si>
  <si>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</si>
  <si>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</si>
  <si>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</si>
  <si>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</si>
  <si>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</si>
  <si>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</si>
  <si>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</si>
  <si>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</si>
  <si>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</si>
  <si>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</si>
  <si>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</si>
  <si>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</si>
  <si>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</si>
  <si>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</si>
  <si>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</si>
  <si>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</si>
  <si>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</si>
  <si>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</si>
  <si>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</si>
  <si>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</si>
  <si>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</si>
  <si>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</si>
  <si>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</si>
  <si>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</si>
  <si>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</si>
  <si>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</si>
  <si>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</si>
  <si>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</si>
  <si>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</si>
  <si>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</si>
  <si>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</si>
  <si>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</si>
  <si>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</si>
  <si>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</si>
  <si>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</si>
  <si>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</si>
  <si>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</si>
  <si>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</si>
  <si>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</si>
  <si>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</si>
  <si>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</si>
  <si>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</si>
  <si>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</si>
  <si>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</si>
  <si>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</si>
  <si>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</si>
  <si>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</si>
  <si>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</si>
  <si>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</si>
  <si>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</si>
  <si>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</si>
  <si>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</si>
  <si>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</si>
  <si>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</si>
  <si>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</si>
  <si>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</si>
  <si>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</si>
  <si>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</si>
  <si>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</si>
  <si>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</si>
  <si>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</si>
  <si>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</si>
  <si>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</si>
  <si>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</si>
  <si>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</si>
  <si>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</si>
  <si>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</si>
  <si>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</si>
  <si>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</si>
  <si>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</si>
  <si>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</si>
  <si>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</si>
  <si>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</si>
  <si>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</si>
  <si>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</si>
  <si>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</si>
  <si>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</si>
  <si>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</si>
  <si>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</si>
  <si>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</si>
  <si>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</si>
  <si>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</si>
  <si>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</si>
  <si>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</si>
  <si>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</si>
  <si>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</si>
  <si>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</si>
  <si>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</si>
  <si>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</si>
  <si>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</si>
  <si>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</si>
  <si>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</si>
  <si>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</si>
  <si>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</si>
  <si>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</si>
  <si>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岡谷市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</si>
  <si>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</si>
  <si>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</si>
  <si>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</si>
  <si>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</si>
  <si>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</si>
  <si>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</si>
  <si>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</si>
  <si>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</si>
  <si>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</si>
  <si>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</si>
  <si>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</si>
  <si>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</si>
  <si>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</si>
  <si>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</si>
  <si>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</si>
  <si>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</si>
  <si>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</si>
  <si>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</si>
  <si>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</si>
  <si>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</si>
  <si>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</si>
  <si>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</si>
  <si>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</si>
  <si>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</si>
  <si>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</si>
  <si>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</si>
  <si>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</si>
  <si>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</si>
  <si>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</si>
  <si>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</si>
  <si>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</si>
  <si>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</si>
  <si>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</si>
  <si>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</si>
  <si>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</si>
  <si>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</si>
  <si>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</si>
  <si>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</si>
  <si>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</si>
  <si>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</si>
  <si>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</si>
  <si>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</si>
  <si>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</si>
  <si>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</si>
  <si>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</si>
  <si>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</si>
  <si>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</si>
  <si>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</si>
  <si>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</si>
  <si>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</si>
  <si>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</si>
  <si>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</si>
  <si>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</si>
  <si>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</si>
  <si>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</si>
  <si>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</si>
  <si>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</si>
  <si>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</si>
  <si>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</si>
  <si>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</si>
  <si>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</si>
  <si>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</si>
  <si>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</si>
  <si>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</si>
  <si>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</si>
  <si>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</si>
  <si>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</si>
  <si>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</si>
  <si>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</si>
  <si>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</si>
  <si>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</si>
  <si>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</si>
  <si>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</si>
  <si>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</si>
  <si>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</si>
  <si>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</si>
  <si>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</si>
  <si>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</si>
  <si>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</si>
  <si>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</si>
  <si>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</si>
  <si>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</si>
  <si>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</si>
  <si>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</si>
  <si>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</si>
  <si>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</si>
  <si>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</si>
  <si>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</si>
  <si>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</si>
  <si>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</si>
  <si>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</si>
  <si>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</si>
  <si>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</si>
  <si>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</si>
  <si>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</si>
  <si>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</si>
  <si>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</si>
  <si>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</si>
  <si>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</si>
  <si>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</si>
  <si>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</si>
  <si>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</si>
  <si>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</si>
  <si>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</si>
  <si>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</si>
  <si>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</si>
  <si>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</si>
  <si>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</si>
  <si>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</si>
  <si>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</si>
  <si>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</si>
  <si>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</si>
  <si>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</si>
  <si>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</si>
  <si>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</si>
  <si>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</si>
  <si>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</si>
  <si>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</si>
  <si>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</si>
  <si>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長野県岡谷市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</si>
  <si>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</si>
  <si>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</si>
  <si>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</si>
  <si>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</si>
  <si>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</si>
  <si>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</si>
  <si>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</si>
  <si>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</si>
  <si>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</si>
  <si>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</si>
  <si>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</si>
  <si>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</si>
  <si>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</si>
  <si>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</si>
  <si>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</si>
  <si>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</si>
  <si>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</si>
  <si>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</si>
  <si>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</si>
  <si>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</si>
  <si>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</si>
  <si>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</si>
  <si>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</si>
  <si>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</si>
  <si>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</si>
  <si>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</si>
  <si>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</si>
  <si>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</si>
  <si>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</si>
  <si>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</si>
  <si>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</si>
  <si>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</si>
  <si>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</si>
  <si>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</si>
  <si>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</si>
  <si>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</si>
  <si>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</si>
  <si>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</si>
  <si>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</si>
  <si>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</si>
  <si>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</si>
  <si>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</si>
  <si>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</si>
  <si>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</si>
  <si>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</si>
  <si>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</si>
  <si>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</si>
  <si>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</si>
  <si>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</si>
  <si>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</si>
  <si>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</si>
  <si>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</si>
  <si>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</si>
  <si>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</si>
  <si>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</si>
  <si>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</si>
  <si>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</si>
  <si>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</si>
  <si>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</si>
  <si>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</si>
  <si>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</si>
  <si>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</si>
  <si>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</si>
  <si>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</si>
  <si>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</si>
  <si>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</si>
  <si>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</si>
  <si>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</si>
  <si>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</si>
  <si>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</si>
  <si>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</si>
  <si>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</si>
  <si>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</si>
  <si>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</si>
  <si>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</si>
  <si>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</si>
  <si>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</si>
  <si>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</si>
  <si>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</si>
  <si>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</si>
  <si>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</si>
  <si>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</si>
  <si>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</si>
  <si>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</si>
  <si>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</si>
  <si>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</si>
  <si>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</si>
  <si>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</si>
  <si>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</si>
  <si>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</si>
  <si>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</si>
  <si>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</si>
  <si>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</si>
  <si>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</si>
  <si>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</si>
  <si>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</si>
  <si>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</si>
  <si>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</si>
  <si>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</si>
  <si>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</si>
  <si>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</si>
  <si>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</si>
  <si>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</si>
  <si>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</si>
  <si>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</si>
  <si>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</si>
  <si>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</si>
  <si>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</si>
  <si>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</si>
  <si>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</si>
  <si>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</si>
  <si>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</si>
  <si>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</si>
  <si>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</si>
  <si>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</si>
  <si>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</si>
  <si>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</si>
  <si>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</si>
  <si>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</si>
  <si>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</si>
  <si>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</si>
  <si>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</si>
  <si>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</si>
  <si>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</si>
  <si>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</si>
  <si>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</si>
  <si>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</si>
  <si>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</si>
  <si>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</si>
  <si>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</si>
  <si>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</si>
  <si>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</si>
  <si>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</si>
  <si>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</si>
  <si>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</si>
  <si>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</si>
  <si>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</si>
  <si>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</si>
  <si>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</si>
  <si>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</si>
  <si>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</si>
  <si>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</si>
  <si>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</si>
  <si>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</si>
  <si>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</si>
  <si>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</si>
  <si>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</si>
  <si>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</si>
  <si>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</si>
  <si>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</si>
  <si>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</si>
  <si>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</si>
  <si>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</si>
  <si>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長野県岡谷市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</si>
  <si>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</si>
  <si>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</si>
  <si>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</si>
  <si>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</si>
  <si>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</si>
  <si>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</si>
  <si>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</si>
  <si>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</si>
  <si>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</si>
  <si>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</si>
  <si>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</si>
  <si>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</si>
  <si>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</si>
  <si>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</si>
  <si>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</si>
  <si>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</si>
  <si>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</si>
  <si>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</si>
  <si>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</si>
  <si>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</si>
  <si>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分収造林事業特別会計</t>
    <phoneticPr fontId="5"/>
  </si>
  <si>
    <t>霊園事業特別会計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</si>
  <si>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</si>
  <si>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</si>
  <si>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</si>
  <si>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</si>
  <si>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</si>
  <si>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</si>
  <si>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</si>
  <si>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</si>
  <si>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</si>
  <si>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</si>
  <si>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</si>
  <si>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</si>
  <si>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</si>
  <si>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</si>
  <si>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</si>
  <si>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</si>
  <si>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</si>
  <si>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</si>
  <si>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</si>
  <si>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</si>
  <si>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</si>
  <si>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病院事業会計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</si>
  <si>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</si>
  <si>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</si>
  <si>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</si>
  <si>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</si>
  <si>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</si>
  <si>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</si>
  <si>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</si>
  <si>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</si>
  <si>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</si>
  <si>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</si>
  <si>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</si>
  <si>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</si>
  <si>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</si>
  <si>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</si>
  <si>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</si>
  <si>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</si>
  <si>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</si>
  <si>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</si>
  <si>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</si>
  <si>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</si>
  <si>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</si>
  <si>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</si>
  <si>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</si>
  <si>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</si>
  <si>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</si>
  <si>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</si>
  <si>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</si>
  <si>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</si>
  <si>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</si>
  <si>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</si>
  <si>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</si>
  <si>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</si>
  <si>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</si>
  <si>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</si>
  <si>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</si>
  <si>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</si>
  <si>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</si>
  <si>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</si>
  <si>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</si>
  <si>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</si>
  <si>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</si>
  <si>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</si>
  <si>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</si>
  <si>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</si>
  <si>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</si>
  <si>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</si>
  <si>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</si>
  <si>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</si>
  <si>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</si>
  <si>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</si>
  <si>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</si>
  <si>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</si>
  <si>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</si>
  <si>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</si>
  <si>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</si>
  <si>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</si>
  <si>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</si>
  <si>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</si>
  <si>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</si>
  <si>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</si>
  <si>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</si>
  <si>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</si>
  <si>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</si>
  <si>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</si>
  <si>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</si>
  <si>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</si>
  <si>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</si>
  <si>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</si>
  <si>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</si>
  <si>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</si>
  <si>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</si>
  <si>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</si>
  <si>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</si>
  <si>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</si>
  <si>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</si>
  <si>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</si>
  <si>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</si>
  <si>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</si>
  <si>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</si>
  <si>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</si>
  <si>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</si>
  <si>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</si>
  <si>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</si>
  <si>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</si>
  <si>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</si>
  <si>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</si>
  <si>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</si>
  <si>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</si>
  <si>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</si>
  <si>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</si>
  <si>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</si>
  <si>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</si>
  <si>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</si>
  <si>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</si>
  <si>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</si>
  <si>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</si>
  <si>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</si>
  <si>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</si>
  <si>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</si>
  <si>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</si>
  <si>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</si>
  <si>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</si>
  <si>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</si>
  <si>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</si>
  <si>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</si>
  <si>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</si>
  <si>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</si>
  <si>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</si>
  <si>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</si>
  <si>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</si>
  <si>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</si>
  <si>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</si>
  <si>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</si>
  <si>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</si>
  <si>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</si>
  <si>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</si>
  <si>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</si>
  <si>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</si>
  <si>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</si>
  <si>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</si>
  <si>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</si>
  <si>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</si>
  <si>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</si>
  <si>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</si>
  <si>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</si>
  <si>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</si>
  <si>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</si>
  <si>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</si>
  <si>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</si>
  <si>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</si>
  <si>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</si>
  <si>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</si>
  <si>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</si>
  <si>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</si>
  <si>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</si>
  <si>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</si>
  <si>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</si>
  <si>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</si>
  <si>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</si>
  <si>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</si>
  <si>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</si>
  <si>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</si>
  <si>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</si>
  <si>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</si>
  <si>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</si>
  <si>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</si>
  <si>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</si>
  <si>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</si>
  <si>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</si>
  <si>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</si>
  <si>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</si>
  <si>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</si>
  <si>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</si>
  <si>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</si>
  <si>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</si>
  <si>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</si>
  <si>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</si>
  <si>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</si>
  <si>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</si>
  <si>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</si>
  <si>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</si>
  <si>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</si>
  <si>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</si>
  <si>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</si>
  <si>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0.32</t>
  </si>
  <si>
    <t>地域開発事業特別会計</t>
  </si>
  <si>
    <t>▲ 3.27</t>
  </si>
  <si>
    <t>▲ 2.84</t>
  </si>
  <si>
    <t>▲ 2.76</t>
  </si>
  <si>
    <t>▲ 2.34</t>
  </si>
  <si>
    <t>水道事業会計</t>
  </si>
  <si>
    <t>下水道事業会計</t>
  </si>
  <si>
    <t>一般会計</t>
  </si>
  <si>
    <t>病院事業会計</t>
  </si>
  <si>
    <t>国民健康保険事業特別会計</t>
  </si>
  <si>
    <t>霊園事業特別会計</t>
  </si>
  <si>
    <t>温泉事業特別会計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</si>
  <si>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</si>
  <si>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</si>
  <si>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</si>
  <si>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</si>
  <si>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</si>
  <si>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</si>
  <si>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</si>
  <si>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</si>
  <si>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</si>
  <si>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</si>
  <si>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</si>
  <si>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</si>
  <si>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</si>
  <si>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（ふるさと市町村県基金事業特別会計）</t>
    <rPh sb="6" eb="9">
      <t>シチョウソン</t>
    </rPh>
    <rPh sb="9" eb="10">
      <t>ケン</t>
    </rPh>
    <rPh sb="10" eb="12">
      <t>キキン</t>
    </rPh>
    <rPh sb="12" eb="14">
      <t>ジギョウ</t>
    </rPh>
    <rPh sb="14" eb="16">
      <t>トクベツ</t>
    </rPh>
    <rPh sb="16" eb="18">
      <t>カイケイ</t>
    </rPh>
    <phoneticPr fontId="2"/>
  </si>
  <si>
    <t>湖北行政事務組合</t>
    <rPh sb="0" eb="2">
      <t>コホク</t>
    </rPh>
    <rPh sb="2" eb="4">
      <t>ギョウセイ</t>
    </rPh>
    <rPh sb="4" eb="6">
      <t>ジム</t>
    </rPh>
    <rPh sb="6" eb="8">
      <t>クミアイ</t>
    </rPh>
    <phoneticPr fontId="2"/>
  </si>
  <si>
    <t>　（湖北衛生センター事業特別会計）</t>
    <rPh sb="2" eb="4">
      <t>コホク</t>
    </rPh>
    <rPh sb="4" eb="6">
      <t>エイセイ</t>
    </rPh>
    <rPh sb="10" eb="12">
      <t>ジギョウ</t>
    </rPh>
    <rPh sb="12" eb="14">
      <t>トクベツ</t>
    </rPh>
    <rPh sb="14" eb="16">
      <t>カイケイ</t>
    </rPh>
    <phoneticPr fontId="2"/>
  </si>
  <si>
    <t>　（湖北火葬場事業特別会計）</t>
    <rPh sb="2" eb="4">
      <t>コホク</t>
    </rPh>
    <rPh sb="4" eb="6">
      <t>カソウ</t>
    </rPh>
    <rPh sb="6" eb="7">
      <t>ジョウ</t>
    </rPh>
    <rPh sb="7" eb="9">
      <t>ジギョウ</t>
    </rPh>
    <rPh sb="9" eb="11">
      <t>トクベツ</t>
    </rPh>
    <rPh sb="11" eb="13">
      <t>カイケイ</t>
    </rPh>
    <phoneticPr fontId="2"/>
  </si>
  <si>
    <t>湖周行政事務組合</t>
    <rPh sb="0" eb="1">
      <t>コ</t>
    </rPh>
    <rPh sb="1" eb="2">
      <t>シュウ</t>
    </rPh>
    <rPh sb="2" eb="4">
      <t>ギョウセイ</t>
    </rPh>
    <rPh sb="4" eb="6">
      <t>ジム</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</si>
  <si>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</si>
  <si>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</si>
  <si>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</si>
  <si>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</si>
  <si>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</si>
  <si>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</si>
  <si>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おかや文化振興事業団　</t>
    <rPh sb="3" eb="5">
      <t>ブンカ</t>
    </rPh>
    <rPh sb="5" eb="7">
      <t>シンコウ</t>
    </rPh>
    <rPh sb="7" eb="10">
      <t>ジギョウダン</t>
    </rPh>
    <phoneticPr fontId="2"/>
  </si>
  <si>
    <t>諏訪湖勤労者福祉サービスセンター　</t>
    <rPh sb="0" eb="2">
      <t>スワ</t>
    </rPh>
    <rPh sb="2" eb="3">
      <t>コ</t>
    </rPh>
    <rPh sb="3" eb="6">
      <t>キンロウシャ</t>
    </rPh>
    <rPh sb="6" eb="8">
      <t>フクシ</t>
    </rPh>
    <phoneticPr fontId="2"/>
  </si>
  <si>
    <t>やまびこスケートの森　</t>
    <rPh sb="9" eb="10">
      <t>モリ</t>
    </rPh>
    <phoneticPr fontId="2"/>
  </si>
  <si>
    <t>岡谷市体育協会　</t>
    <rPh sb="0" eb="3">
      <t>オカヤシ</t>
    </rPh>
    <rPh sb="3" eb="5">
      <t>タイイク</t>
    </rPh>
    <rPh sb="5" eb="7">
      <t>キョウカイ</t>
    </rPh>
    <phoneticPr fontId="2"/>
  </si>
  <si>
    <t>岡谷市土地開発公社　</t>
    <rPh sb="0" eb="3">
      <t>オカヤシ</t>
    </rPh>
    <rPh sb="3" eb="5">
      <t>トチ</t>
    </rPh>
    <rPh sb="5" eb="7">
      <t>カイハツ</t>
    </rPh>
    <rPh sb="7" eb="9">
      <t>コウシャ</t>
    </rPh>
    <phoneticPr fontId="2"/>
  </si>
  <si>
    <t>ふるさとまちづくり基金</t>
    <rPh sb="9" eb="11">
      <t>キキン</t>
    </rPh>
    <phoneticPr fontId="18"/>
  </si>
  <si>
    <t>市営住宅整備基金</t>
    <rPh sb="0" eb="2">
      <t>シエイ</t>
    </rPh>
    <rPh sb="2" eb="4">
      <t>ジュウタク</t>
    </rPh>
    <rPh sb="4" eb="6">
      <t>セイビ</t>
    </rPh>
    <rPh sb="6" eb="8">
      <t>キキン</t>
    </rPh>
    <phoneticPr fontId="18"/>
  </si>
  <si>
    <t>社会福祉施設整備基金</t>
    <rPh sb="0" eb="2">
      <t>シャカイ</t>
    </rPh>
    <rPh sb="2" eb="4">
      <t>フクシ</t>
    </rPh>
    <rPh sb="4" eb="6">
      <t>シセツ</t>
    </rPh>
    <rPh sb="6" eb="8">
      <t>セイビ</t>
    </rPh>
    <rPh sb="8" eb="10">
      <t>キキン</t>
    </rPh>
    <phoneticPr fontId="18"/>
  </si>
  <si>
    <t>文化会館事業基金</t>
    <rPh sb="0" eb="2">
      <t>ブンカ</t>
    </rPh>
    <rPh sb="2" eb="4">
      <t>カイカン</t>
    </rPh>
    <rPh sb="4" eb="6">
      <t>ジギョウ</t>
    </rPh>
    <rPh sb="6" eb="8">
      <t>キキン</t>
    </rPh>
    <phoneticPr fontId="18"/>
  </si>
  <si>
    <t>工業技術振興基金</t>
    <rPh sb="0" eb="2">
      <t>コウギョウ</t>
    </rPh>
    <rPh sb="2" eb="4">
      <t>ギジュツ</t>
    </rPh>
    <rPh sb="4" eb="6">
      <t>シンコウ</t>
    </rPh>
    <rPh sb="6" eb="8">
      <t>キキン</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</si>
  <si>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</si>
  <si>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</si>
  <si>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</si>
  <si>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</si>
  <si>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</si>
  <si>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</si>
  <si>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</si>
  <si>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</si>
  <si>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</si>
  <si>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</si>
  <si>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</si>
  <si>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近年の大型の施設整備事業が影響し、類似団体平均と比較し高い水準にある。今後は地方債の新規発行を最小限に抑えるよう努めるが、公共施設等の老朽化に対し借入を行う必要が生じるため、施設の統廃合も進める必要がある。
・有形固定資産減価償却率については、類似団体平均を上回っている。市内の公共施設の老朽化が著しいことから、施設の統廃合を進め、維持管理経費の増加に歯止めをかけるよう努める。</t>
    <phoneticPr fontId="5"/>
  </si>
  <si>
    <t>　・将来負担比率、実質公債費比率、ともに平成27年度をピークに減少に転じている。大型の施設整備事業が完了したことによるものであり、今後も地方債の新規発行の抑制に努める。</t>
    <rPh sb="2" eb="4">
      <t>ショウライ</t>
    </rPh>
    <rPh sb="4" eb="6">
      <t>フタン</t>
    </rPh>
    <rPh sb="6" eb="8">
      <t>ヒリツ</t>
    </rPh>
    <rPh sb="9" eb="11">
      <t>ジッシツ</t>
    </rPh>
    <rPh sb="11" eb="14">
      <t>コウサイヒ</t>
    </rPh>
    <rPh sb="14" eb="16">
      <t>ヒリツ</t>
    </rPh>
    <rPh sb="20" eb="22">
      <t>ヘイセイ</t>
    </rPh>
    <rPh sb="24" eb="26">
      <t>ネンド</t>
    </rPh>
    <rPh sb="31" eb="33">
      <t>ゲンショウ</t>
    </rPh>
    <rPh sb="34" eb="35">
      <t>テン</t>
    </rPh>
    <rPh sb="40" eb="42">
      <t>オオガタ</t>
    </rPh>
    <rPh sb="43" eb="45">
      <t>シセツ</t>
    </rPh>
    <rPh sb="45" eb="47">
      <t>セイビ</t>
    </rPh>
    <rPh sb="47" eb="49">
      <t>ジギョウ</t>
    </rPh>
    <rPh sb="50" eb="52">
      <t>カンリョウ</t>
    </rPh>
    <rPh sb="65" eb="67">
      <t>コンゴ</t>
    </rPh>
    <rPh sb="68" eb="71">
      <t>チホウサイ</t>
    </rPh>
    <rPh sb="72" eb="74">
      <t>シンキ</t>
    </rPh>
    <rPh sb="74" eb="76">
      <t>ハッコウ</t>
    </rPh>
    <rPh sb="77" eb="79">
      <t>ヨクセイ</t>
    </rPh>
    <rPh sb="80" eb="8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</si>
</sst>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D2EF-41A2-8ED2-049B7D26ED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37481</c:v>
                </c:pt>
                <c:pt idx="1">
                  <c:v>43800</c:v>
                </c:pt>
                <c:pt idx="2">
                  <c:v>26415</c:v>
                </c:pt>
                <c:pt idx="3">
                  <c:v>22487</c:v>
                </c:pt>
                <c:pt idx="4">
                  <c:v>39221</c:v>
                </c:pt>
              </c:numCache>
            </c:numRef>
          </c:val>
          <c:smooth val="0"/>
          <c:extLst>
            <c:ext xmlns:c16="http://schemas.microsoft.com/office/drawing/2014/chart" uri="{C3380CC4-5D6E-409C-BE32-E72D297353CC}">
              <c16:uniqueId val="{00000001-D2EF-41A2-8ED2-049B7D26ED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5.96</c:v>
                </c:pt>
                <c:pt idx="1">
                  <c:v>5.69</c:v>
                </c:pt>
                <c:pt idx="2">
                  <c:v>6.21</c:v>
                </c:pt>
                <c:pt idx="3">
                  <c:v>6.07</c:v>
                </c:pt>
                <c:pt idx="4">
                  <c:v>6.26</c:v>
                </c:pt>
              </c:numCache>
            </c:numRef>
          </c:val>
          <c:extLst>
            <c:ext xmlns:c16="http://schemas.microsoft.com/office/drawing/2014/chart" uri="{C3380CC4-5D6E-409C-BE32-E72D297353CC}">
              <c16:uniqueId val="{00000000-B32C-4381-B5AB-D66E426DE95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8.4499999999999993</c:v>
                </c:pt>
                <c:pt idx="1">
                  <c:v>8.5399999999999991</c:v>
                </c:pt>
                <c:pt idx="2">
                  <c:v>9.4499999999999993</c:v>
                </c:pt>
                <c:pt idx="3">
                  <c:v>10.37</c:v>
                </c:pt>
                <c:pt idx="4">
                  <c:v>12.53</c:v>
                </c:pt>
              </c:numCache>
            </c:numRef>
          </c:val>
          <c:extLst>
            <c:ext xmlns:c16="http://schemas.microsoft.com/office/drawing/2014/chart" uri="{C3380CC4-5D6E-409C-BE32-E72D297353CC}">
              <c16:uniqueId val="{00000001-B32C-4381-B5AB-D66E426DE95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0.87</c:v>
                </c:pt>
                <c:pt idx="1">
                  <c:v>-0.32</c:v>
                </c:pt>
                <c:pt idx="2">
                  <c:v>1.35</c:v>
                </c:pt>
                <c:pt idx="3">
                  <c:v>0.68</c:v>
                </c:pt>
                <c:pt idx="4">
                  <c:v>2.44</c:v>
                </c:pt>
              </c:numCache>
            </c:numRef>
          </c:val>
          <c:smooth val="0"/>
          <c:extLst>
            <c:ext xmlns:c16="http://schemas.microsoft.com/office/drawing/2014/chart" uri="{C3380CC4-5D6E-409C-BE32-E72D297353CC}">
              <c16:uniqueId val="{00000002-B32C-4381-B5AB-D66E426DE95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0.42</c:v>
                </c:pt>
                <c:pt idx="2">
                  <c:v>#N/A</c:v>
                </c:pt>
                <c:pt idx="3">
                  <c:v>0.17</c:v>
                </c:pt>
                <c:pt idx="4">
                  <c:v>#N/A</c:v>
                </c:pt>
                <c:pt idx="5">
                  <c:v>0.17</c:v>
                </c:pt>
                <c:pt idx="6">
                  <c:v>#N/A</c:v>
                </c:pt>
                <c:pt idx="7">
                  <c:v>0.19</c:v>
                </c:pt>
                <c:pt idx="8">
                  <c:v>#N/A</c:v>
                </c:pt>
                <c:pt idx="9">
                  <c:v>0.19</c:v>
                </c:pt>
              </c:numCache>
            </c:numRef>
          </c:val>
          <c:extLst>
            <c:ext xmlns:c16="http://schemas.microsoft.com/office/drawing/2014/chart" uri="{C3380CC4-5D6E-409C-BE32-E72D297353CC}">
              <c16:uniqueId val="{00000000-D384-4B8D-A072-CD3D45DBB0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84-4B8D-A072-CD3D45DBB06B}"/>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0.11</c:v>
                </c:pt>
                <c:pt idx="4">
                  <c:v>#N/A</c:v>
                </c:pt>
                <c:pt idx="5">
                  <c:v>0.12</c:v>
                </c:pt>
                <c:pt idx="6">
                  <c:v>#N/A</c:v>
                </c:pt>
                <c:pt idx="7">
                  <c:v>0.12</c:v>
                </c:pt>
                <c:pt idx="8">
                  <c:v>#N/A</c:v>
                </c:pt>
                <c:pt idx="9">
                  <c:v>0.19</c:v>
                </c:pt>
              </c:numCache>
            </c:numRef>
          </c:val>
          <c:extLst>
            <c:ext xmlns:c16="http://schemas.microsoft.com/office/drawing/2014/chart" uri="{C3380CC4-5D6E-409C-BE32-E72D297353CC}">
              <c16:uniqueId val="{00000002-D384-4B8D-A072-CD3D45DBB06B}"/>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0.26</c:v>
                </c:pt>
                <c:pt idx="2">
                  <c:v>#N/A</c:v>
                </c:pt>
                <c:pt idx="3">
                  <c:v>0.27</c:v>
                </c:pt>
                <c:pt idx="4">
                  <c:v>#N/A</c:v>
                </c:pt>
                <c:pt idx="5">
                  <c:v>0.54</c:v>
                </c:pt>
                <c:pt idx="6">
                  <c:v>#N/A</c:v>
                </c:pt>
                <c:pt idx="7">
                  <c:v>0.42</c:v>
                </c:pt>
                <c:pt idx="8">
                  <c:v>#N/A</c:v>
                </c:pt>
                <c:pt idx="9">
                  <c:v>0.49</c:v>
                </c:pt>
              </c:numCache>
            </c:numRef>
          </c:val>
          <c:extLst>
            <c:ext xmlns:c16="http://schemas.microsoft.com/office/drawing/2014/chart" uri="{C3380CC4-5D6E-409C-BE32-E72D297353CC}">
              <c16:uniqueId val="{00000003-D384-4B8D-A072-CD3D45DBB06B}"/>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0.57999999999999996</c:v>
                </c:pt>
                <c:pt idx="2">
                  <c:v>#N/A</c:v>
                </c:pt>
                <c:pt idx="3">
                  <c:v>0.99</c:v>
                </c:pt>
                <c:pt idx="4">
                  <c:v>#N/A</c:v>
                </c:pt>
                <c:pt idx="5">
                  <c:v>1.88</c:v>
                </c:pt>
                <c:pt idx="6">
                  <c:v>#N/A</c:v>
                </c:pt>
                <c:pt idx="7">
                  <c:v>0.56999999999999995</c:v>
                </c:pt>
                <c:pt idx="8">
                  <c:v>#N/A</c:v>
                </c:pt>
                <c:pt idx="9">
                  <c:v>0.5</c:v>
                </c:pt>
              </c:numCache>
            </c:numRef>
          </c:val>
          <c:extLst>
            <c:ext xmlns:c16="http://schemas.microsoft.com/office/drawing/2014/chart" uri="{C3380CC4-5D6E-409C-BE32-E72D297353CC}">
              <c16:uniqueId val="{00000004-D384-4B8D-A072-CD3D45DBB06B}"/>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8.7200000000000006</c:v>
                </c:pt>
                <c:pt idx="2">
                  <c:v>#N/A</c:v>
                </c:pt>
                <c:pt idx="3">
                  <c:v>8.66</c:v>
                </c:pt>
                <c:pt idx="4">
                  <c:v>#N/A</c:v>
                </c:pt>
                <c:pt idx="5">
                  <c:v>7.15</c:v>
                </c:pt>
                <c:pt idx="6">
                  <c:v>#N/A</c:v>
                </c:pt>
                <c:pt idx="7">
                  <c:v>6.34</c:v>
                </c:pt>
                <c:pt idx="8">
                  <c:v>#N/A</c:v>
                </c:pt>
                <c:pt idx="9">
                  <c:v>2.54</c:v>
                </c:pt>
              </c:numCache>
            </c:numRef>
          </c:val>
          <c:extLst>
            <c:ext xmlns:c16="http://schemas.microsoft.com/office/drawing/2014/chart" uri="{C3380CC4-5D6E-409C-BE32-E72D297353CC}">
              <c16:uniqueId val="{00000005-D384-4B8D-A072-CD3D45DBB06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5.68</c:v>
                </c:pt>
                <c:pt idx="2">
                  <c:v>#N/A</c:v>
                </c:pt>
                <c:pt idx="3">
                  <c:v>5.4</c:v>
                </c:pt>
                <c:pt idx="4">
                  <c:v>#N/A</c:v>
                </c:pt>
                <c:pt idx="5">
                  <c:v>5.65</c:v>
                </c:pt>
                <c:pt idx="6">
                  <c:v>#N/A</c:v>
                </c:pt>
                <c:pt idx="7">
                  <c:v>5.63</c:v>
                </c:pt>
                <c:pt idx="8">
                  <c:v>#N/A</c:v>
                </c:pt>
                <c:pt idx="9">
                  <c:v>5.75</c:v>
                </c:pt>
              </c:numCache>
            </c:numRef>
          </c:val>
          <c:extLst>
            <c:ext xmlns:c16="http://schemas.microsoft.com/office/drawing/2014/chart" uri="{C3380CC4-5D6E-409C-BE32-E72D297353CC}">
              <c16:uniqueId val="{00000006-D384-4B8D-A072-CD3D45DBB06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11.93</c:v>
                </c:pt>
                <c:pt idx="2">
                  <c:v>#N/A</c:v>
                </c:pt>
                <c:pt idx="3">
                  <c:v>12.81</c:v>
                </c:pt>
                <c:pt idx="4">
                  <c:v>#N/A</c:v>
                </c:pt>
                <c:pt idx="5">
                  <c:v>12.53</c:v>
                </c:pt>
                <c:pt idx="6">
                  <c:v>#N/A</c:v>
                </c:pt>
                <c:pt idx="7">
                  <c:v>12.91</c:v>
                </c:pt>
                <c:pt idx="8">
                  <c:v>#N/A</c:v>
                </c:pt>
                <c:pt idx="9">
                  <c:v>12.28</c:v>
                </c:pt>
              </c:numCache>
            </c:numRef>
          </c:val>
          <c:extLst>
            <c:ext xmlns:c16="http://schemas.microsoft.com/office/drawing/2014/chart" uri="{C3380CC4-5D6E-409C-BE32-E72D297353CC}">
              <c16:uniqueId val="{00000007-D384-4B8D-A072-CD3D45DBB0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12.33</c:v>
                </c:pt>
                <c:pt idx="2">
                  <c:v>#N/A</c:v>
                </c:pt>
                <c:pt idx="3">
                  <c:v>13.36</c:v>
                </c:pt>
                <c:pt idx="4">
                  <c:v>#N/A</c:v>
                </c:pt>
                <c:pt idx="5">
                  <c:v>13.93</c:v>
                </c:pt>
                <c:pt idx="6">
                  <c:v>#N/A</c:v>
                </c:pt>
                <c:pt idx="7">
                  <c:v>13.59</c:v>
                </c:pt>
                <c:pt idx="8">
                  <c:v>#N/A</c:v>
                </c:pt>
                <c:pt idx="9">
                  <c:v>12.72</c:v>
                </c:pt>
              </c:numCache>
            </c:numRef>
          </c:val>
          <c:extLst>
            <c:ext xmlns:c16="http://schemas.microsoft.com/office/drawing/2014/chart" uri="{C3380CC4-5D6E-409C-BE32-E72D297353CC}">
              <c16:uniqueId val="{00000008-D384-4B8D-A072-CD3D45DBB06B}"/>
            </c:ext>
          </c:extLst>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3.27</c:v>
                </c:pt>
                <c:pt idx="1">
                  <c:v>#N/A</c:v>
                </c:pt>
                <c:pt idx="2">
                  <c:v>2.84</c:v>
                </c:pt>
                <c:pt idx="3">
                  <c:v>#N/A</c:v>
                </c:pt>
                <c:pt idx="4">
                  <c:v>2.76</c:v>
                </c:pt>
                <c:pt idx="5">
                  <c:v>#N/A</c:v>
                </c:pt>
                <c:pt idx="6">
                  <c:v>2.76</c:v>
                </c:pt>
                <c:pt idx="7">
                  <c:v>#N/A</c:v>
                </c:pt>
                <c:pt idx="8">
                  <c:v>2.34</c:v>
                </c:pt>
                <c:pt idx="9">
                  <c:v>#N/A</c:v>
                </c:pt>
              </c:numCache>
            </c:numRef>
          </c:val>
          <c:extLst>
            <c:ext xmlns:c16="http://schemas.microsoft.com/office/drawing/2014/chart" uri="{C3380CC4-5D6E-409C-BE32-E72D297353CC}">
              <c16:uniqueId val="{00000009-D384-4B8D-A072-CD3D45DBB0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2331</c:v>
                </c:pt>
                <c:pt idx="5">
                  <c:v>2278</c:v>
                </c:pt>
                <c:pt idx="8">
                  <c:v>2311</c:v>
                </c:pt>
                <c:pt idx="11">
                  <c:v>2250</c:v>
                </c:pt>
                <c:pt idx="14">
                  <c:v>2192</c:v>
                </c:pt>
              </c:numCache>
            </c:numRef>
          </c:val>
          <c:extLst>
            <c:ext xmlns:c16="http://schemas.microsoft.com/office/drawing/2014/chart" uri="{C3380CC4-5D6E-409C-BE32-E72D297353CC}">
              <c16:uniqueId val="{00000000-50F8-4DE4-B607-3B9052C838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50F8-4DE4-B607-3B9052C838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43</c:v>
                </c:pt>
                <c:pt idx="3">
                  <c:v>36</c:v>
                </c:pt>
                <c:pt idx="6">
                  <c:v>28</c:v>
                </c:pt>
                <c:pt idx="9">
                  <c:v>12</c:v>
                </c:pt>
                <c:pt idx="12">
                  <c:v>12</c:v>
                </c:pt>
              </c:numCache>
            </c:numRef>
          </c:val>
          <c:extLst>
            <c:ext xmlns:c16="http://schemas.microsoft.com/office/drawing/2014/chart" uri="{C3380CC4-5D6E-409C-BE32-E72D297353CC}">
              <c16:uniqueId val="{00000002-50F8-4DE4-B607-3B9052C838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123</c:v>
                </c:pt>
                <c:pt idx="3">
                  <c:v>83</c:v>
                </c:pt>
                <c:pt idx="6">
                  <c:v>106</c:v>
                </c:pt>
                <c:pt idx="9">
                  <c:v>129</c:v>
                </c:pt>
                <c:pt idx="12">
                  <c:v>208</c:v>
                </c:pt>
              </c:numCache>
            </c:numRef>
          </c:val>
          <c:extLst>
            <c:ext xmlns:c16="http://schemas.microsoft.com/office/drawing/2014/chart" uri="{C3380CC4-5D6E-409C-BE32-E72D297353CC}">
              <c16:uniqueId val="{00000003-50F8-4DE4-B607-3B9052C838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821</c:v>
                </c:pt>
                <c:pt idx="3">
                  <c:v>596</c:v>
                </c:pt>
                <c:pt idx="6">
                  <c:v>608</c:v>
                </c:pt>
                <c:pt idx="9">
                  <c:v>572</c:v>
                </c:pt>
                <c:pt idx="12">
                  <c:v>555</c:v>
                </c:pt>
              </c:numCache>
            </c:numRef>
          </c:val>
          <c:extLst>
            <c:ext xmlns:c16="http://schemas.microsoft.com/office/drawing/2014/chart" uri="{C3380CC4-5D6E-409C-BE32-E72D297353CC}">
              <c16:uniqueId val="{00000004-50F8-4DE4-B607-3B9052C838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F8-4DE4-B607-3B9052C838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F8-4DE4-B607-3B9052C838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2607</c:v>
                </c:pt>
                <c:pt idx="3">
                  <c:v>2671</c:v>
                </c:pt>
                <c:pt idx="6">
                  <c:v>2587</c:v>
                </c:pt>
                <c:pt idx="9">
                  <c:v>2516</c:v>
                </c:pt>
                <c:pt idx="12">
                  <c:v>2299</c:v>
                </c:pt>
              </c:numCache>
            </c:numRef>
          </c:val>
          <c:extLst>
            <c:ext xmlns:c16="http://schemas.microsoft.com/office/drawing/2014/chart" uri="{C3380CC4-5D6E-409C-BE32-E72D297353CC}">
              <c16:uniqueId val="{00000007-50F8-4DE4-B607-3B9052C838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1264</c:v>
                </c:pt>
                <c:pt idx="2">
                  <c:v>#N/A</c:v>
                </c:pt>
                <c:pt idx="3">
                  <c:v>#N/A</c:v>
                </c:pt>
                <c:pt idx="4">
                  <c:v>1109</c:v>
                </c:pt>
                <c:pt idx="5">
                  <c:v>#N/A</c:v>
                </c:pt>
                <c:pt idx="6">
                  <c:v>#N/A</c:v>
                </c:pt>
                <c:pt idx="7">
                  <c:v>1018</c:v>
                </c:pt>
                <c:pt idx="8">
                  <c:v>#N/A</c:v>
                </c:pt>
                <c:pt idx="9">
                  <c:v>#N/A</c:v>
                </c:pt>
                <c:pt idx="10">
                  <c:v>979</c:v>
                </c:pt>
                <c:pt idx="11">
                  <c:v>#N/A</c:v>
                </c:pt>
                <c:pt idx="12">
                  <c:v>#N/A</c:v>
                </c:pt>
                <c:pt idx="13">
                  <c:v>882</c:v>
                </c:pt>
                <c:pt idx="14">
                  <c:v>#N/A</c:v>
                </c:pt>
              </c:numCache>
            </c:numRef>
          </c:val>
          <c:smooth val="0"/>
          <c:extLst>
            <c:ext xmlns:c16="http://schemas.microsoft.com/office/drawing/2014/chart" uri="{C3380CC4-5D6E-409C-BE32-E72D297353CC}">
              <c16:uniqueId val="{00000008-50F8-4DE4-B607-3B9052C838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23161</c:v>
                </c:pt>
                <c:pt idx="5">
                  <c:v>23159</c:v>
                </c:pt>
                <c:pt idx="8">
                  <c:v>22332</c:v>
                </c:pt>
                <c:pt idx="11">
                  <c:v>21906</c:v>
                </c:pt>
                <c:pt idx="14">
                  <c:v>21394</c:v>
                </c:pt>
              </c:numCache>
            </c:numRef>
          </c:val>
          <c:extLst>
            <c:ext xmlns:c16="http://schemas.microsoft.com/office/drawing/2014/chart" uri="{C3380CC4-5D6E-409C-BE32-E72D297353CC}">
              <c16:uniqueId val="{00000000-9BAD-4180-A4B4-971D2E1659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2490</c:v>
                </c:pt>
                <c:pt idx="5">
                  <c:v>2124</c:v>
                </c:pt>
                <c:pt idx="8">
                  <c:v>1845</c:v>
                </c:pt>
                <c:pt idx="11">
                  <c:v>1580</c:v>
                </c:pt>
                <c:pt idx="14">
                  <c:v>1466</c:v>
                </c:pt>
              </c:numCache>
            </c:numRef>
          </c:val>
          <c:extLst>
            <c:ext xmlns:c16="http://schemas.microsoft.com/office/drawing/2014/chart" uri="{C3380CC4-5D6E-409C-BE32-E72D297353CC}">
              <c16:uniqueId val="{00000001-9BAD-4180-A4B4-971D2E1659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2479</c:v>
                </c:pt>
                <c:pt idx="5">
                  <c:v>2550</c:v>
                </c:pt>
                <c:pt idx="8">
                  <c:v>3066</c:v>
                </c:pt>
                <c:pt idx="11">
                  <c:v>3549</c:v>
                </c:pt>
                <c:pt idx="14">
                  <c:v>3896</c:v>
                </c:pt>
              </c:numCache>
            </c:numRef>
          </c:val>
          <c:extLst>
            <c:ext xmlns:c16="http://schemas.microsoft.com/office/drawing/2014/chart" uri="{C3380CC4-5D6E-409C-BE32-E72D297353CC}">
              <c16:uniqueId val="{00000002-9BAD-4180-A4B4-971D2E1659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AD-4180-A4B4-971D2E1659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AD-4180-A4B4-971D2E1659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AD-4180-A4B4-971D2E1659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3262</c:v>
                </c:pt>
                <c:pt idx="3">
                  <c:v>3343</c:v>
                </c:pt>
                <c:pt idx="6">
                  <c:v>3385</c:v>
                </c:pt>
                <c:pt idx="9">
                  <c:v>2842</c:v>
                </c:pt>
                <c:pt idx="12">
                  <c:v>2929</c:v>
                </c:pt>
              </c:numCache>
            </c:numRef>
          </c:val>
          <c:extLst>
            <c:ext xmlns:c16="http://schemas.microsoft.com/office/drawing/2014/chart" uri="{C3380CC4-5D6E-409C-BE32-E72D297353CC}">
              <c16:uniqueId val="{00000006-9BAD-4180-A4B4-971D2E1659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1995</c:v>
                </c:pt>
                <c:pt idx="3">
                  <c:v>2412</c:v>
                </c:pt>
                <c:pt idx="6">
                  <c:v>2315</c:v>
                </c:pt>
                <c:pt idx="9">
                  <c:v>2242</c:v>
                </c:pt>
                <c:pt idx="12">
                  <c:v>2050</c:v>
                </c:pt>
              </c:numCache>
            </c:numRef>
          </c:val>
          <c:extLst>
            <c:ext xmlns:c16="http://schemas.microsoft.com/office/drawing/2014/chart" uri="{C3380CC4-5D6E-409C-BE32-E72D297353CC}">
              <c16:uniqueId val="{00000007-9BAD-4180-A4B4-971D2E1659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11839</c:v>
                </c:pt>
                <c:pt idx="3">
                  <c:v>9928</c:v>
                </c:pt>
                <c:pt idx="6">
                  <c:v>8996</c:v>
                </c:pt>
                <c:pt idx="9">
                  <c:v>6989</c:v>
                </c:pt>
                <c:pt idx="12">
                  <c:v>6704</c:v>
                </c:pt>
              </c:numCache>
            </c:numRef>
          </c:val>
          <c:extLst>
            <c:ext xmlns:c16="http://schemas.microsoft.com/office/drawing/2014/chart" uri="{C3380CC4-5D6E-409C-BE32-E72D297353CC}">
              <c16:uniqueId val="{00000008-9BAD-4180-A4B4-971D2E1659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96</c:v>
                </c:pt>
                <c:pt idx="3">
                  <c:v>43</c:v>
                </c:pt>
                <c:pt idx="6">
                  <c:v>12</c:v>
                </c:pt>
                <c:pt idx="9">
                  <c:v>0</c:v>
                </c:pt>
                <c:pt idx="12">
                  <c:v>92</c:v>
                </c:pt>
              </c:numCache>
            </c:numRef>
          </c:val>
          <c:extLst>
            <c:ext xmlns:c16="http://schemas.microsoft.com/office/drawing/2014/chart" uri="{C3380CC4-5D6E-409C-BE32-E72D297353CC}">
              <c16:uniqueId val="{00000009-9BAD-4180-A4B4-971D2E1659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25221</c:v>
                </c:pt>
                <c:pt idx="3">
                  <c:v>25115</c:v>
                </c:pt>
                <c:pt idx="6">
                  <c:v>24073</c:v>
                </c:pt>
                <c:pt idx="9">
                  <c:v>22903</c:v>
                </c:pt>
                <c:pt idx="12">
                  <c:v>22597</c:v>
                </c:pt>
              </c:numCache>
            </c:numRef>
          </c:val>
          <c:extLst>
            <c:ext xmlns:c16="http://schemas.microsoft.com/office/drawing/2014/chart" uri="{C3380CC4-5D6E-409C-BE32-E72D297353CC}">
              <c16:uniqueId val="{0000000A-9BAD-4180-A4B4-971D2E1659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14282</c:v>
                </c:pt>
                <c:pt idx="2">
                  <c:v>#N/A</c:v>
                </c:pt>
                <c:pt idx="3">
                  <c:v>#N/A</c:v>
                </c:pt>
                <c:pt idx="4">
                  <c:v>13007</c:v>
                </c:pt>
                <c:pt idx="5">
                  <c:v>#N/A</c:v>
                </c:pt>
                <c:pt idx="6">
                  <c:v>#N/A</c:v>
                </c:pt>
                <c:pt idx="7">
                  <c:v>11538</c:v>
                </c:pt>
                <c:pt idx="8">
                  <c:v>#N/A</c:v>
                </c:pt>
                <c:pt idx="9">
                  <c:v>#N/A</c:v>
                </c:pt>
                <c:pt idx="10">
                  <c:v>7941</c:v>
                </c:pt>
                <c:pt idx="11">
                  <c:v>#N/A</c:v>
                </c:pt>
                <c:pt idx="12">
                  <c:v>#N/A</c:v>
                </c:pt>
                <c:pt idx="13">
                  <c:v>7617</c:v>
                </c:pt>
                <c:pt idx="14">
                  <c:v>#N/A</c:v>
                </c:pt>
              </c:numCache>
            </c:numRef>
          </c:val>
          <c:smooth val="0"/>
          <c:extLst>
            <c:ext xmlns:c16="http://schemas.microsoft.com/office/drawing/2014/chart" uri="{C3380CC4-5D6E-409C-BE32-E72D297353CC}">
              <c16:uniqueId val="{0000000B-9BAD-4180-A4B4-971D2E1659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1112</c:v>
                </c:pt>
                <c:pt idx="1">
                  <c:v>1212</c:v>
                </c:pt>
                <c:pt idx="2">
                  <c:v>1473</c:v>
                </c:pt>
              </c:numCache>
            </c:numRef>
          </c:val>
          <c:extLst>
            <c:ext xmlns:c16="http://schemas.microsoft.com/office/drawing/2014/chart" uri="{C3380CC4-5D6E-409C-BE32-E72D297353CC}">
              <c16:uniqueId val="{00000000-4B21-4073-8223-6B086C48E6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110</c:v>
                </c:pt>
                <c:pt idx="1">
                  <c:v>180</c:v>
                </c:pt>
                <c:pt idx="2">
                  <c:v>230</c:v>
                </c:pt>
              </c:numCache>
            </c:numRef>
          </c:val>
          <c:extLst>
            <c:ext xmlns:c16="http://schemas.microsoft.com/office/drawing/2014/chart" uri="{C3380CC4-5D6E-409C-BE32-E72D297353CC}">
              <c16:uniqueId val="{00000001-4B21-4073-8223-6B086C48E6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1819</c:v>
                </c:pt>
                <c:pt idx="1">
                  <c:v>1982</c:v>
                </c:pt>
                <c:pt idx="2">
                  <c:v>2021</c:v>
                </c:pt>
              </c:numCache>
            </c:numRef>
          </c:val>
          <c:extLst>
            <c:ext xmlns:c16="http://schemas.microsoft.com/office/drawing/2014/chart" uri="{C3380CC4-5D6E-409C-BE32-E72D297353CC}">
              <c16:uniqueId val="{00000002-4B21-4073-8223-6B086C48E6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{BD819CCB-10F3-4643-9659-5C13EE11F51A}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84-4488-BD17-E0CD6B650F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{45C6FF18-CC62-4615-9D00-A553E894E80E}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84-4488-BD17-E0CD6B650F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{29323F54-4E45-42ED-B51C-6C8155B8CEA2}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84-4488-BD17-E0CD6B650F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{8CD5984D-CB2D-4F18-B7CB-2BFBF2A1AAC7}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84-4488-BD17-E0CD6B650F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{2001F63F-596C-4DAA-8196-777A3106A77C}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84-4488-BD17-E0CD6B650F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{84DAB363-3262-4BDD-A922-EF90F9A48BB1}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84-4488-BD17-E0CD6B650F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{B8A2471C-186C-43DF-A738-9031B3EFD18A}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84-4488-BD17-E0CD6B650F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{F38F0BE6-75F0-4DAE-9790-1CFEBDCB08A1}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84-4488-BD17-E0CD6B650F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{4BEF0993-558B-4336-892F-78DFD90BAB34}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84-4488-BD17-E0CD6B650F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62.5</c:v>
                </c:pt>
                <c:pt idx="16">
                  <c:v>63.4</c:v>
                </c:pt>
                <c:pt idx="24">
                  <c:v>64.8</c:v>
                </c:pt>
                <c:pt idx="32">
                  <c:v>65.5</c:v>
                </c:pt>
              </c:numCache>
            </c:numRef>
          </c:xVal>
          <c:yVal>
            <c:numRef>
              <c:f>公会計指標分析・財政指標組合せ分析表!$BP$51:$DC$51</c:f>
              <c:numCache>
                <c:formatCode>#,##0.0;"▲ "#,##0.0</c:formatCode>
                <c:ptCount val="40"/>
                <c:pt idx="8">
                  <c:v>131.1</c:v>
                </c:pt>
                <c:pt idx="16">
                  <c:v>117.4</c:v>
                </c:pt>
                <c:pt idx="24">
                  <c:v>81.099999999999994</c:v>
                </c:pt>
                <c:pt idx="32">
                  <c:v>76.900000000000006</c:v>
                </c:pt>
              </c:numCache>
            </c:numRef>
          </c:yVal>
          <c:smooth val="0"/>
          <c:extLst>
            <c:ext xmlns:c16="http://schemas.microsoft.com/office/drawing/2014/chart" uri="{C3380CC4-5D6E-409C-BE32-E72D297353CC}">
              <c16:uniqueId val="{00000009-0E84-4488-BD17-E0CD6B650F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{96D8D04D-2A6E-4629-8260-BC21125B6A54}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84-4488-BD17-E0CD6B650F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{F5FE3080-7F9E-4B84-9C6F-558BE80711B0}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84-4488-BD17-E0CD6B650F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{F666FC0E-1C0A-4637-8EF1-502D8D0E4CEF}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84-4488-BD17-E0CD6B650F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{07C2DAB0-396C-4D0F-9866-2FB541CE3E32}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84-4488-BD17-E0CD6B650F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{79C189FA-677F-442C-88B7-96EF6C906E16}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84-4488-BD17-E0CD6B650F9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{E71E10DB-C357-4BEE-86BB-D07E08025FEB}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84-4488-BD17-E0CD6B650F9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{CABA1B3F-71F4-4834-97A7-100371576389}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84-4488-BD17-E0CD6B650F9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{9BF72B07-4D45-42CE-86FD-C6EE8718AA2A}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84-4488-BD17-E0CD6B650F9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{7CD534DD-4BDA-450D-974F-39B2773A58C4}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84-4488-BD17-E0CD6B650F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0E84-4488-BD17-E0CD6B650F99}"/>
            </c:ext>
          </c:extLst>
        </c:ser>
        <c:dLbls>
          <c:showLegendKey val="0"/>
          <c:showVal val="1"/>
          <c:showCatName val="0"/>
          <c:showSerName val="0"/>
          <c:showPercent val="0"/>
          <c:showBubbleSize val="0"/>
        </c:dLbls>
        <c:axId val="46179840"/>
        <c:axId val="46181760"/>
      </c:scatterChart>
      <c:valAx>
        <c:axId val="46179840"/>
        <c:scaling>
          <c:orientation val="minMax"/>
          <c:max val="66.1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{F1E0E824-36BC-46F3-886D-3F36D342BD85}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01E-4AC6-B212-9786F44716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{21055A8B-8EA6-4AF7-8A63-771AD6D57C4A}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E-4AC6-B212-9786F44716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{BD81797F-0883-41E8-93F6-2061F7A22166}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E-4AC6-B212-9786F44716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{54C460E0-F7C5-4C69-8CC6-8A16376531D3}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E-4AC6-B212-9786F44716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{3CA84B4D-56F8-4B0D-8056-3CCAF10C3D6D}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E-4AC6-B212-9786F44716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{A5D2656A-C222-4996-BF84-6ADC2DB1CB7D}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01E-4AC6-B212-9786F44716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{E1AF2978-A306-4E3C-9862-C0419559F65F}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01E-4AC6-B212-9786F44716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{718A2C4A-04F1-4C17-BC3C-DEE3FEE1DD86}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01E-4AC6-B212-9786F44716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{1CE99765-8141-40A0-8CED-D35CCE43F6B5}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01E-4AC6-B212-9786F44716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11.8</c:v>
                </c:pt>
                <c:pt idx="16">
                  <c:v>11.3</c:v>
                </c:pt>
                <c:pt idx="24">
                  <c:v>10.5</c:v>
                </c:pt>
                <c:pt idx="32">
                  <c:v>9.6999999999999993</c:v>
                </c:pt>
              </c:numCache>
            </c:numRef>
          </c:xVal>
          <c:yVal>
            <c:numRef>
              <c:f>公会計指標分析・財政指標組合せ分析表!$BP$73:$DC$73</c:f>
              <c:numCache>
                <c:formatCode>#,##0.0;"▲ "#,##0.0</c:formatCode>
                <c:ptCount val="40"/>
                <c:pt idx="0">
                  <c:v>142.80000000000001</c:v>
                </c:pt>
                <c:pt idx="8">
                  <c:v>131.1</c:v>
                </c:pt>
                <c:pt idx="16">
                  <c:v>117.4</c:v>
                </c:pt>
                <c:pt idx="24">
                  <c:v>81.099999999999994</c:v>
                </c:pt>
                <c:pt idx="32">
                  <c:v>76.900000000000006</c:v>
                </c:pt>
              </c:numCache>
            </c:numRef>
          </c:yVal>
          <c:smooth val="0"/>
          <c:extLst>
            <c:ext xmlns:c16="http://schemas.microsoft.com/office/drawing/2014/chart" uri="{C3380CC4-5D6E-409C-BE32-E72D297353CC}">
              <c16:uniqueId val="{00000009-201E-4AC6-B212-9786F44716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{4C10CC5B-026A-4B09-90D7-C2C6C72F5537}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01E-4AC6-B212-9786F44716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{4064AB74-961A-4AFF-9EF5-3B5A09C54CD2}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E-4AC6-B212-9786F44716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{A960E3D2-6DD6-4788-861D-7F3A24D1F73B}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E-4AC6-B212-9786F44716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{9D919E4A-B1CF-4053-BE5F-77FFEEEB0455}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E-4AC6-B212-9786F44716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{13FDE5F8-60C1-490B-81A0-1F67B5AE533B}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E-4AC6-B212-9786F44716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{40F8C583-4237-4931-8542-BEB4A4FA5F61}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01E-4AC6-B212-9786F44716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{2D23A925-266C-4ABD-990E-2F66808369B4}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01E-4AC6-B212-9786F44716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{8E4D7F15-E037-4AEE-93FB-FCD017098ED5}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01E-4AC6-B212-9786F44716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{18D54E57-6580-4F46-BB6D-6E21919C42A4}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01E-4AC6-B212-9786F44716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201E-4AC6-B212-9786F4471619}"/>
            </c:ext>
          </c:extLst>
        </c:ser>
        <c:dLbls>
          <c:showLegendKey val="0"/>
          <c:showVal val="1"/>
          <c:showCatName val="0"/>
          <c:showSerName val="0"/>
          <c:showPercent val="0"/>
          <c:showBubbleSize val="0"/>
        </c:dLbls>
        <c:axId val="84219776"/>
        <c:axId val="84234240"/>
      </c:scatterChart>
      <c:valAx>
        <c:axId val="84219776"/>
        <c:scaling>
          <c:orientation val="minMax"/>
          <c:max val="12.5"/>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600">
              <a:latin typeface="ＭＳ ゴシック" pitchFamily="49" charset="-128"/>
              <a:ea typeface="ＭＳ ゴシック"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組合等が起こした地方債の元利償還金に対する負担金等が増となったものの、元利償還金及び公営企業債の元利償還金に対する繰入金等が減となったことに伴い、実質公債費比率の分子全体で減となった。</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キャップ制の徹底による地方債残高の抑制を図るとともに、事業の緊急性や優先度のほか、後年度の財政負担の影響等を検討したうえで、市債の適正な発行と管理を行い、健全財政の維持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一般会計等に係る地方債の現在高及び公営企業会計の起債残高の減に伴う公営企業債等繰入見込額が減となったことに加え、充当可能基金が増となったことに伴い、将来負担比率の分子全体で減となった。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類似団体と比較すると高い数値であることから、一般会計の地方債残高については、今後も引き続き、キャップ制の徹底により残高の抑制に努め、健全で将来にわたって持続可能な財政運営を推進す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長野県岡谷市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財政改革の取り組みによる歳出削減の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効果</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やふるさと納税による寄附金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の増など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、近年基金残高は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人口減少等により、市税収入や地方交付税</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をはじめとした</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一般財源総額は、今後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も減少が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見込まれるなか、全国</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的に</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自然災害</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が多発している状況や</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ロ</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ナウ</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イ</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ルス感染症による影響</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不透明であること等を</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考慮する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将来起こりうるリスクに適切に対応できるよう</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基金残高の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確</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保</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についてより一層</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留意する必要があることから、将来にわたる安定した財政運営の推進に向け、予算の効率的かつ効果的な執行に努めることにより、</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繰入額の抑制を図るなど、引き続き基金残高</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確保に努める。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岡谷市行財政改革プログラム（令和元年度～令和５年度）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掲げている「持続可能な行財政運営の推進」に向け、事務事業の見直しや業務の効率化等を推進するとともに、歳入に見合った歳出規模への転換を図り、基金に頼らない安定的で持続可能な行財政基盤の確立に向けてより一層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・ふるさとまちづくり基金：自ら考え自ら行う地域づくりを進めるための財源に充てる場合。</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・市営住宅整備基金：市営住宅の建設整備又は地方債の償還をする場合。</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・社会福祉施設整備基金：岡谷市社会福祉施設を整備する場合。</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・文化会館事業基金：岡谷市文化会館の行う文化事業及び施設整備事業の財源に充てる場合。</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・工業技術振興基金：工業技術振興及びその関連施設整備等を図るための財源に充てる場合。</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・決算余剰金やふるさと納税による寄附金を積立てたことによる増加</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やインフラ施設等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老朽化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対策に要する経費等の増が見込まれていることから、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予算の効率的かつ効果的な執行に努め、基金からの繰入額の抑制を図るとともに、引き続き、基金残高の確保に努める。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・令和元年度に決算余剰金を２６０百万円積立てたことによる増加。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岡谷市行財政改革プログラム（令和元年度～令和５年度）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目標数値として設定している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令和５年度末の財政調整基金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減債基残高１５億円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の確保に向け、取組を推進する。</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・令和元年度に決算余剰金を５０百万円積立てたことによる増加。</a:t>
          </a:r>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・「岡谷市行財政改革プログラム（令和元年度～令和５年度）」において目標数値として設定している令和５年度末の財政調整基金・減債基残高１５億円の確保に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け、取組を推進する。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6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49,413
48,522
85.10
20,184,238
19,362,435
735,722
11,750,683
22,597,026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30.4</a:t>
          </a:r>
          <a:r>
            <a:rPr kumimoji="1" lang="ja-JP" altLang="en-US" sz="1100">
              <a:latin typeface="ＭＳ Ｐゴシック" panose="020B0600070205080204" pitchFamily="50" charset="-128"/>
              <a:ea typeface="ＭＳ Ｐゴシック" panose="020B0600070205080204" pitchFamily="50" charset="-128"/>
            </a:rPr>
            <a:t>万㎡から</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万㎡に縮減する必要があるとした。</a:t>
          </a:r>
        </a:p>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有形固定資産減価償却率は上昇傾向にあるため、計画の目標値に向けた施設の統廃合をより一層進めていく必要がある。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47625</xdr:rowOff>
    </xdr:from>
    <xdr:to>
      <xdr:col>23</xdr:col>
      <xdr:colOff>136525</xdr:colOff>
      <xdr:row>32</xdr:row>
      <xdr:rowOff>149225</xdr:rowOff>
    </xdr:to>
    <xdr:sp macro="" textlink="">
      <xdr:nvSpPr>
        <xdr:cNvPr id="83" name="楕円 82"/>
        <xdr:cNvSpPr/>
      </xdr:nvSpPr>
      <xdr:spPr>
        <a:xfrm>
          <a:off x="4711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26052</xdr:rowOff>
    </xdr:from>
    <xdr:ext cx="405111" cy="259045"/>
    <xdr:sp macro="" textlink="">
      <xdr:nvSpPr>
        <xdr:cNvPr id="84" name="有形固定資産減価償却率該当値テキスト"/>
        <xdr:cNvSpPr txBox="1"/>
      </xdr:nvSpPr>
      <xdr:spPr>
        <a:xfrm>
          <a:off x="48133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5" name="楕円 84"/>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98425</xdr:rowOff>
    </xdr:to>
    <xdr:cxnSp macro="">
      <xdr:nvCxnSpPr>
        <xdr:cNvPr id="86" name="直線コネクタ 85"/>
        <xdr:cNvCxnSpPr/>
      </xdr:nvCxnSpPr>
      <xdr:spPr>
        <a:xfrm>
          <a:off x="4051300" y="63347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154305</xdr:rowOff>
    </xdr:from>
    <xdr:to>
      <xdr:col>15</xdr:col>
      <xdr:colOff>187325</xdr:colOff>
      <xdr:row>32</xdr:row>
      <xdr:rowOff>84455</xdr:rowOff>
    </xdr:to>
    <xdr:sp macro="" textlink="">
      <xdr:nvSpPr>
        <xdr:cNvPr id="87" name="楕円 86"/>
        <xdr:cNvSpPr/>
      </xdr:nvSpPr>
      <xdr:spPr>
        <a:xfrm>
          <a:off x="323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76835</xdr:rowOff>
    </xdr:to>
    <xdr:cxnSp macro="">
      <xdr:nvCxnSpPr>
        <xdr:cNvPr id="88" name="直線コネクタ 87"/>
        <xdr:cNvCxnSpPr/>
      </xdr:nvCxnSpPr>
      <xdr:spPr>
        <a:xfrm>
          <a:off x="3289300" y="62915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126547</xdr:rowOff>
    </xdr:from>
    <xdr:to>
      <xdr:col>11</xdr:col>
      <xdr:colOff>187325</xdr:colOff>
      <xdr:row>32</xdr:row>
      <xdr:rowOff>56697</xdr:rowOff>
    </xdr:to>
    <xdr:sp macro="" textlink="">
      <xdr:nvSpPr>
        <xdr:cNvPr id="89" name="楕円 88"/>
        <xdr:cNvSpPr/>
      </xdr:nvSpPr>
      <xdr:spPr>
        <a:xfrm>
          <a:off x="2476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5897</xdr:rowOff>
    </xdr:from>
    <xdr:to>
      <xdr:col>15</xdr:col>
      <xdr:colOff>136525</xdr:colOff>
      <xdr:row>32</xdr:row>
      <xdr:rowOff>33655</xdr:rowOff>
    </xdr:to>
    <xdr:cxnSp macro="">
      <xdr:nvCxnSpPr>
        <xdr:cNvPr id="90" name="直線コネクタ 89"/>
        <xdr:cNvCxnSpPr/>
      </xdr:nvCxnSpPr>
      <xdr:spPr>
        <a:xfrm>
          <a:off x="2527300" y="6263822"/>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75582</xdr:rowOff>
    </xdr:from>
    <xdr:ext cx="405111" cy="259045"/>
    <xdr:sp macro="" textlink="">
      <xdr:nvSpPr>
        <xdr:cNvPr id="96" name="n_2mainValue有形固定資産減価償却率"/>
        <xdr:cNvSpPr txBox="1"/>
      </xdr:nvSpPr>
      <xdr:spPr>
        <a:xfrm>
          <a:off x="3086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47824</xdr:rowOff>
    </xdr:from>
    <xdr:ext cx="405111" cy="259045"/>
    <xdr:sp macro="" textlink="">
      <xdr:nvSpPr>
        <xdr:cNvPr id="97" name="n_3mainValue有形固定資産減価償却率"/>
        <xdr:cNvSpPr txBox="1"/>
      </xdr:nvSpPr>
      <xdr:spPr>
        <a:xfrm>
          <a:off x="2324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類似団体と比較し債務償還比率は依然高い状況にある。</a:t>
          </a:r>
        </a:p>
        <a:p>
          <a:r>
            <a:rPr kumimoji="1" lang="ja-JP" altLang="en-US" sz="1100">
              <a:latin typeface="ＭＳ Ｐゴシック" panose="020B0600070205080204" pitchFamily="50" charset="-128"/>
              <a:ea typeface="ＭＳ Ｐゴシック" panose="020B0600070205080204" pitchFamily="50" charset="-128"/>
            </a:rPr>
            <a:t>　近年行った大規模な施設整備事業に伴う起債残高の増によるものであるが、今後も引き続きキャップ制の徹底により借入額の抑制に努める。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9102</xdr:rowOff>
    </xdr:from>
    <xdr:to>
      <xdr:col>76</xdr:col>
      <xdr:colOff>73025</xdr:colOff>
      <xdr:row>30</xdr:row>
      <xdr:rowOff>110702</xdr:rowOff>
    </xdr:to>
    <xdr:sp macro="" textlink="">
      <xdr:nvSpPr>
        <xdr:cNvPr id="144" name="楕円 143"/>
        <xdr:cNvSpPr/>
      </xdr:nvSpPr>
      <xdr:spPr>
        <a:xfrm>
          <a:off x="14744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158979</xdr:rowOff>
    </xdr:from>
    <xdr:ext cx="469744" cy="259045"/>
    <xdr:sp macro="" textlink="">
      <xdr:nvSpPr>
        <xdr:cNvPr id="145" name="債務償還比率該当値テキスト"/>
        <xdr:cNvSpPr txBox="1"/>
      </xdr:nvSpPr>
      <xdr:spPr>
        <a:xfrm>
          <a:off x="14846300" y="590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30486</xdr:rowOff>
    </xdr:from>
    <xdr:to>
      <xdr:col>72</xdr:col>
      <xdr:colOff>123825</xdr:colOff>
      <xdr:row>30</xdr:row>
      <xdr:rowOff>132086</xdr:rowOff>
    </xdr:to>
    <xdr:sp macro="" textlink="">
      <xdr:nvSpPr>
        <xdr:cNvPr id="146" name="楕円 145"/>
        <xdr:cNvSpPr/>
      </xdr:nvSpPr>
      <xdr:spPr>
        <a:xfrm>
          <a:off x="14033500" y="594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59902</xdr:rowOff>
    </xdr:from>
    <xdr:to>
      <xdr:col>76</xdr:col>
      <xdr:colOff>22225</xdr:colOff>
      <xdr:row>30</xdr:row>
      <xdr:rowOff>81286</xdr:rowOff>
    </xdr:to>
    <xdr:cxnSp macro="">
      <xdr:nvCxnSpPr>
        <xdr:cNvPr id="147" name="直線コネクタ 146"/>
        <xdr:cNvCxnSpPr/>
      </xdr:nvCxnSpPr>
      <xdr:spPr>
        <a:xfrm flipV="1">
          <a:off x="14084300" y="5974927"/>
          <a:ext cx="711200" cy="2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93611</xdr:rowOff>
    </xdr:from>
    <xdr:to>
      <xdr:col>68</xdr:col>
      <xdr:colOff>123825</xdr:colOff>
      <xdr:row>31</xdr:row>
      <xdr:rowOff>23761</xdr:rowOff>
    </xdr:to>
    <xdr:sp macro="" textlink="">
      <xdr:nvSpPr>
        <xdr:cNvPr id="148" name="楕円 147"/>
        <xdr:cNvSpPr/>
      </xdr:nvSpPr>
      <xdr:spPr>
        <a:xfrm>
          <a:off x="13271500" y="60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81286</xdr:rowOff>
    </xdr:from>
    <xdr:to>
      <xdr:col>72</xdr:col>
      <xdr:colOff>73025</xdr:colOff>
      <xdr:row>30</xdr:row>
      <xdr:rowOff>144411</xdr:rowOff>
    </xdr:to>
    <xdr:cxnSp macro="">
      <xdr:nvCxnSpPr>
        <xdr:cNvPr id="149" name="直線コネクタ 148"/>
        <xdr:cNvCxnSpPr/>
      </xdr:nvCxnSpPr>
      <xdr:spPr>
        <a:xfrm flipV="1">
          <a:off x="13322300" y="5996311"/>
          <a:ext cx="762000" cy="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12119</xdr:rowOff>
    </xdr:from>
    <xdr:to>
      <xdr:col>64</xdr:col>
      <xdr:colOff>123825</xdr:colOff>
      <xdr:row>31</xdr:row>
      <xdr:rowOff>113719</xdr:rowOff>
    </xdr:to>
    <xdr:sp macro="" textlink="">
      <xdr:nvSpPr>
        <xdr:cNvPr id="150" name="楕円 149"/>
        <xdr:cNvSpPr/>
      </xdr:nvSpPr>
      <xdr:spPr>
        <a:xfrm>
          <a:off x="12509500" y="60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144411</xdr:rowOff>
    </xdr:from>
    <xdr:to>
      <xdr:col>68</xdr:col>
      <xdr:colOff>73025</xdr:colOff>
      <xdr:row>31</xdr:row>
      <xdr:rowOff>62919</xdr:rowOff>
    </xdr:to>
    <xdr:cxnSp macro="">
      <xdr:nvCxnSpPr>
        <xdr:cNvPr id="151" name="直線コネクタ 150"/>
        <xdr:cNvCxnSpPr/>
      </xdr:nvCxnSpPr>
      <xdr:spPr>
        <a:xfrm flipV="1">
          <a:off x="12560300" y="6059436"/>
          <a:ext cx="7620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120650</xdr:rowOff>
    </xdr:from>
    <xdr:to>
      <xdr:col>60</xdr:col>
      <xdr:colOff>123825</xdr:colOff>
      <xdr:row>31</xdr:row>
      <xdr:rowOff>50800</xdr:rowOff>
    </xdr:to>
    <xdr:sp macro="" textlink="">
      <xdr:nvSpPr>
        <xdr:cNvPr id="152" name="楕円 151"/>
        <xdr:cNvSpPr/>
      </xdr:nvSpPr>
      <xdr:spPr>
        <a:xfrm>
          <a:off x="11747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0</xdr:rowOff>
    </xdr:from>
    <xdr:to>
      <xdr:col>64</xdr:col>
      <xdr:colOff>73025</xdr:colOff>
      <xdr:row>31</xdr:row>
      <xdr:rowOff>62919</xdr:rowOff>
    </xdr:to>
    <xdr:cxnSp macro="">
      <xdr:nvCxnSpPr>
        <xdr:cNvPr id="153" name="直線コネクタ 152"/>
        <xdr:cNvCxnSpPr/>
      </xdr:nvCxnSpPr>
      <xdr:spPr>
        <a:xfrm>
          <a:off x="11798300" y="6086475"/>
          <a:ext cx="762000" cy="6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123213</xdr:rowOff>
    </xdr:from>
    <xdr:ext cx="469744" cy="259045"/>
    <xdr:sp macro="" textlink="">
      <xdr:nvSpPr>
        <xdr:cNvPr id="158" name="n_1mainValue債務償還比率"/>
        <xdr:cNvSpPr txBox="1"/>
      </xdr:nvSpPr>
      <xdr:spPr>
        <a:xfrm>
          <a:off x="13836727" y="603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14888</xdr:rowOff>
    </xdr:from>
    <xdr:ext cx="469744" cy="259045"/>
    <xdr:sp macro="" textlink="">
      <xdr:nvSpPr>
        <xdr:cNvPr id="159" name="n_2mainValue債務償還比率"/>
        <xdr:cNvSpPr txBox="1"/>
      </xdr:nvSpPr>
      <xdr:spPr>
        <a:xfrm>
          <a:off x="13087427" y="61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104846</xdr:rowOff>
    </xdr:from>
    <xdr:ext cx="469744" cy="259045"/>
    <xdr:sp macro="" textlink="">
      <xdr:nvSpPr>
        <xdr:cNvPr id="160" name="n_3mainValue債務償還比率"/>
        <xdr:cNvSpPr txBox="1"/>
      </xdr:nvSpPr>
      <xdr:spPr>
        <a:xfrm>
          <a:off x="12325427" y="619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41927</xdr:rowOff>
    </xdr:from>
    <xdr:ext cx="469744" cy="259045"/>
    <xdr:sp macro="" textlink="">
      <xdr:nvSpPr>
        <xdr:cNvPr id="161" name="n_4mainValue債務償還比率"/>
        <xdr:cNvSpPr txBox="1"/>
      </xdr:nvSpPr>
      <xdr:spPr>
        <a:xfrm>
          <a:off x="11563427" y="612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49,413
48,522
85.10
20,184,238
19,362,435
735,722
11,750,683
22,597,026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89408</xdr:rowOff>
    </xdr:from>
    <xdr:to>
      <xdr:col>24</xdr:col>
      <xdr:colOff>114300</xdr:colOff>
      <xdr:row>36</xdr:row>
      <xdr:rowOff>19558</xdr:rowOff>
    </xdr:to>
    <xdr:sp macro="" textlink="">
      <xdr:nvSpPr>
        <xdr:cNvPr id="71" name="楕円 70"/>
        <xdr:cNvSpPr/>
      </xdr:nvSpPr>
      <xdr:spPr>
        <a:xfrm>
          <a:off x="45847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112285</xdr:rowOff>
    </xdr:from>
    <xdr:ext cx="405111" cy="259045"/>
    <xdr:sp macro="" textlink="">
      <xdr:nvSpPr>
        <xdr:cNvPr id="72" name="【道路】&#10;有形固定資産減価償却率該当値テキスト"/>
        <xdr:cNvSpPr txBox="1"/>
      </xdr:nvSpPr>
      <xdr:spPr>
        <a:xfrm>
          <a:off x="4673600" y="594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3" name="楕円 72"/>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76200</xdr:rowOff>
    </xdr:from>
    <xdr:to>
      <xdr:col>24</xdr:col>
      <xdr:colOff>63500</xdr:colOff>
      <xdr:row>35</xdr:row>
      <xdr:rowOff>140208</xdr:rowOff>
    </xdr:to>
    <xdr:cxnSp macro="">
      <xdr:nvCxnSpPr>
        <xdr:cNvPr id="74" name="直線コネクタ 73"/>
        <xdr:cNvCxnSpPr/>
      </xdr:nvCxnSpPr>
      <xdr:spPr>
        <a:xfrm>
          <a:off x="3797300" y="607695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5" name="楕円 74"/>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76200</xdr:rowOff>
    </xdr:to>
    <xdr:cxnSp macro="">
      <xdr:nvCxnSpPr>
        <xdr:cNvPr id="76" name="直線コネクタ 75"/>
        <xdr:cNvCxnSpPr/>
      </xdr:nvCxnSpPr>
      <xdr:spPr>
        <a:xfrm>
          <a:off x="2908300" y="60426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77" name="楕円 76"/>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xdr:rowOff>
    </xdr:from>
    <xdr:to>
      <xdr:col>15</xdr:col>
      <xdr:colOff>50800</xdr:colOff>
      <xdr:row>35</xdr:row>
      <xdr:rowOff>41910</xdr:rowOff>
    </xdr:to>
    <xdr:cxnSp macro="">
      <xdr:nvCxnSpPr>
        <xdr:cNvPr id="78" name="直線コネクタ 77"/>
        <xdr:cNvCxnSpPr/>
      </xdr:nvCxnSpPr>
      <xdr:spPr>
        <a:xfrm>
          <a:off x="2019300" y="6008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3" name="n_1mainValue【道路】&#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4" name="n_2mainValue【道路】&#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5" name="n_3mainValue【道路】&#10;有形固定資産減価償却率"/>
        <xdr:cNvSpPr txBox="1"/>
      </xdr:nvSpPr>
      <xdr:spPr>
        <a:xfrm>
          <a:off x="1816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131490</xdr:rowOff>
    </xdr:from>
    <xdr:to>
      <xdr:col>55</xdr:col>
      <xdr:colOff>50800</xdr:colOff>
      <xdr:row>41</xdr:row>
      <xdr:rowOff>61640</xdr:rowOff>
    </xdr:to>
    <xdr:sp macro="" textlink="">
      <xdr:nvSpPr>
        <xdr:cNvPr id="125" name="楕円 124"/>
        <xdr:cNvSpPr/>
      </xdr:nvSpPr>
      <xdr:spPr>
        <a:xfrm>
          <a:off x="10426700" y="69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109917</xdr:rowOff>
    </xdr:from>
    <xdr:ext cx="534377" cy="259045"/>
    <xdr:sp macro="" textlink="">
      <xdr:nvSpPr>
        <xdr:cNvPr id="126" name="【道路】&#10;一人当たり延長該当値テキスト"/>
        <xdr:cNvSpPr txBox="1"/>
      </xdr:nvSpPr>
      <xdr:spPr>
        <a:xfrm>
          <a:off x="10515600" y="69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131623</xdr:rowOff>
    </xdr:from>
    <xdr:to>
      <xdr:col>50</xdr:col>
      <xdr:colOff>165100</xdr:colOff>
      <xdr:row>41</xdr:row>
      <xdr:rowOff>61773</xdr:rowOff>
    </xdr:to>
    <xdr:sp macro="" textlink="">
      <xdr:nvSpPr>
        <xdr:cNvPr id="127" name="楕円 126"/>
        <xdr:cNvSpPr/>
      </xdr:nvSpPr>
      <xdr:spPr>
        <a:xfrm>
          <a:off x="9588500" y="69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10840</xdr:rowOff>
    </xdr:from>
    <xdr:to>
      <xdr:col>55</xdr:col>
      <xdr:colOff>0</xdr:colOff>
      <xdr:row>41</xdr:row>
      <xdr:rowOff>10973</xdr:rowOff>
    </xdr:to>
    <xdr:cxnSp macro="">
      <xdr:nvCxnSpPr>
        <xdr:cNvPr id="128" name="直線コネクタ 127"/>
        <xdr:cNvCxnSpPr/>
      </xdr:nvCxnSpPr>
      <xdr:spPr>
        <a:xfrm flipV="1">
          <a:off x="9639300" y="7040290"/>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159074</xdr:rowOff>
    </xdr:from>
    <xdr:to>
      <xdr:col>46</xdr:col>
      <xdr:colOff>38100</xdr:colOff>
      <xdr:row>41</xdr:row>
      <xdr:rowOff>89224</xdr:rowOff>
    </xdr:to>
    <xdr:sp macro="" textlink="">
      <xdr:nvSpPr>
        <xdr:cNvPr id="129" name="楕円 128"/>
        <xdr:cNvSpPr/>
      </xdr:nvSpPr>
      <xdr:spPr>
        <a:xfrm>
          <a:off x="8699500" y="70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10973</xdr:rowOff>
    </xdr:from>
    <xdr:to>
      <xdr:col>50</xdr:col>
      <xdr:colOff>114300</xdr:colOff>
      <xdr:row>41</xdr:row>
      <xdr:rowOff>38424</xdr:rowOff>
    </xdr:to>
    <xdr:cxnSp macro="">
      <xdr:nvCxnSpPr>
        <xdr:cNvPr id="130" name="直線コネクタ 129"/>
        <xdr:cNvCxnSpPr/>
      </xdr:nvCxnSpPr>
      <xdr:spPr>
        <a:xfrm flipV="1">
          <a:off x="8750300" y="7040423"/>
          <a:ext cx="889000" cy="2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3169</xdr:rowOff>
    </xdr:from>
    <xdr:to>
      <xdr:col>41</xdr:col>
      <xdr:colOff>101600</xdr:colOff>
      <xdr:row>41</xdr:row>
      <xdr:rowOff>104769</xdr:rowOff>
    </xdr:to>
    <xdr:sp macro="" textlink="">
      <xdr:nvSpPr>
        <xdr:cNvPr id="131" name="楕円 130"/>
        <xdr:cNvSpPr/>
      </xdr:nvSpPr>
      <xdr:spPr>
        <a:xfrm>
          <a:off x="7810500" y="70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38424</xdr:rowOff>
    </xdr:from>
    <xdr:to>
      <xdr:col>45</xdr:col>
      <xdr:colOff>177800</xdr:colOff>
      <xdr:row>41</xdr:row>
      <xdr:rowOff>53969</xdr:rowOff>
    </xdr:to>
    <xdr:cxnSp macro="">
      <xdr:nvCxnSpPr>
        <xdr:cNvPr id="132" name="直線コネクタ 131"/>
        <xdr:cNvCxnSpPr/>
      </xdr:nvCxnSpPr>
      <xdr:spPr>
        <a:xfrm flipV="1">
          <a:off x="7861300" y="706787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52900</xdr:rowOff>
    </xdr:from>
    <xdr:ext cx="534377" cy="259045"/>
    <xdr:sp macro="" textlink="">
      <xdr:nvSpPr>
        <xdr:cNvPr id="137" name="n_1mainValue【道路】&#10;一人当たり延長"/>
        <xdr:cNvSpPr txBox="1"/>
      </xdr:nvSpPr>
      <xdr:spPr>
        <a:xfrm>
          <a:off x="9359411" y="708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80351</xdr:rowOff>
    </xdr:from>
    <xdr:ext cx="469744" cy="259045"/>
    <xdr:sp macro="" textlink="">
      <xdr:nvSpPr>
        <xdr:cNvPr id="138" name="n_2mainValue【道路】&#10;一人当たり延長"/>
        <xdr:cNvSpPr txBox="1"/>
      </xdr:nvSpPr>
      <xdr:spPr>
        <a:xfrm>
          <a:off x="8515427" y="71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95896</xdr:rowOff>
    </xdr:from>
    <xdr:ext cx="469744" cy="259045"/>
    <xdr:sp macro="" textlink="">
      <xdr:nvSpPr>
        <xdr:cNvPr id="139" name="n_3mainValue【道路】&#10;一人当たり延長"/>
        <xdr:cNvSpPr txBox="1"/>
      </xdr:nvSpPr>
      <xdr:spPr>
        <a:xfrm>
          <a:off x="7626427" y="71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xdr:rowOff>
    </xdr:from>
    <xdr:to>
      <xdr:col>24</xdr:col>
      <xdr:colOff>114300</xdr:colOff>
      <xdr:row>59</xdr:row>
      <xdr:rowOff>106045</xdr:rowOff>
    </xdr:to>
    <xdr:sp macro="" textlink="">
      <xdr:nvSpPr>
        <xdr:cNvPr id="180" name="楕円 179"/>
        <xdr:cNvSpPr/>
      </xdr:nvSpPr>
      <xdr:spPr>
        <a:xfrm>
          <a:off x="4584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27322</xdr:rowOff>
    </xdr:from>
    <xdr:ext cx="405111" cy="259045"/>
    <xdr:sp macro="" textlink="">
      <xdr:nvSpPr>
        <xdr:cNvPr id="181" name="【橋りょう・トンネル】&#10;有形固定資産減価償却率該当値テキスト"/>
        <xdr:cNvSpPr txBox="1"/>
      </xdr:nvSpPr>
      <xdr:spPr>
        <a:xfrm>
          <a:off x="46736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82" name="楕円 181"/>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19050</xdr:rowOff>
    </xdr:from>
    <xdr:to>
      <xdr:col>24</xdr:col>
      <xdr:colOff>63500</xdr:colOff>
      <xdr:row>59</xdr:row>
      <xdr:rowOff>55245</xdr:rowOff>
    </xdr:to>
    <xdr:cxnSp macro="">
      <xdr:nvCxnSpPr>
        <xdr:cNvPr id="183" name="直線コネクタ 182"/>
        <xdr:cNvCxnSpPr/>
      </xdr:nvCxnSpPr>
      <xdr:spPr>
        <a:xfrm>
          <a:off x="3797300" y="101346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114935</xdr:rowOff>
    </xdr:from>
    <xdr:to>
      <xdr:col>15</xdr:col>
      <xdr:colOff>101600</xdr:colOff>
      <xdr:row>59</xdr:row>
      <xdr:rowOff>45085</xdr:rowOff>
    </xdr:to>
    <xdr:sp macro="" textlink="">
      <xdr:nvSpPr>
        <xdr:cNvPr id="184" name="楕円 183"/>
        <xdr:cNvSpPr/>
      </xdr:nvSpPr>
      <xdr:spPr>
        <a:xfrm>
          <a:off x="2857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165735</xdr:rowOff>
    </xdr:from>
    <xdr:to>
      <xdr:col>19</xdr:col>
      <xdr:colOff>177800</xdr:colOff>
      <xdr:row>59</xdr:row>
      <xdr:rowOff>19050</xdr:rowOff>
    </xdr:to>
    <xdr:cxnSp macro="">
      <xdr:nvCxnSpPr>
        <xdr:cNvPr id="185" name="直線コネクタ 184"/>
        <xdr:cNvCxnSpPr/>
      </xdr:nvCxnSpPr>
      <xdr:spPr>
        <a:xfrm>
          <a:off x="2908300" y="101098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84455</xdr:rowOff>
    </xdr:from>
    <xdr:to>
      <xdr:col>10</xdr:col>
      <xdr:colOff>165100</xdr:colOff>
      <xdr:row>59</xdr:row>
      <xdr:rowOff>14605</xdr:rowOff>
    </xdr:to>
    <xdr:sp macro="" textlink="">
      <xdr:nvSpPr>
        <xdr:cNvPr id="186" name="楕円 185"/>
        <xdr:cNvSpPr/>
      </xdr:nvSpPr>
      <xdr:spPr>
        <a:xfrm>
          <a:off x="1968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135255</xdr:rowOff>
    </xdr:from>
    <xdr:to>
      <xdr:col>15</xdr:col>
      <xdr:colOff>50800</xdr:colOff>
      <xdr:row>58</xdr:row>
      <xdr:rowOff>165735</xdr:rowOff>
    </xdr:to>
    <xdr:cxnSp macro="">
      <xdr:nvCxnSpPr>
        <xdr:cNvPr id="187" name="直線コネクタ 186"/>
        <xdr:cNvCxnSpPr/>
      </xdr:nvCxnSpPr>
      <xdr:spPr>
        <a:xfrm>
          <a:off x="2019300" y="10079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86377</xdr:rowOff>
    </xdr:from>
    <xdr:ext cx="405111" cy="259045"/>
    <xdr:sp macro="" textlink="">
      <xdr:nvSpPr>
        <xdr:cNvPr id="192" name="n_1mainValue【橋りょう・トンネ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61612</xdr:rowOff>
    </xdr:from>
    <xdr:ext cx="405111" cy="259045"/>
    <xdr:sp macro="" textlink="">
      <xdr:nvSpPr>
        <xdr:cNvPr id="193" name="n_2mainValue【橋りょう・トンネル】&#10;有形固定資産減価償却率"/>
        <xdr:cNvSpPr txBox="1"/>
      </xdr:nvSpPr>
      <xdr:spPr>
        <a:xfrm>
          <a:off x="2705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31132</xdr:rowOff>
    </xdr:from>
    <xdr:ext cx="405111" cy="259045"/>
    <xdr:sp macro="" textlink="">
      <xdr:nvSpPr>
        <xdr:cNvPr id="194" name="n_3mainValue【橋りょう・トンネル】&#10;有形固定資産減価償却率"/>
        <xdr:cNvSpPr txBox="1"/>
      </xdr:nvSpPr>
      <xdr:spPr>
        <a:xfrm>
          <a:off x="1816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80192</xdr:rowOff>
    </xdr:from>
    <xdr:to>
      <xdr:col>55</xdr:col>
      <xdr:colOff>50800</xdr:colOff>
      <xdr:row>63</xdr:row>
      <xdr:rowOff>10342</xdr:rowOff>
    </xdr:to>
    <xdr:sp macro="" textlink="">
      <xdr:nvSpPr>
        <xdr:cNvPr id="232" name="楕円 231"/>
        <xdr:cNvSpPr/>
      </xdr:nvSpPr>
      <xdr:spPr>
        <a:xfrm>
          <a:off x="10426700" y="107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58619</xdr:rowOff>
    </xdr:from>
    <xdr:ext cx="534377" cy="259045"/>
    <xdr:sp macro="" textlink="">
      <xdr:nvSpPr>
        <xdr:cNvPr id="233" name="【橋りょう・トンネル】&#10;一人当たり有形固定資産（償却資産）額該当値テキスト"/>
        <xdr:cNvSpPr txBox="1"/>
      </xdr:nvSpPr>
      <xdr:spPr>
        <a:xfrm>
          <a:off x="10515600" y="106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80839</xdr:rowOff>
    </xdr:from>
    <xdr:to>
      <xdr:col>50</xdr:col>
      <xdr:colOff>165100</xdr:colOff>
      <xdr:row>63</xdr:row>
      <xdr:rowOff>10989</xdr:rowOff>
    </xdr:to>
    <xdr:sp macro="" textlink="">
      <xdr:nvSpPr>
        <xdr:cNvPr id="234" name="楕円 233"/>
        <xdr:cNvSpPr/>
      </xdr:nvSpPr>
      <xdr:spPr>
        <a:xfrm>
          <a:off x="9588500" y="107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130992</xdr:rowOff>
    </xdr:from>
    <xdr:to>
      <xdr:col>55</xdr:col>
      <xdr:colOff>0</xdr:colOff>
      <xdr:row>62</xdr:row>
      <xdr:rowOff>131639</xdr:rowOff>
    </xdr:to>
    <xdr:cxnSp macro="">
      <xdr:nvCxnSpPr>
        <xdr:cNvPr id="235" name="直線コネクタ 234"/>
        <xdr:cNvCxnSpPr/>
      </xdr:nvCxnSpPr>
      <xdr:spPr>
        <a:xfrm flipV="1">
          <a:off x="9639300" y="10760892"/>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87019</xdr:rowOff>
    </xdr:from>
    <xdr:to>
      <xdr:col>46</xdr:col>
      <xdr:colOff>38100</xdr:colOff>
      <xdr:row>63</xdr:row>
      <xdr:rowOff>17169</xdr:rowOff>
    </xdr:to>
    <xdr:sp macro="" textlink="">
      <xdr:nvSpPr>
        <xdr:cNvPr id="236" name="楕円 235"/>
        <xdr:cNvSpPr/>
      </xdr:nvSpPr>
      <xdr:spPr>
        <a:xfrm>
          <a:off x="8699500" y="107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131639</xdr:rowOff>
    </xdr:from>
    <xdr:to>
      <xdr:col>50</xdr:col>
      <xdr:colOff>114300</xdr:colOff>
      <xdr:row>62</xdr:row>
      <xdr:rowOff>137819</xdr:rowOff>
    </xdr:to>
    <xdr:cxnSp macro="">
      <xdr:nvCxnSpPr>
        <xdr:cNvPr id="237" name="直線コネクタ 236"/>
        <xdr:cNvCxnSpPr/>
      </xdr:nvCxnSpPr>
      <xdr:spPr>
        <a:xfrm flipV="1">
          <a:off x="8750300" y="10761539"/>
          <a:ext cx="8890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89471</xdr:rowOff>
    </xdr:from>
    <xdr:to>
      <xdr:col>41</xdr:col>
      <xdr:colOff>101600</xdr:colOff>
      <xdr:row>63</xdr:row>
      <xdr:rowOff>19621</xdr:rowOff>
    </xdr:to>
    <xdr:sp macro="" textlink="">
      <xdr:nvSpPr>
        <xdr:cNvPr id="238" name="楕円 237"/>
        <xdr:cNvSpPr/>
      </xdr:nvSpPr>
      <xdr:spPr>
        <a:xfrm>
          <a:off x="7810500" y="107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137819</xdr:rowOff>
    </xdr:from>
    <xdr:to>
      <xdr:col>45</xdr:col>
      <xdr:colOff>177800</xdr:colOff>
      <xdr:row>62</xdr:row>
      <xdr:rowOff>140271</xdr:rowOff>
    </xdr:to>
    <xdr:cxnSp macro="">
      <xdr:nvCxnSpPr>
        <xdr:cNvPr id="239" name="直線コネクタ 238"/>
        <xdr:cNvCxnSpPr/>
      </xdr:nvCxnSpPr>
      <xdr:spPr>
        <a:xfrm flipV="1">
          <a:off x="7861300" y="10767719"/>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2116</xdr:rowOff>
    </xdr:from>
    <xdr:ext cx="534377" cy="259045"/>
    <xdr:sp macro="" textlink="">
      <xdr:nvSpPr>
        <xdr:cNvPr id="244" name="n_1mainValue【橋りょう・トンネル】&#10;一人当たり有形固定資産（償却資産）額"/>
        <xdr:cNvSpPr txBox="1"/>
      </xdr:nvSpPr>
      <xdr:spPr>
        <a:xfrm>
          <a:off x="9359411" y="108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8296</xdr:rowOff>
    </xdr:from>
    <xdr:ext cx="534377" cy="259045"/>
    <xdr:sp macro="" textlink="">
      <xdr:nvSpPr>
        <xdr:cNvPr id="245" name="n_2mainValue【橋りょう・トンネル】&#10;一人当たり有形固定資産（償却資産）額"/>
        <xdr:cNvSpPr txBox="1"/>
      </xdr:nvSpPr>
      <xdr:spPr>
        <a:xfrm>
          <a:off x="8483111" y="108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10748</xdr:rowOff>
    </xdr:from>
    <xdr:ext cx="534377" cy="259045"/>
    <xdr:sp macro="" textlink="">
      <xdr:nvSpPr>
        <xdr:cNvPr id="246" name="n_3mainValue【橋りょう・トンネル】&#10;一人当たり有形固定資産（償却資産）額"/>
        <xdr:cNvSpPr txBox="1"/>
      </xdr:nvSpPr>
      <xdr:spPr>
        <a:xfrm>
          <a:off x="7594111" y="1081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288" name="楕円 287"/>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289" name="【公営住宅】&#10;有形固定資産減価償却率該当値テキスト"/>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68943</xdr:rowOff>
    </xdr:from>
    <xdr:to>
      <xdr:col>20</xdr:col>
      <xdr:colOff>38100</xdr:colOff>
      <xdr:row>84</xdr:row>
      <xdr:rowOff>170543</xdr:rowOff>
    </xdr:to>
    <xdr:sp macro="" textlink="">
      <xdr:nvSpPr>
        <xdr:cNvPr id="290" name="楕円 289"/>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116477</xdr:rowOff>
    </xdr:from>
    <xdr:to>
      <xdr:col>24</xdr:col>
      <xdr:colOff>63500</xdr:colOff>
      <xdr:row>84</xdr:row>
      <xdr:rowOff>119743</xdr:rowOff>
    </xdr:to>
    <xdr:cxnSp macro="">
      <xdr:nvCxnSpPr>
        <xdr:cNvPr id="291" name="直線コネクタ 290"/>
        <xdr:cNvCxnSpPr/>
      </xdr:nvCxnSpPr>
      <xdr:spPr>
        <a:xfrm flipV="1">
          <a:off x="3797300" y="145182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18324</xdr:rowOff>
    </xdr:from>
    <xdr:to>
      <xdr:col>15</xdr:col>
      <xdr:colOff>101600</xdr:colOff>
      <xdr:row>84</xdr:row>
      <xdr:rowOff>119924</xdr:rowOff>
    </xdr:to>
    <xdr:sp macro="" textlink="">
      <xdr:nvSpPr>
        <xdr:cNvPr id="292" name="楕円 291"/>
        <xdr:cNvSpPr/>
      </xdr:nvSpPr>
      <xdr:spPr>
        <a:xfrm>
          <a:off x="2857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69124</xdr:rowOff>
    </xdr:from>
    <xdr:to>
      <xdr:col>19</xdr:col>
      <xdr:colOff>177800</xdr:colOff>
      <xdr:row>84</xdr:row>
      <xdr:rowOff>119743</xdr:rowOff>
    </xdr:to>
    <xdr:cxnSp macro="">
      <xdr:nvCxnSpPr>
        <xdr:cNvPr id="293" name="直線コネクタ 292"/>
        <xdr:cNvCxnSpPr/>
      </xdr:nvCxnSpPr>
      <xdr:spPr>
        <a:xfrm>
          <a:off x="2908300" y="144709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70576</xdr:rowOff>
    </xdr:from>
    <xdr:to>
      <xdr:col>10</xdr:col>
      <xdr:colOff>165100</xdr:colOff>
      <xdr:row>85</xdr:row>
      <xdr:rowOff>726</xdr:rowOff>
    </xdr:to>
    <xdr:sp macro="" textlink="">
      <xdr:nvSpPr>
        <xdr:cNvPr id="294" name="楕円 293"/>
        <xdr:cNvSpPr/>
      </xdr:nvSpPr>
      <xdr:spPr>
        <a:xfrm>
          <a:off x="1968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69124</xdr:rowOff>
    </xdr:from>
    <xdr:to>
      <xdr:col>15</xdr:col>
      <xdr:colOff>50800</xdr:colOff>
      <xdr:row>84</xdr:row>
      <xdr:rowOff>121376</xdr:rowOff>
    </xdr:to>
    <xdr:cxnSp macro="">
      <xdr:nvCxnSpPr>
        <xdr:cNvPr id="295" name="直線コネクタ 294"/>
        <xdr:cNvCxnSpPr/>
      </xdr:nvCxnSpPr>
      <xdr:spPr>
        <a:xfrm flipV="1">
          <a:off x="2019300" y="1447092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161670</xdr:rowOff>
    </xdr:from>
    <xdr:ext cx="405111" cy="259045"/>
    <xdr:sp macro="" textlink="">
      <xdr:nvSpPr>
        <xdr:cNvPr id="300" name="n_1mainValue【公営住宅】&#10;有形固定資産減価償却率"/>
        <xdr:cNvSpPr txBox="1"/>
      </xdr:nvSpPr>
      <xdr:spPr>
        <a:xfrm>
          <a:off x="3582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111051</xdr:rowOff>
    </xdr:from>
    <xdr:ext cx="405111" cy="259045"/>
    <xdr:sp macro="" textlink="">
      <xdr:nvSpPr>
        <xdr:cNvPr id="301" name="n_2mainValue【公営住宅】&#10;有形固定資産減価償却率"/>
        <xdr:cNvSpPr txBox="1"/>
      </xdr:nvSpPr>
      <xdr:spPr>
        <a:xfrm>
          <a:off x="27057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163303</xdr:rowOff>
    </xdr:from>
    <xdr:ext cx="405111" cy="259045"/>
    <xdr:sp macro="" textlink="">
      <xdr:nvSpPr>
        <xdr:cNvPr id="302" name="n_3mainValue【公営住宅】&#10;有形固定資産減価償却率"/>
        <xdr:cNvSpPr txBox="1"/>
      </xdr:nvSpPr>
      <xdr:spPr>
        <a:xfrm>
          <a:off x="1816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1"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152654</xdr:rowOff>
    </xdr:from>
    <xdr:to>
      <xdr:col>55</xdr:col>
      <xdr:colOff>50800</xdr:colOff>
      <xdr:row>83</xdr:row>
      <xdr:rowOff>82804</xdr:rowOff>
    </xdr:to>
    <xdr:sp macro="" textlink="">
      <xdr:nvSpPr>
        <xdr:cNvPr id="342" name="楕円 341"/>
        <xdr:cNvSpPr/>
      </xdr:nvSpPr>
      <xdr:spPr>
        <a:xfrm>
          <a:off x="10426700" y="142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4081</xdr:rowOff>
    </xdr:from>
    <xdr:ext cx="469744" cy="259045"/>
    <xdr:sp macro="" textlink="">
      <xdr:nvSpPr>
        <xdr:cNvPr id="343" name="【公営住宅】&#10;一人当たり面積該当値テキスト"/>
        <xdr:cNvSpPr txBox="1"/>
      </xdr:nvSpPr>
      <xdr:spPr>
        <a:xfrm>
          <a:off x="10515600" y="1406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77978</xdr:rowOff>
    </xdr:from>
    <xdr:to>
      <xdr:col>50</xdr:col>
      <xdr:colOff>165100</xdr:colOff>
      <xdr:row>83</xdr:row>
      <xdr:rowOff>8128</xdr:rowOff>
    </xdr:to>
    <xdr:sp macro="" textlink="">
      <xdr:nvSpPr>
        <xdr:cNvPr id="344" name="楕円 343"/>
        <xdr:cNvSpPr/>
      </xdr:nvSpPr>
      <xdr:spPr>
        <a:xfrm>
          <a:off x="9588500" y="141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128778</xdr:rowOff>
    </xdr:from>
    <xdr:to>
      <xdr:col>55</xdr:col>
      <xdr:colOff>0</xdr:colOff>
      <xdr:row>83</xdr:row>
      <xdr:rowOff>32004</xdr:rowOff>
    </xdr:to>
    <xdr:cxnSp macro="">
      <xdr:nvCxnSpPr>
        <xdr:cNvPr id="345" name="直線コネクタ 344"/>
        <xdr:cNvCxnSpPr/>
      </xdr:nvCxnSpPr>
      <xdr:spPr>
        <a:xfrm>
          <a:off x="9639300" y="14187678"/>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36068</xdr:rowOff>
    </xdr:from>
    <xdr:to>
      <xdr:col>46</xdr:col>
      <xdr:colOff>38100</xdr:colOff>
      <xdr:row>82</xdr:row>
      <xdr:rowOff>137668</xdr:rowOff>
    </xdr:to>
    <xdr:sp macro="" textlink="">
      <xdr:nvSpPr>
        <xdr:cNvPr id="346" name="楕円 345"/>
        <xdr:cNvSpPr/>
      </xdr:nvSpPr>
      <xdr:spPr>
        <a:xfrm>
          <a:off x="8699500" y="1409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86868</xdr:rowOff>
    </xdr:from>
    <xdr:to>
      <xdr:col>50</xdr:col>
      <xdr:colOff>114300</xdr:colOff>
      <xdr:row>82</xdr:row>
      <xdr:rowOff>128778</xdr:rowOff>
    </xdr:to>
    <xdr:cxnSp macro="">
      <xdr:nvCxnSpPr>
        <xdr:cNvPr id="347" name="直線コネクタ 346"/>
        <xdr:cNvCxnSpPr/>
      </xdr:nvCxnSpPr>
      <xdr:spPr>
        <a:xfrm>
          <a:off x="8750300" y="1414576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70358</xdr:rowOff>
    </xdr:from>
    <xdr:to>
      <xdr:col>41</xdr:col>
      <xdr:colOff>101600</xdr:colOff>
      <xdr:row>83</xdr:row>
      <xdr:rowOff>508</xdr:rowOff>
    </xdr:to>
    <xdr:sp macro="" textlink="">
      <xdr:nvSpPr>
        <xdr:cNvPr id="348" name="楕円 347"/>
        <xdr:cNvSpPr/>
      </xdr:nvSpPr>
      <xdr:spPr>
        <a:xfrm>
          <a:off x="7810500" y="141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86868</xdr:rowOff>
    </xdr:from>
    <xdr:to>
      <xdr:col>45</xdr:col>
      <xdr:colOff>177800</xdr:colOff>
      <xdr:row>82</xdr:row>
      <xdr:rowOff>121158</xdr:rowOff>
    </xdr:to>
    <xdr:cxnSp macro="">
      <xdr:nvCxnSpPr>
        <xdr:cNvPr id="349" name="直線コネクタ 348"/>
        <xdr:cNvCxnSpPr/>
      </xdr:nvCxnSpPr>
      <xdr:spPr>
        <a:xfrm flipV="1">
          <a:off x="7861300" y="141457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50" name="n_1aveValue【公営住宅】&#10;一人当たり面積"/>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51" name="n_2aveValue【公営住宅】&#10;一人当たり面積"/>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52" name="n_3aveValue【公営住宅】&#10;一人当たり面積"/>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24655</xdr:rowOff>
    </xdr:from>
    <xdr:ext cx="469744" cy="259045"/>
    <xdr:sp macro="" textlink="">
      <xdr:nvSpPr>
        <xdr:cNvPr id="354" name="n_1mainValue【公営住宅】&#10;一人当たり面積"/>
        <xdr:cNvSpPr txBox="1"/>
      </xdr:nvSpPr>
      <xdr:spPr>
        <a:xfrm>
          <a:off x="9391727" y="1391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154195</xdr:rowOff>
    </xdr:from>
    <xdr:ext cx="469744" cy="259045"/>
    <xdr:sp macro="" textlink="">
      <xdr:nvSpPr>
        <xdr:cNvPr id="355" name="n_2mainValue【公営住宅】&#10;一人当たり面積"/>
        <xdr:cNvSpPr txBox="1"/>
      </xdr:nvSpPr>
      <xdr:spPr>
        <a:xfrm>
          <a:off x="8515427"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17035</xdr:rowOff>
    </xdr:from>
    <xdr:ext cx="469744" cy="259045"/>
    <xdr:sp macro="" textlink="">
      <xdr:nvSpPr>
        <xdr:cNvPr id="356" name="n_3mainValue【公営住宅】&#10;一人当たり面積"/>
        <xdr:cNvSpPr txBox="1"/>
      </xdr:nvSpPr>
      <xdr:spPr>
        <a:xfrm>
          <a:off x="7626427" y="13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40640</xdr:rowOff>
    </xdr:from>
    <xdr:to>
      <xdr:col>85</xdr:col>
      <xdr:colOff>177800</xdr:colOff>
      <xdr:row>39</xdr:row>
      <xdr:rowOff>142240</xdr:rowOff>
    </xdr:to>
    <xdr:sp macro="" textlink="">
      <xdr:nvSpPr>
        <xdr:cNvPr id="413" name="楕円 412"/>
        <xdr:cNvSpPr/>
      </xdr:nvSpPr>
      <xdr:spPr>
        <a:xfrm>
          <a:off x="16268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19067</xdr:rowOff>
    </xdr:from>
    <xdr:ext cx="405111" cy="259045"/>
    <xdr:sp macro="" textlink="">
      <xdr:nvSpPr>
        <xdr:cNvPr id="414" name="【認定こども園・幼稚園・保育所】&#10;有形固定資産減価償却率該当値テキスト"/>
        <xdr:cNvSpPr txBox="1"/>
      </xdr:nvSpPr>
      <xdr:spPr>
        <a:xfrm>
          <a:off x="16357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415" name="楕円 414"/>
        <xdr:cNvSpPr/>
      </xdr:nvSpPr>
      <xdr:spPr>
        <a:xfrm>
          <a:off x="15430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39</xdr:row>
      <xdr:rowOff>154305</xdr:rowOff>
    </xdr:to>
    <xdr:cxnSp macro="">
      <xdr:nvCxnSpPr>
        <xdr:cNvPr id="416" name="直線コネクタ 415"/>
        <xdr:cNvCxnSpPr/>
      </xdr:nvCxnSpPr>
      <xdr:spPr>
        <a:xfrm flipV="1">
          <a:off x="15481300" y="677799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73025</xdr:rowOff>
    </xdr:from>
    <xdr:to>
      <xdr:col>76</xdr:col>
      <xdr:colOff>165100</xdr:colOff>
      <xdr:row>40</xdr:row>
      <xdr:rowOff>3175</xdr:rowOff>
    </xdr:to>
    <xdr:sp macro="" textlink="">
      <xdr:nvSpPr>
        <xdr:cNvPr id="417" name="楕円 416"/>
        <xdr:cNvSpPr/>
      </xdr:nvSpPr>
      <xdr:spPr>
        <a:xfrm>
          <a:off x="14541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123825</xdr:rowOff>
    </xdr:from>
    <xdr:to>
      <xdr:col>81</xdr:col>
      <xdr:colOff>50800</xdr:colOff>
      <xdr:row>39</xdr:row>
      <xdr:rowOff>154305</xdr:rowOff>
    </xdr:to>
    <xdr:cxnSp macro="">
      <xdr:nvCxnSpPr>
        <xdr:cNvPr id="418" name="直線コネクタ 417"/>
        <xdr:cNvCxnSpPr/>
      </xdr:nvCxnSpPr>
      <xdr:spPr>
        <a:xfrm>
          <a:off x="14592300" y="6810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46355</xdr:rowOff>
    </xdr:from>
    <xdr:to>
      <xdr:col>72</xdr:col>
      <xdr:colOff>38100</xdr:colOff>
      <xdr:row>39</xdr:row>
      <xdr:rowOff>147955</xdr:rowOff>
    </xdr:to>
    <xdr:sp macro="" textlink="">
      <xdr:nvSpPr>
        <xdr:cNvPr id="419" name="楕円 418"/>
        <xdr:cNvSpPr/>
      </xdr:nvSpPr>
      <xdr:spPr>
        <a:xfrm>
          <a:off x="13652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97155</xdr:rowOff>
    </xdr:from>
    <xdr:to>
      <xdr:col>76</xdr:col>
      <xdr:colOff>114300</xdr:colOff>
      <xdr:row>39</xdr:row>
      <xdr:rowOff>123825</xdr:rowOff>
    </xdr:to>
    <xdr:cxnSp macro="">
      <xdr:nvCxnSpPr>
        <xdr:cNvPr id="420" name="直線コネクタ 419"/>
        <xdr:cNvCxnSpPr/>
      </xdr:nvCxnSpPr>
      <xdr:spPr>
        <a:xfrm>
          <a:off x="13703300" y="67837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425" name="n_1mainValue【認定こども園・幼稚園・保育所】&#10;有形固定資産減価償却率"/>
        <xdr:cNvSpPr txBox="1"/>
      </xdr:nvSpPr>
      <xdr:spPr>
        <a:xfrm>
          <a:off x="15266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165752</xdr:rowOff>
    </xdr:from>
    <xdr:ext cx="405111" cy="259045"/>
    <xdr:sp macro="" textlink="">
      <xdr:nvSpPr>
        <xdr:cNvPr id="426" name="n_2mainValue【認定こども園・幼稚園・保育所】&#10;有形固定資産減価償却率"/>
        <xdr:cNvSpPr txBox="1"/>
      </xdr:nvSpPr>
      <xdr:spPr>
        <a:xfrm>
          <a:off x="14389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139082</xdr:rowOff>
    </xdr:from>
    <xdr:ext cx="405111" cy="259045"/>
    <xdr:sp macro="" textlink="">
      <xdr:nvSpPr>
        <xdr:cNvPr id="427" name="n_3mainValue【認定こども園・幼稚園・保育所】&#10;有形固定資産減価償却率"/>
        <xdr:cNvSpPr txBox="1"/>
      </xdr:nvSpPr>
      <xdr:spPr>
        <a:xfrm>
          <a:off x="135007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xdr:rowOff>
    </xdr:from>
    <xdr:to>
      <xdr:col>116</xdr:col>
      <xdr:colOff>114300</xdr:colOff>
      <xdr:row>36</xdr:row>
      <xdr:rowOff>107950</xdr:rowOff>
    </xdr:to>
    <xdr:sp macro="" textlink="">
      <xdr:nvSpPr>
        <xdr:cNvPr id="467" name="楕円 466"/>
        <xdr:cNvSpPr/>
      </xdr:nvSpPr>
      <xdr:spPr>
        <a:xfrm>
          <a:off x="22110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29227</xdr:rowOff>
    </xdr:from>
    <xdr:ext cx="469744" cy="259045"/>
    <xdr:sp macro="" textlink="">
      <xdr:nvSpPr>
        <xdr:cNvPr id="468" name="【認定こども園・幼稚園・保育所】&#10;一人当たり面積該当値テキスト"/>
        <xdr:cNvSpPr txBox="1"/>
      </xdr:nvSpPr>
      <xdr:spPr>
        <a:xfrm>
          <a:off x="221996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78740</xdr:rowOff>
    </xdr:from>
    <xdr:to>
      <xdr:col>112</xdr:col>
      <xdr:colOff>38100</xdr:colOff>
      <xdr:row>36</xdr:row>
      <xdr:rowOff>8890</xdr:rowOff>
    </xdr:to>
    <xdr:sp macro="" textlink="">
      <xdr:nvSpPr>
        <xdr:cNvPr id="469" name="楕円 468"/>
        <xdr:cNvSpPr/>
      </xdr:nvSpPr>
      <xdr:spPr>
        <a:xfrm>
          <a:off x="2127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129540</xdr:rowOff>
    </xdr:from>
    <xdr:to>
      <xdr:col>116</xdr:col>
      <xdr:colOff>63500</xdr:colOff>
      <xdr:row>36</xdr:row>
      <xdr:rowOff>57150</xdr:rowOff>
    </xdr:to>
    <xdr:cxnSp macro="">
      <xdr:nvCxnSpPr>
        <xdr:cNvPr id="470" name="直線コネクタ 469"/>
        <xdr:cNvCxnSpPr/>
      </xdr:nvCxnSpPr>
      <xdr:spPr>
        <a:xfrm>
          <a:off x="21323300" y="61302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97790</xdr:rowOff>
    </xdr:from>
    <xdr:to>
      <xdr:col>107</xdr:col>
      <xdr:colOff>101600</xdr:colOff>
      <xdr:row>36</xdr:row>
      <xdr:rowOff>27940</xdr:rowOff>
    </xdr:to>
    <xdr:sp macro="" textlink="">
      <xdr:nvSpPr>
        <xdr:cNvPr id="471" name="楕円 470"/>
        <xdr:cNvSpPr/>
      </xdr:nvSpPr>
      <xdr:spPr>
        <a:xfrm>
          <a:off x="20383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129540</xdr:rowOff>
    </xdr:from>
    <xdr:to>
      <xdr:col>111</xdr:col>
      <xdr:colOff>177800</xdr:colOff>
      <xdr:row>35</xdr:row>
      <xdr:rowOff>148590</xdr:rowOff>
    </xdr:to>
    <xdr:cxnSp macro="">
      <xdr:nvCxnSpPr>
        <xdr:cNvPr id="472" name="直線コネクタ 471"/>
        <xdr:cNvCxnSpPr/>
      </xdr:nvCxnSpPr>
      <xdr:spPr>
        <a:xfrm flipV="1">
          <a:off x="20434300" y="61302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33020</xdr:rowOff>
    </xdr:from>
    <xdr:to>
      <xdr:col>102</xdr:col>
      <xdr:colOff>165100</xdr:colOff>
      <xdr:row>36</xdr:row>
      <xdr:rowOff>134620</xdr:rowOff>
    </xdr:to>
    <xdr:sp macro="" textlink="">
      <xdr:nvSpPr>
        <xdr:cNvPr id="473" name="楕円 472"/>
        <xdr:cNvSpPr/>
      </xdr:nvSpPr>
      <xdr:spPr>
        <a:xfrm>
          <a:off x="19494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148590</xdr:rowOff>
    </xdr:from>
    <xdr:to>
      <xdr:col>107</xdr:col>
      <xdr:colOff>50800</xdr:colOff>
      <xdr:row>36</xdr:row>
      <xdr:rowOff>83820</xdr:rowOff>
    </xdr:to>
    <xdr:cxnSp macro="">
      <xdr:nvCxnSpPr>
        <xdr:cNvPr id="474" name="直線コネクタ 473"/>
        <xdr:cNvCxnSpPr/>
      </xdr:nvCxnSpPr>
      <xdr:spPr>
        <a:xfrm flipV="1">
          <a:off x="19545300" y="6149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25417</xdr:rowOff>
    </xdr:from>
    <xdr:ext cx="469744" cy="259045"/>
    <xdr:sp macro="" textlink="">
      <xdr:nvSpPr>
        <xdr:cNvPr id="479" name="n_1mainValue【認定こども園・幼稚園・保育所】&#10;一人当たり面積"/>
        <xdr:cNvSpPr txBox="1"/>
      </xdr:nvSpPr>
      <xdr:spPr>
        <a:xfrm>
          <a:off x="21075727"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44467</xdr:rowOff>
    </xdr:from>
    <xdr:ext cx="469744" cy="259045"/>
    <xdr:sp macro="" textlink="">
      <xdr:nvSpPr>
        <xdr:cNvPr id="480" name="n_2mainValue【認定こども園・幼稚園・保育所】&#10;一人当たり面積"/>
        <xdr:cNvSpPr txBox="1"/>
      </xdr:nvSpPr>
      <xdr:spPr>
        <a:xfrm>
          <a:off x="20199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151147</xdr:rowOff>
    </xdr:from>
    <xdr:ext cx="469744" cy="259045"/>
    <xdr:sp macro="" textlink="">
      <xdr:nvSpPr>
        <xdr:cNvPr id="481" name="n_3mainValue【認定こども園・幼稚園・保育所】&#10;一人当たり面積"/>
        <xdr:cNvSpPr txBox="1"/>
      </xdr:nvSpPr>
      <xdr:spPr>
        <a:xfrm>
          <a:off x="19310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127181</xdr:rowOff>
    </xdr:from>
    <xdr:to>
      <xdr:col>85</xdr:col>
      <xdr:colOff>177800</xdr:colOff>
      <xdr:row>62</xdr:row>
      <xdr:rowOff>57331</xdr:rowOff>
    </xdr:to>
    <xdr:sp macro="" textlink="">
      <xdr:nvSpPr>
        <xdr:cNvPr id="524" name="楕円 523"/>
        <xdr:cNvSpPr/>
      </xdr:nvSpPr>
      <xdr:spPr>
        <a:xfrm>
          <a:off x="16268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105608</xdr:rowOff>
    </xdr:from>
    <xdr:ext cx="405111" cy="259045"/>
    <xdr:sp macro="" textlink="">
      <xdr:nvSpPr>
        <xdr:cNvPr id="525" name="【学校施設】&#10;有形固定資産減価償却率該当値テキスト"/>
        <xdr:cNvSpPr txBox="1"/>
      </xdr:nvSpPr>
      <xdr:spPr>
        <a:xfrm>
          <a:off x="16357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150041</xdr:rowOff>
    </xdr:from>
    <xdr:to>
      <xdr:col>81</xdr:col>
      <xdr:colOff>101600</xdr:colOff>
      <xdr:row>62</xdr:row>
      <xdr:rowOff>80191</xdr:rowOff>
    </xdr:to>
    <xdr:sp macro="" textlink="">
      <xdr:nvSpPr>
        <xdr:cNvPr id="526" name="楕円 525"/>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29391</xdr:rowOff>
    </xdr:to>
    <xdr:cxnSp macro="">
      <xdr:nvCxnSpPr>
        <xdr:cNvPr id="527" name="直線コネクタ 526"/>
        <xdr:cNvCxnSpPr/>
      </xdr:nvCxnSpPr>
      <xdr:spPr>
        <a:xfrm flipV="1">
          <a:off x="15481300" y="1063643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528" name="楕円 527"/>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29391</xdr:rowOff>
    </xdr:to>
    <xdr:cxnSp macro="">
      <xdr:nvCxnSpPr>
        <xdr:cNvPr id="529" name="直線コネクタ 528"/>
        <xdr:cNvCxnSpPr/>
      </xdr:nvCxnSpPr>
      <xdr:spPr>
        <a:xfrm>
          <a:off x="14592300" y="106201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530" name="楕円 529"/>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61</xdr:row>
      <xdr:rowOff>161653</xdr:rowOff>
    </xdr:to>
    <xdr:cxnSp macro="">
      <xdr:nvCxnSpPr>
        <xdr:cNvPr id="531" name="直線コネクタ 530"/>
        <xdr:cNvCxnSpPr/>
      </xdr:nvCxnSpPr>
      <xdr:spPr>
        <a:xfrm>
          <a:off x="13703300" y="106005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32"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33"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34"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71318</xdr:rowOff>
    </xdr:from>
    <xdr:ext cx="405111" cy="259045"/>
    <xdr:sp macro="" textlink="">
      <xdr:nvSpPr>
        <xdr:cNvPr id="536" name="n_1mainValue【学校施設】&#10;有形固定資産減価償却率"/>
        <xdr:cNvSpPr txBox="1"/>
      </xdr:nvSpPr>
      <xdr:spPr>
        <a:xfrm>
          <a:off x="15266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537" name="n_2mainValue【学校施設】&#10;有形固定資産減価償却率"/>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538" name="n_3mainValue【学校施設】&#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66"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125679</xdr:rowOff>
    </xdr:from>
    <xdr:to>
      <xdr:col>116</xdr:col>
      <xdr:colOff>114300</xdr:colOff>
      <xdr:row>59</xdr:row>
      <xdr:rowOff>55829</xdr:rowOff>
    </xdr:to>
    <xdr:sp macro="" textlink="">
      <xdr:nvSpPr>
        <xdr:cNvPr id="577" name="楕円 576"/>
        <xdr:cNvSpPr/>
      </xdr:nvSpPr>
      <xdr:spPr>
        <a:xfrm>
          <a:off x="22110700" y="100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148556</xdr:rowOff>
    </xdr:from>
    <xdr:ext cx="469744" cy="259045"/>
    <xdr:sp macro="" textlink="">
      <xdr:nvSpPr>
        <xdr:cNvPr id="578" name="【学校施設】&#10;一人当たり面積該当値テキスト"/>
        <xdr:cNvSpPr txBox="1"/>
      </xdr:nvSpPr>
      <xdr:spPr>
        <a:xfrm>
          <a:off x="22199600" y="992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74016</xdr:rowOff>
    </xdr:from>
    <xdr:to>
      <xdr:col>112</xdr:col>
      <xdr:colOff>38100</xdr:colOff>
      <xdr:row>58</xdr:row>
      <xdr:rowOff>4166</xdr:rowOff>
    </xdr:to>
    <xdr:sp macro="" textlink="">
      <xdr:nvSpPr>
        <xdr:cNvPr id="579" name="楕円 578"/>
        <xdr:cNvSpPr/>
      </xdr:nvSpPr>
      <xdr:spPr>
        <a:xfrm>
          <a:off x="21272500" y="98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124816</xdr:rowOff>
    </xdr:from>
    <xdr:to>
      <xdr:col>116</xdr:col>
      <xdr:colOff>63500</xdr:colOff>
      <xdr:row>59</xdr:row>
      <xdr:rowOff>5029</xdr:rowOff>
    </xdr:to>
    <xdr:cxnSp macro="">
      <xdr:nvCxnSpPr>
        <xdr:cNvPr id="580" name="直線コネクタ 579"/>
        <xdr:cNvCxnSpPr/>
      </xdr:nvCxnSpPr>
      <xdr:spPr>
        <a:xfrm>
          <a:off x="21323300" y="9897466"/>
          <a:ext cx="8382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131623</xdr:rowOff>
    </xdr:from>
    <xdr:to>
      <xdr:col>107</xdr:col>
      <xdr:colOff>101600</xdr:colOff>
      <xdr:row>58</xdr:row>
      <xdr:rowOff>61773</xdr:rowOff>
    </xdr:to>
    <xdr:sp macro="" textlink="">
      <xdr:nvSpPr>
        <xdr:cNvPr id="581" name="楕円 580"/>
        <xdr:cNvSpPr/>
      </xdr:nvSpPr>
      <xdr:spPr>
        <a:xfrm>
          <a:off x="20383500" y="99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124816</xdr:rowOff>
    </xdr:from>
    <xdr:to>
      <xdr:col>111</xdr:col>
      <xdr:colOff>177800</xdr:colOff>
      <xdr:row>58</xdr:row>
      <xdr:rowOff>10973</xdr:rowOff>
    </xdr:to>
    <xdr:cxnSp macro="">
      <xdr:nvCxnSpPr>
        <xdr:cNvPr id="582" name="直線コネクタ 581"/>
        <xdr:cNvCxnSpPr/>
      </xdr:nvCxnSpPr>
      <xdr:spPr>
        <a:xfrm flipV="1">
          <a:off x="20434300" y="9897466"/>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148996</xdr:rowOff>
    </xdr:from>
    <xdr:to>
      <xdr:col>102</xdr:col>
      <xdr:colOff>165100</xdr:colOff>
      <xdr:row>58</xdr:row>
      <xdr:rowOff>79146</xdr:rowOff>
    </xdr:to>
    <xdr:sp macro="" textlink="">
      <xdr:nvSpPr>
        <xdr:cNvPr id="583" name="楕円 582"/>
        <xdr:cNvSpPr/>
      </xdr:nvSpPr>
      <xdr:spPr>
        <a:xfrm>
          <a:off x="19494500" y="99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10973</xdr:rowOff>
    </xdr:from>
    <xdr:to>
      <xdr:col>107</xdr:col>
      <xdr:colOff>50800</xdr:colOff>
      <xdr:row>58</xdr:row>
      <xdr:rowOff>28346</xdr:rowOff>
    </xdr:to>
    <xdr:cxnSp macro="">
      <xdr:nvCxnSpPr>
        <xdr:cNvPr id="584" name="直線コネクタ 583"/>
        <xdr:cNvCxnSpPr/>
      </xdr:nvCxnSpPr>
      <xdr:spPr>
        <a:xfrm flipV="1">
          <a:off x="19545300" y="995507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585"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586"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587"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20693</xdr:rowOff>
    </xdr:from>
    <xdr:ext cx="469744" cy="259045"/>
    <xdr:sp macro="" textlink="">
      <xdr:nvSpPr>
        <xdr:cNvPr id="589" name="n_1mainValue【学校施設】&#10;一人当たり面積"/>
        <xdr:cNvSpPr txBox="1"/>
      </xdr:nvSpPr>
      <xdr:spPr>
        <a:xfrm>
          <a:off x="21075727" y="962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78300</xdr:rowOff>
    </xdr:from>
    <xdr:ext cx="469744" cy="259045"/>
    <xdr:sp macro="" textlink="">
      <xdr:nvSpPr>
        <xdr:cNvPr id="590" name="n_2mainValue【学校施設】&#10;一人当たり面積"/>
        <xdr:cNvSpPr txBox="1"/>
      </xdr:nvSpPr>
      <xdr:spPr>
        <a:xfrm>
          <a:off x="20199427" y="967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95673</xdr:rowOff>
    </xdr:from>
    <xdr:ext cx="469744" cy="259045"/>
    <xdr:sp macro="" textlink="">
      <xdr:nvSpPr>
        <xdr:cNvPr id="591" name="n_3mainValue【学校施設】&#10;一人当たり面積"/>
        <xdr:cNvSpPr txBox="1"/>
      </xdr:nvSpPr>
      <xdr:spPr>
        <a:xfrm>
          <a:off x="19310427" y="969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0" name="テキスト ボックス 6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8" name="テキスト ボックス 6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0" name="テキスト ボックス 6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32" name="直線コネクタ 63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3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34" name="直線コネクタ 63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3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36" name="直線コネクタ 63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37"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38" name="フローチャート: 判断 63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39" name="フローチャート: 判断 63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40" name="フローチャート: 判断 63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41" name="フローチャート: 判断 64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42" name="フローチャート: 判断 64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78739</xdr:rowOff>
    </xdr:from>
    <xdr:to>
      <xdr:col>85</xdr:col>
      <xdr:colOff>177800</xdr:colOff>
      <xdr:row>107</xdr:row>
      <xdr:rowOff>8889</xdr:rowOff>
    </xdr:to>
    <xdr:sp macro="" textlink="">
      <xdr:nvSpPr>
        <xdr:cNvPr id="648" name="楕円 647"/>
        <xdr:cNvSpPr/>
      </xdr:nvSpPr>
      <xdr:spPr>
        <a:xfrm>
          <a:off x="16268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57166</xdr:rowOff>
    </xdr:from>
    <xdr:ext cx="405111" cy="259045"/>
    <xdr:sp macro="" textlink="">
      <xdr:nvSpPr>
        <xdr:cNvPr id="649" name="【公民館】&#10;有形固定資産減価償却率該当値テキスト"/>
        <xdr:cNvSpPr txBox="1"/>
      </xdr:nvSpPr>
      <xdr:spPr>
        <a:xfrm>
          <a:off x="16357600"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40639</xdr:rowOff>
    </xdr:from>
    <xdr:to>
      <xdr:col>81</xdr:col>
      <xdr:colOff>101600</xdr:colOff>
      <xdr:row>106</xdr:row>
      <xdr:rowOff>142239</xdr:rowOff>
    </xdr:to>
    <xdr:sp macro="" textlink="">
      <xdr:nvSpPr>
        <xdr:cNvPr id="650" name="楕円 649"/>
        <xdr:cNvSpPr/>
      </xdr:nvSpPr>
      <xdr:spPr>
        <a:xfrm>
          <a:off x="15430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91439</xdr:rowOff>
    </xdr:from>
    <xdr:to>
      <xdr:col>85</xdr:col>
      <xdr:colOff>127000</xdr:colOff>
      <xdr:row>106</xdr:row>
      <xdr:rowOff>129539</xdr:rowOff>
    </xdr:to>
    <xdr:cxnSp macro="">
      <xdr:nvCxnSpPr>
        <xdr:cNvPr id="651" name="直線コネクタ 650"/>
        <xdr:cNvCxnSpPr/>
      </xdr:nvCxnSpPr>
      <xdr:spPr>
        <a:xfrm>
          <a:off x="15481300" y="18265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652" name="楕円 651"/>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91439</xdr:rowOff>
    </xdr:to>
    <xdr:cxnSp macro="">
      <xdr:nvCxnSpPr>
        <xdr:cNvPr id="653" name="直線コネクタ 652"/>
        <xdr:cNvCxnSpPr/>
      </xdr:nvCxnSpPr>
      <xdr:spPr>
        <a:xfrm>
          <a:off x="14592300" y="18227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135889</xdr:rowOff>
    </xdr:from>
    <xdr:to>
      <xdr:col>72</xdr:col>
      <xdr:colOff>38100</xdr:colOff>
      <xdr:row>106</xdr:row>
      <xdr:rowOff>66039</xdr:rowOff>
    </xdr:to>
    <xdr:sp macro="" textlink="">
      <xdr:nvSpPr>
        <xdr:cNvPr id="654" name="楕円 653"/>
        <xdr:cNvSpPr/>
      </xdr:nvSpPr>
      <xdr:spPr>
        <a:xfrm>
          <a:off x="1365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15239</xdr:rowOff>
    </xdr:from>
    <xdr:to>
      <xdr:col>76</xdr:col>
      <xdr:colOff>114300</xdr:colOff>
      <xdr:row>106</xdr:row>
      <xdr:rowOff>53339</xdr:rowOff>
    </xdr:to>
    <xdr:cxnSp macro="">
      <xdr:nvCxnSpPr>
        <xdr:cNvPr id="655" name="直線コネクタ 654"/>
        <xdr:cNvCxnSpPr/>
      </xdr:nvCxnSpPr>
      <xdr:spPr>
        <a:xfrm>
          <a:off x="13703300" y="18188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56"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57"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58"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59"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133366</xdr:rowOff>
    </xdr:from>
    <xdr:ext cx="405111" cy="259045"/>
    <xdr:sp macro="" textlink="">
      <xdr:nvSpPr>
        <xdr:cNvPr id="660" name="n_1mainValue【公民館】&#10;有形固定資産減価償却率"/>
        <xdr:cNvSpPr txBox="1"/>
      </xdr:nvSpPr>
      <xdr:spPr>
        <a:xfrm>
          <a:off x="152660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661" name="n_2mainValue【公民館】&#10;有形固定資産減価償却率"/>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57166</xdr:rowOff>
    </xdr:from>
    <xdr:ext cx="405111" cy="259045"/>
    <xdr:sp macro="" textlink="">
      <xdr:nvSpPr>
        <xdr:cNvPr id="662" name="n_3mainValue【公民館】&#10;有形固定資産減価償却率"/>
        <xdr:cNvSpPr txBox="1"/>
      </xdr:nvSpPr>
      <xdr:spPr>
        <a:xfrm>
          <a:off x="13500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86" name="直線コネクタ 685"/>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87"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88" name="直線コネクタ 68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89"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90" name="直線コネクタ 689"/>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91"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92" name="フローチャート: 判断 69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93" name="フローチャート: 判断 692"/>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94" name="フローチャート: 判断 693"/>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95" name="フローチャート: 判断 694"/>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96" name="フローチャート: 判断 695"/>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109220</xdr:rowOff>
    </xdr:from>
    <xdr:to>
      <xdr:col>116</xdr:col>
      <xdr:colOff>114300</xdr:colOff>
      <xdr:row>108</xdr:row>
      <xdr:rowOff>39370</xdr:rowOff>
    </xdr:to>
    <xdr:sp macro="" textlink="">
      <xdr:nvSpPr>
        <xdr:cNvPr id="702" name="楕円 701"/>
        <xdr:cNvSpPr/>
      </xdr:nvSpPr>
      <xdr:spPr>
        <a:xfrm>
          <a:off x="221107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87647</xdr:rowOff>
    </xdr:from>
    <xdr:ext cx="469744" cy="259045"/>
    <xdr:sp macro="" textlink="">
      <xdr:nvSpPr>
        <xdr:cNvPr id="703" name="【公民館】&#10;一人当たり面積該当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704" name="楕円 703"/>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160020</xdr:rowOff>
    </xdr:from>
    <xdr:to>
      <xdr:col>116</xdr:col>
      <xdr:colOff>63500</xdr:colOff>
      <xdr:row>107</xdr:row>
      <xdr:rowOff>160020</xdr:rowOff>
    </xdr:to>
    <xdr:cxnSp macro="">
      <xdr:nvCxnSpPr>
        <xdr:cNvPr id="705" name="直線コネクタ 704"/>
        <xdr:cNvCxnSpPr/>
      </xdr:nvCxnSpPr>
      <xdr:spPr>
        <a:xfrm>
          <a:off x="21323300" y="1850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06" name="楕円 705"/>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107</xdr:row>
      <xdr:rowOff>163830</xdr:rowOff>
    </xdr:to>
    <xdr:cxnSp macro="">
      <xdr:nvCxnSpPr>
        <xdr:cNvPr id="707" name="直線コネクタ 706"/>
        <xdr:cNvCxnSpPr/>
      </xdr:nvCxnSpPr>
      <xdr:spPr>
        <a:xfrm flipV="1">
          <a:off x="20434300" y="1850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113030</xdr:rowOff>
    </xdr:from>
    <xdr:to>
      <xdr:col>102</xdr:col>
      <xdr:colOff>165100</xdr:colOff>
      <xdr:row>108</xdr:row>
      <xdr:rowOff>43180</xdr:rowOff>
    </xdr:to>
    <xdr:sp macro="" textlink="">
      <xdr:nvSpPr>
        <xdr:cNvPr id="708" name="楕円 707"/>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163830</xdr:rowOff>
    </xdr:from>
    <xdr:to>
      <xdr:col>107</xdr:col>
      <xdr:colOff>50800</xdr:colOff>
      <xdr:row>107</xdr:row>
      <xdr:rowOff>163830</xdr:rowOff>
    </xdr:to>
    <xdr:cxnSp macro="">
      <xdr:nvCxnSpPr>
        <xdr:cNvPr id="709" name="直線コネクタ 708"/>
        <xdr:cNvCxnSpPr/>
      </xdr:nvCxnSpPr>
      <xdr:spPr>
        <a:xfrm>
          <a:off x="19545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10"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11"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12"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13"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714" name="n_1mainValue【公民館】&#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15" name="n_2mainValue【公民館】&#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34307</xdr:rowOff>
    </xdr:from>
    <xdr:ext cx="469744" cy="259045"/>
    <xdr:sp macro="" textlink="">
      <xdr:nvSpPr>
        <xdr:cNvPr id="716" name="n_3mainValue【公民館】&#10;一人当たり面積"/>
        <xdr:cNvSpPr txBox="1"/>
      </xdr:nvSpPr>
      <xdr:spPr>
        <a:xfrm>
          <a:off x="19310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及び一人当たり面積について、保育所等施設や学校施設で類似団体平均を大きく上回っている。基金や起債を活用した改修を実施するほか、少子化時代に即した保育所等施設数や、小中学校施設の健全化等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49,413
48,522
85.10
20,184,238
19,362,435
735,722
11,750,683
22,597,026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170724</xdr:rowOff>
    </xdr:from>
    <xdr:to>
      <xdr:col>24</xdr:col>
      <xdr:colOff>114300</xdr:colOff>
      <xdr:row>41</xdr:row>
      <xdr:rowOff>100874</xdr:rowOff>
    </xdr:to>
    <xdr:sp macro="" textlink="">
      <xdr:nvSpPr>
        <xdr:cNvPr id="74" name="楕円 73"/>
        <xdr:cNvSpPr/>
      </xdr:nvSpPr>
      <xdr:spPr>
        <a:xfrm>
          <a:off x="45847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149151</xdr:rowOff>
    </xdr:from>
    <xdr:ext cx="405111" cy="259045"/>
    <xdr:sp macro="" textlink="">
      <xdr:nvSpPr>
        <xdr:cNvPr id="75" name="【図書館】&#10;有形固定資産減価償却率該当値テキスト"/>
        <xdr:cNvSpPr txBox="1"/>
      </xdr:nvSpPr>
      <xdr:spPr>
        <a:xfrm>
          <a:off x="4673600"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133169</xdr:rowOff>
    </xdr:from>
    <xdr:to>
      <xdr:col>20</xdr:col>
      <xdr:colOff>38100</xdr:colOff>
      <xdr:row>41</xdr:row>
      <xdr:rowOff>63319</xdr:rowOff>
    </xdr:to>
    <xdr:sp macro="" textlink="">
      <xdr:nvSpPr>
        <xdr:cNvPr id="76" name="楕円 75"/>
        <xdr:cNvSpPr/>
      </xdr:nvSpPr>
      <xdr:spPr>
        <a:xfrm>
          <a:off x="3746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12519</xdr:rowOff>
    </xdr:from>
    <xdr:to>
      <xdr:col>24</xdr:col>
      <xdr:colOff>63500</xdr:colOff>
      <xdr:row>41</xdr:row>
      <xdr:rowOff>50074</xdr:rowOff>
    </xdr:to>
    <xdr:cxnSp macro="">
      <xdr:nvCxnSpPr>
        <xdr:cNvPr id="77" name="直線コネクタ 76"/>
        <xdr:cNvCxnSpPr/>
      </xdr:nvCxnSpPr>
      <xdr:spPr>
        <a:xfrm>
          <a:off x="3797300" y="70419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95613</xdr:rowOff>
    </xdr:from>
    <xdr:to>
      <xdr:col>15</xdr:col>
      <xdr:colOff>101600</xdr:colOff>
      <xdr:row>41</xdr:row>
      <xdr:rowOff>25763</xdr:rowOff>
    </xdr:to>
    <xdr:sp macro="" textlink="">
      <xdr:nvSpPr>
        <xdr:cNvPr id="78" name="楕円 77"/>
        <xdr:cNvSpPr/>
      </xdr:nvSpPr>
      <xdr:spPr>
        <a:xfrm>
          <a:off x="2857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146413</xdr:rowOff>
    </xdr:from>
    <xdr:to>
      <xdr:col>19</xdr:col>
      <xdr:colOff>177800</xdr:colOff>
      <xdr:row>41</xdr:row>
      <xdr:rowOff>12519</xdr:rowOff>
    </xdr:to>
    <xdr:cxnSp macro="">
      <xdr:nvCxnSpPr>
        <xdr:cNvPr id="79" name="直線コネクタ 78"/>
        <xdr:cNvCxnSpPr/>
      </xdr:nvCxnSpPr>
      <xdr:spPr>
        <a:xfrm>
          <a:off x="2908300" y="70044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146413</xdr:rowOff>
    </xdr:to>
    <xdr:cxnSp macro="">
      <xdr:nvCxnSpPr>
        <xdr:cNvPr id="81" name="直線コネクタ 80"/>
        <xdr:cNvCxnSpPr/>
      </xdr:nvCxnSpPr>
      <xdr:spPr>
        <a:xfrm>
          <a:off x="2019300" y="69668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54446</xdr:rowOff>
    </xdr:from>
    <xdr:ext cx="405111" cy="259045"/>
    <xdr:sp macro="" textlink="">
      <xdr:nvSpPr>
        <xdr:cNvPr id="86" name="n_1mainValue【図書館】&#10;有形固定資産減価償却率"/>
        <xdr:cNvSpPr txBox="1"/>
      </xdr:nvSpPr>
      <xdr:spPr>
        <a:xfrm>
          <a:off x="3582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16890</xdr:rowOff>
    </xdr:from>
    <xdr:ext cx="405111" cy="259045"/>
    <xdr:sp macro="" textlink="">
      <xdr:nvSpPr>
        <xdr:cNvPr id="87" name="n_2mainValue【図書館】&#10;有形固定資産減価償却率"/>
        <xdr:cNvSpPr txBox="1"/>
      </xdr:nvSpPr>
      <xdr:spPr>
        <a:xfrm>
          <a:off x="2705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88" name="n_3mainValue【図書館】&#10;有形固定資産減価償却率"/>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8" name="楕円 127"/>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9"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30" name="楕円 129"/>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39</xdr:row>
      <xdr:rowOff>57150</xdr:rowOff>
    </xdr:to>
    <xdr:cxnSp macro="">
      <xdr:nvCxnSpPr>
        <xdr:cNvPr id="131" name="直線コネクタ 130"/>
        <xdr:cNvCxnSpPr/>
      </xdr:nvCxnSpPr>
      <xdr:spPr>
        <a:xfrm>
          <a:off x="9639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32" name="楕円 131"/>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57150</xdr:rowOff>
    </xdr:from>
    <xdr:to>
      <xdr:col>50</xdr:col>
      <xdr:colOff>114300</xdr:colOff>
      <xdr:row>39</xdr:row>
      <xdr:rowOff>57150</xdr:rowOff>
    </xdr:to>
    <xdr:cxnSp macro="">
      <xdr:nvCxnSpPr>
        <xdr:cNvPr id="133" name="直線コネクタ 132"/>
        <xdr:cNvCxnSpPr/>
      </xdr:nvCxnSpPr>
      <xdr:spPr>
        <a:xfrm>
          <a:off x="8750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4" name="楕円 133"/>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57150</xdr:rowOff>
    </xdr:from>
    <xdr:to>
      <xdr:col>45</xdr:col>
      <xdr:colOff>177800</xdr:colOff>
      <xdr:row>39</xdr:row>
      <xdr:rowOff>69850</xdr:rowOff>
    </xdr:to>
    <xdr:cxnSp macro="">
      <xdr:nvCxnSpPr>
        <xdr:cNvPr id="135" name="直線コネクタ 134"/>
        <xdr:cNvCxnSpPr/>
      </xdr:nvCxnSpPr>
      <xdr:spPr>
        <a:xfrm flipV="1">
          <a:off x="78613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99077</xdr:rowOff>
    </xdr:from>
    <xdr:ext cx="469744" cy="259045"/>
    <xdr:sp macro="" textlink="">
      <xdr:nvSpPr>
        <xdr:cNvPr id="140" name="n_1mainValue【図書館】&#10;一人当たり面積"/>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1" name="n_2main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2"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153307</xdr:rowOff>
    </xdr:from>
    <xdr:to>
      <xdr:col>24</xdr:col>
      <xdr:colOff>114300</xdr:colOff>
      <xdr:row>62</xdr:row>
      <xdr:rowOff>83457</xdr:rowOff>
    </xdr:to>
    <xdr:sp macro="" textlink="">
      <xdr:nvSpPr>
        <xdr:cNvPr id="184" name="楕円 183"/>
        <xdr:cNvSpPr/>
      </xdr:nvSpPr>
      <xdr:spPr>
        <a:xfrm>
          <a:off x="4584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131734</xdr:rowOff>
    </xdr:from>
    <xdr:ext cx="405111" cy="259045"/>
    <xdr:sp macro="" textlink="">
      <xdr:nvSpPr>
        <xdr:cNvPr id="185" name="【体育館・プール】&#10;有形固定資産減価償却率該当値テキスト"/>
        <xdr:cNvSpPr txBox="1"/>
      </xdr:nvSpPr>
      <xdr:spPr>
        <a:xfrm>
          <a:off x="4673600"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86" name="楕円 185"/>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32657</xdr:rowOff>
    </xdr:to>
    <xdr:cxnSp macro="">
      <xdr:nvCxnSpPr>
        <xdr:cNvPr id="187" name="直線コネクタ 186"/>
        <xdr:cNvCxnSpPr/>
      </xdr:nvCxnSpPr>
      <xdr:spPr>
        <a:xfrm>
          <a:off x="3797300" y="106266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81462</xdr:rowOff>
    </xdr:from>
    <xdr:to>
      <xdr:col>15</xdr:col>
      <xdr:colOff>101600</xdr:colOff>
      <xdr:row>62</xdr:row>
      <xdr:rowOff>11612</xdr:rowOff>
    </xdr:to>
    <xdr:sp macro="" textlink="">
      <xdr:nvSpPr>
        <xdr:cNvPr id="188" name="楕円 187"/>
        <xdr:cNvSpPr/>
      </xdr:nvSpPr>
      <xdr:spPr>
        <a:xfrm>
          <a:off x="2857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168184</xdr:rowOff>
    </xdr:to>
    <xdr:cxnSp macro="">
      <xdr:nvCxnSpPr>
        <xdr:cNvPr id="189" name="直線コネクタ 188"/>
        <xdr:cNvCxnSpPr/>
      </xdr:nvCxnSpPr>
      <xdr:spPr>
        <a:xfrm>
          <a:off x="2908300" y="105907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45538</xdr:rowOff>
    </xdr:from>
    <xdr:to>
      <xdr:col>10</xdr:col>
      <xdr:colOff>165100</xdr:colOff>
      <xdr:row>61</xdr:row>
      <xdr:rowOff>147138</xdr:rowOff>
    </xdr:to>
    <xdr:sp macro="" textlink="">
      <xdr:nvSpPr>
        <xdr:cNvPr id="190" name="楕円 189"/>
        <xdr:cNvSpPr/>
      </xdr:nvSpPr>
      <xdr:spPr>
        <a:xfrm>
          <a:off x="1968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96338</xdr:rowOff>
    </xdr:from>
    <xdr:to>
      <xdr:col>15</xdr:col>
      <xdr:colOff>50800</xdr:colOff>
      <xdr:row>61</xdr:row>
      <xdr:rowOff>132262</xdr:rowOff>
    </xdr:to>
    <xdr:cxnSp macro="">
      <xdr:nvCxnSpPr>
        <xdr:cNvPr id="191" name="直線コネクタ 190"/>
        <xdr:cNvCxnSpPr/>
      </xdr:nvCxnSpPr>
      <xdr:spPr>
        <a:xfrm>
          <a:off x="2019300" y="10554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196" name="n_1mainValue【体育館・プール】&#10;有形固定資産減価償却率"/>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2739</xdr:rowOff>
    </xdr:from>
    <xdr:ext cx="405111" cy="259045"/>
    <xdr:sp macro="" textlink="">
      <xdr:nvSpPr>
        <xdr:cNvPr id="197" name="n_2mainValue【体育館・プール】&#10;有形固定資産減価償却率"/>
        <xdr:cNvSpPr txBox="1"/>
      </xdr:nvSpPr>
      <xdr:spPr>
        <a:xfrm>
          <a:off x="2705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138265</xdr:rowOff>
    </xdr:from>
    <xdr:ext cx="405111" cy="259045"/>
    <xdr:sp macro="" textlink="">
      <xdr:nvSpPr>
        <xdr:cNvPr id="198" name="n_3mainValue【体育館・プール】&#10;有形固定資産減価償却率"/>
        <xdr:cNvSpPr txBox="1"/>
      </xdr:nvSpPr>
      <xdr:spPr>
        <a:xfrm>
          <a:off x="1816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57785</xdr:rowOff>
    </xdr:from>
    <xdr:to>
      <xdr:col>55</xdr:col>
      <xdr:colOff>50800</xdr:colOff>
      <xdr:row>61</xdr:row>
      <xdr:rowOff>159385</xdr:rowOff>
    </xdr:to>
    <xdr:sp macro="" textlink="">
      <xdr:nvSpPr>
        <xdr:cNvPr id="238" name="楕円 237"/>
        <xdr:cNvSpPr/>
      </xdr:nvSpPr>
      <xdr:spPr>
        <a:xfrm>
          <a:off x="10426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80662</xdr:rowOff>
    </xdr:from>
    <xdr:ext cx="469744" cy="259045"/>
    <xdr:sp macro="" textlink="">
      <xdr:nvSpPr>
        <xdr:cNvPr id="239" name="【体育館・プール】&#10;一人当たり面積該当値テキスト"/>
        <xdr:cNvSpPr txBox="1"/>
      </xdr:nvSpPr>
      <xdr:spPr>
        <a:xfrm>
          <a:off x="10515600"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240" name="楕円 239"/>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108585</xdr:rowOff>
    </xdr:from>
    <xdr:to>
      <xdr:col>55</xdr:col>
      <xdr:colOff>0</xdr:colOff>
      <xdr:row>61</xdr:row>
      <xdr:rowOff>114300</xdr:rowOff>
    </xdr:to>
    <xdr:cxnSp macro="">
      <xdr:nvCxnSpPr>
        <xdr:cNvPr id="241" name="直線コネクタ 240"/>
        <xdr:cNvCxnSpPr/>
      </xdr:nvCxnSpPr>
      <xdr:spPr>
        <a:xfrm flipV="1">
          <a:off x="9639300" y="105670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42" name="楕円 241"/>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118110</xdr:rowOff>
    </xdr:to>
    <xdr:cxnSp macro="">
      <xdr:nvCxnSpPr>
        <xdr:cNvPr id="243" name="直線コネクタ 242"/>
        <xdr:cNvCxnSpPr/>
      </xdr:nvCxnSpPr>
      <xdr:spPr>
        <a:xfrm flipV="1">
          <a:off x="8750300" y="1057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73025</xdr:rowOff>
    </xdr:from>
    <xdr:to>
      <xdr:col>41</xdr:col>
      <xdr:colOff>101600</xdr:colOff>
      <xdr:row>62</xdr:row>
      <xdr:rowOff>3175</xdr:rowOff>
    </xdr:to>
    <xdr:sp macro="" textlink="">
      <xdr:nvSpPr>
        <xdr:cNvPr id="244" name="楕円 243"/>
        <xdr:cNvSpPr/>
      </xdr:nvSpPr>
      <xdr:spPr>
        <a:xfrm>
          <a:off x="7810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61</xdr:row>
      <xdr:rowOff>123825</xdr:rowOff>
    </xdr:to>
    <xdr:cxnSp macro="">
      <xdr:nvCxnSpPr>
        <xdr:cNvPr id="245" name="直線コネクタ 244"/>
        <xdr:cNvCxnSpPr/>
      </xdr:nvCxnSpPr>
      <xdr:spPr>
        <a:xfrm flipV="1">
          <a:off x="7861300" y="105765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47" name="n_2ave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10177</xdr:rowOff>
    </xdr:from>
    <xdr:ext cx="469744" cy="259045"/>
    <xdr:sp macro="" textlink="">
      <xdr:nvSpPr>
        <xdr:cNvPr id="250" name="n_1mainValue【体育館・プール】&#10;一人当たり面積"/>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13987</xdr:rowOff>
    </xdr:from>
    <xdr:ext cx="469744" cy="259045"/>
    <xdr:sp macro="" textlink="">
      <xdr:nvSpPr>
        <xdr:cNvPr id="251" name="n_2mainValue【体育館・プール】&#10;一人当たり面積"/>
        <xdr:cNvSpPr txBox="1"/>
      </xdr:nvSpPr>
      <xdr:spPr>
        <a:xfrm>
          <a:off x="8515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19702</xdr:rowOff>
    </xdr:from>
    <xdr:ext cx="469744" cy="259045"/>
    <xdr:sp macro="" textlink="">
      <xdr:nvSpPr>
        <xdr:cNvPr id="252" name="n_3mainValue【体育館・プール】&#10;一人当たり面積"/>
        <xdr:cNvSpPr txBox="1"/>
      </xdr:nvSpPr>
      <xdr:spPr>
        <a:xfrm>
          <a:off x="76264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293" name="楕円 292"/>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294" name="【福祉施設】&#10;有形固定資産減価償却率該当値テキスト"/>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109220</xdr:rowOff>
    </xdr:from>
    <xdr:to>
      <xdr:col>20</xdr:col>
      <xdr:colOff>38100</xdr:colOff>
      <xdr:row>85</xdr:row>
      <xdr:rowOff>39370</xdr:rowOff>
    </xdr:to>
    <xdr:sp macro="" textlink="">
      <xdr:nvSpPr>
        <xdr:cNvPr id="295" name="楕円 294"/>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160020</xdr:rowOff>
    </xdr:to>
    <xdr:cxnSp macro="">
      <xdr:nvCxnSpPr>
        <xdr:cNvPr id="296" name="直線コネクタ 295"/>
        <xdr:cNvCxnSpPr/>
      </xdr:nvCxnSpPr>
      <xdr:spPr>
        <a:xfrm flipV="1">
          <a:off x="3797300" y="145370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145414</xdr:rowOff>
    </xdr:from>
    <xdr:to>
      <xdr:col>15</xdr:col>
      <xdr:colOff>101600</xdr:colOff>
      <xdr:row>85</xdr:row>
      <xdr:rowOff>75564</xdr:rowOff>
    </xdr:to>
    <xdr:sp macro="" textlink="">
      <xdr:nvSpPr>
        <xdr:cNvPr id="297" name="楕円 296"/>
        <xdr:cNvSpPr/>
      </xdr:nvSpPr>
      <xdr:spPr>
        <a:xfrm>
          <a:off x="2857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160020</xdr:rowOff>
    </xdr:from>
    <xdr:to>
      <xdr:col>19</xdr:col>
      <xdr:colOff>177800</xdr:colOff>
      <xdr:row>85</xdr:row>
      <xdr:rowOff>24764</xdr:rowOff>
    </xdr:to>
    <xdr:cxnSp macro="">
      <xdr:nvCxnSpPr>
        <xdr:cNvPr id="298" name="直線コネクタ 297"/>
        <xdr:cNvCxnSpPr/>
      </xdr:nvCxnSpPr>
      <xdr:spPr>
        <a:xfrm flipV="1">
          <a:off x="2908300" y="14561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109220</xdr:rowOff>
    </xdr:from>
    <xdr:to>
      <xdr:col>10</xdr:col>
      <xdr:colOff>165100</xdr:colOff>
      <xdr:row>86</xdr:row>
      <xdr:rowOff>39370</xdr:rowOff>
    </xdr:to>
    <xdr:sp macro="" textlink="">
      <xdr:nvSpPr>
        <xdr:cNvPr id="299" name="楕円 298"/>
        <xdr:cNvSpPr/>
      </xdr:nvSpPr>
      <xdr:spPr>
        <a:xfrm>
          <a:off x="1968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24764</xdr:rowOff>
    </xdr:from>
    <xdr:to>
      <xdr:col>15</xdr:col>
      <xdr:colOff>50800</xdr:colOff>
      <xdr:row>85</xdr:row>
      <xdr:rowOff>160020</xdr:rowOff>
    </xdr:to>
    <xdr:cxnSp macro="">
      <xdr:nvCxnSpPr>
        <xdr:cNvPr id="300" name="直線コネクタ 299"/>
        <xdr:cNvCxnSpPr/>
      </xdr:nvCxnSpPr>
      <xdr:spPr>
        <a:xfrm flipV="1">
          <a:off x="2019300" y="1459801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30497</xdr:rowOff>
    </xdr:from>
    <xdr:ext cx="405111" cy="259045"/>
    <xdr:sp macro="" textlink="">
      <xdr:nvSpPr>
        <xdr:cNvPr id="305" name="n_1mainValue【福祉施設】&#10;有形固定資産減価償却率"/>
        <xdr:cNvSpPr txBox="1"/>
      </xdr:nvSpPr>
      <xdr:spPr>
        <a:xfrm>
          <a:off x="3582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66691</xdr:rowOff>
    </xdr:from>
    <xdr:ext cx="405111" cy="259045"/>
    <xdr:sp macro="" textlink="">
      <xdr:nvSpPr>
        <xdr:cNvPr id="306" name="n_2mainValue【福祉施設】&#10;有形固定資産減価償却率"/>
        <xdr:cNvSpPr txBox="1"/>
      </xdr:nvSpPr>
      <xdr:spPr>
        <a:xfrm>
          <a:off x="2705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30497</xdr:rowOff>
    </xdr:from>
    <xdr:ext cx="405111" cy="259045"/>
    <xdr:sp macro="" textlink="">
      <xdr:nvSpPr>
        <xdr:cNvPr id="307" name="n_3mainValue【福祉施設】&#10;有形固定資産減価償却率"/>
        <xdr:cNvSpPr txBox="1"/>
      </xdr:nvSpPr>
      <xdr:spPr>
        <a:xfrm>
          <a:off x="1816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3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57513</xdr:rowOff>
    </xdr:from>
    <xdr:to>
      <xdr:col>55</xdr:col>
      <xdr:colOff>50800</xdr:colOff>
      <xdr:row>83</xdr:row>
      <xdr:rowOff>159113</xdr:rowOff>
    </xdr:to>
    <xdr:sp macro="" textlink="">
      <xdr:nvSpPr>
        <xdr:cNvPr id="349" name="楕円 348"/>
        <xdr:cNvSpPr/>
      </xdr:nvSpPr>
      <xdr:spPr>
        <a:xfrm>
          <a:off x="10426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80390</xdr:rowOff>
    </xdr:from>
    <xdr:ext cx="469744" cy="259045"/>
    <xdr:sp macro="" textlink="">
      <xdr:nvSpPr>
        <xdr:cNvPr id="350" name="【福祉施設】&#10;一人当たり面積該当値テキスト"/>
        <xdr:cNvSpPr txBox="1"/>
      </xdr:nvSpPr>
      <xdr:spPr>
        <a:xfrm>
          <a:off x="10515600" y="141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60779</xdr:rowOff>
    </xdr:from>
    <xdr:to>
      <xdr:col>50</xdr:col>
      <xdr:colOff>165100</xdr:colOff>
      <xdr:row>83</xdr:row>
      <xdr:rowOff>162379</xdr:rowOff>
    </xdr:to>
    <xdr:sp macro="" textlink="">
      <xdr:nvSpPr>
        <xdr:cNvPr id="351" name="楕円 350"/>
        <xdr:cNvSpPr/>
      </xdr:nvSpPr>
      <xdr:spPr>
        <a:xfrm>
          <a:off x="9588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108313</xdr:rowOff>
    </xdr:from>
    <xdr:to>
      <xdr:col>55</xdr:col>
      <xdr:colOff>0</xdr:colOff>
      <xdr:row>83</xdr:row>
      <xdr:rowOff>111579</xdr:rowOff>
    </xdr:to>
    <xdr:cxnSp macro="">
      <xdr:nvCxnSpPr>
        <xdr:cNvPr id="352" name="直線コネクタ 351"/>
        <xdr:cNvCxnSpPr/>
      </xdr:nvCxnSpPr>
      <xdr:spPr>
        <a:xfrm flipV="1">
          <a:off x="9639300" y="143386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170180</xdr:rowOff>
    </xdr:from>
    <xdr:to>
      <xdr:col>46</xdr:col>
      <xdr:colOff>38100</xdr:colOff>
      <xdr:row>81</xdr:row>
      <xdr:rowOff>100330</xdr:rowOff>
    </xdr:to>
    <xdr:sp macro="" textlink="">
      <xdr:nvSpPr>
        <xdr:cNvPr id="353" name="楕円 352"/>
        <xdr:cNvSpPr/>
      </xdr:nvSpPr>
      <xdr:spPr>
        <a:xfrm>
          <a:off x="869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49530</xdr:rowOff>
    </xdr:from>
    <xdr:to>
      <xdr:col>50</xdr:col>
      <xdr:colOff>114300</xdr:colOff>
      <xdr:row>83</xdr:row>
      <xdr:rowOff>111579</xdr:rowOff>
    </xdr:to>
    <xdr:cxnSp macro="">
      <xdr:nvCxnSpPr>
        <xdr:cNvPr id="354" name="直線コネクタ 353"/>
        <xdr:cNvCxnSpPr/>
      </xdr:nvCxnSpPr>
      <xdr:spPr>
        <a:xfrm>
          <a:off x="8750300" y="13936980"/>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67311</xdr:rowOff>
    </xdr:from>
    <xdr:to>
      <xdr:col>41</xdr:col>
      <xdr:colOff>101600</xdr:colOff>
      <xdr:row>83</xdr:row>
      <xdr:rowOff>168911</xdr:rowOff>
    </xdr:to>
    <xdr:sp macro="" textlink="">
      <xdr:nvSpPr>
        <xdr:cNvPr id="355" name="楕円 354"/>
        <xdr:cNvSpPr/>
      </xdr:nvSpPr>
      <xdr:spPr>
        <a:xfrm>
          <a:off x="781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49530</xdr:rowOff>
    </xdr:from>
    <xdr:to>
      <xdr:col>45</xdr:col>
      <xdr:colOff>177800</xdr:colOff>
      <xdr:row>83</xdr:row>
      <xdr:rowOff>118111</xdr:rowOff>
    </xdr:to>
    <xdr:cxnSp macro="">
      <xdr:nvCxnSpPr>
        <xdr:cNvPr id="356" name="直線コネクタ 355"/>
        <xdr:cNvCxnSpPr/>
      </xdr:nvCxnSpPr>
      <xdr:spPr>
        <a:xfrm flipV="1">
          <a:off x="7861300" y="13936980"/>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57"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58"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9"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7456</xdr:rowOff>
    </xdr:from>
    <xdr:ext cx="469744" cy="259045"/>
    <xdr:sp macro="" textlink="">
      <xdr:nvSpPr>
        <xdr:cNvPr id="361" name="n_1mainValue【福祉施設】&#10;一人当たり面積"/>
        <xdr:cNvSpPr txBox="1"/>
      </xdr:nvSpPr>
      <xdr:spPr>
        <a:xfrm>
          <a:off x="93917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116857</xdr:rowOff>
    </xdr:from>
    <xdr:ext cx="469744" cy="259045"/>
    <xdr:sp macro="" textlink="">
      <xdr:nvSpPr>
        <xdr:cNvPr id="362" name="n_2mainValue【福祉施設】&#10;一人当たり面積"/>
        <xdr:cNvSpPr txBox="1"/>
      </xdr:nvSpPr>
      <xdr:spPr>
        <a:xfrm>
          <a:off x="85154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63" name="n_3mainValue【福祉施設】&#10;一人当たり面積"/>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144599</xdr:rowOff>
    </xdr:from>
    <xdr:to>
      <xdr:col>24</xdr:col>
      <xdr:colOff>114300</xdr:colOff>
      <xdr:row>106</xdr:row>
      <xdr:rowOff>74749</xdr:rowOff>
    </xdr:to>
    <xdr:sp macro="" textlink="">
      <xdr:nvSpPr>
        <xdr:cNvPr id="405" name="楕円 404"/>
        <xdr:cNvSpPr/>
      </xdr:nvSpPr>
      <xdr:spPr>
        <a:xfrm>
          <a:off x="4584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123026</xdr:rowOff>
    </xdr:from>
    <xdr:ext cx="405111" cy="259045"/>
    <xdr:sp macro="" textlink="">
      <xdr:nvSpPr>
        <xdr:cNvPr id="406" name="【市民会館】&#10;有形固定資産減価償却率該当値テキスト"/>
        <xdr:cNvSpPr txBox="1"/>
      </xdr:nvSpPr>
      <xdr:spPr>
        <a:xfrm>
          <a:off x="4673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97245</xdr:rowOff>
    </xdr:from>
    <xdr:to>
      <xdr:col>20</xdr:col>
      <xdr:colOff>38100</xdr:colOff>
      <xdr:row>106</xdr:row>
      <xdr:rowOff>27395</xdr:rowOff>
    </xdr:to>
    <xdr:sp macro="" textlink="">
      <xdr:nvSpPr>
        <xdr:cNvPr id="407" name="楕円 406"/>
        <xdr:cNvSpPr/>
      </xdr:nvSpPr>
      <xdr:spPr>
        <a:xfrm>
          <a:off x="3746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148045</xdr:rowOff>
    </xdr:from>
    <xdr:to>
      <xdr:col>24</xdr:col>
      <xdr:colOff>63500</xdr:colOff>
      <xdr:row>106</xdr:row>
      <xdr:rowOff>23949</xdr:rowOff>
    </xdr:to>
    <xdr:cxnSp macro="">
      <xdr:nvCxnSpPr>
        <xdr:cNvPr id="408" name="直線コネクタ 407"/>
        <xdr:cNvCxnSpPr/>
      </xdr:nvCxnSpPr>
      <xdr:spPr>
        <a:xfrm>
          <a:off x="3797300" y="18150295"/>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61323</xdr:rowOff>
    </xdr:from>
    <xdr:to>
      <xdr:col>15</xdr:col>
      <xdr:colOff>101600</xdr:colOff>
      <xdr:row>105</xdr:row>
      <xdr:rowOff>162923</xdr:rowOff>
    </xdr:to>
    <xdr:sp macro="" textlink="">
      <xdr:nvSpPr>
        <xdr:cNvPr id="409" name="楕円 408"/>
        <xdr:cNvSpPr/>
      </xdr:nvSpPr>
      <xdr:spPr>
        <a:xfrm>
          <a:off x="2857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112123</xdr:rowOff>
    </xdr:from>
    <xdr:to>
      <xdr:col>19</xdr:col>
      <xdr:colOff>177800</xdr:colOff>
      <xdr:row>105</xdr:row>
      <xdr:rowOff>148045</xdr:rowOff>
    </xdr:to>
    <xdr:cxnSp macro="">
      <xdr:nvCxnSpPr>
        <xdr:cNvPr id="410" name="直線コネクタ 409"/>
        <xdr:cNvCxnSpPr/>
      </xdr:nvCxnSpPr>
      <xdr:spPr>
        <a:xfrm>
          <a:off x="2908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411" name="楕円 410"/>
        <xdr:cNvSpPr/>
      </xdr:nvSpPr>
      <xdr:spPr>
        <a:xfrm>
          <a:off x="1968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68036</xdr:rowOff>
    </xdr:from>
    <xdr:to>
      <xdr:col>15</xdr:col>
      <xdr:colOff>50800</xdr:colOff>
      <xdr:row>105</xdr:row>
      <xdr:rowOff>112123</xdr:rowOff>
    </xdr:to>
    <xdr:cxnSp macro="">
      <xdr:nvCxnSpPr>
        <xdr:cNvPr id="412" name="直線コネクタ 411"/>
        <xdr:cNvCxnSpPr/>
      </xdr:nvCxnSpPr>
      <xdr:spPr>
        <a:xfrm>
          <a:off x="2019300" y="17898836"/>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18522</xdr:rowOff>
    </xdr:from>
    <xdr:ext cx="405111" cy="259045"/>
    <xdr:sp macro="" textlink="">
      <xdr:nvSpPr>
        <xdr:cNvPr id="417" name="n_1mainValue【市民会館】&#10;有形固定資産減価償却率"/>
        <xdr:cNvSpPr txBox="1"/>
      </xdr:nvSpPr>
      <xdr:spPr>
        <a:xfrm>
          <a:off x="3582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154050</xdr:rowOff>
    </xdr:from>
    <xdr:ext cx="405111" cy="259045"/>
    <xdr:sp macro="" textlink="">
      <xdr:nvSpPr>
        <xdr:cNvPr id="418" name="n_2mainValue【市民会館】&#10;有形固定資産減価償却率"/>
        <xdr:cNvSpPr txBox="1"/>
      </xdr:nvSpPr>
      <xdr:spPr>
        <a:xfrm>
          <a:off x="2705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419" name="n_3main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50"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152763</xdr:rowOff>
    </xdr:from>
    <xdr:to>
      <xdr:col>55</xdr:col>
      <xdr:colOff>50800</xdr:colOff>
      <xdr:row>105</xdr:row>
      <xdr:rowOff>82913</xdr:rowOff>
    </xdr:to>
    <xdr:sp macro="" textlink="">
      <xdr:nvSpPr>
        <xdr:cNvPr id="461" name="楕円 460"/>
        <xdr:cNvSpPr/>
      </xdr:nvSpPr>
      <xdr:spPr>
        <a:xfrm>
          <a:off x="104267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4190</xdr:rowOff>
    </xdr:from>
    <xdr:ext cx="469744" cy="259045"/>
    <xdr:sp macro="" textlink="">
      <xdr:nvSpPr>
        <xdr:cNvPr id="462" name="【市民会館】&#10;一人当たり面積該当値テキスト"/>
        <xdr:cNvSpPr txBox="1"/>
      </xdr:nvSpPr>
      <xdr:spPr>
        <a:xfrm>
          <a:off x="10515600"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159294</xdr:rowOff>
    </xdr:from>
    <xdr:to>
      <xdr:col>50</xdr:col>
      <xdr:colOff>165100</xdr:colOff>
      <xdr:row>105</xdr:row>
      <xdr:rowOff>89444</xdr:rowOff>
    </xdr:to>
    <xdr:sp macro="" textlink="">
      <xdr:nvSpPr>
        <xdr:cNvPr id="463" name="楕円 462"/>
        <xdr:cNvSpPr/>
      </xdr:nvSpPr>
      <xdr:spPr>
        <a:xfrm>
          <a:off x="9588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32113</xdr:rowOff>
    </xdr:from>
    <xdr:to>
      <xdr:col>55</xdr:col>
      <xdr:colOff>0</xdr:colOff>
      <xdr:row>105</xdr:row>
      <xdr:rowOff>38644</xdr:rowOff>
    </xdr:to>
    <xdr:cxnSp macro="">
      <xdr:nvCxnSpPr>
        <xdr:cNvPr id="464" name="直線コネクタ 463"/>
        <xdr:cNvCxnSpPr/>
      </xdr:nvCxnSpPr>
      <xdr:spPr>
        <a:xfrm flipV="1">
          <a:off x="9639300" y="18034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169092</xdr:rowOff>
    </xdr:from>
    <xdr:to>
      <xdr:col>46</xdr:col>
      <xdr:colOff>38100</xdr:colOff>
      <xdr:row>105</xdr:row>
      <xdr:rowOff>99242</xdr:rowOff>
    </xdr:to>
    <xdr:sp macro="" textlink="">
      <xdr:nvSpPr>
        <xdr:cNvPr id="465" name="楕円 464"/>
        <xdr:cNvSpPr/>
      </xdr:nvSpPr>
      <xdr:spPr>
        <a:xfrm>
          <a:off x="8699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38644</xdr:rowOff>
    </xdr:from>
    <xdr:to>
      <xdr:col>50</xdr:col>
      <xdr:colOff>114300</xdr:colOff>
      <xdr:row>105</xdr:row>
      <xdr:rowOff>48442</xdr:rowOff>
    </xdr:to>
    <xdr:cxnSp macro="">
      <xdr:nvCxnSpPr>
        <xdr:cNvPr id="466" name="直線コネクタ 465"/>
        <xdr:cNvCxnSpPr/>
      </xdr:nvCxnSpPr>
      <xdr:spPr>
        <a:xfrm flipV="1">
          <a:off x="8750300" y="180408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89081</xdr:rowOff>
    </xdr:from>
    <xdr:to>
      <xdr:col>41</xdr:col>
      <xdr:colOff>101600</xdr:colOff>
      <xdr:row>108</xdr:row>
      <xdr:rowOff>19231</xdr:rowOff>
    </xdr:to>
    <xdr:sp macro="" textlink="">
      <xdr:nvSpPr>
        <xdr:cNvPr id="467" name="楕円 466"/>
        <xdr:cNvSpPr/>
      </xdr:nvSpPr>
      <xdr:spPr>
        <a:xfrm>
          <a:off x="781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48442</xdr:rowOff>
    </xdr:from>
    <xdr:to>
      <xdr:col>45</xdr:col>
      <xdr:colOff>177800</xdr:colOff>
      <xdr:row>107</xdr:row>
      <xdr:rowOff>139881</xdr:rowOff>
    </xdr:to>
    <xdr:cxnSp macro="">
      <xdr:nvCxnSpPr>
        <xdr:cNvPr id="468" name="直線コネクタ 467"/>
        <xdr:cNvCxnSpPr/>
      </xdr:nvCxnSpPr>
      <xdr:spPr>
        <a:xfrm flipV="1">
          <a:off x="7861300" y="18050692"/>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69"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70"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105971</xdr:rowOff>
    </xdr:from>
    <xdr:ext cx="469744" cy="259045"/>
    <xdr:sp macro="" textlink="">
      <xdr:nvSpPr>
        <xdr:cNvPr id="473" name="n_1mainValue【市民会館】&#10;一人当たり面積"/>
        <xdr:cNvSpPr txBox="1"/>
      </xdr:nvSpPr>
      <xdr:spPr>
        <a:xfrm>
          <a:off x="9391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115769</xdr:rowOff>
    </xdr:from>
    <xdr:ext cx="469744" cy="259045"/>
    <xdr:sp macro="" textlink="">
      <xdr:nvSpPr>
        <xdr:cNvPr id="474" name="n_2mainValue【市民会館】&#10;一人当たり面積"/>
        <xdr:cNvSpPr txBox="1"/>
      </xdr:nvSpPr>
      <xdr:spPr>
        <a:xfrm>
          <a:off x="8515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10358</xdr:rowOff>
    </xdr:from>
    <xdr:ext cx="469744" cy="259045"/>
    <xdr:sp macro="" textlink="">
      <xdr:nvSpPr>
        <xdr:cNvPr id="475" name="n_3mainValue【市民会館】&#10;一人当たり面積"/>
        <xdr:cNvSpPr txBox="1"/>
      </xdr:nvSpPr>
      <xdr:spPr>
        <a:xfrm>
          <a:off x="7626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138067</xdr:rowOff>
    </xdr:from>
    <xdr:to>
      <xdr:col>85</xdr:col>
      <xdr:colOff>177800</xdr:colOff>
      <xdr:row>34</xdr:row>
      <xdr:rowOff>68217</xdr:rowOff>
    </xdr:to>
    <xdr:sp macro="" textlink="">
      <xdr:nvSpPr>
        <xdr:cNvPr id="517" name="楕円 516"/>
        <xdr:cNvSpPr/>
      </xdr:nvSpPr>
      <xdr:spPr>
        <a:xfrm>
          <a:off x="16268700" y="57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52994</xdr:rowOff>
    </xdr:from>
    <xdr:ext cx="405111" cy="259045"/>
    <xdr:sp macro="" textlink="">
      <xdr:nvSpPr>
        <xdr:cNvPr id="518" name="【一般廃棄物処理施設】&#10;有形固定資産減価償却率該当値テキスト"/>
        <xdr:cNvSpPr txBox="1"/>
      </xdr:nvSpPr>
      <xdr:spPr>
        <a:xfrm>
          <a:off x="16357600" y="5710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90714</xdr:rowOff>
    </xdr:from>
    <xdr:to>
      <xdr:col>81</xdr:col>
      <xdr:colOff>101600</xdr:colOff>
      <xdr:row>34</xdr:row>
      <xdr:rowOff>20864</xdr:rowOff>
    </xdr:to>
    <xdr:sp macro="" textlink="">
      <xdr:nvSpPr>
        <xdr:cNvPr id="519" name="楕円 518"/>
        <xdr:cNvSpPr/>
      </xdr:nvSpPr>
      <xdr:spPr>
        <a:xfrm>
          <a:off x="15430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141514</xdr:rowOff>
    </xdr:from>
    <xdr:to>
      <xdr:col>85</xdr:col>
      <xdr:colOff>127000</xdr:colOff>
      <xdr:row>34</xdr:row>
      <xdr:rowOff>17417</xdr:rowOff>
    </xdr:to>
    <xdr:cxnSp macro="">
      <xdr:nvCxnSpPr>
        <xdr:cNvPr id="520" name="直線コネクタ 519"/>
        <xdr:cNvCxnSpPr/>
      </xdr:nvCxnSpPr>
      <xdr:spPr>
        <a:xfrm>
          <a:off x="15481300" y="579936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48260</xdr:rowOff>
    </xdr:from>
    <xdr:to>
      <xdr:col>76</xdr:col>
      <xdr:colOff>165100</xdr:colOff>
      <xdr:row>33</xdr:row>
      <xdr:rowOff>149860</xdr:rowOff>
    </xdr:to>
    <xdr:sp macro="" textlink="">
      <xdr:nvSpPr>
        <xdr:cNvPr id="521" name="楕円 520"/>
        <xdr:cNvSpPr/>
      </xdr:nvSpPr>
      <xdr:spPr>
        <a:xfrm>
          <a:off x="14541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99060</xdr:rowOff>
    </xdr:from>
    <xdr:to>
      <xdr:col>81</xdr:col>
      <xdr:colOff>50800</xdr:colOff>
      <xdr:row>33</xdr:row>
      <xdr:rowOff>141514</xdr:rowOff>
    </xdr:to>
    <xdr:cxnSp macro="">
      <xdr:nvCxnSpPr>
        <xdr:cNvPr id="522" name="直線コネクタ 521"/>
        <xdr:cNvCxnSpPr/>
      </xdr:nvCxnSpPr>
      <xdr:spPr>
        <a:xfrm>
          <a:off x="14592300" y="575691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108676</xdr:rowOff>
    </xdr:from>
    <xdr:to>
      <xdr:col>72</xdr:col>
      <xdr:colOff>38100</xdr:colOff>
      <xdr:row>41</xdr:row>
      <xdr:rowOff>38826</xdr:rowOff>
    </xdr:to>
    <xdr:sp macro="" textlink="">
      <xdr:nvSpPr>
        <xdr:cNvPr id="523" name="楕円 522"/>
        <xdr:cNvSpPr/>
      </xdr:nvSpPr>
      <xdr:spPr>
        <a:xfrm>
          <a:off x="13652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99060</xdr:rowOff>
    </xdr:from>
    <xdr:to>
      <xdr:col>76</xdr:col>
      <xdr:colOff>114300</xdr:colOff>
      <xdr:row>40</xdr:row>
      <xdr:rowOff>159476</xdr:rowOff>
    </xdr:to>
    <xdr:cxnSp macro="">
      <xdr:nvCxnSpPr>
        <xdr:cNvPr id="524" name="直線コネクタ 523"/>
        <xdr:cNvCxnSpPr/>
      </xdr:nvCxnSpPr>
      <xdr:spPr>
        <a:xfrm flipV="1">
          <a:off x="13703300" y="5756910"/>
          <a:ext cx="889000" cy="1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27"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37391</xdr:rowOff>
    </xdr:from>
    <xdr:ext cx="340478" cy="259045"/>
    <xdr:sp macro="" textlink="">
      <xdr:nvSpPr>
        <xdr:cNvPr id="529" name="n_1mainValue【一般廃棄物処理施設】&#10;有形固定資産減価償却率"/>
        <xdr:cNvSpPr txBox="1"/>
      </xdr:nvSpPr>
      <xdr:spPr>
        <a:xfrm>
          <a:off x="152983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166387</xdr:rowOff>
    </xdr:from>
    <xdr:ext cx="340478" cy="259045"/>
    <xdr:sp macro="" textlink="">
      <xdr:nvSpPr>
        <xdr:cNvPr id="530" name="n_2mainValue【一般廃棄物処理施設】&#10;有形固定資産減価償却率"/>
        <xdr:cNvSpPr txBox="1"/>
      </xdr:nvSpPr>
      <xdr:spPr>
        <a:xfrm>
          <a:off x="14422061" y="54813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29953</xdr:rowOff>
    </xdr:from>
    <xdr:ext cx="405111" cy="259045"/>
    <xdr:sp macro="" textlink="">
      <xdr:nvSpPr>
        <xdr:cNvPr id="531" name="n_3mainValue【一般廃棄物処理施設】&#10;有形固定資産減価償却率"/>
        <xdr:cNvSpPr txBox="1"/>
      </xdr:nvSpPr>
      <xdr:spPr>
        <a:xfrm>
          <a:off x="135007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60"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127350</xdr:rowOff>
    </xdr:from>
    <xdr:to>
      <xdr:col>116</xdr:col>
      <xdr:colOff>114300</xdr:colOff>
      <xdr:row>42</xdr:row>
      <xdr:rowOff>57500</xdr:rowOff>
    </xdr:to>
    <xdr:sp macro="" textlink="">
      <xdr:nvSpPr>
        <xdr:cNvPr id="571" name="楕円 570"/>
        <xdr:cNvSpPr/>
      </xdr:nvSpPr>
      <xdr:spPr>
        <a:xfrm>
          <a:off x="22110700" y="7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42277</xdr:rowOff>
    </xdr:from>
    <xdr:ext cx="534377" cy="259045"/>
    <xdr:sp macro="" textlink="">
      <xdr:nvSpPr>
        <xdr:cNvPr id="572" name="【一般廃棄物処理施設】&#10;一人当たり有形固定資産（償却資産）額該当値テキスト"/>
        <xdr:cNvSpPr txBox="1"/>
      </xdr:nvSpPr>
      <xdr:spPr>
        <a:xfrm>
          <a:off x="22199600" y="707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125007</xdr:rowOff>
    </xdr:from>
    <xdr:to>
      <xdr:col>112</xdr:col>
      <xdr:colOff>38100</xdr:colOff>
      <xdr:row>42</xdr:row>
      <xdr:rowOff>55157</xdr:rowOff>
    </xdr:to>
    <xdr:sp macro="" textlink="">
      <xdr:nvSpPr>
        <xdr:cNvPr id="573" name="楕円 572"/>
        <xdr:cNvSpPr/>
      </xdr:nvSpPr>
      <xdr:spPr>
        <a:xfrm>
          <a:off x="21272500" y="71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4357</xdr:rowOff>
    </xdr:from>
    <xdr:to>
      <xdr:col>116</xdr:col>
      <xdr:colOff>63500</xdr:colOff>
      <xdr:row>42</xdr:row>
      <xdr:rowOff>6700</xdr:rowOff>
    </xdr:to>
    <xdr:cxnSp macro="">
      <xdr:nvCxnSpPr>
        <xdr:cNvPr id="574" name="直線コネクタ 573"/>
        <xdr:cNvCxnSpPr/>
      </xdr:nvCxnSpPr>
      <xdr:spPr>
        <a:xfrm>
          <a:off x="21323300" y="7205257"/>
          <a:ext cx="8382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124813</xdr:rowOff>
    </xdr:from>
    <xdr:to>
      <xdr:col>107</xdr:col>
      <xdr:colOff>101600</xdr:colOff>
      <xdr:row>42</xdr:row>
      <xdr:rowOff>54963</xdr:rowOff>
    </xdr:to>
    <xdr:sp macro="" textlink="">
      <xdr:nvSpPr>
        <xdr:cNvPr id="575" name="楕円 574"/>
        <xdr:cNvSpPr/>
      </xdr:nvSpPr>
      <xdr:spPr>
        <a:xfrm>
          <a:off x="20383500" y="715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4163</xdr:rowOff>
    </xdr:from>
    <xdr:to>
      <xdr:col>111</xdr:col>
      <xdr:colOff>177800</xdr:colOff>
      <xdr:row>42</xdr:row>
      <xdr:rowOff>4357</xdr:rowOff>
    </xdr:to>
    <xdr:cxnSp macro="">
      <xdr:nvCxnSpPr>
        <xdr:cNvPr id="576" name="直線コネクタ 575"/>
        <xdr:cNvCxnSpPr/>
      </xdr:nvCxnSpPr>
      <xdr:spPr>
        <a:xfrm>
          <a:off x="20434300" y="7205063"/>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157472</xdr:rowOff>
    </xdr:from>
    <xdr:to>
      <xdr:col>102</xdr:col>
      <xdr:colOff>165100</xdr:colOff>
      <xdr:row>42</xdr:row>
      <xdr:rowOff>87622</xdr:rowOff>
    </xdr:to>
    <xdr:sp macro="" textlink="">
      <xdr:nvSpPr>
        <xdr:cNvPr id="577" name="楕円 576"/>
        <xdr:cNvSpPr/>
      </xdr:nvSpPr>
      <xdr:spPr>
        <a:xfrm>
          <a:off x="19494500" y="71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4163</xdr:rowOff>
    </xdr:from>
    <xdr:to>
      <xdr:col>107</xdr:col>
      <xdr:colOff>50800</xdr:colOff>
      <xdr:row>42</xdr:row>
      <xdr:rowOff>36822</xdr:rowOff>
    </xdr:to>
    <xdr:cxnSp macro="">
      <xdr:nvCxnSpPr>
        <xdr:cNvPr id="578" name="直線コネクタ 577"/>
        <xdr:cNvCxnSpPr/>
      </xdr:nvCxnSpPr>
      <xdr:spPr>
        <a:xfrm flipV="1">
          <a:off x="19545300" y="7205063"/>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7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8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8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46284</xdr:rowOff>
    </xdr:from>
    <xdr:ext cx="534377" cy="259045"/>
    <xdr:sp macro="" textlink="">
      <xdr:nvSpPr>
        <xdr:cNvPr id="583" name="n_1mainValue【一般廃棄物処理施設】&#10;一人当たり有形固定資産（償却資産）額"/>
        <xdr:cNvSpPr txBox="1"/>
      </xdr:nvSpPr>
      <xdr:spPr>
        <a:xfrm>
          <a:off x="21043411" y="724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46090</xdr:rowOff>
    </xdr:from>
    <xdr:ext cx="534377" cy="259045"/>
    <xdr:sp macro="" textlink="">
      <xdr:nvSpPr>
        <xdr:cNvPr id="584" name="n_2mainValue【一般廃棄物処理施設】&#10;一人当たり有形固定資産（償却資産）額"/>
        <xdr:cNvSpPr txBox="1"/>
      </xdr:nvSpPr>
      <xdr:spPr>
        <a:xfrm>
          <a:off x="20167111" y="724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78749</xdr:rowOff>
    </xdr:from>
    <xdr:ext cx="378565" cy="259045"/>
    <xdr:sp macro="" textlink="">
      <xdr:nvSpPr>
        <xdr:cNvPr id="585" name="n_3mainValue【一般廃棄物処理施設】&#10;一人当たり有形固定資産（償却資産）額"/>
        <xdr:cNvSpPr txBox="1"/>
      </xdr:nvSpPr>
      <xdr:spPr>
        <a:xfrm>
          <a:off x="19356017" y="7279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1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27" name="楕円 626"/>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28" name="【保健センター・保健所】&#10;有形固定資産減価償却率該当値テキスト"/>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29" name="楕円 628"/>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30" name="直線コネクタ 629"/>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31" name="楕円 630"/>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32" name="直線コネクタ 631"/>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33" name="楕円 632"/>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34" name="直線コネクタ 633"/>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5"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6"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7"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8"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39"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40" name="n_2mainValue【保健センター・保健所】&#10;有形固定資産減価償却率"/>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41" name="n_3mainValue【保健センター・保健所】&#10;有形固定資産減価償却率"/>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2" name="直線コネクタ 6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3" name="テキスト ボックス 6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4" name="直線コネクタ 6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5" name="テキスト ボックス 6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6" name="直線コネクタ 6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7" name="テキスト ボックス 65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8" name="直線コネクタ 6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9" name="テキスト ボックス 65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0" name="直線コネクタ 6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1" name="テキスト ボックス 66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2" name="直線コネクタ 6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3" name="テキスト ボックス 6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65" name="直線コネクタ 66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7" name="直線コネクタ 66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9" name="直線コネクタ 66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7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1" name="フローチャート: 判断 67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72" name="フローチャート: 判断 671"/>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73" name="フローチャート: 判断 67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74" name="フローチャート: 判断 673"/>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75" name="フローチャート: 判断 674"/>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6" name="テキスト ボックス 6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7" name="テキスト ボックス 6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8" name="テキスト ボックス 6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9" name="テキスト ボックス 6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0" name="テキスト ボックス 6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81" name="楕円 680"/>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82"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83" name="楕円 682"/>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84" name="直線コネクタ 683"/>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85" name="楕円 684"/>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86" name="直線コネクタ 685"/>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76200</xdr:rowOff>
    </xdr:from>
    <xdr:to>
      <xdr:col>102</xdr:col>
      <xdr:colOff>165100</xdr:colOff>
      <xdr:row>63</xdr:row>
      <xdr:rowOff>6350</xdr:rowOff>
    </xdr:to>
    <xdr:sp macro="" textlink="">
      <xdr:nvSpPr>
        <xdr:cNvPr id="687" name="楕円 686"/>
        <xdr:cNvSpPr/>
      </xdr:nvSpPr>
      <xdr:spPr>
        <a:xfrm>
          <a:off x="19494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127000</xdr:rowOff>
    </xdr:to>
    <xdr:cxnSp macro="">
      <xdr:nvCxnSpPr>
        <xdr:cNvPr id="688" name="直線コネクタ 687"/>
        <xdr:cNvCxnSpPr/>
      </xdr:nvCxnSpPr>
      <xdr:spPr>
        <a:xfrm flipV="1">
          <a:off x="19545300" y="1074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89"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90"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91"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92"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93"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94"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168927</xdr:rowOff>
    </xdr:from>
    <xdr:ext cx="469744" cy="259045"/>
    <xdr:sp macro="" textlink="">
      <xdr:nvSpPr>
        <xdr:cNvPr id="695" name="n_3mainValue【保健センター・保健所】&#10;一人当たり面積"/>
        <xdr:cNvSpPr txBox="1"/>
      </xdr:nvSpPr>
      <xdr:spPr>
        <a:xfrm>
          <a:off x="19310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20" name="直線コネクタ 71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2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22" name="直線コネクタ 72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2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24" name="直線コネクタ 72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2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26" name="フローチャート: 判断 72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27" name="フローチャート: 判断 72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28" name="フローチャート: 判断 72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9" name="フローチャート: 判断 72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30" name="フローチャート: 判断 72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36" name="楕円 735"/>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37" name="【消防施設】&#10;有形固定資産減価償却率該当値テキスト"/>
        <xdr:cNvSpPr txBox="1"/>
      </xdr:nvSpPr>
      <xdr:spPr>
        <a:xfrm>
          <a:off x="16357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63500</xdr:rowOff>
    </xdr:from>
    <xdr:to>
      <xdr:col>81</xdr:col>
      <xdr:colOff>101600</xdr:colOff>
      <xdr:row>81</xdr:row>
      <xdr:rowOff>165100</xdr:rowOff>
    </xdr:to>
    <xdr:sp macro="" textlink="">
      <xdr:nvSpPr>
        <xdr:cNvPr id="738" name="楕円 737"/>
        <xdr:cNvSpPr/>
      </xdr:nvSpPr>
      <xdr:spPr>
        <a:xfrm>
          <a:off x="15430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114300</xdr:rowOff>
    </xdr:from>
    <xdr:to>
      <xdr:col>85</xdr:col>
      <xdr:colOff>127000</xdr:colOff>
      <xdr:row>81</xdr:row>
      <xdr:rowOff>152400</xdr:rowOff>
    </xdr:to>
    <xdr:cxnSp macro="">
      <xdr:nvCxnSpPr>
        <xdr:cNvPr id="739" name="直線コネクタ 738"/>
        <xdr:cNvCxnSpPr/>
      </xdr:nvCxnSpPr>
      <xdr:spPr>
        <a:xfrm>
          <a:off x="15481300" y="14001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740" name="楕円 739"/>
        <xdr:cNvSpPr/>
      </xdr:nvSpPr>
      <xdr:spPr>
        <a:xfrm>
          <a:off x="14541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81</xdr:row>
      <xdr:rowOff>114300</xdr:rowOff>
    </xdr:to>
    <xdr:cxnSp macro="">
      <xdr:nvCxnSpPr>
        <xdr:cNvPr id="741" name="直線コネクタ 740"/>
        <xdr:cNvCxnSpPr/>
      </xdr:nvCxnSpPr>
      <xdr:spPr>
        <a:xfrm>
          <a:off x="14592300" y="13952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145414</xdr:rowOff>
    </xdr:from>
    <xdr:to>
      <xdr:col>72</xdr:col>
      <xdr:colOff>38100</xdr:colOff>
      <xdr:row>81</xdr:row>
      <xdr:rowOff>75564</xdr:rowOff>
    </xdr:to>
    <xdr:sp macro="" textlink="">
      <xdr:nvSpPr>
        <xdr:cNvPr id="742" name="楕円 741"/>
        <xdr:cNvSpPr/>
      </xdr:nvSpPr>
      <xdr:spPr>
        <a:xfrm>
          <a:off x="13652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24764</xdr:rowOff>
    </xdr:from>
    <xdr:to>
      <xdr:col>76</xdr:col>
      <xdr:colOff>114300</xdr:colOff>
      <xdr:row>81</xdr:row>
      <xdr:rowOff>64770</xdr:rowOff>
    </xdr:to>
    <xdr:cxnSp macro="">
      <xdr:nvCxnSpPr>
        <xdr:cNvPr id="743" name="直線コネクタ 742"/>
        <xdr:cNvCxnSpPr/>
      </xdr:nvCxnSpPr>
      <xdr:spPr>
        <a:xfrm>
          <a:off x="13703300" y="139122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4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4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4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4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10177</xdr:rowOff>
    </xdr:from>
    <xdr:ext cx="405111" cy="259045"/>
    <xdr:sp macro="" textlink="">
      <xdr:nvSpPr>
        <xdr:cNvPr id="748" name="n_1mainValue【消防施設】&#10;有形固定資産減価償却率"/>
        <xdr:cNvSpPr txBox="1"/>
      </xdr:nvSpPr>
      <xdr:spPr>
        <a:xfrm>
          <a:off x="15266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749" name="n_2mainValue【消防施設】&#10;有形固定資産減価償却率"/>
        <xdr:cNvSpPr txBox="1"/>
      </xdr:nvSpPr>
      <xdr:spPr>
        <a:xfrm>
          <a:off x="14389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92091</xdr:rowOff>
    </xdr:from>
    <xdr:ext cx="405111" cy="259045"/>
    <xdr:sp macro="" textlink="">
      <xdr:nvSpPr>
        <xdr:cNvPr id="750" name="n_3mainValue【消防施設】&#10;有形固定資産減価償却率"/>
        <xdr:cNvSpPr txBox="1"/>
      </xdr:nvSpPr>
      <xdr:spPr>
        <a:xfrm>
          <a:off x="13500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1" name="正方形/長方形 7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2" name="正方形/長方形 7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3" name="正方形/長方形 7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4" name="正方形/長方形 7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5" name="正方形/長方形 7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6" name="正方形/長方形 7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7" name="正方形/長方形 7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8" name="正方形/長方形 7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9" name="テキスト ボックス 7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0" name="直線コネクタ 7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1" name="直線コネクタ 7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2" name="テキスト ボックス 7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3" name="直線コネクタ 7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4" name="テキスト ボックス 7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5" name="直線コネクタ 7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6" name="テキスト ボックス 7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7" name="直線コネクタ 7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8" name="テキスト ボックス 7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9" name="直線コネクタ 7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0" name="テキスト ボックス 7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72" name="直線コネクタ 77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7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74" name="直線コネクタ 77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7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76" name="直線コネクタ 77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77"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78" name="フローチャート: 判断 77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9" name="フローチャート: 判断 77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80" name="フローチャート: 判断 77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81" name="フローチャート: 判断 78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82" name="フローチャート: 判断 78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3" name="テキスト ボックス 7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4" name="テキスト ボックス 7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5" name="テキスト ボックス 7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6" name="テキスト ボックス 7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7" name="テキスト ボックス 7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117602</xdr:rowOff>
    </xdr:from>
    <xdr:to>
      <xdr:col>116</xdr:col>
      <xdr:colOff>114300</xdr:colOff>
      <xdr:row>78</xdr:row>
      <xdr:rowOff>47752</xdr:rowOff>
    </xdr:to>
    <xdr:sp macro="" textlink="">
      <xdr:nvSpPr>
        <xdr:cNvPr id="788" name="楕円 787"/>
        <xdr:cNvSpPr/>
      </xdr:nvSpPr>
      <xdr:spPr>
        <a:xfrm>
          <a:off x="22110700" y="133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32529</xdr:rowOff>
    </xdr:from>
    <xdr:ext cx="469744" cy="259045"/>
    <xdr:sp macro="" textlink="">
      <xdr:nvSpPr>
        <xdr:cNvPr id="789" name="【消防施設】&#10;一人当たり面積該当値テキスト"/>
        <xdr:cNvSpPr txBox="1"/>
      </xdr:nvSpPr>
      <xdr:spPr>
        <a:xfrm>
          <a:off x="22199600" y="132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131318</xdr:rowOff>
    </xdr:from>
    <xdr:to>
      <xdr:col>112</xdr:col>
      <xdr:colOff>38100</xdr:colOff>
      <xdr:row>78</xdr:row>
      <xdr:rowOff>61468</xdr:rowOff>
    </xdr:to>
    <xdr:sp macro="" textlink="">
      <xdr:nvSpPr>
        <xdr:cNvPr id="790" name="楕円 789"/>
        <xdr:cNvSpPr/>
      </xdr:nvSpPr>
      <xdr:spPr>
        <a:xfrm>
          <a:off x="21272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168402</xdr:rowOff>
    </xdr:from>
    <xdr:to>
      <xdr:col>116</xdr:col>
      <xdr:colOff>63500</xdr:colOff>
      <xdr:row>78</xdr:row>
      <xdr:rowOff>10668</xdr:rowOff>
    </xdr:to>
    <xdr:cxnSp macro="">
      <xdr:nvCxnSpPr>
        <xdr:cNvPr id="791" name="直線コネクタ 790"/>
        <xdr:cNvCxnSpPr/>
      </xdr:nvCxnSpPr>
      <xdr:spPr>
        <a:xfrm flipV="1">
          <a:off x="21323300" y="13370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145035</xdr:rowOff>
    </xdr:from>
    <xdr:to>
      <xdr:col>107</xdr:col>
      <xdr:colOff>101600</xdr:colOff>
      <xdr:row>78</xdr:row>
      <xdr:rowOff>75185</xdr:rowOff>
    </xdr:to>
    <xdr:sp macro="" textlink="">
      <xdr:nvSpPr>
        <xdr:cNvPr id="792" name="楕円 791"/>
        <xdr:cNvSpPr/>
      </xdr:nvSpPr>
      <xdr:spPr>
        <a:xfrm>
          <a:off x="20383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10668</xdr:rowOff>
    </xdr:from>
    <xdr:to>
      <xdr:col>111</xdr:col>
      <xdr:colOff>177800</xdr:colOff>
      <xdr:row>78</xdr:row>
      <xdr:rowOff>24385</xdr:rowOff>
    </xdr:to>
    <xdr:cxnSp macro="">
      <xdr:nvCxnSpPr>
        <xdr:cNvPr id="793" name="直線コネクタ 792"/>
        <xdr:cNvCxnSpPr/>
      </xdr:nvCxnSpPr>
      <xdr:spPr>
        <a:xfrm flipV="1">
          <a:off x="20434300" y="13383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794" name="楕円 793"/>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24385</xdr:rowOff>
    </xdr:from>
    <xdr:to>
      <xdr:col>107</xdr:col>
      <xdr:colOff>50800</xdr:colOff>
      <xdr:row>78</xdr:row>
      <xdr:rowOff>38100</xdr:rowOff>
    </xdr:to>
    <xdr:cxnSp macro="">
      <xdr:nvCxnSpPr>
        <xdr:cNvPr id="795" name="直線コネクタ 794"/>
        <xdr:cNvCxnSpPr/>
      </xdr:nvCxnSpPr>
      <xdr:spPr>
        <a:xfrm flipV="1">
          <a:off x="19545300" y="13397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6"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97"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98"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9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77995</xdr:rowOff>
    </xdr:from>
    <xdr:ext cx="469744" cy="259045"/>
    <xdr:sp macro="" textlink="">
      <xdr:nvSpPr>
        <xdr:cNvPr id="800" name="n_1mainValue【消防施設】&#10;一人当たり面積"/>
        <xdr:cNvSpPr txBox="1"/>
      </xdr:nvSpPr>
      <xdr:spPr>
        <a:xfrm>
          <a:off x="21075727" y="131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91712</xdr:rowOff>
    </xdr:from>
    <xdr:ext cx="469744" cy="259045"/>
    <xdr:sp macro="" textlink="">
      <xdr:nvSpPr>
        <xdr:cNvPr id="801" name="n_2mainValue【消防施設】&#10;一人当たり面積"/>
        <xdr:cNvSpPr txBox="1"/>
      </xdr:nvSpPr>
      <xdr:spPr>
        <a:xfrm>
          <a:off x="20199427" y="131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802" name="n_3mainValue【消防施設】&#10;一人当たり面積"/>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4" name="直線コネクタ 8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5" name="テキスト ボックス 81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6" name="直線コネクタ 8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7" name="テキスト ボックス 8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8" name="直線コネクタ 8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9" name="テキスト ボックス 8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0" name="直線コネクタ 8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1" name="テキスト ボックス 8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2" name="直線コネクタ 8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3" name="テキスト ボックス 8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4" name="直線コネクタ 8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5" name="テキスト ボックス 82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6" name="直線コネクタ 8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28" name="直線コネクタ 82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2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30" name="直線コネクタ 82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3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32" name="直線コネクタ 83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3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34" name="フローチャート: 判断 83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35" name="フローチャート: 判断 83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36" name="フローチャート: 判断 83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37" name="フローチャート: 判断 83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38" name="フローチャート: 判断 83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9" name="テキスト ボックス 8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0" name="テキスト ボックス 8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1" name="テキスト ボックス 8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2" name="テキスト ボックス 8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3" name="テキスト ボックス 8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844" name="楕円 843"/>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845" name="【庁舎】&#10;有形固定資産減価償却率該当値テキスト"/>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169092</xdr:rowOff>
    </xdr:from>
    <xdr:to>
      <xdr:col>81</xdr:col>
      <xdr:colOff>101600</xdr:colOff>
      <xdr:row>106</xdr:row>
      <xdr:rowOff>99242</xdr:rowOff>
    </xdr:to>
    <xdr:sp macro="" textlink="">
      <xdr:nvSpPr>
        <xdr:cNvPr id="846" name="楕円 845"/>
        <xdr:cNvSpPr/>
      </xdr:nvSpPr>
      <xdr:spPr>
        <a:xfrm>
          <a:off x="15430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48442</xdr:rowOff>
    </xdr:from>
    <xdr:to>
      <xdr:col>85</xdr:col>
      <xdr:colOff>127000</xdr:colOff>
      <xdr:row>106</xdr:row>
      <xdr:rowOff>81099</xdr:rowOff>
    </xdr:to>
    <xdr:cxnSp macro="">
      <xdr:nvCxnSpPr>
        <xdr:cNvPr id="847" name="直線コネクタ 846"/>
        <xdr:cNvCxnSpPr/>
      </xdr:nvCxnSpPr>
      <xdr:spPr>
        <a:xfrm>
          <a:off x="15481300" y="182221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848" name="楕円 847"/>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48442</xdr:rowOff>
    </xdr:to>
    <xdr:cxnSp macro="">
      <xdr:nvCxnSpPr>
        <xdr:cNvPr id="849" name="直線コネクタ 848"/>
        <xdr:cNvCxnSpPr/>
      </xdr:nvCxnSpPr>
      <xdr:spPr>
        <a:xfrm>
          <a:off x="14592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850" name="楕円 849"/>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15784</xdr:rowOff>
    </xdr:to>
    <xdr:cxnSp macro="">
      <xdr:nvCxnSpPr>
        <xdr:cNvPr id="851" name="直線コネクタ 850"/>
        <xdr:cNvCxnSpPr/>
      </xdr:nvCxnSpPr>
      <xdr:spPr>
        <a:xfrm>
          <a:off x="13703300" y="1816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52"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53"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54"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55"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90369</xdr:rowOff>
    </xdr:from>
    <xdr:ext cx="405111" cy="259045"/>
    <xdr:sp macro="" textlink="">
      <xdr:nvSpPr>
        <xdr:cNvPr id="856" name="n_1mainValue【庁舎】&#10;有形固定資産減価償却率"/>
        <xdr:cNvSpPr txBox="1"/>
      </xdr:nvSpPr>
      <xdr:spPr>
        <a:xfrm>
          <a:off x="15266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57" name="n_2mainValue【庁舎】&#10;有形固定資産減価償却率"/>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858" name="n_3mainValue【庁舎】&#10;有形固定資産減価償却率"/>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9" name="直線コネクタ 8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0" name="テキスト ボックス 8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1" name="直線コネクタ 8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2" name="テキスト ボックス 8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3" name="直線コネクタ 8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4" name="テキスト ボックス 8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5" name="直線コネクタ 8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6" name="テキスト ボックス 8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80" name="直線コネクタ 87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8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82" name="直線コネクタ 88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8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84" name="直線コネクタ 88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8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86" name="フローチャート: 判断 88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87" name="フローチャート: 判断 88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88" name="フローチャート: 判断 88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89" name="フローチャート: 判断 88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90" name="フローチャート: 判断 88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107696</xdr:rowOff>
    </xdr:from>
    <xdr:to>
      <xdr:col>116</xdr:col>
      <xdr:colOff>114300</xdr:colOff>
      <xdr:row>102</xdr:row>
      <xdr:rowOff>37846</xdr:rowOff>
    </xdr:to>
    <xdr:sp macro="" textlink="">
      <xdr:nvSpPr>
        <xdr:cNvPr id="896" name="楕円 895"/>
        <xdr:cNvSpPr/>
      </xdr:nvSpPr>
      <xdr:spPr>
        <a:xfrm>
          <a:off x="221107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130573</xdr:rowOff>
    </xdr:from>
    <xdr:ext cx="469744" cy="259045"/>
    <xdr:sp macro="" textlink="">
      <xdr:nvSpPr>
        <xdr:cNvPr id="897" name="【庁舎】&#10;一人当たり面積該当値テキスト"/>
        <xdr:cNvSpPr txBox="1"/>
      </xdr:nvSpPr>
      <xdr:spPr>
        <a:xfrm>
          <a:off x="22199600"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121413</xdr:rowOff>
    </xdr:from>
    <xdr:to>
      <xdr:col>112</xdr:col>
      <xdr:colOff>38100</xdr:colOff>
      <xdr:row>102</xdr:row>
      <xdr:rowOff>51563</xdr:rowOff>
    </xdr:to>
    <xdr:sp macro="" textlink="">
      <xdr:nvSpPr>
        <xdr:cNvPr id="898" name="楕円 897"/>
        <xdr:cNvSpPr/>
      </xdr:nvSpPr>
      <xdr:spPr>
        <a:xfrm>
          <a:off x="21272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158496</xdr:rowOff>
    </xdr:from>
    <xdr:to>
      <xdr:col>116</xdr:col>
      <xdr:colOff>63500</xdr:colOff>
      <xdr:row>102</xdr:row>
      <xdr:rowOff>763</xdr:rowOff>
    </xdr:to>
    <xdr:cxnSp macro="">
      <xdr:nvCxnSpPr>
        <xdr:cNvPr id="899" name="直線コネクタ 898"/>
        <xdr:cNvCxnSpPr/>
      </xdr:nvCxnSpPr>
      <xdr:spPr>
        <a:xfrm flipV="1">
          <a:off x="21323300" y="1747494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135128</xdr:rowOff>
    </xdr:from>
    <xdr:to>
      <xdr:col>107</xdr:col>
      <xdr:colOff>101600</xdr:colOff>
      <xdr:row>102</xdr:row>
      <xdr:rowOff>65278</xdr:rowOff>
    </xdr:to>
    <xdr:sp macro="" textlink="">
      <xdr:nvSpPr>
        <xdr:cNvPr id="900" name="楕円 899"/>
        <xdr:cNvSpPr/>
      </xdr:nvSpPr>
      <xdr:spPr>
        <a:xfrm>
          <a:off x="20383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763</xdr:rowOff>
    </xdr:from>
    <xdr:to>
      <xdr:col>111</xdr:col>
      <xdr:colOff>177800</xdr:colOff>
      <xdr:row>102</xdr:row>
      <xdr:rowOff>14478</xdr:rowOff>
    </xdr:to>
    <xdr:cxnSp macro="">
      <xdr:nvCxnSpPr>
        <xdr:cNvPr id="901" name="直線コネクタ 900"/>
        <xdr:cNvCxnSpPr/>
      </xdr:nvCxnSpPr>
      <xdr:spPr>
        <a:xfrm flipV="1">
          <a:off x="20434300" y="1748866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144272</xdr:rowOff>
    </xdr:from>
    <xdr:to>
      <xdr:col>102</xdr:col>
      <xdr:colOff>165100</xdr:colOff>
      <xdr:row>102</xdr:row>
      <xdr:rowOff>74422</xdr:rowOff>
    </xdr:to>
    <xdr:sp macro="" textlink="">
      <xdr:nvSpPr>
        <xdr:cNvPr id="902" name="楕円 901"/>
        <xdr:cNvSpPr/>
      </xdr:nvSpPr>
      <xdr:spPr>
        <a:xfrm>
          <a:off x="194945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14478</xdr:rowOff>
    </xdr:from>
    <xdr:to>
      <xdr:col>107</xdr:col>
      <xdr:colOff>50800</xdr:colOff>
      <xdr:row>102</xdr:row>
      <xdr:rowOff>23622</xdr:rowOff>
    </xdr:to>
    <xdr:cxnSp macro="">
      <xdr:nvCxnSpPr>
        <xdr:cNvPr id="903" name="直線コネクタ 902"/>
        <xdr:cNvCxnSpPr/>
      </xdr:nvCxnSpPr>
      <xdr:spPr>
        <a:xfrm flipV="1">
          <a:off x="19545300" y="175023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04"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05"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06"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07"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68090</xdr:rowOff>
    </xdr:from>
    <xdr:ext cx="469744" cy="259045"/>
    <xdr:sp macro="" textlink="">
      <xdr:nvSpPr>
        <xdr:cNvPr id="908" name="n_1mainValue【庁舎】&#10;一人当たり面積"/>
        <xdr:cNvSpPr txBox="1"/>
      </xdr:nvSpPr>
      <xdr:spPr>
        <a:xfrm>
          <a:off x="21075727" y="1721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81805</xdr:rowOff>
    </xdr:from>
    <xdr:ext cx="469744" cy="259045"/>
    <xdr:sp macro="" textlink="">
      <xdr:nvSpPr>
        <xdr:cNvPr id="909" name="n_2mainValue【庁舎】&#10;一人当たり面積"/>
        <xdr:cNvSpPr txBox="1"/>
      </xdr:nvSpPr>
      <xdr:spPr>
        <a:xfrm>
          <a:off x="20199427" y="172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90949</xdr:rowOff>
    </xdr:from>
    <xdr:ext cx="469744" cy="259045"/>
    <xdr:sp macro="" textlink="">
      <xdr:nvSpPr>
        <xdr:cNvPr id="910" name="n_3mainValue【庁舎】&#10;一人当たり面積"/>
        <xdr:cNvSpPr txBox="1"/>
      </xdr:nvSpPr>
      <xdr:spPr>
        <a:xfrm>
          <a:off x="19310427" y="172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・有形固定資産減価償却率及び一人当たり面積について、福祉施設で類似団体平均を大きく上回っている。施設の統廃合を進め、事業費の縮小を図る。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49,413
48,522
85.10
20,184,238
19,362,435
735,722
11,750,683
22,597,026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令和元年度は、前年度から０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０１ポイント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減となり、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０８ポイント下回った。単年度指数</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は、基準財政需要額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道路橋りょう費等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市債の償還終了に伴い事業費補正が減となったものの、社会福祉費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障害児受入の増などにより大きく増加したことから全体で１７１百万増となった。一方、基準財政収入額においては、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個人住民税や固定資産税</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法人の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などにより市税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地方消費税交付金等の減により、基準財政収入額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は全体で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３９百万円減となったことから、前年度比０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０１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今後も引き続き、市税等の歳入確保及び歳出削減に努め、財政基盤の強化を図る。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132645</xdr:rowOff>
    </xdr:to>
    <xdr:cxnSp macro="">
      <xdr:nvCxnSpPr>
        <xdr:cNvPr id="75" name="直線コネクタ 74"/>
        <xdr:cNvCxnSpPr/>
      </xdr:nvCxnSpPr>
      <xdr:spPr>
        <a:xfrm flipV="1">
          <a:off x="2336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146050</xdr:rowOff>
    </xdr:to>
    <xdr:cxnSp macro="">
      <xdr:nvCxnSpPr>
        <xdr:cNvPr id="78" name="直線コネクタ 77"/>
        <xdr:cNvCxnSpPr/>
      </xdr:nvCxnSpPr>
      <xdr:spPr>
        <a:xfrm flipV="1">
          <a:off x="1447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令和元年度は、歳入においては、市税や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地方交付税のほか、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交付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一方、歳出においては、自立支援等給付費の増などにより扶助費が増となった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ものの、公債費の減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全体では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に留まった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前年度比を１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類似団体の平均値を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ポイント下回った状態ではあるが、数値の上昇は財政の硬直化につながることから、今後も引き続き、市税等の歳入確保及び経常経費の削減に努める。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25823</xdr:rowOff>
    </xdr:to>
    <xdr:cxnSp macro="">
      <xdr:nvCxnSpPr>
        <xdr:cNvPr id="132" name="直線コネクタ 131"/>
        <xdr:cNvCxnSpPr/>
      </xdr:nvCxnSpPr>
      <xdr:spPr>
        <a:xfrm flipV="1">
          <a:off x="4114800" y="107789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63</xdr:row>
      <xdr:rowOff>25823</xdr:rowOff>
    </xdr:to>
    <xdr:cxnSp macro="">
      <xdr:nvCxnSpPr>
        <xdr:cNvPr id="135" name="直線コネクタ 134"/>
        <xdr:cNvCxnSpPr/>
      </xdr:nvCxnSpPr>
      <xdr:spPr>
        <a:xfrm>
          <a:off x="3225800" y="10782935"/>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41910</xdr:rowOff>
    </xdr:to>
    <xdr:cxnSp macro="">
      <xdr:nvCxnSpPr>
        <xdr:cNvPr id="138" name="直線コネクタ 137"/>
        <xdr:cNvCxnSpPr/>
      </xdr:nvCxnSpPr>
      <xdr:spPr>
        <a:xfrm flipV="1">
          <a:off x="2336800" y="1078293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41910</xdr:rowOff>
    </xdr:to>
    <xdr:cxnSp macro="">
      <xdr:nvCxnSpPr>
        <xdr:cNvPr id="141" name="直線コネクタ 140"/>
        <xdr:cNvCxnSpPr/>
      </xdr:nvCxnSpPr>
      <xdr:spPr>
        <a:xfrm>
          <a:off x="1447800" y="107628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5" name="楕円 154"/>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6" name="テキスト ボックス 155"/>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7" name="楕円 156"/>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8" name="テキスト ボックス 157"/>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0" name="テキスト ボックス 159"/>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人件費においては退職手当の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減などにより前年度比約２．０％減となった一方</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、物件費においては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固定資産税評価替関連委託料の増や小中学校情報機器リース料の増のほか、教員住宅解体費用の皆増などにより、前年度比約４．５％増となったものの、全体では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類似団体の平均値</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下回った。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引き続き、定員適正化計画や行財政改革を着実に実行し、経常経費の抑制に努めるなど、健全な財政運営を推進する。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11900</xdr:rowOff>
    </xdr:from>
    <xdr:to>
      <xdr:col>23</xdr:col>
      <xdr:colOff>133350</xdr:colOff>
      <xdr:row>82</xdr:row>
      <xdr:rowOff>60923</xdr:rowOff>
    </xdr:to>
    <xdr:cxnSp macro="">
      <xdr:nvCxnSpPr>
        <xdr:cNvPr id="193" name="直線コネクタ 192"/>
        <xdr:cNvCxnSpPr/>
      </xdr:nvCxnSpPr>
      <xdr:spPr>
        <a:xfrm>
          <a:off x="4114800" y="14070800"/>
          <a:ext cx="838200" cy="4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156913</xdr:rowOff>
    </xdr:from>
    <xdr:to>
      <xdr:col>19</xdr:col>
      <xdr:colOff>133350</xdr:colOff>
      <xdr:row>82</xdr:row>
      <xdr:rowOff>11900</xdr:rowOff>
    </xdr:to>
    <xdr:cxnSp macro="">
      <xdr:nvCxnSpPr>
        <xdr:cNvPr id="196" name="直線コネクタ 195"/>
        <xdr:cNvCxnSpPr/>
      </xdr:nvCxnSpPr>
      <xdr:spPr>
        <a:xfrm>
          <a:off x="3225800" y="14044363"/>
          <a:ext cx="889000" cy="2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156913</xdr:rowOff>
    </xdr:from>
    <xdr:to>
      <xdr:col>15</xdr:col>
      <xdr:colOff>82550</xdr:colOff>
      <xdr:row>82</xdr:row>
      <xdr:rowOff>14691</xdr:rowOff>
    </xdr:to>
    <xdr:cxnSp macro="">
      <xdr:nvCxnSpPr>
        <xdr:cNvPr id="199" name="直線コネクタ 198"/>
        <xdr:cNvCxnSpPr/>
      </xdr:nvCxnSpPr>
      <xdr:spPr>
        <a:xfrm flipV="1">
          <a:off x="2336800" y="14044363"/>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14691</xdr:rowOff>
    </xdr:from>
    <xdr:to>
      <xdr:col>11</xdr:col>
      <xdr:colOff>31750</xdr:colOff>
      <xdr:row>82</xdr:row>
      <xdr:rowOff>17566</xdr:rowOff>
    </xdr:to>
    <xdr:cxnSp macro="">
      <xdr:nvCxnSpPr>
        <xdr:cNvPr id="202" name="直線コネクタ 201"/>
        <xdr:cNvCxnSpPr/>
      </xdr:nvCxnSpPr>
      <xdr:spPr>
        <a:xfrm flipV="1">
          <a:off x="1447800" y="14073591"/>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10123</xdr:rowOff>
    </xdr:from>
    <xdr:to>
      <xdr:col>23</xdr:col>
      <xdr:colOff>184150</xdr:colOff>
      <xdr:row>82</xdr:row>
      <xdr:rowOff>111723</xdr:rowOff>
    </xdr:to>
    <xdr:sp macro="" textlink="">
      <xdr:nvSpPr>
        <xdr:cNvPr id="212" name="楕円 211"/>
        <xdr:cNvSpPr/>
      </xdr:nvSpPr>
      <xdr:spPr>
        <a:xfrm>
          <a:off x="4902200" y="140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26650</xdr:rowOff>
    </xdr:from>
    <xdr:ext cx="762000" cy="259045"/>
    <xdr:sp macro="" textlink="">
      <xdr:nvSpPr>
        <xdr:cNvPr id="213" name="人件費・物件費等の状況該当値テキスト"/>
        <xdr:cNvSpPr txBox="1"/>
      </xdr:nvSpPr>
      <xdr:spPr>
        <a:xfrm>
          <a:off x="5041900" y="1391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132550</xdr:rowOff>
    </xdr:from>
    <xdr:to>
      <xdr:col>19</xdr:col>
      <xdr:colOff>184150</xdr:colOff>
      <xdr:row>82</xdr:row>
      <xdr:rowOff>62700</xdr:rowOff>
    </xdr:to>
    <xdr:sp macro="" textlink="">
      <xdr:nvSpPr>
        <xdr:cNvPr id="214" name="楕円 213"/>
        <xdr:cNvSpPr/>
      </xdr:nvSpPr>
      <xdr:spPr>
        <a:xfrm>
          <a:off x="4064000" y="1402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72877</xdr:rowOff>
    </xdr:from>
    <xdr:ext cx="736600" cy="259045"/>
    <xdr:sp macro="" textlink="">
      <xdr:nvSpPr>
        <xdr:cNvPr id="215" name="テキスト ボックス 214"/>
        <xdr:cNvSpPr txBox="1"/>
      </xdr:nvSpPr>
      <xdr:spPr>
        <a:xfrm>
          <a:off x="3733800" y="1378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106113</xdr:rowOff>
    </xdr:from>
    <xdr:to>
      <xdr:col>15</xdr:col>
      <xdr:colOff>133350</xdr:colOff>
      <xdr:row>82</xdr:row>
      <xdr:rowOff>36263</xdr:rowOff>
    </xdr:to>
    <xdr:sp macro="" textlink="">
      <xdr:nvSpPr>
        <xdr:cNvPr id="216" name="楕円 215"/>
        <xdr:cNvSpPr/>
      </xdr:nvSpPr>
      <xdr:spPr>
        <a:xfrm>
          <a:off x="3175000" y="139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46440</xdr:rowOff>
    </xdr:from>
    <xdr:ext cx="762000" cy="259045"/>
    <xdr:sp macro="" textlink="">
      <xdr:nvSpPr>
        <xdr:cNvPr id="217" name="テキスト ボックス 216"/>
        <xdr:cNvSpPr txBox="1"/>
      </xdr:nvSpPr>
      <xdr:spPr>
        <a:xfrm>
          <a:off x="2844800" y="1376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135341</xdr:rowOff>
    </xdr:from>
    <xdr:to>
      <xdr:col>11</xdr:col>
      <xdr:colOff>82550</xdr:colOff>
      <xdr:row>82</xdr:row>
      <xdr:rowOff>65491</xdr:rowOff>
    </xdr:to>
    <xdr:sp macro="" textlink="">
      <xdr:nvSpPr>
        <xdr:cNvPr id="218" name="楕円 217"/>
        <xdr:cNvSpPr/>
      </xdr:nvSpPr>
      <xdr:spPr>
        <a:xfrm>
          <a:off x="2286000" y="140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75668</xdr:rowOff>
    </xdr:from>
    <xdr:ext cx="762000" cy="259045"/>
    <xdr:sp macro="" textlink="">
      <xdr:nvSpPr>
        <xdr:cNvPr id="219" name="テキスト ボックス 218"/>
        <xdr:cNvSpPr txBox="1"/>
      </xdr:nvSpPr>
      <xdr:spPr>
        <a:xfrm>
          <a:off x="1955800" y="1379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138216</xdr:rowOff>
    </xdr:from>
    <xdr:to>
      <xdr:col>7</xdr:col>
      <xdr:colOff>31750</xdr:colOff>
      <xdr:row>82</xdr:row>
      <xdr:rowOff>68366</xdr:rowOff>
    </xdr:to>
    <xdr:sp macro="" textlink="">
      <xdr:nvSpPr>
        <xdr:cNvPr id="220" name="楕円 219"/>
        <xdr:cNvSpPr/>
      </xdr:nvSpPr>
      <xdr:spPr>
        <a:xfrm>
          <a:off x="1397000" y="140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53143</xdr:rowOff>
    </xdr:from>
    <xdr:ext cx="762000" cy="259045"/>
    <xdr:sp macro="" textlink="">
      <xdr:nvSpPr>
        <xdr:cNvPr id="221" name="テキスト ボックス 220"/>
        <xdr:cNvSpPr txBox="1"/>
      </xdr:nvSpPr>
      <xdr:spPr>
        <a:xfrm>
          <a:off x="1066800" y="141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類似団体の平均値と比較し１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ポイントの減となっているが、今後も引き続き、人事院勧告による国の給与改定等を踏まえ、給与の適正化に努める。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8768</xdr:rowOff>
    </xdr:to>
    <xdr:cxnSp macro="">
      <xdr:nvCxnSpPr>
        <xdr:cNvPr id="257" name="直線コネクタ 256"/>
        <xdr:cNvCxnSpPr/>
      </xdr:nvCxnSpPr>
      <xdr:spPr>
        <a:xfrm flipV="1">
          <a:off x="16179800" y="1453605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8768</xdr:rowOff>
    </xdr:to>
    <xdr:cxnSp macro="">
      <xdr:nvCxnSpPr>
        <xdr:cNvPr id="260" name="直線コネクタ 259"/>
        <xdr:cNvCxnSpPr/>
      </xdr:nvCxnSpPr>
      <xdr:spPr>
        <a:xfrm>
          <a:off x="15290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100693</xdr:rowOff>
    </xdr:to>
    <xdr:cxnSp macro="">
      <xdr:nvCxnSpPr>
        <xdr:cNvPr id="263" name="直線コネクタ 262"/>
        <xdr:cNvCxnSpPr/>
      </xdr:nvCxnSpPr>
      <xdr:spPr>
        <a:xfrm flipV="1">
          <a:off x="14401800" y="145820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135164</xdr:rowOff>
    </xdr:to>
    <xdr:cxnSp macro="">
      <xdr:nvCxnSpPr>
        <xdr:cNvPr id="266" name="直線コネクタ 265"/>
        <xdr:cNvCxnSpPr/>
      </xdr:nvCxnSpPr>
      <xdr:spPr>
        <a:xfrm flipV="1">
          <a:off x="13512800" y="146739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8" name="楕円 277"/>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79" name="テキスト ボックス 278"/>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0" name="楕円 279"/>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1" name="テキスト ボックス 280"/>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2" name="楕円 281"/>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3" name="テキスト ボックス 282"/>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4" name="楕円 283"/>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85" name="テキスト ボックス 284"/>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第</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次定員適正化計画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（平成２８</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年度）の推進により、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事務事業の見直しや組織のスリム化</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のほか、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保育園の民営化の導入</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職員</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数は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３年間で１９人</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削減したものの、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類似団体の平均値を上回っている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今後は、第７次定適正化計画（令和元年度～３年度）の推進により、簡素で効率的な行財政運営を推進するとともに、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引き続き職員数の適正化に努める。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62</xdr:row>
      <xdr:rowOff>171132</xdr:rowOff>
    </xdr:to>
    <xdr:cxnSp macro="">
      <xdr:nvCxnSpPr>
        <xdr:cNvPr id="320" name="直線コネクタ 319"/>
        <xdr:cNvCxnSpPr/>
      </xdr:nvCxnSpPr>
      <xdr:spPr>
        <a:xfrm>
          <a:off x="16179800" y="10774892"/>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142981</xdr:rowOff>
    </xdr:from>
    <xdr:to>
      <xdr:col>77</xdr:col>
      <xdr:colOff>44450</xdr:colOff>
      <xdr:row>62</xdr:row>
      <xdr:rowOff>144992</xdr:rowOff>
    </xdr:to>
    <xdr:cxnSp macro="">
      <xdr:nvCxnSpPr>
        <xdr:cNvPr id="323" name="直線コネクタ 322"/>
        <xdr:cNvCxnSpPr/>
      </xdr:nvCxnSpPr>
      <xdr:spPr>
        <a:xfrm>
          <a:off x="15290800" y="1077288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142981</xdr:rowOff>
    </xdr:from>
    <xdr:to>
      <xdr:col>72</xdr:col>
      <xdr:colOff>203200</xdr:colOff>
      <xdr:row>62</xdr:row>
      <xdr:rowOff>153035</xdr:rowOff>
    </xdr:to>
    <xdr:cxnSp macro="">
      <xdr:nvCxnSpPr>
        <xdr:cNvPr id="326" name="直線コネクタ 325"/>
        <xdr:cNvCxnSpPr/>
      </xdr:nvCxnSpPr>
      <xdr:spPr>
        <a:xfrm flipV="1">
          <a:off x="14401800" y="1077288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138959</xdr:rowOff>
    </xdr:from>
    <xdr:to>
      <xdr:col>68</xdr:col>
      <xdr:colOff>152400</xdr:colOff>
      <xdr:row>62</xdr:row>
      <xdr:rowOff>153035</xdr:rowOff>
    </xdr:to>
    <xdr:cxnSp macro="">
      <xdr:nvCxnSpPr>
        <xdr:cNvPr id="329" name="直線コネクタ 328"/>
        <xdr:cNvCxnSpPr/>
      </xdr:nvCxnSpPr>
      <xdr:spPr>
        <a:xfrm>
          <a:off x="13512800" y="1076885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120332</xdr:rowOff>
    </xdr:from>
    <xdr:to>
      <xdr:col>81</xdr:col>
      <xdr:colOff>95250</xdr:colOff>
      <xdr:row>63</xdr:row>
      <xdr:rowOff>50482</xdr:rowOff>
    </xdr:to>
    <xdr:sp macro="" textlink="">
      <xdr:nvSpPr>
        <xdr:cNvPr id="339" name="楕円 338"/>
        <xdr:cNvSpPr/>
      </xdr:nvSpPr>
      <xdr:spPr>
        <a:xfrm>
          <a:off x="16967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92409</xdr:rowOff>
    </xdr:from>
    <xdr:ext cx="762000" cy="259045"/>
    <xdr:sp macro="" textlink="">
      <xdr:nvSpPr>
        <xdr:cNvPr id="340" name="定員管理の状況該当値テキスト"/>
        <xdr:cNvSpPr txBox="1"/>
      </xdr:nvSpPr>
      <xdr:spPr>
        <a:xfrm>
          <a:off x="17106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1" name="楕円 340"/>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42" name="テキスト ボックス 341"/>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92181</xdr:rowOff>
    </xdr:from>
    <xdr:to>
      <xdr:col>73</xdr:col>
      <xdr:colOff>44450</xdr:colOff>
      <xdr:row>63</xdr:row>
      <xdr:rowOff>22331</xdr:rowOff>
    </xdr:to>
    <xdr:sp macro="" textlink="">
      <xdr:nvSpPr>
        <xdr:cNvPr id="343" name="楕円 342"/>
        <xdr:cNvSpPr/>
      </xdr:nvSpPr>
      <xdr:spPr>
        <a:xfrm>
          <a:off x="15240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7108</xdr:rowOff>
    </xdr:from>
    <xdr:ext cx="762000" cy="259045"/>
    <xdr:sp macro="" textlink="">
      <xdr:nvSpPr>
        <xdr:cNvPr id="344" name="テキスト ボックス 343"/>
        <xdr:cNvSpPr txBox="1"/>
      </xdr:nvSpPr>
      <xdr:spPr>
        <a:xfrm>
          <a:off x="14909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102235</xdr:rowOff>
    </xdr:from>
    <xdr:to>
      <xdr:col>68</xdr:col>
      <xdr:colOff>203200</xdr:colOff>
      <xdr:row>63</xdr:row>
      <xdr:rowOff>32385</xdr:rowOff>
    </xdr:to>
    <xdr:sp macro="" textlink="">
      <xdr:nvSpPr>
        <xdr:cNvPr id="345" name="楕円 344"/>
        <xdr:cNvSpPr/>
      </xdr:nvSpPr>
      <xdr:spPr>
        <a:xfrm>
          <a:off x="14351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17162</xdr:rowOff>
    </xdr:from>
    <xdr:ext cx="762000" cy="259045"/>
    <xdr:sp macro="" textlink="">
      <xdr:nvSpPr>
        <xdr:cNvPr id="346" name="テキスト ボックス 345"/>
        <xdr:cNvSpPr txBox="1"/>
      </xdr:nvSpPr>
      <xdr:spPr>
        <a:xfrm>
          <a:off x="14020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88159</xdr:rowOff>
    </xdr:from>
    <xdr:to>
      <xdr:col>64</xdr:col>
      <xdr:colOff>152400</xdr:colOff>
      <xdr:row>63</xdr:row>
      <xdr:rowOff>18309</xdr:rowOff>
    </xdr:to>
    <xdr:sp macro="" textlink="">
      <xdr:nvSpPr>
        <xdr:cNvPr id="347" name="楕円 346"/>
        <xdr:cNvSpPr/>
      </xdr:nvSpPr>
      <xdr:spPr>
        <a:xfrm>
          <a:off x="13462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3086</xdr:rowOff>
    </xdr:from>
    <xdr:ext cx="762000" cy="259045"/>
    <xdr:sp macro="" textlink="">
      <xdr:nvSpPr>
        <xdr:cNvPr id="348" name="テキスト ボックス 347"/>
        <xdr:cNvSpPr txBox="1"/>
      </xdr:nvSpPr>
      <xdr:spPr>
        <a:xfrm>
          <a:off x="13131800" y="1080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元利償還金の減などにより、前年度と比較し０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８ポイント減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の９</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前年度比では減となったものの、類似団体の平均値を上回っていることから、今後も引き続き、事業の緊急性や優先度のほか、後年度の財政負担の影響等を十分検討したうえで、市債の適正な発行と管理を行い、健全財政の維持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55033</xdr:rowOff>
    </xdr:to>
    <xdr:cxnSp macro="">
      <xdr:nvCxnSpPr>
        <xdr:cNvPr id="381" name="直線コネクタ 380"/>
        <xdr:cNvCxnSpPr/>
      </xdr:nvCxnSpPr>
      <xdr:spPr>
        <a:xfrm flipV="1">
          <a:off x="16179800" y="736303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119380</xdr:rowOff>
    </xdr:to>
    <xdr:cxnSp macro="">
      <xdr:nvCxnSpPr>
        <xdr:cNvPr id="384" name="直線コネクタ 383"/>
        <xdr:cNvCxnSpPr/>
      </xdr:nvCxnSpPr>
      <xdr:spPr>
        <a:xfrm flipV="1">
          <a:off x="15290800" y="74273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159596</xdr:rowOff>
    </xdr:to>
    <xdr:cxnSp macro="">
      <xdr:nvCxnSpPr>
        <xdr:cNvPr id="387" name="直線コネクタ 386"/>
        <xdr:cNvCxnSpPr/>
      </xdr:nvCxnSpPr>
      <xdr:spPr>
        <a:xfrm flipV="1">
          <a:off x="14401800" y="74917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4233</xdr:rowOff>
    </xdr:to>
    <xdr:cxnSp macro="">
      <xdr:nvCxnSpPr>
        <xdr:cNvPr id="390" name="直線コネクタ 389"/>
        <xdr:cNvCxnSpPr/>
      </xdr:nvCxnSpPr>
      <xdr:spPr>
        <a:xfrm flipV="1">
          <a:off x="13512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0" name="楕円 399"/>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1" name="公債費負担の状況該当値テキスト"/>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2" name="楕円 401"/>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3" name="テキスト ボックス 402"/>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4" name="楕円 403"/>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5" name="テキスト ボックス 404"/>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6" name="楕円 405"/>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7" name="テキスト ボックス 406"/>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8" name="楕円 407"/>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9" name="テキスト ボックス 408"/>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年度は公営企業会計の起債残高の減等に伴う公営企業債繰入見込額の減（△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２８５</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百万円）や一般会計の地方債残高の減（△</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３０６</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百万円）などにより、前年度と比較して</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７６</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と比較すると高い数値であることから、一般会計の地方債については、今後も引き続き、キャップ制の徹底により残高の抑制に努め、将来にわたって健全で持続可能な財政運営を維持する。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74549</xdr:rowOff>
    </xdr:from>
    <xdr:to>
      <xdr:col>81</xdr:col>
      <xdr:colOff>44450</xdr:colOff>
      <xdr:row>17</xdr:row>
      <xdr:rowOff>108331</xdr:rowOff>
    </xdr:to>
    <xdr:cxnSp macro="">
      <xdr:nvCxnSpPr>
        <xdr:cNvPr id="443" name="直線コネクタ 442"/>
        <xdr:cNvCxnSpPr/>
      </xdr:nvCxnSpPr>
      <xdr:spPr>
        <a:xfrm flipV="1">
          <a:off x="16179800" y="298919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108331</xdr:rowOff>
    </xdr:from>
    <xdr:to>
      <xdr:col>77</xdr:col>
      <xdr:colOff>44450</xdr:colOff>
      <xdr:row>19</xdr:row>
      <xdr:rowOff>57404</xdr:rowOff>
    </xdr:to>
    <xdr:cxnSp macro="">
      <xdr:nvCxnSpPr>
        <xdr:cNvPr id="446" name="直線コネクタ 445"/>
        <xdr:cNvCxnSpPr/>
      </xdr:nvCxnSpPr>
      <xdr:spPr>
        <a:xfrm flipV="1">
          <a:off x="15290800" y="3022981"/>
          <a:ext cx="889000" cy="2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57404</xdr:rowOff>
    </xdr:from>
    <xdr:to>
      <xdr:col>72</xdr:col>
      <xdr:colOff>203200</xdr:colOff>
      <xdr:row>19</xdr:row>
      <xdr:rowOff>167598</xdr:rowOff>
    </xdr:to>
    <xdr:cxnSp macro="">
      <xdr:nvCxnSpPr>
        <xdr:cNvPr id="449" name="直線コネクタ 448"/>
        <xdr:cNvCxnSpPr/>
      </xdr:nvCxnSpPr>
      <xdr:spPr>
        <a:xfrm flipV="1">
          <a:off x="14401800" y="3314954"/>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167598</xdr:rowOff>
    </xdr:from>
    <xdr:to>
      <xdr:col>68</xdr:col>
      <xdr:colOff>152400</xdr:colOff>
      <xdr:row>20</xdr:row>
      <xdr:rowOff>90255</xdr:rowOff>
    </xdr:to>
    <xdr:cxnSp macro="">
      <xdr:nvCxnSpPr>
        <xdr:cNvPr id="452" name="直線コネクタ 451"/>
        <xdr:cNvCxnSpPr/>
      </xdr:nvCxnSpPr>
      <xdr:spPr>
        <a:xfrm flipV="1">
          <a:off x="13512800" y="3425148"/>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23749</xdr:rowOff>
    </xdr:from>
    <xdr:to>
      <xdr:col>81</xdr:col>
      <xdr:colOff>95250</xdr:colOff>
      <xdr:row>17</xdr:row>
      <xdr:rowOff>125349</xdr:rowOff>
    </xdr:to>
    <xdr:sp macro="" textlink="">
      <xdr:nvSpPr>
        <xdr:cNvPr id="462" name="楕円 461"/>
        <xdr:cNvSpPr/>
      </xdr:nvSpPr>
      <xdr:spPr>
        <a:xfrm>
          <a:off x="169672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167276</xdr:rowOff>
    </xdr:from>
    <xdr:ext cx="762000" cy="259045"/>
    <xdr:sp macro="" textlink="">
      <xdr:nvSpPr>
        <xdr:cNvPr id="463" name="将来負担の状況該当値テキスト"/>
        <xdr:cNvSpPr txBox="1"/>
      </xdr:nvSpPr>
      <xdr:spPr>
        <a:xfrm>
          <a:off x="17106900" y="291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57531</xdr:rowOff>
    </xdr:from>
    <xdr:to>
      <xdr:col>77</xdr:col>
      <xdr:colOff>95250</xdr:colOff>
      <xdr:row>17</xdr:row>
      <xdr:rowOff>159131</xdr:rowOff>
    </xdr:to>
    <xdr:sp macro="" textlink="">
      <xdr:nvSpPr>
        <xdr:cNvPr id="464" name="楕円 463"/>
        <xdr:cNvSpPr/>
      </xdr:nvSpPr>
      <xdr:spPr>
        <a:xfrm>
          <a:off x="16129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143908</xdr:rowOff>
    </xdr:from>
    <xdr:ext cx="736600" cy="259045"/>
    <xdr:sp macro="" textlink="">
      <xdr:nvSpPr>
        <xdr:cNvPr id="465" name="テキスト ボックス 464"/>
        <xdr:cNvSpPr txBox="1"/>
      </xdr:nvSpPr>
      <xdr:spPr>
        <a:xfrm>
          <a:off x="15798800" y="3058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6604</xdr:rowOff>
    </xdr:from>
    <xdr:to>
      <xdr:col>73</xdr:col>
      <xdr:colOff>44450</xdr:colOff>
      <xdr:row>19</xdr:row>
      <xdr:rowOff>108204</xdr:rowOff>
    </xdr:to>
    <xdr:sp macro="" textlink="">
      <xdr:nvSpPr>
        <xdr:cNvPr id="466" name="楕円 465"/>
        <xdr:cNvSpPr/>
      </xdr:nvSpPr>
      <xdr:spPr>
        <a:xfrm>
          <a:off x="15240000" y="32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92981</xdr:rowOff>
    </xdr:from>
    <xdr:ext cx="762000" cy="259045"/>
    <xdr:sp macro="" textlink="">
      <xdr:nvSpPr>
        <xdr:cNvPr id="467" name="テキスト ボックス 466"/>
        <xdr:cNvSpPr txBox="1"/>
      </xdr:nvSpPr>
      <xdr:spPr>
        <a:xfrm>
          <a:off x="149098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116798</xdr:rowOff>
    </xdr:from>
    <xdr:to>
      <xdr:col>68</xdr:col>
      <xdr:colOff>203200</xdr:colOff>
      <xdr:row>20</xdr:row>
      <xdr:rowOff>46948</xdr:rowOff>
    </xdr:to>
    <xdr:sp macro="" textlink="">
      <xdr:nvSpPr>
        <xdr:cNvPr id="468" name="楕円 467"/>
        <xdr:cNvSpPr/>
      </xdr:nvSpPr>
      <xdr:spPr>
        <a:xfrm>
          <a:off x="14351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31725</xdr:rowOff>
    </xdr:from>
    <xdr:ext cx="762000" cy="259045"/>
    <xdr:sp macro="" textlink="">
      <xdr:nvSpPr>
        <xdr:cNvPr id="469" name="テキスト ボックス 468"/>
        <xdr:cNvSpPr txBox="1"/>
      </xdr:nvSpPr>
      <xdr:spPr>
        <a:xfrm>
          <a:off x="14020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39455</xdr:rowOff>
    </xdr:from>
    <xdr:to>
      <xdr:col>64</xdr:col>
      <xdr:colOff>152400</xdr:colOff>
      <xdr:row>20</xdr:row>
      <xdr:rowOff>141055</xdr:rowOff>
    </xdr:to>
    <xdr:sp macro="" textlink="">
      <xdr:nvSpPr>
        <xdr:cNvPr id="470" name="楕円 469"/>
        <xdr:cNvSpPr/>
      </xdr:nvSpPr>
      <xdr:spPr>
        <a:xfrm>
          <a:off x="13462000" y="3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125832</xdr:rowOff>
    </xdr:from>
    <xdr:ext cx="762000" cy="259045"/>
    <xdr:sp macro="" textlink="">
      <xdr:nvSpPr>
        <xdr:cNvPr id="471" name="テキスト ボックス 470"/>
        <xdr:cNvSpPr txBox="1"/>
      </xdr:nvSpPr>
      <xdr:spPr>
        <a:xfrm>
          <a:off x="13131800" y="355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49,413
48,522
85.10
20,184,238
19,362,435
735,722
11,750,683
22,597,026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人件費比率は前年度比０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の２１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定員適正化計画の取り組みや行財政改革の推進等により、類似団体の平均値よりも低い比率となっている。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今後も引き続き、適正な職員数の管理により、人件費の削減に努める。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35</xdr:row>
      <xdr:rowOff>153670</xdr:rowOff>
    </xdr:to>
    <xdr:cxnSp macro="">
      <xdr:nvCxnSpPr>
        <xdr:cNvPr id="66" name="直線コネクタ 65"/>
        <xdr:cNvCxnSpPr/>
      </xdr:nvCxnSpPr>
      <xdr:spPr>
        <a:xfrm flipV="1">
          <a:off x="3987800" y="6123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153670</xdr:rowOff>
    </xdr:to>
    <xdr:cxnSp macro="">
      <xdr:nvCxnSpPr>
        <xdr:cNvPr id="69" name="直線コネクタ 68"/>
        <xdr:cNvCxnSpPr/>
      </xdr:nvCxnSpPr>
      <xdr:spPr>
        <a:xfrm>
          <a:off x="3098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168910</xdr:rowOff>
    </xdr:to>
    <xdr:cxnSp macro="">
      <xdr:nvCxnSpPr>
        <xdr:cNvPr id="72" name="直線コネクタ 71"/>
        <xdr:cNvCxnSpPr/>
      </xdr:nvCxnSpPr>
      <xdr:spPr>
        <a:xfrm flipV="1">
          <a:off x="2209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35</xdr:row>
      <xdr:rowOff>168910</xdr:rowOff>
    </xdr:to>
    <xdr:cxnSp macro="">
      <xdr:nvCxnSpPr>
        <xdr:cNvPr id="75" name="直線コネクタ 74"/>
        <xdr:cNvCxnSpPr/>
      </xdr:nvCxnSpPr>
      <xdr:spPr>
        <a:xfrm>
          <a:off x="1320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固定資産税評価替関連委託料の増や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小中学校情報機器リース料の増のほか、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教員住宅解体費用の皆増などにより、前年度に比べ０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ポイント増の１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％となったものの、類似団体の平均値は下回った。</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引き続き、経費削減に努め、健全な財政運営を推進する。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145288</xdr:rowOff>
    </xdr:from>
    <xdr:to>
      <xdr:col>82</xdr:col>
      <xdr:colOff>107950</xdr:colOff>
      <xdr:row>15</xdr:row>
      <xdr:rowOff>10414</xdr:rowOff>
    </xdr:to>
    <xdr:cxnSp macro="">
      <xdr:nvCxnSpPr>
        <xdr:cNvPr id="125" name="直線コネクタ 124"/>
        <xdr:cNvCxnSpPr/>
      </xdr:nvCxnSpPr>
      <xdr:spPr>
        <a:xfrm>
          <a:off x="15671800" y="2545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145288</xdr:rowOff>
    </xdr:to>
    <xdr:cxnSp macro="">
      <xdr:nvCxnSpPr>
        <xdr:cNvPr id="128" name="直線コネクタ 127"/>
        <xdr:cNvCxnSpPr/>
      </xdr:nvCxnSpPr>
      <xdr:spPr>
        <a:xfrm>
          <a:off x="14782800" y="2527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163576</xdr:rowOff>
    </xdr:to>
    <xdr:cxnSp macro="">
      <xdr:nvCxnSpPr>
        <xdr:cNvPr id="131" name="直線コネクタ 130"/>
        <xdr:cNvCxnSpPr/>
      </xdr:nvCxnSpPr>
      <xdr:spPr>
        <a:xfrm flipV="1">
          <a:off x="13893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99568</xdr:rowOff>
    </xdr:from>
    <xdr:to>
      <xdr:col>69</xdr:col>
      <xdr:colOff>92075</xdr:colOff>
      <xdr:row>14</xdr:row>
      <xdr:rowOff>163576</xdr:rowOff>
    </xdr:to>
    <xdr:cxnSp macro="">
      <xdr:nvCxnSpPr>
        <xdr:cNvPr id="134" name="直線コネクタ 133"/>
        <xdr:cNvCxnSpPr/>
      </xdr:nvCxnSpPr>
      <xdr:spPr>
        <a:xfrm>
          <a:off x="13004800" y="24998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131064</xdr:rowOff>
    </xdr:from>
    <xdr:to>
      <xdr:col>82</xdr:col>
      <xdr:colOff>158750</xdr:colOff>
      <xdr:row>15</xdr:row>
      <xdr:rowOff>61214</xdr:rowOff>
    </xdr:to>
    <xdr:sp macro="" textlink="">
      <xdr:nvSpPr>
        <xdr:cNvPr id="144" name="楕円 143"/>
        <xdr:cNvSpPr/>
      </xdr:nvSpPr>
      <xdr:spPr>
        <a:xfrm>
          <a:off x="164592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147591</xdr:rowOff>
    </xdr:from>
    <xdr:ext cx="762000" cy="259045"/>
    <xdr:sp macro="" textlink="">
      <xdr:nvSpPr>
        <xdr:cNvPr id="145" name="物件費該当値テキスト"/>
        <xdr:cNvSpPr txBox="1"/>
      </xdr:nvSpPr>
      <xdr:spPr>
        <a:xfrm>
          <a:off x="16598900" y="23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94488</xdr:rowOff>
    </xdr:from>
    <xdr:to>
      <xdr:col>78</xdr:col>
      <xdr:colOff>120650</xdr:colOff>
      <xdr:row>15</xdr:row>
      <xdr:rowOff>24638</xdr:rowOff>
    </xdr:to>
    <xdr:sp macro="" textlink="">
      <xdr:nvSpPr>
        <xdr:cNvPr id="146" name="楕円 145"/>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34815</xdr:rowOff>
    </xdr:from>
    <xdr:ext cx="736600" cy="259045"/>
    <xdr:sp macro="" textlink="">
      <xdr:nvSpPr>
        <xdr:cNvPr id="147" name="テキスト ボックス 146"/>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112776</xdr:rowOff>
    </xdr:from>
    <xdr:to>
      <xdr:col>69</xdr:col>
      <xdr:colOff>142875</xdr:colOff>
      <xdr:row>15</xdr:row>
      <xdr:rowOff>42926</xdr:rowOff>
    </xdr:to>
    <xdr:sp macro="" textlink="">
      <xdr:nvSpPr>
        <xdr:cNvPr id="150" name="楕円 149"/>
        <xdr:cNvSpPr/>
      </xdr:nvSpPr>
      <xdr:spPr>
        <a:xfrm>
          <a:off x="13843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53103</xdr:rowOff>
    </xdr:from>
    <xdr:ext cx="762000" cy="259045"/>
    <xdr:sp macro="" textlink="">
      <xdr:nvSpPr>
        <xdr:cNvPr id="151" name="テキスト ボックス 150"/>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2" name="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自立支援等給付費の増</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前年度に比べ０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ポイント増の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類似団体の平均値は下回っているものの、少子高齢化の進展</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に伴い、扶助費は今後も増加が見込まれることから、</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適正な水準の維持に努める。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83566</xdr:rowOff>
    </xdr:from>
    <xdr:to>
      <xdr:col>24</xdr:col>
      <xdr:colOff>25400</xdr:colOff>
      <xdr:row>55</xdr:row>
      <xdr:rowOff>110998</xdr:rowOff>
    </xdr:to>
    <xdr:cxnSp macro="">
      <xdr:nvCxnSpPr>
        <xdr:cNvPr id="184" name="直線コネクタ 183"/>
        <xdr:cNvCxnSpPr/>
      </xdr:nvCxnSpPr>
      <xdr:spPr>
        <a:xfrm>
          <a:off x="3987800" y="9513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28702</xdr:rowOff>
    </xdr:from>
    <xdr:to>
      <xdr:col>19</xdr:col>
      <xdr:colOff>187325</xdr:colOff>
      <xdr:row>55</xdr:row>
      <xdr:rowOff>83566</xdr:rowOff>
    </xdr:to>
    <xdr:cxnSp macro="">
      <xdr:nvCxnSpPr>
        <xdr:cNvPr id="187" name="直線コネクタ 186"/>
        <xdr:cNvCxnSpPr/>
      </xdr:nvCxnSpPr>
      <xdr:spPr>
        <a:xfrm>
          <a:off x="3098800" y="9458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28702</xdr:rowOff>
    </xdr:from>
    <xdr:to>
      <xdr:col>15</xdr:col>
      <xdr:colOff>98425</xdr:colOff>
      <xdr:row>55</xdr:row>
      <xdr:rowOff>37846</xdr:rowOff>
    </xdr:to>
    <xdr:cxnSp macro="">
      <xdr:nvCxnSpPr>
        <xdr:cNvPr id="190" name="直線コネクタ 189"/>
        <xdr:cNvCxnSpPr/>
      </xdr:nvCxnSpPr>
      <xdr:spPr>
        <a:xfrm flipV="1">
          <a:off x="2209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145288</xdr:rowOff>
    </xdr:from>
    <xdr:to>
      <xdr:col>11</xdr:col>
      <xdr:colOff>9525</xdr:colOff>
      <xdr:row>55</xdr:row>
      <xdr:rowOff>37846</xdr:rowOff>
    </xdr:to>
    <xdr:cxnSp macro="">
      <xdr:nvCxnSpPr>
        <xdr:cNvPr id="193" name="直線コネクタ 192"/>
        <xdr:cNvCxnSpPr/>
      </xdr:nvCxnSpPr>
      <xdr:spPr>
        <a:xfrm>
          <a:off x="1320800" y="9403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3" name="楕円 202"/>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4"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32766</xdr:rowOff>
    </xdr:from>
    <xdr:to>
      <xdr:col>20</xdr:col>
      <xdr:colOff>38100</xdr:colOff>
      <xdr:row>55</xdr:row>
      <xdr:rowOff>134366</xdr:rowOff>
    </xdr:to>
    <xdr:sp macro="" textlink="">
      <xdr:nvSpPr>
        <xdr:cNvPr id="205" name="楕円 204"/>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144543</xdr:rowOff>
    </xdr:from>
    <xdr:ext cx="736600" cy="259045"/>
    <xdr:sp macro="" textlink="">
      <xdr:nvSpPr>
        <xdr:cNvPr id="206" name="テキスト ボックス 205"/>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149352</xdr:rowOff>
    </xdr:from>
    <xdr:to>
      <xdr:col>15</xdr:col>
      <xdr:colOff>149225</xdr:colOff>
      <xdr:row>55</xdr:row>
      <xdr:rowOff>79502</xdr:rowOff>
    </xdr:to>
    <xdr:sp macro="" textlink="">
      <xdr:nvSpPr>
        <xdr:cNvPr id="207" name="楕円 206"/>
        <xdr:cNvSpPr/>
      </xdr:nvSpPr>
      <xdr:spPr>
        <a:xfrm>
          <a:off x="3048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89679</xdr:rowOff>
    </xdr:from>
    <xdr:ext cx="762000" cy="259045"/>
    <xdr:sp macro="" textlink="">
      <xdr:nvSpPr>
        <xdr:cNvPr id="208" name="テキスト ボックス 207"/>
        <xdr:cNvSpPr txBox="1"/>
      </xdr:nvSpPr>
      <xdr:spPr>
        <a:xfrm>
          <a:off x="2717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09" name="楕円 208"/>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0" name="テキスト ボックス 209"/>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94488</xdr:rowOff>
    </xdr:from>
    <xdr:to>
      <xdr:col>6</xdr:col>
      <xdr:colOff>171450</xdr:colOff>
      <xdr:row>55</xdr:row>
      <xdr:rowOff>24638</xdr:rowOff>
    </xdr:to>
    <xdr:sp macro="" textlink="">
      <xdr:nvSpPr>
        <xdr:cNvPr id="211" name="楕円 210"/>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34815</xdr:rowOff>
    </xdr:from>
    <xdr:ext cx="762000" cy="259045"/>
    <xdr:sp macro="" textlink="">
      <xdr:nvSpPr>
        <xdr:cNvPr id="212" name="テキスト ボックス 211"/>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類似団体の平均値を下回っているが、繰出金の内容や必要性等を精査し、繰出金の抑制に努める。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45" name="直線コネクタ 244"/>
        <xdr:cNvCxnSpPr/>
      </xdr:nvCxnSpPr>
      <xdr:spPr>
        <a:xfrm>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73660</xdr:rowOff>
    </xdr:to>
    <xdr:cxnSp macro="">
      <xdr:nvCxnSpPr>
        <xdr:cNvPr id="248" name="直線コネクタ 247"/>
        <xdr:cNvCxnSpPr/>
      </xdr:nvCxnSpPr>
      <xdr:spPr>
        <a:xfrm>
          <a:off x="14782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58420</xdr:rowOff>
    </xdr:to>
    <xdr:cxnSp macro="">
      <xdr:nvCxnSpPr>
        <xdr:cNvPr id="251" name="直線コネクタ 250"/>
        <xdr:cNvCxnSpPr/>
      </xdr:nvCxnSpPr>
      <xdr:spPr>
        <a:xfrm>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35560</xdr:rowOff>
    </xdr:to>
    <xdr:cxnSp macro="">
      <xdr:nvCxnSpPr>
        <xdr:cNvPr id="254" name="直線コネクタ 253"/>
        <xdr:cNvCxnSpPr/>
      </xdr:nvCxnSpPr>
      <xdr:spPr>
        <a:xfrm>
          <a:off x="13004800" y="9583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5"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6" name="楕円 26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7" name="テキスト ボックス 266"/>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8" name="楕円 267"/>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9" name="テキスト ボックス 26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3" name="テキスト ボックス 272"/>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湖周行政事務組合負担金及び広域消防負担金の増のほか、プレミアム付商品券負担金の皆増などにより、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前年度に比べ０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補助費等の抑制に向けて、今後も引き続き、補助金負担金の見直しを定期的（３年に１回）に行うなど、適正な補助率の設定と補助額の妥当性等を検証していく。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37846</xdr:rowOff>
    </xdr:to>
    <xdr:cxnSp macro="">
      <xdr:nvCxnSpPr>
        <xdr:cNvPr id="303" name="直線コネクタ 302"/>
        <xdr:cNvCxnSpPr/>
      </xdr:nvCxnSpPr>
      <xdr:spPr>
        <a:xfrm>
          <a:off x="15671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06" name="直線コネクタ 305"/>
        <xdr:cNvCxnSpPr/>
      </xdr:nvCxnSpPr>
      <xdr:spPr>
        <a:xfrm flipV="1">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24130</xdr:rowOff>
    </xdr:to>
    <xdr:cxnSp macro="">
      <xdr:nvCxnSpPr>
        <xdr:cNvPr id="309" name="直線コネクタ 308"/>
        <xdr:cNvCxnSpPr/>
      </xdr:nvCxnSpPr>
      <xdr:spPr>
        <a:xfrm>
          <a:off x="13893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78994</xdr:rowOff>
    </xdr:to>
    <xdr:cxnSp macro="">
      <xdr:nvCxnSpPr>
        <xdr:cNvPr id="312" name="直線コネクタ 311"/>
        <xdr:cNvCxnSpPr/>
      </xdr:nvCxnSpPr>
      <xdr:spPr>
        <a:xfrm flipV="1">
          <a:off x="13004800" y="63403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2" name="楕円 32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6" name="楕円 325"/>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7" name="テキスト ボックス 32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0" name="楕円 329"/>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1" name="テキスト ボックス 330"/>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mn-lt"/>
              <a:ea typeface="+mn-ea"/>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年度借入の臨時地方道の償還終了などに伴う、元利償還金の減により、前年度に比べ</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ポイント減の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１８</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が、類似団体の平均値を上回っている。公債費の増加は財政の硬直化を招くことから、引き続き、キャップ制の徹底による地方債残高の抑制を図るとともに、事業の緊急性や優先度のほか、後年度の財政負担の影響等を十分検討したうえで、市債の適正な発行と管理を行い、健全財政の維持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79</xdr:row>
      <xdr:rowOff>5842</xdr:rowOff>
    </xdr:to>
    <xdr:cxnSp macro="">
      <xdr:nvCxnSpPr>
        <xdr:cNvPr id="361" name="直線コネクタ 360"/>
        <xdr:cNvCxnSpPr/>
      </xdr:nvCxnSpPr>
      <xdr:spPr>
        <a:xfrm flipV="1">
          <a:off x="3987800" y="13440663"/>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xdr:rowOff>
    </xdr:from>
    <xdr:to>
      <xdr:col>19</xdr:col>
      <xdr:colOff>187325</xdr:colOff>
      <xdr:row>79</xdr:row>
      <xdr:rowOff>14987</xdr:rowOff>
    </xdr:to>
    <xdr:cxnSp macro="">
      <xdr:nvCxnSpPr>
        <xdr:cNvPr id="364" name="直線コネクタ 363"/>
        <xdr:cNvCxnSpPr/>
      </xdr:nvCxnSpPr>
      <xdr:spPr>
        <a:xfrm flipV="1">
          <a:off x="3098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65278</xdr:rowOff>
    </xdr:to>
    <xdr:cxnSp macro="">
      <xdr:nvCxnSpPr>
        <xdr:cNvPr id="367" name="直線コネクタ 366"/>
        <xdr:cNvCxnSpPr/>
      </xdr:nvCxnSpPr>
      <xdr:spPr>
        <a:xfrm flipV="1">
          <a:off x="2209800" y="135595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79</xdr:row>
      <xdr:rowOff>65278</xdr:rowOff>
    </xdr:to>
    <xdr:cxnSp macro="">
      <xdr:nvCxnSpPr>
        <xdr:cNvPr id="370" name="直線コネクタ 369"/>
        <xdr:cNvCxnSpPr/>
      </xdr:nvCxnSpPr>
      <xdr:spPr>
        <a:xfrm>
          <a:off x="1320800" y="135321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80" name="楕円 379"/>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160290</xdr:rowOff>
    </xdr:from>
    <xdr:ext cx="762000" cy="259045"/>
    <xdr:sp macro="" textlink="">
      <xdr:nvSpPr>
        <xdr:cNvPr id="381"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126492</xdr:rowOff>
    </xdr:from>
    <xdr:to>
      <xdr:col>20</xdr:col>
      <xdr:colOff>38100</xdr:colOff>
      <xdr:row>79</xdr:row>
      <xdr:rowOff>56642</xdr:rowOff>
    </xdr:to>
    <xdr:sp macro="" textlink="">
      <xdr:nvSpPr>
        <xdr:cNvPr id="382" name="楕円 381"/>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41419</xdr:rowOff>
    </xdr:from>
    <xdr:ext cx="736600" cy="259045"/>
    <xdr:sp macro="" textlink="">
      <xdr:nvSpPr>
        <xdr:cNvPr id="383" name="テキスト ボックス 382"/>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135637</xdr:rowOff>
    </xdr:from>
    <xdr:to>
      <xdr:col>15</xdr:col>
      <xdr:colOff>149225</xdr:colOff>
      <xdr:row>79</xdr:row>
      <xdr:rowOff>65787</xdr:rowOff>
    </xdr:to>
    <xdr:sp macro="" textlink="">
      <xdr:nvSpPr>
        <xdr:cNvPr id="384" name="楕円 383"/>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50564</xdr:rowOff>
    </xdr:from>
    <xdr:ext cx="762000" cy="259045"/>
    <xdr:sp macro="" textlink="">
      <xdr:nvSpPr>
        <xdr:cNvPr id="385" name="テキスト ボックス 384"/>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xdr:rowOff>
    </xdr:from>
    <xdr:to>
      <xdr:col>11</xdr:col>
      <xdr:colOff>60325</xdr:colOff>
      <xdr:row>79</xdr:row>
      <xdr:rowOff>116078</xdr:rowOff>
    </xdr:to>
    <xdr:sp macro="" textlink="">
      <xdr:nvSpPr>
        <xdr:cNvPr id="386" name="楕円 385"/>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100855</xdr:rowOff>
    </xdr:from>
    <xdr:ext cx="762000" cy="259045"/>
    <xdr:sp macro="" textlink="">
      <xdr:nvSpPr>
        <xdr:cNvPr id="387" name="テキスト ボックス 386"/>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88" name="楕円 387"/>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89" name="テキスト ボックス 388"/>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類似団体の平均値を下回っているため、今後も引き続き、事務事業の見直し等による経常経費の節減に努め、持続可能な行財政運営に努める。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20320</xdr:rowOff>
    </xdr:from>
    <xdr:to>
      <xdr:col>82</xdr:col>
      <xdr:colOff>107950</xdr:colOff>
      <xdr:row>75</xdr:row>
      <xdr:rowOff>66040</xdr:rowOff>
    </xdr:to>
    <xdr:cxnSp macro="">
      <xdr:nvCxnSpPr>
        <xdr:cNvPr id="422" name="直線コネクタ 421"/>
        <xdr:cNvCxnSpPr/>
      </xdr:nvCxnSpPr>
      <xdr:spPr>
        <a:xfrm>
          <a:off x="15671800" y="128790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142240</xdr:rowOff>
    </xdr:from>
    <xdr:to>
      <xdr:col>78</xdr:col>
      <xdr:colOff>69850</xdr:colOff>
      <xdr:row>75</xdr:row>
      <xdr:rowOff>20320</xdr:rowOff>
    </xdr:to>
    <xdr:cxnSp macro="">
      <xdr:nvCxnSpPr>
        <xdr:cNvPr id="425" name="直線コネクタ 424"/>
        <xdr:cNvCxnSpPr/>
      </xdr:nvCxnSpPr>
      <xdr:spPr>
        <a:xfrm>
          <a:off x="14782800" y="128295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142240</xdr:rowOff>
    </xdr:from>
    <xdr:to>
      <xdr:col>73</xdr:col>
      <xdr:colOff>180975</xdr:colOff>
      <xdr:row>74</xdr:row>
      <xdr:rowOff>157480</xdr:rowOff>
    </xdr:to>
    <xdr:cxnSp macro="">
      <xdr:nvCxnSpPr>
        <xdr:cNvPr id="428" name="直線コネクタ 427"/>
        <xdr:cNvCxnSpPr/>
      </xdr:nvCxnSpPr>
      <xdr:spPr>
        <a:xfrm flipV="1">
          <a:off x="13893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146050</xdr:rowOff>
    </xdr:from>
    <xdr:to>
      <xdr:col>69</xdr:col>
      <xdr:colOff>92075</xdr:colOff>
      <xdr:row>74</xdr:row>
      <xdr:rowOff>157480</xdr:rowOff>
    </xdr:to>
    <xdr:cxnSp macro="">
      <xdr:nvCxnSpPr>
        <xdr:cNvPr id="431" name="直線コネクタ 430"/>
        <xdr:cNvCxnSpPr/>
      </xdr:nvCxnSpPr>
      <xdr:spPr>
        <a:xfrm>
          <a:off x="13004800" y="12833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xdr:rowOff>
    </xdr:from>
    <xdr:to>
      <xdr:col>82</xdr:col>
      <xdr:colOff>158750</xdr:colOff>
      <xdr:row>75</xdr:row>
      <xdr:rowOff>116840</xdr:rowOff>
    </xdr:to>
    <xdr:sp macro="" textlink="">
      <xdr:nvSpPr>
        <xdr:cNvPr id="441" name="楕円 440"/>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31767</xdr:rowOff>
    </xdr:from>
    <xdr:ext cx="762000" cy="259045"/>
    <xdr:sp macro="" textlink="">
      <xdr:nvSpPr>
        <xdr:cNvPr id="442" name="公債費以外該当値テキスト"/>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140970</xdr:rowOff>
    </xdr:from>
    <xdr:to>
      <xdr:col>78</xdr:col>
      <xdr:colOff>120650</xdr:colOff>
      <xdr:row>75</xdr:row>
      <xdr:rowOff>71120</xdr:rowOff>
    </xdr:to>
    <xdr:sp macro="" textlink="">
      <xdr:nvSpPr>
        <xdr:cNvPr id="443" name="楕円 442"/>
        <xdr:cNvSpPr/>
      </xdr:nvSpPr>
      <xdr:spPr>
        <a:xfrm>
          <a:off x="15621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81297</xdr:rowOff>
    </xdr:from>
    <xdr:ext cx="736600" cy="259045"/>
    <xdr:sp macro="" textlink="">
      <xdr:nvSpPr>
        <xdr:cNvPr id="444" name="テキスト ボックス 443"/>
        <xdr:cNvSpPr txBox="1"/>
      </xdr:nvSpPr>
      <xdr:spPr>
        <a:xfrm>
          <a:off x="15290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45" name="楕円 444"/>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46" name="テキスト ボックス 445"/>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106680</xdr:rowOff>
    </xdr:from>
    <xdr:to>
      <xdr:col>69</xdr:col>
      <xdr:colOff>142875</xdr:colOff>
      <xdr:row>75</xdr:row>
      <xdr:rowOff>36830</xdr:rowOff>
    </xdr:to>
    <xdr:sp macro="" textlink="">
      <xdr:nvSpPr>
        <xdr:cNvPr id="447" name="楕円 446"/>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47007</xdr:rowOff>
    </xdr:from>
    <xdr:ext cx="762000" cy="259045"/>
    <xdr:sp macro="" textlink="">
      <xdr:nvSpPr>
        <xdr:cNvPr id="448" name="テキスト ボックス 447"/>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95250</xdr:rowOff>
    </xdr:from>
    <xdr:to>
      <xdr:col>65</xdr:col>
      <xdr:colOff>53975</xdr:colOff>
      <xdr:row>75</xdr:row>
      <xdr:rowOff>25400</xdr:rowOff>
    </xdr:to>
    <xdr:sp macro="" textlink="">
      <xdr:nvSpPr>
        <xdr:cNvPr id="449" name="楕円 448"/>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35577</xdr:rowOff>
    </xdr:from>
    <xdr:ext cx="762000" cy="259045"/>
    <xdr:sp macro="" textlink="">
      <xdr:nvSpPr>
        <xdr:cNvPr id="450" name="テキスト ボックス 449"/>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3469</xdr:rowOff>
    </xdr:from>
    <xdr:to>
      <xdr:col>29</xdr:col>
      <xdr:colOff>127000</xdr:colOff>
      <xdr:row>17</xdr:row>
      <xdr:rowOff>11078</xdr:rowOff>
    </xdr:to>
    <xdr:cxnSp macro="">
      <xdr:nvCxnSpPr>
        <xdr:cNvPr id="52" name="直線コネクタ 51"/>
        <xdr:cNvCxnSpPr/>
      </xdr:nvCxnSpPr>
      <xdr:spPr bwMode="auto">
        <a:xfrm flipV="1">
          <a:off x="5003800" y="2965744"/>
          <a:ext cx="6477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159696</xdr:rowOff>
    </xdr:from>
    <xdr:ext cx="762000" cy="259045"/>
    <xdr:sp macro="" textlink="">
      <xdr:nvSpPr>
        <xdr:cNvPr id="53" name="人口1人当たり決算額の推移平均値テキスト130"/>
        <xdr:cNvSpPr txBox="1"/>
      </xdr:nvSpPr>
      <xdr:spPr>
        <a:xfrm>
          <a:off x="5740400" y="2950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11078</xdr:rowOff>
    </xdr:from>
    <xdr:to>
      <xdr:col>26</xdr:col>
      <xdr:colOff>50800</xdr:colOff>
      <xdr:row>17</xdr:row>
      <xdr:rowOff>15242</xdr:rowOff>
    </xdr:to>
    <xdr:cxnSp macro="">
      <xdr:nvCxnSpPr>
        <xdr:cNvPr id="55" name="直線コネクタ 54"/>
        <xdr:cNvCxnSpPr/>
      </xdr:nvCxnSpPr>
      <xdr:spPr bwMode="auto">
        <a:xfrm flipV="1">
          <a:off x="4305300" y="2973353"/>
          <a:ext cx="698500" cy="4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15242</xdr:rowOff>
    </xdr:from>
    <xdr:to>
      <xdr:col>22</xdr:col>
      <xdr:colOff>114300</xdr:colOff>
      <xdr:row>17</xdr:row>
      <xdr:rowOff>40143</xdr:rowOff>
    </xdr:to>
    <xdr:cxnSp macro="">
      <xdr:nvCxnSpPr>
        <xdr:cNvPr id="58" name="直線コネクタ 57"/>
        <xdr:cNvCxnSpPr/>
      </xdr:nvCxnSpPr>
      <xdr:spPr bwMode="auto">
        <a:xfrm flipV="1">
          <a:off x="3606800" y="2977517"/>
          <a:ext cx="698500" cy="24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4187</xdr:rowOff>
    </xdr:from>
    <xdr:to>
      <xdr:col>18</xdr:col>
      <xdr:colOff>177800</xdr:colOff>
      <xdr:row>17</xdr:row>
      <xdr:rowOff>40143</xdr:rowOff>
    </xdr:to>
    <xdr:cxnSp macro="">
      <xdr:nvCxnSpPr>
        <xdr:cNvPr id="61" name="直線コネクタ 60"/>
        <xdr:cNvCxnSpPr/>
      </xdr:nvCxnSpPr>
      <xdr:spPr bwMode="auto">
        <a:xfrm>
          <a:off x="2908300" y="2966462"/>
          <a:ext cx="698500" cy="3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124119</xdr:rowOff>
    </xdr:from>
    <xdr:to>
      <xdr:col>29</xdr:col>
      <xdr:colOff>177800</xdr:colOff>
      <xdr:row>17</xdr:row>
      <xdr:rowOff>54269</xdr:rowOff>
    </xdr:to>
    <xdr:sp macro="" textlink="">
      <xdr:nvSpPr>
        <xdr:cNvPr id="71" name="楕円 70"/>
        <xdr:cNvSpPr/>
      </xdr:nvSpPr>
      <xdr:spPr bwMode="auto">
        <a:xfrm>
          <a:off x="5600700" y="291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140646</xdr:rowOff>
    </xdr:from>
    <xdr:ext cx="762000" cy="259045"/>
    <xdr:sp macro="" textlink="">
      <xdr:nvSpPr>
        <xdr:cNvPr id="72" name="人口1人当たり決算額の推移該当値テキスト130"/>
        <xdr:cNvSpPr txBox="1"/>
      </xdr:nvSpPr>
      <xdr:spPr>
        <a:xfrm>
          <a:off x="5740400" y="276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131728</xdr:rowOff>
    </xdr:from>
    <xdr:to>
      <xdr:col>26</xdr:col>
      <xdr:colOff>101600</xdr:colOff>
      <xdr:row>17</xdr:row>
      <xdr:rowOff>61878</xdr:rowOff>
    </xdr:to>
    <xdr:sp macro="" textlink="">
      <xdr:nvSpPr>
        <xdr:cNvPr id="73" name="楕円 72"/>
        <xdr:cNvSpPr/>
      </xdr:nvSpPr>
      <xdr:spPr bwMode="auto">
        <a:xfrm>
          <a:off x="4953000" y="292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72055</xdr:rowOff>
    </xdr:from>
    <xdr:ext cx="736600" cy="259045"/>
    <xdr:sp macro="" textlink="">
      <xdr:nvSpPr>
        <xdr:cNvPr id="74" name="テキスト ボックス 73"/>
        <xdr:cNvSpPr txBox="1"/>
      </xdr:nvSpPr>
      <xdr:spPr>
        <a:xfrm>
          <a:off x="4622800" y="2691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135892</xdr:rowOff>
    </xdr:from>
    <xdr:to>
      <xdr:col>22</xdr:col>
      <xdr:colOff>165100</xdr:colOff>
      <xdr:row>17</xdr:row>
      <xdr:rowOff>66042</xdr:rowOff>
    </xdr:to>
    <xdr:sp macro="" textlink="">
      <xdr:nvSpPr>
        <xdr:cNvPr id="75" name="楕円 74"/>
        <xdr:cNvSpPr/>
      </xdr:nvSpPr>
      <xdr:spPr bwMode="auto">
        <a:xfrm>
          <a:off x="4254500" y="292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76219</xdr:rowOff>
    </xdr:from>
    <xdr:ext cx="762000" cy="259045"/>
    <xdr:sp macro="" textlink="">
      <xdr:nvSpPr>
        <xdr:cNvPr id="76" name="テキスト ボックス 75"/>
        <xdr:cNvSpPr txBox="1"/>
      </xdr:nvSpPr>
      <xdr:spPr>
        <a:xfrm>
          <a:off x="3924300" y="2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160793</xdr:rowOff>
    </xdr:from>
    <xdr:to>
      <xdr:col>19</xdr:col>
      <xdr:colOff>38100</xdr:colOff>
      <xdr:row>17</xdr:row>
      <xdr:rowOff>90943</xdr:rowOff>
    </xdr:to>
    <xdr:sp macro="" textlink="">
      <xdr:nvSpPr>
        <xdr:cNvPr id="77" name="楕円 76"/>
        <xdr:cNvSpPr/>
      </xdr:nvSpPr>
      <xdr:spPr bwMode="auto">
        <a:xfrm>
          <a:off x="3556000" y="295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78" name="テキスト ボックス 77"/>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124837</xdr:rowOff>
    </xdr:from>
    <xdr:to>
      <xdr:col>15</xdr:col>
      <xdr:colOff>101600</xdr:colOff>
      <xdr:row>17</xdr:row>
      <xdr:rowOff>54987</xdr:rowOff>
    </xdr:to>
    <xdr:sp macro="" textlink="">
      <xdr:nvSpPr>
        <xdr:cNvPr id="79" name="楕円 78"/>
        <xdr:cNvSpPr/>
      </xdr:nvSpPr>
      <xdr:spPr bwMode="auto">
        <a:xfrm>
          <a:off x="2857500" y="29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65164</xdr:rowOff>
    </xdr:from>
    <xdr:ext cx="762000" cy="259045"/>
    <xdr:sp macro="" textlink="">
      <xdr:nvSpPr>
        <xdr:cNvPr id="80" name="テキスト ボックス 79"/>
        <xdr:cNvSpPr txBox="1"/>
      </xdr:nvSpPr>
      <xdr:spPr>
        <a:xfrm>
          <a:off x="2527300" y="268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33209</xdr:rowOff>
    </xdr:from>
    <xdr:to>
      <xdr:col>29</xdr:col>
      <xdr:colOff>127000</xdr:colOff>
      <xdr:row>35</xdr:row>
      <xdr:rowOff>90849</xdr:rowOff>
    </xdr:to>
    <xdr:cxnSp macro="">
      <xdr:nvCxnSpPr>
        <xdr:cNvPr id="115" name="直線コネクタ 114"/>
        <xdr:cNvCxnSpPr/>
      </xdr:nvCxnSpPr>
      <xdr:spPr bwMode="auto">
        <a:xfrm>
          <a:off x="5003800" y="6643559"/>
          <a:ext cx="647700" cy="5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14006</xdr:rowOff>
    </xdr:from>
    <xdr:to>
      <xdr:col>26</xdr:col>
      <xdr:colOff>50800</xdr:colOff>
      <xdr:row>35</xdr:row>
      <xdr:rowOff>33209</xdr:rowOff>
    </xdr:to>
    <xdr:cxnSp macro="">
      <xdr:nvCxnSpPr>
        <xdr:cNvPr id="118" name="直線コネクタ 117"/>
        <xdr:cNvCxnSpPr/>
      </xdr:nvCxnSpPr>
      <xdr:spPr bwMode="auto">
        <a:xfrm>
          <a:off x="4305300" y="6624356"/>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305014</xdr:rowOff>
    </xdr:from>
    <xdr:to>
      <xdr:col>22</xdr:col>
      <xdr:colOff>114300</xdr:colOff>
      <xdr:row>35</xdr:row>
      <xdr:rowOff>14006</xdr:rowOff>
    </xdr:to>
    <xdr:cxnSp macro="">
      <xdr:nvCxnSpPr>
        <xdr:cNvPr id="121" name="直線コネクタ 120"/>
        <xdr:cNvCxnSpPr/>
      </xdr:nvCxnSpPr>
      <xdr:spPr bwMode="auto">
        <a:xfrm>
          <a:off x="3606800" y="6572464"/>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212006</xdr:rowOff>
    </xdr:from>
    <xdr:to>
      <xdr:col>18</xdr:col>
      <xdr:colOff>177800</xdr:colOff>
      <xdr:row>34</xdr:row>
      <xdr:rowOff>305014</xdr:rowOff>
    </xdr:to>
    <xdr:cxnSp macro="">
      <xdr:nvCxnSpPr>
        <xdr:cNvPr id="124" name="直線コネクタ 123"/>
        <xdr:cNvCxnSpPr/>
      </xdr:nvCxnSpPr>
      <xdr:spPr bwMode="auto">
        <a:xfrm>
          <a:off x="2908300" y="6479456"/>
          <a:ext cx="698500" cy="93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40049</xdr:rowOff>
    </xdr:from>
    <xdr:to>
      <xdr:col>29</xdr:col>
      <xdr:colOff>177800</xdr:colOff>
      <xdr:row>35</xdr:row>
      <xdr:rowOff>141649</xdr:rowOff>
    </xdr:to>
    <xdr:sp macro="" textlink="">
      <xdr:nvSpPr>
        <xdr:cNvPr id="134" name="楕円 133"/>
        <xdr:cNvSpPr/>
      </xdr:nvSpPr>
      <xdr:spPr bwMode="auto">
        <a:xfrm>
          <a:off x="5600700" y="665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228026</xdr:rowOff>
    </xdr:from>
    <xdr:ext cx="762000" cy="259045"/>
    <xdr:sp macro="" textlink="">
      <xdr:nvSpPr>
        <xdr:cNvPr id="135" name="人口1人当たり決算額の推移該当値テキスト445"/>
        <xdr:cNvSpPr txBox="1"/>
      </xdr:nvSpPr>
      <xdr:spPr>
        <a:xfrm>
          <a:off x="5740400" y="649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325309</xdr:rowOff>
    </xdr:from>
    <xdr:to>
      <xdr:col>26</xdr:col>
      <xdr:colOff>101600</xdr:colOff>
      <xdr:row>35</xdr:row>
      <xdr:rowOff>84009</xdr:rowOff>
    </xdr:to>
    <xdr:sp macro="" textlink="">
      <xdr:nvSpPr>
        <xdr:cNvPr id="136" name="楕円 135"/>
        <xdr:cNvSpPr/>
      </xdr:nvSpPr>
      <xdr:spPr bwMode="auto">
        <a:xfrm>
          <a:off x="4953000" y="6592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94186</xdr:rowOff>
    </xdr:from>
    <xdr:ext cx="736600" cy="259045"/>
    <xdr:sp macro="" textlink="">
      <xdr:nvSpPr>
        <xdr:cNvPr id="137" name="テキスト ボックス 136"/>
        <xdr:cNvSpPr txBox="1"/>
      </xdr:nvSpPr>
      <xdr:spPr>
        <a:xfrm>
          <a:off x="4622800" y="6361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306106</xdr:rowOff>
    </xdr:from>
    <xdr:to>
      <xdr:col>22</xdr:col>
      <xdr:colOff>165100</xdr:colOff>
      <xdr:row>35</xdr:row>
      <xdr:rowOff>64806</xdr:rowOff>
    </xdr:to>
    <xdr:sp macro="" textlink="">
      <xdr:nvSpPr>
        <xdr:cNvPr id="138" name="楕円 137"/>
        <xdr:cNvSpPr/>
      </xdr:nvSpPr>
      <xdr:spPr bwMode="auto">
        <a:xfrm>
          <a:off x="4254500" y="6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74983</xdr:rowOff>
    </xdr:from>
    <xdr:ext cx="762000" cy="259045"/>
    <xdr:sp macro="" textlink="">
      <xdr:nvSpPr>
        <xdr:cNvPr id="139" name="テキスト ボックス 138"/>
        <xdr:cNvSpPr txBox="1"/>
      </xdr:nvSpPr>
      <xdr:spPr>
        <a:xfrm>
          <a:off x="3924300" y="634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254214</xdr:rowOff>
    </xdr:from>
    <xdr:to>
      <xdr:col>19</xdr:col>
      <xdr:colOff>38100</xdr:colOff>
      <xdr:row>35</xdr:row>
      <xdr:rowOff>12914</xdr:rowOff>
    </xdr:to>
    <xdr:sp macro="" textlink="">
      <xdr:nvSpPr>
        <xdr:cNvPr id="140" name="楕円 139"/>
        <xdr:cNvSpPr/>
      </xdr:nvSpPr>
      <xdr:spPr bwMode="auto">
        <a:xfrm>
          <a:off x="3556000" y="652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23091</xdr:rowOff>
    </xdr:from>
    <xdr:ext cx="762000" cy="259045"/>
    <xdr:sp macro="" textlink="">
      <xdr:nvSpPr>
        <xdr:cNvPr id="141" name="テキスト ボックス 140"/>
        <xdr:cNvSpPr txBox="1"/>
      </xdr:nvSpPr>
      <xdr:spPr>
        <a:xfrm>
          <a:off x="3225800" y="629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161206</xdr:rowOff>
    </xdr:from>
    <xdr:to>
      <xdr:col>15</xdr:col>
      <xdr:colOff>101600</xdr:colOff>
      <xdr:row>34</xdr:row>
      <xdr:rowOff>262806</xdr:rowOff>
    </xdr:to>
    <xdr:sp macro="" textlink="">
      <xdr:nvSpPr>
        <xdr:cNvPr id="142" name="楕円 141"/>
        <xdr:cNvSpPr/>
      </xdr:nvSpPr>
      <xdr:spPr bwMode="auto">
        <a:xfrm>
          <a:off x="2857500" y="64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272983</xdr:rowOff>
    </xdr:from>
    <xdr:ext cx="762000" cy="259045"/>
    <xdr:sp macro="" textlink="">
      <xdr:nvSpPr>
        <xdr:cNvPr id="143" name="テキスト ボックス 142"/>
        <xdr:cNvSpPr txBox="1"/>
      </xdr:nvSpPr>
      <xdr:spPr>
        <a:xfrm>
          <a:off x="2527300" y="61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49,413
48,522
85.10
20,184,238
19,362,435
735,722
11,750,683
22,597,026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55232</xdr:rowOff>
    </xdr:from>
    <xdr:to>
      <xdr:col>24</xdr:col>
      <xdr:colOff>63500</xdr:colOff>
      <xdr:row>35</xdr:row>
      <xdr:rowOff>71486</xdr:rowOff>
    </xdr:to>
    <xdr:cxnSp macro="">
      <xdr:nvCxnSpPr>
        <xdr:cNvPr id="59" name="直線コネクタ 58"/>
        <xdr:cNvCxnSpPr/>
      </xdr:nvCxnSpPr>
      <xdr:spPr>
        <a:xfrm>
          <a:off x="3797300" y="6055982"/>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55232</xdr:rowOff>
    </xdr:from>
    <xdr:to>
      <xdr:col>19</xdr:col>
      <xdr:colOff>177800</xdr:colOff>
      <xdr:row>35</xdr:row>
      <xdr:rowOff>64994</xdr:rowOff>
    </xdr:to>
    <xdr:cxnSp macro="">
      <xdr:nvCxnSpPr>
        <xdr:cNvPr id="62" name="直線コネクタ 61"/>
        <xdr:cNvCxnSpPr/>
      </xdr:nvCxnSpPr>
      <xdr:spPr>
        <a:xfrm flipV="1">
          <a:off x="2908300" y="6055982"/>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64994</xdr:rowOff>
    </xdr:from>
    <xdr:to>
      <xdr:col>15</xdr:col>
      <xdr:colOff>50800</xdr:colOff>
      <xdr:row>35</xdr:row>
      <xdr:rowOff>96449</xdr:rowOff>
    </xdr:to>
    <xdr:cxnSp macro="">
      <xdr:nvCxnSpPr>
        <xdr:cNvPr id="65" name="直線コネクタ 64"/>
        <xdr:cNvCxnSpPr/>
      </xdr:nvCxnSpPr>
      <xdr:spPr>
        <a:xfrm flipV="1">
          <a:off x="2019300" y="606574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121229</xdr:rowOff>
    </xdr:from>
    <xdr:to>
      <xdr:col>10</xdr:col>
      <xdr:colOff>114300</xdr:colOff>
      <xdr:row>35</xdr:row>
      <xdr:rowOff>96449</xdr:rowOff>
    </xdr:to>
    <xdr:cxnSp macro="">
      <xdr:nvCxnSpPr>
        <xdr:cNvPr id="68" name="直線コネクタ 67"/>
        <xdr:cNvCxnSpPr/>
      </xdr:nvCxnSpPr>
      <xdr:spPr>
        <a:xfrm>
          <a:off x="1130300" y="5950529"/>
          <a:ext cx="889000" cy="1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20686</xdr:rowOff>
    </xdr:from>
    <xdr:to>
      <xdr:col>24</xdr:col>
      <xdr:colOff>114300</xdr:colOff>
      <xdr:row>35</xdr:row>
      <xdr:rowOff>122286</xdr:rowOff>
    </xdr:to>
    <xdr:sp macro="" textlink="">
      <xdr:nvSpPr>
        <xdr:cNvPr id="78" name="楕円 77"/>
        <xdr:cNvSpPr/>
      </xdr:nvSpPr>
      <xdr:spPr>
        <a:xfrm>
          <a:off x="4584700" y="6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43563</xdr:rowOff>
    </xdr:from>
    <xdr:ext cx="534377" cy="259045"/>
    <xdr:sp macro="" textlink="">
      <xdr:nvSpPr>
        <xdr:cNvPr id="79" name="人件費該当値テキスト"/>
        <xdr:cNvSpPr txBox="1"/>
      </xdr:nvSpPr>
      <xdr:spPr>
        <a:xfrm>
          <a:off x="4686300" y="58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4432</xdr:rowOff>
    </xdr:from>
    <xdr:to>
      <xdr:col>20</xdr:col>
      <xdr:colOff>38100</xdr:colOff>
      <xdr:row>35</xdr:row>
      <xdr:rowOff>106032</xdr:rowOff>
    </xdr:to>
    <xdr:sp macro="" textlink="">
      <xdr:nvSpPr>
        <xdr:cNvPr id="80" name="楕円 79"/>
        <xdr:cNvSpPr/>
      </xdr:nvSpPr>
      <xdr:spPr>
        <a:xfrm>
          <a:off x="3746500" y="60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122559</xdr:rowOff>
    </xdr:from>
    <xdr:ext cx="534377" cy="259045"/>
    <xdr:sp macro="" textlink="">
      <xdr:nvSpPr>
        <xdr:cNvPr id="81" name="テキスト ボックス 80"/>
        <xdr:cNvSpPr txBox="1"/>
      </xdr:nvSpPr>
      <xdr:spPr>
        <a:xfrm>
          <a:off x="3530111" y="578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14194</xdr:rowOff>
    </xdr:from>
    <xdr:to>
      <xdr:col>15</xdr:col>
      <xdr:colOff>101600</xdr:colOff>
      <xdr:row>35</xdr:row>
      <xdr:rowOff>115794</xdr:rowOff>
    </xdr:to>
    <xdr:sp macro="" textlink="">
      <xdr:nvSpPr>
        <xdr:cNvPr id="82" name="楕円 81"/>
        <xdr:cNvSpPr/>
      </xdr:nvSpPr>
      <xdr:spPr>
        <a:xfrm>
          <a:off x="2857500" y="60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132321</xdr:rowOff>
    </xdr:from>
    <xdr:ext cx="534377" cy="259045"/>
    <xdr:sp macro="" textlink="">
      <xdr:nvSpPr>
        <xdr:cNvPr id="83" name="テキスト ボックス 82"/>
        <xdr:cNvSpPr txBox="1"/>
      </xdr:nvSpPr>
      <xdr:spPr>
        <a:xfrm>
          <a:off x="2641111" y="579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45649</xdr:rowOff>
    </xdr:from>
    <xdr:to>
      <xdr:col>10</xdr:col>
      <xdr:colOff>165100</xdr:colOff>
      <xdr:row>35</xdr:row>
      <xdr:rowOff>147249</xdr:rowOff>
    </xdr:to>
    <xdr:sp macro="" textlink="">
      <xdr:nvSpPr>
        <xdr:cNvPr id="84" name="楕円 83"/>
        <xdr:cNvSpPr/>
      </xdr:nvSpPr>
      <xdr:spPr>
        <a:xfrm>
          <a:off x="1968500" y="60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163776</xdr:rowOff>
    </xdr:from>
    <xdr:ext cx="534377" cy="259045"/>
    <xdr:sp macro="" textlink="">
      <xdr:nvSpPr>
        <xdr:cNvPr id="85" name="テキスト ボックス 84"/>
        <xdr:cNvSpPr txBox="1"/>
      </xdr:nvSpPr>
      <xdr:spPr>
        <a:xfrm>
          <a:off x="1752111" y="58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70429</xdr:rowOff>
    </xdr:from>
    <xdr:to>
      <xdr:col>6</xdr:col>
      <xdr:colOff>38100</xdr:colOff>
      <xdr:row>35</xdr:row>
      <xdr:rowOff>579</xdr:rowOff>
    </xdr:to>
    <xdr:sp macro="" textlink="">
      <xdr:nvSpPr>
        <xdr:cNvPr id="86" name="楕円 85"/>
        <xdr:cNvSpPr/>
      </xdr:nvSpPr>
      <xdr:spPr>
        <a:xfrm>
          <a:off x="1079500" y="58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17106</xdr:rowOff>
    </xdr:from>
    <xdr:ext cx="534377" cy="259045"/>
    <xdr:sp macro="" textlink="">
      <xdr:nvSpPr>
        <xdr:cNvPr id="87" name="テキスト ボックス 86"/>
        <xdr:cNvSpPr txBox="1"/>
      </xdr:nvSpPr>
      <xdr:spPr>
        <a:xfrm>
          <a:off x="863111" y="56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155778</xdr:rowOff>
    </xdr:from>
    <xdr:to>
      <xdr:col>24</xdr:col>
      <xdr:colOff>63500</xdr:colOff>
      <xdr:row>58</xdr:row>
      <xdr:rowOff>16245</xdr:rowOff>
    </xdr:to>
    <xdr:cxnSp macro="">
      <xdr:nvCxnSpPr>
        <xdr:cNvPr id="119" name="直線コネクタ 118"/>
        <xdr:cNvCxnSpPr/>
      </xdr:nvCxnSpPr>
      <xdr:spPr>
        <a:xfrm flipV="1">
          <a:off x="3797300" y="9928428"/>
          <a:ext cx="8382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16245</xdr:rowOff>
    </xdr:from>
    <xdr:to>
      <xdr:col>19</xdr:col>
      <xdr:colOff>177800</xdr:colOff>
      <xdr:row>58</xdr:row>
      <xdr:rowOff>27621</xdr:rowOff>
    </xdr:to>
    <xdr:cxnSp macro="">
      <xdr:nvCxnSpPr>
        <xdr:cNvPr id="122" name="直線コネクタ 121"/>
        <xdr:cNvCxnSpPr/>
      </xdr:nvCxnSpPr>
      <xdr:spPr>
        <a:xfrm flipV="1">
          <a:off x="2908300" y="9960345"/>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158772</xdr:rowOff>
    </xdr:from>
    <xdr:to>
      <xdr:col>15</xdr:col>
      <xdr:colOff>50800</xdr:colOff>
      <xdr:row>58</xdr:row>
      <xdr:rowOff>27621</xdr:rowOff>
    </xdr:to>
    <xdr:cxnSp macro="">
      <xdr:nvCxnSpPr>
        <xdr:cNvPr id="125" name="直線コネクタ 124"/>
        <xdr:cNvCxnSpPr/>
      </xdr:nvCxnSpPr>
      <xdr:spPr>
        <a:xfrm>
          <a:off x="2019300" y="9931422"/>
          <a:ext cx="8890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158772</xdr:rowOff>
    </xdr:from>
    <xdr:to>
      <xdr:col>10</xdr:col>
      <xdr:colOff>114300</xdr:colOff>
      <xdr:row>58</xdr:row>
      <xdr:rowOff>6796</xdr:rowOff>
    </xdr:to>
    <xdr:cxnSp macro="">
      <xdr:nvCxnSpPr>
        <xdr:cNvPr id="128" name="直線コネクタ 127"/>
        <xdr:cNvCxnSpPr/>
      </xdr:nvCxnSpPr>
      <xdr:spPr>
        <a:xfrm flipV="1">
          <a:off x="1130300" y="9931422"/>
          <a:ext cx="8890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104978</xdr:rowOff>
    </xdr:from>
    <xdr:to>
      <xdr:col>24</xdr:col>
      <xdr:colOff>114300</xdr:colOff>
      <xdr:row>58</xdr:row>
      <xdr:rowOff>35128</xdr:rowOff>
    </xdr:to>
    <xdr:sp macro="" textlink="">
      <xdr:nvSpPr>
        <xdr:cNvPr id="138" name="楕円 137"/>
        <xdr:cNvSpPr/>
      </xdr:nvSpPr>
      <xdr:spPr>
        <a:xfrm>
          <a:off x="4584700" y="98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83405</xdr:rowOff>
    </xdr:from>
    <xdr:ext cx="534377" cy="259045"/>
    <xdr:sp macro="" textlink="">
      <xdr:nvSpPr>
        <xdr:cNvPr id="139" name="物件費該当値テキスト"/>
        <xdr:cNvSpPr txBox="1"/>
      </xdr:nvSpPr>
      <xdr:spPr>
        <a:xfrm>
          <a:off x="4686300" y="985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136895</xdr:rowOff>
    </xdr:from>
    <xdr:to>
      <xdr:col>20</xdr:col>
      <xdr:colOff>38100</xdr:colOff>
      <xdr:row>58</xdr:row>
      <xdr:rowOff>67045</xdr:rowOff>
    </xdr:to>
    <xdr:sp macro="" textlink="">
      <xdr:nvSpPr>
        <xdr:cNvPr id="140" name="楕円 139"/>
        <xdr:cNvSpPr/>
      </xdr:nvSpPr>
      <xdr:spPr>
        <a:xfrm>
          <a:off x="3746500" y="9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58172</xdr:rowOff>
    </xdr:from>
    <xdr:ext cx="534377" cy="259045"/>
    <xdr:sp macro="" textlink="">
      <xdr:nvSpPr>
        <xdr:cNvPr id="141" name="テキスト ボックス 140"/>
        <xdr:cNvSpPr txBox="1"/>
      </xdr:nvSpPr>
      <xdr:spPr>
        <a:xfrm>
          <a:off x="3530111" y="100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148271</xdr:rowOff>
    </xdr:from>
    <xdr:to>
      <xdr:col>15</xdr:col>
      <xdr:colOff>101600</xdr:colOff>
      <xdr:row>58</xdr:row>
      <xdr:rowOff>78421</xdr:rowOff>
    </xdr:to>
    <xdr:sp macro="" textlink="">
      <xdr:nvSpPr>
        <xdr:cNvPr id="142" name="楕円 141"/>
        <xdr:cNvSpPr/>
      </xdr:nvSpPr>
      <xdr:spPr>
        <a:xfrm>
          <a:off x="2857500" y="99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69548</xdr:rowOff>
    </xdr:from>
    <xdr:ext cx="534377" cy="259045"/>
    <xdr:sp macro="" textlink="">
      <xdr:nvSpPr>
        <xdr:cNvPr id="143" name="テキスト ボックス 142"/>
        <xdr:cNvSpPr txBox="1"/>
      </xdr:nvSpPr>
      <xdr:spPr>
        <a:xfrm>
          <a:off x="2641111" y="100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107972</xdr:rowOff>
    </xdr:from>
    <xdr:to>
      <xdr:col>10</xdr:col>
      <xdr:colOff>165100</xdr:colOff>
      <xdr:row>58</xdr:row>
      <xdr:rowOff>38122</xdr:rowOff>
    </xdr:to>
    <xdr:sp macro="" textlink="">
      <xdr:nvSpPr>
        <xdr:cNvPr id="144" name="楕円 143"/>
        <xdr:cNvSpPr/>
      </xdr:nvSpPr>
      <xdr:spPr>
        <a:xfrm>
          <a:off x="1968500" y="98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29249</xdr:rowOff>
    </xdr:from>
    <xdr:ext cx="534377" cy="259045"/>
    <xdr:sp macro="" textlink="">
      <xdr:nvSpPr>
        <xdr:cNvPr id="145" name="テキスト ボックス 144"/>
        <xdr:cNvSpPr txBox="1"/>
      </xdr:nvSpPr>
      <xdr:spPr>
        <a:xfrm>
          <a:off x="1752111" y="99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127446</xdr:rowOff>
    </xdr:from>
    <xdr:to>
      <xdr:col>6</xdr:col>
      <xdr:colOff>38100</xdr:colOff>
      <xdr:row>58</xdr:row>
      <xdr:rowOff>57596</xdr:rowOff>
    </xdr:to>
    <xdr:sp macro="" textlink="">
      <xdr:nvSpPr>
        <xdr:cNvPr id="146" name="楕円 145"/>
        <xdr:cNvSpPr/>
      </xdr:nvSpPr>
      <xdr:spPr>
        <a:xfrm>
          <a:off x="1079500" y="99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48723</xdr:rowOff>
    </xdr:from>
    <xdr:ext cx="534377" cy="259045"/>
    <xdr:sp macro="" textlink="">
      <xdr:nvSpPr>
        <xdr:cNvPr id="147" name="テキスト ボックス 146"/>
        <xdr:cNvSpPr txBox="1"/>
      </xdr:nvSpPr>
      <xdr:spPr>
        <a:xfrm>
          <a:off x="863111" y="999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82877</xdr:rowOff>
    </xdr:from>
    <xdr:to>
      <xdr:col>24</xdr:col>
      <xdr:colOff>63500</xdr:colOff>
      <xdr:row>77</xdr:row>
      <xdr:rowOff>61649</xdr:rowOff>
    </xdr:to>
    <xdr:cxnSp macro="">
      <xdr:nvCxnSpPr>
        <xdr:cNvPr id="178" name="直線コネクタ 177"/>
        <xdr:cNvCxnSpPr/>
      </xdr:nvCxnSpPr>
      <xdr:spPr>
        <a:xfrm flipV="1">
          <a:off x="3797300" y="13113077"/>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61649</xdr:rowOff>
    </xdr:from>
    <xdr:to>
      <xdr:col>19</xdr:col>
      <xdr:colOff>177800</xdr:colOff>
      <xdr:row>78</xdr:row>
      <xdr:rowOff>27360</xdr:rowOff>
    </xdr:to>
    <xdr:cxnSp macro="">
      <xdr:nvCxnSpPr>
        <xdr:cNvPr id="181" name="直線コネクタ 180"/>
        <xdr:cNvCxnSpPr/>
      </xdr:nvCxnSpPr>
      <xdr:spPr>
        <a:xfrm flipV="1">
          <a:off x="2908300" y="1326329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17236</xdr:rowOff>
    </xdr:from>
    <xdr:to>
      <xdr:col>15</xdr:col>
      <xdr:colOff>50800</xdr:colOff>
      <xdr:row>78</xdr:row>
      <xdr:rowOff>27360</xdr:rowOff>
    </xdr:to>
    <xdr:cxnSp macro="">
      <xdr:nvCxnSpPr>
        <xdr:cNvPr id="184" name="直線コネクタ 183"/>
        <xdr:cNvCxnSpPr/>
      </xdr:nvCxnSpPr>
      <xdr:spPr>
        <a:xfrm>
          <a:off x="2019300" y="13390336"/>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169418</xdr:rowOff>
    </xdr:from>
    <xdr:to>
      <xdr:col>10</xdr:col>
      <xdr:colOff>114300</xdr:colOff>
      <xdr:row>78</xdr:row>
      <xdr:rowOff>17236</xdr:rowOff>
    </xdr:to>
    <xdr:cxnSp macro="">
      <xdr:nvCxnSpPr>
        <xdr:cNvPr id="187" name="直線コネクタ 186"/>
        <xdr:cNvCxnSpPr/>
      </xdr:nvCxnSpPr>
      <xdr:spPr>
        <a:xfrm>
          <a:off x="1130300" y="13371068"/>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32077</xdr:rowOff>
    </xdr:from>
    <xdr:to>
      <xdr:col>24</xdr:col>
      <xdr:colOff>114300</xdr:colOff>
      <xdr:row>76</xdr:row>
      <xdr:rowOff>133677</xdr:rowOff>
    </xdr:to>
    <xdr:sp macro="" textlink="">
      <xdr:nvSpPr>
        <xdr:cNvPr id="197" name="楕円 196"/>
        <xdr:cNvSpPr/>
      </xdr:nvSpPr>
      <xdr:spPr>
        <a:xfrm>
          <a:off x="4584700" y="130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54953</xdr:rowOff>
    </xdr:from>
    <xdr:ext cx="469744" cy="259045"/>
    <xdr:sp macro="" textlink="">
      <xdr:nvSpPr>
        <xdr:cNvPr id="198" name="維持補修費該当値テキスト"/>
        <xdr:cNvSpPr txBox="1"/>
      </xdr:nvSpPr>
      <xdr:spPr>
        <a:xfrm>
          <a:off x="4686300" y="1291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10849</xdr:rowOff>
    </xdr:from>
    <xdr:to>
      <xdr:col>20</xdr:col>
      <xdr:colOff>38100</xdr:colOff>
      <xdr:row>77</xdr:row>
      <xdr:rowOff>112449</xdr:rowOff>
    </xdr:to>
    <xdr:sp macro="" textlink="">
      <xdr:nvSpPr>
        <xdr:cNvPr id="199" name="楕円 198"/>
        <xdr:cNvSpPr/>
      </xdr:nvSpPr>
      <xdr:spPr>
        <a:xfrm>
          <a:off x="3746500" y="132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103576</xdr:rowOff>
    </xdr:from>
    <xdr:ext cx="469744" cy="259045"/>
    <xdr:sp macro="" textlink="">
      <xdr:nvSpPr>
        <xdr:cNvPr id="200" name="テキスト ボックス 199"/>
        <xdr:cNvSpPr txBox="1"/>
      </xdr:nvSpPr>
      <xdr:spPr>
        <a:xfrm>
          <a:off x="3562428" y="13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148010</xdr:rowOff>
    </xdr:from>
    <xdr:to>
      <xdr:col>15</xdr:col>
      <xdr:colOff>101600</xdr:colOff>
      <xdr:row>78</xdr:row>
      <xdr:rowOff>78160</xdr:rowOff>
    </xdr:to>
    <xdr:sp macro="" textlink="">
      <xdr:nvSpPr>
        <xdr:cNvPr id="201" name="楕円 200"/>
        <xdr:cNvSpPr/>
      </xdr:nvSpPr>
      <xdr:spPr>
        <a:xfrm>
          <a:off x="2857500" y="133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69287</xdr:rowOff>
    </xdr:from>
    <xdr:ext cx="469744" cy="259045"/>
    <xdr:sp macro="" textlink="">
      <xdr:nvSpPr>
        <xdr:cNvPr id="202" name="テキスト ボックス 201"/>
        <xdr:cNvSpPr txBox="1"/>
      </xdr:nvSpPr>
      <xdr:spPr>
        <a:xfrm>
          <a:off x="2673428" y="1344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137886</xdr:rowOff>
    </xdr:from>
    <xdr:to>
      <xdr:col>10</xdr:col>
      <xdr:colOff>165100</xdr:colOff>
      <xdr:row>78</xdr:row>
      <xdr:rowOff>68036</xdr:rowOff>
    </xdr:to>
    <xdr:sp macro="" textlink="">
      <xdr:nvSpPr>
        <xdr:cNvPr id="203" name="楕円 202"/>
        <xdr:cNvSpPr/>
      </xdr:nvSpPr>
      <xdr:spPr>
        <a:xfrm>
          <a:off x="1968500" y="133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59163</xdr:rowOff>
    </xdr:from>
    <xdr:ext cx="469744" cy="259045"/>
    <xdr:sp macro="" textlink="">
      <xdr:nvSpPr>
        <xdr:cNvPr id="204" name="テキスト ボックス 203"/>
        <xdr:cNvSpPr txBox="1"/>
      </xdr:nvSpPr>
      <xdr:spPr>
        <a:xfrm>
          <a:off x="1784428" y="134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118618</xdr:rowOff>
    </xdr:from>
    <xdr:to>
      <xdr:col>6</xdr:col>
      <xdr:colOff>38100</xdr:colOff>
      <xdr:row>78</xdr:row>
      <xdr:rowOff>48768</xdr:rowOff>
    </xdr:to>
    <xdr:sp macro="" textlink="">
      <xdr:nvSpPr>
        <xdr:cNvPr id="205" name="楕円 204"/>
        <xdr:cNvSpPr/>
      </xdr:nvSpPr>
      <xdr:spPr>
        <a:xfrm>
          <a:off x="1079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39895</xdr:rowOff>
    </xdr:from>
    <xdr:ext cx="469744" cy="259045"/>
    <xdr:sp macro="" textlink="">
      <xdr:nvSpPr>
        <xdr:cNvPr id="206" name="テキスト ボックス 205"/>
        <xdr:cNvSpPr txBox="1"/>
      </xdr:nvSpPr>
      <xdr:spPr>
        <a:xfrm>
          <a:off x="895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114591</xdr:rowOff>
    </xdr:from>
    <xdr:to>
      <xdr:col>24</xdr:col>
      <xdr:colOff>63500</xdr:colOff>
      <xdr:row>98</xdr:row>
      <xdr:rowOff>146089</xdr:rowOff>
    </xdr:to>
    <xdr:cxnSp macro="">
      <xdr:nvCxnSpPr>
        <xdr:cNvPr id="236" name="直線コネクタ 235"/>
        <xdr:cNvCxnSpPr/>
      </xdr:nvCxnSpPr>
      <xdr:spPr>
        <a:xfrm flipV="1">
          <a:off x="3797300" y="16916691"/>
          <a:ext cx="838200" cy="3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146089</xdr:rowOff>
    </xdr:from>
    <xdr:to>
      <xdr:col>19</xdr:col>
      <xdr:colOff>177800</xdr:colOff>
      <xdr:row>98</xdr:row>
      <xdr:rowOff>148540</xdr:rowOff>
    </xdr:to>
    <xdr:cxnSp macro="">
      <xdr:nvCxnSpPr>
        <xdr:cNvPr id="239" name="直線コネクタ 238"/>
        <xdr:cNvCxnSpPr/>
      </xdr:nvCxnSpPr>
      <xdr:spPr>
        <a:xfrm flipV="1">
          <a:off x="2908300" y="16948189"/>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148540</xdr:rowOff>
    </xdr:from>
    <xdr:to>
      <xdr:col>15</xdr:col>
      <xdr:colOff>50800</xdr:colOff>
      <xdr:row>98</xdr:row>
      <xdr:rowOff>152845</xdr:rowOff>
    </xdr:to>
    <xdr:cxnSp macro="">
      <xdr:nvCxnSpPr>
        <xdr:cNvPr id="242" name="直線コネクタ 241"/>
        <xdr:cNvCxnSpPr/>
      </xdr:nvCxnSpPr>
      <xdr:spPr>
        <a:xfrm flipV="1">
          <a:off x="2019300" y="1695064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152845</xdr:rowOff>
    </xdr:from>
    <xdr:to>
      <xdr:col>10</xdr:col>
      <xdr:colOff>114300</xdr:colOff>
      <xdr:row>99</xdr:row>
      <xdr:rowOff>48006</xdr:rowOff>
    </xdr:to>
    <xdr:cxnSp macro="">
      <xdr:nvCxnSpPr>
        <xdr:cNvPr id="245" name="直線コネクタ 244"/>
        <xdr:cNvCxnSpPr/>
      </xdr:nvCxnSpPr>
      <xdr:spPr>
        <a:xfrm flipV="1">
          <a:off x="1130300" y="16954945"/>
          <a:ext cx="889000" cy="6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63791</xdr:rowOff>
    </xdr:from>
    <xdr:to>
      <xdr:col>24</xdr:col>
      <xdr:colOff>114300</xdr:colOff>
      <xdr:row>98</xdr:row>
      <xdr:rowOff>165391</xdr:rowOff>
    </xdr:to>
    <xdr:sp macro="" textlink="">
      <xdr:nvSpPr>
        <xdr:cNvPr id="255" name="楕円 254"/>
        <xdr:cNvSpPr/>
      </xdr:nvSpPr>
      <xdr:spPr>
        <a:xfrm>
          <a:off x="4584700" y="168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42218</xdr:rowOff>
    </xdr:from>
    <xdr:ext cx="534377" cy="259045"/>
    <xdr:sp macro="" textlink="">
      <xdr:nvSpPr>
        <xdr:cNvPr id="256" name="扶助費該当値テキスト"/>
        <xdr:cNvSpPr txBox="1"/>
      </xdr:nvSpPr>
      <xdr:spPr>
        <a:xfrm>
          <a:off x="4686300" y="168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95289</xdr:rowOff>
    </xdr:from>
    <xdr:to>
      <xdr:col>20</xdr:col>
      <xdr:colOff>38100</xdr:colOff>
      <xdr:row>99</xdr:row>
      <xdr:rowOff>25439</xdr:rowOff>
    </xdr:to>
    <xdr:sp macro="" textlink="">
      <xdr:nvSpPr>
        <xdr:cNvPr id="257" name="楕円 256"/>
        <xdr:cNvSpPr/>
      </xdr:nvSpPr>
      <xdr:spPr>
        <a:xfrm>
          <a:off x="3746500" y="168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16566</xdr:rowOff>
    </xdr:from>
    <xdr:ext cx="534377" cy="259045"/>
    <xdr:sp macro="" textlink="">
      <xdr:nvSpPr>
        <xdr:cNvPr id="258" name="テキスト ボックス 257"/>
        <xdr:cNvSpPr txBox="1"/>
      </xdr:nvSpPr>
      <xdr:spPr>
        <a:xfrm>
          <a:off x="3530111" y="169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97740</xdr:rowOff>
    </xdr:from>
    <xdr:to>
      <xdr:col>15</xdr:col>
      <xdr:colOff>101600</xdr:colOff>
      <xdr:row>99</xdr:row>
      <xdr:rowOff>27890</xdr:rowOff>
    </xdr:to>
    <xdr:sp macro="" textlink="">
      <xdr:nvSpPr>
        <xdr:cNvPr id="259" name="楕円 258"/>
        <xdr:cNvSpPr/>
      </xdr:nvSpPr>
      <xdr:spPr>
        <a:xfrm>
          <a:off x="2857500" y="168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19017</xdr:rowOff>
    </xdr:from>
    <xdr:ext cx="534377" cy="259045"/>
    <xdr:sp macro="" textlink="">
      <xdr:nvSpPr>
        <xdr:cNvPr id="260" name="テキスト ボックス 259"/>
        <xdr:cNvSpPr txBox="1"/>
      </xdr:nvSpPr>
      <xdr:spPr>
        <a:xfrm>
          <a:off x="2641111" y="1699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102045</xdr:rowOff>
    </xdr:from>
    <xdr:to>
      <xdr:col>10</xdr:col>
      <xdr:colOff>165100</xdr:colOff>
      <xdr:row>99</xdr:row>
      <xdr:rowOff>32195</xdr:rowOff>
    </xdr:to>
    <xdr:sp macro="" textlink="">
      <xdr:nvSpPr>
        <xdr:cNvPr id="261" name="楕円 260"/>
        <xdr:cNvSpPr/>
      </xdr:nvSpPr>
      <xdr:spPr>
        <a:xfrm>
          <a:off x="1968500" y="169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23322</xdr:rowOff>
    </xdr:from>
    <xdr:ext cx="534377" cy="259045"/>
    <xdr:sp macro="" textlink="">
      <xdr:nvSpPr>
        <xdr:cNvPr id="262" name="テキスト ボックス 261"/>
        <xdr:cNvSpPr txBox="1"/>
      </xdr:nvSpPr>
      <xdr:spPr>
        <a:xfrm>
          <a:off x="1752111" y="169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168656</xdr:rowOff>
    </xdr:from>
    <xdr:to>
      <xdr:col>6</xdr:col>
      <xdr:colOff>38100</xdr:colOff>
      <xdr:row>99</xdr:row>
      <xdr:rowOff>98806</xdr:rowOff>
    </xdr:to>
    <xdr:sp macro="" textlink="">
      <xdr:nvSpPr>
        <xdr:cNvPr id="263" name="楕円 262"/>
        <xdr:cNvSpPr/>
      </xdr:nvSpPr>
      <xdr:spPr>
        <a:xfrm>
          <a:off x="1079500" y="1697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89933</xdr:rowOff>
    </xdr:from>
    <xdr:ext cx="534377" cy="259045"/>
    <xdr:sp macro="" textlink="">
      <xdr:nvSpPr>
        <xdr:cNvPr id="264" name="テキスト ボックス 263"/>
        <xdr:cNvSpPr txBox="1"/>
      </xdr:nvSpPr>
      <xdr:spPr>
        <a:xfrm>
          <a:off x="863111" y="1706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166348</xdr:rowOff>
    </xdr:from>
    <xdr:to>
      <xdr:col>55</xdr:col>
      <xdr:colOff>0</xdr:colOff>
      <xdr:row>36</xdr:row>
      <xdr:rowOff>36460</xdr:rowOff>
    </xdr:to>
    <xdr:cxnSp macro="">
      <xdr:nvCxnSpPr>
        <xdr:cNvPr id="295" name="直線コネクタ 294"/>
        <xdr:cNvCxnSpPr/>
      </xdr:nvCxnSpPr>
      <xdr:spPr>
        <a:xfrm flipV="1">
          <a:off x="9639300" y="6167098"/>
          <a:ext cx="8382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36460</xdr:rowOff>
    </xdr:from>
    <xdr:to>
      <xdr:col>50</xdr:col>
      <xdr:colOff>114300</xdr:colOff>
      <xdr:row>36</xdr:row>
      <xdr:rowOff>39160</xdr:rowOff>
    </xdr:to>
    <xdr:cxnSp macro="">
      <xdr:nvCxnSpPr>
        <xdr:cNvPr id="298" name="直線コネクタ 297"/>
        <xdr:cNvCxnSpPr/>
      </xdr:nvCxnSpPr>
      <xdr:spPr>
        <a:xfrm flipV="1">
          <a:off x="8750300" y="6208660"/>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2823</xdr:rowOff>
    </xdr:from>
    <xdr:to>
      <xdr:col>45</xdr:col>
      <xdr:colOff>177800</xdr:colOff>
      <xdr:row>36</xdr:row>
      <xdr:rowOff>39160</xdr:rowOff>
    </xdr:to>
    <xdr:cxnSp macro="">
      <xdr:nvCxnSpPr>
        <xdr:cNvPr id="301" name="直線コネクタ 300"/>
        <xdr:cNvCxnSpPr/>
      </xdr:nvCxnSpPr>
      <xdr:spPr>
        <a:xfrm>
          <a:off x="7861300" y="6175023"/>
          <a:ext cx="8890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12032</xdr:rowOff>
    </xdr:from>
    <xdr:to>
      <xdr:col>41</xdr:col>
      <xdr:colOff>50800</xdr:colOff>
      <xdr:row>36</xdr:row>
      <xdr:rowOff>2823</xdr:rowOff>
    </xdr:to>
    <xdr:cxnSp macro="">
      <xdr:nvCxnSpPr>
        <xdr:cNvPr id="304" name="直線コネクタ 303"/>
        <xdr:cNvCxnSpPr/>
      </xdr:nvCxnSpPr>
      <xdr:spPr>
        <a:xfrm>
          <a:off x="6972300" y="6012782"/>
          <a:ext cx="889000" cy="16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115548</xdr:rowOff>
    </xdr:from>
    <xdr:to>
      <xdr:col>55</xdr:col>
      <xdr:colOff>50800</xdr:colOff>
      <xdr:row>36</xdr:row>
      <xdr:rowOff>45698</xdr:rowOff>
    </xdr:to>
    <xdr:sp macro="" textlink="">
      <xdr:nvSpPr>
        <xdr:cNvPr id="314" name="楕円 313"/>
        <xdr:cNvSpPr/>
      </xdr:nvSpPr>
      <xdr:spPr>
        <a:xfrm>
          <a:off x="10426700" y="61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138425</xdr:rowOff>
    </xdr:from>
    <xdr:ext cx="534377" cy="259045"/>
    <xdr:sp macro="" textlink="">
      <xdr:nvSpPr>
        <xdr:cNvPr id="315" name="補助費等該当値テキスト"/>
        <xdr:cNvSpPr txBox="1"/>
      </xdr:nvSpPr>
      <xdr:spPr>
        <a:xfrm>
          <a:off x="10528300" y="5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157110</xdr:rowOff>
    </xdr:from>
    <xdr:to>
      <xdr:col>50</xdr:col>
      <xdr:colOff>165100</xdr:colOff>
      <xdr:row>36</xdr:row>
      <xdr:rowOff>87260</xdr:rowOff>
    </xdr:to>
    <xdr:sp macro="" textlink="">
      <xdr:nvSpPr>
        <xdr:cNvPr id="316" name="楕円 315"/>
        <xdr:cNvSpPr/>
      </xdr:nvSpPr>
      <xdr:spPr>
        <a:xfrm>
          <a:off x="9588500" y="61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103787</xdr:rowOff>
    </xdr:from>
    <xdr:ext cx="534377" cy="259045"/>
    <xdr:sp macro="" textlink="">
      <xdr:nvSpPr>
        <xdr:cNvPr id="317" name="テキスト ボックス 316"/>
        <xdr:cNvSpPr txBox="1"/>
      </xdr:nvSpPr>
      <xdr:spPr>
        <a:xfrm>
          <a:off x="9372111" y="593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159810</xdr:rowOff>
    </xdr:from>
    <xdr:to>
      <xdr:col>46</xdr:col>
      <xdr:colOff>38100</xdr:colOff>
      <xdr:row>36</xdr:row>
      <xdr:rowOff>89960</xdr:rowOff>
    </xdr:to>
    <xdr:sp macro="" textlink="">
      <xdr:nvSpPr>
        <xdr:cNvPr id="318" name="楕円 317"/>
        <xdr:cNvSpPr/>
      </xdr:nvSpPr>
      <xdr:spPr>
        <a:xfrm>
          <a:off x="8699500" y="61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106487</xdr:rowOff>
    </xdr:from>
    <xdr:ext cx="534377" cy="259045"/>
    <xdr:sp macro="" textlink="">
      <xdr:nvSpPr>
        <xdr:cNvPr id="319" name="テキスト ボックス 318"/>
        <xdr:cNvSpPr txBox="1"/>
      </xdr:nvSpPr>
      <xdr:spPr>
        <a:xfrm>
          <a:off x="8483111" y="593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123473</xdr:rowOff>
    </xdr:from>
    <xdr:to>
      <xdr:col>41</xdr:col>
      <xdr:colOff>101600</xdr:colOff>
      <xdr:row>36</xdr:row>
      <xdr:rowOff>53623</xdr:rowOff>
    </xdr:to>
    <xdr:sp macro="" textlink="">
      <xdr:nvSpPr>
        <xdr:cNvPr id="320" name="楕円 319"/>
        <xdr:cNvSpPr/>
      </xdr:nvSpPr>
      <xdr:spPr>
        <a:xfrm>
          <a:off x="7810500" y="61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70150</xdr:rowOff>
    </xdr:from>
    <xdr:ext cx="534377" cy="259045"/>
    <xdr:sp macro="" textlink="">
      <xdr:nvSpPr>
        <xdr:cNvPr id="321" name="テキスト ボックス 320"/>
        <xdr:cNvSpPr txBox="1"/>
      </xdr:nvSpPr>
      <xdr:spPr>
        <a:xfrm>
          <a:off x="7594111" y="589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132682</xdr:rowOff>
    </xdr:from>
    <xdr:to>
      <xdr:col>36</xdr:col>
      <xdr:colOff>165100</xdr:colOff>
      <xdr:row>35</xdr:row>
      <xdr:rowOff>62832</xdr:rowOff>
    </xdr:to>
    <xdr:sp macro="" textlink="">
      <xdr:nvSpPr>
        <xdr:cNvPr id="322" name="楕円 321"/>
        <xdr:cNvSpPr/>
      </xdr:nvSpPr>
      <xdr:spPr>
        <a:xfrm>
          <a:off x="6921500" y="59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79359</xdr:rowOff>
    </xdr:from>
    <xdr:ext cx="534377" cy="259045"/>
    <xdr:sp macro="" textlink="">
      <xdr:nvSpPr>
        <xdr:cNvPr id="323" name="テキスト ボックス 322"/>
        <xdr:cNvSpPr txBox="1"/>
      </xdr:nvSpPr>
      <xdr:spPr>
        <a:xfrm>
          <a:off x="6705111" y="57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66468</xdr:rowOff>
    </xdr:from>
    <xdr:to>
      <xdr:col>55</xdr:col>
      <xdr:colOff>0</xdr:colOff>
      <xdr:row>58</xdr:row>
      <xdr:rowOff>130225</xdr:rowOff>
    </xdr:to>
    <xdr:cxnSp macro="">
      <xdr:nvCxnSpPr>
        <xdr:cNvPr id="352" name="直線コネクタ 351"/>
        <xdr:cNvCxnSpPr/>
      </xdr:nvCxnSpPr>
      <xdr:spPr>
        <a:xfrm flipV="1">
          <a:off x="9639300" y="10010568"/>
          <a:ext cx="8382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115259</xdr:rowOff>
    </xdr:from>
    <xdr:to>
      <xdr:col>50</xdr:col>
      <xdr:colOff>114300</xdr:colOff>
      <xdr:row>58</xdr:row>
      <xdr:rowOff>130225</xdr:rowOff>
    </xdr:to>
    <xdr:cxnSp macro="">
      <xdr:nvCxnSpPr>
        <xdr:cNvPr id="355" name="直線コネクタ 354"/>
        <xdr:cNvCxnSpPr/>
      </xdr:nvCxnSpPr>
      <xdr:spPr>
        <a:xfrm>
          <a:off x="8750300" y="10059359"/>
          <a:ext cx="8890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49022</xdr:rowOff>
    </xdr:from>
    <xdr:to>
      <xdr:col>45</xdr:col>
      <xdr:colOff>177800</xdr:colOff>
      <xdr:row>58</xdr:row>
      <xdr:rowOff>115259</xdr:rowOff>
    </xdr:to>
    <xdr:cxnSp macro="">
      <xdr:nvCxnSpPr>
        <xdr:cNvPr id="358" name="直線コネクタ 357"/>
        <xdr:cNvCxnSpPr/>
      </xdr:nvCxnSpPr>
      <xdr:spPr>
        <a:xfrm>
          <a:off x="7861300" y="9993122"/>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49022</xdr:rowOff>
    </xdr:from>
    <xdr:to>
      <xdr:col>41</xdr:col>
      <xdr:colOff>50800</xdr:colOff>
      <xdr:row>58</xdr:row>
      <xdr:rowOff>73097</xdr:rowOff>
    </xdr:to>
    <xdr:cxnSp macro="">
      <xdr:nvCxnSpPr>
        <xdr:cNvPr id="361" name="直線コネクタ 360"/>
        <xdr:cNvCxnSpPr/>
      </xdr:nvCxnSpPr>
      <xdr:spPr>
        <a:xfrm flipV="1">
          <a:off x="6972300" y="9993122"/>
          <a:ext cx="889000" cy="2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15668</xdr:rowOff>
    </xdr:from>
    <xdr:to>
      <xdr:col>55</xdr:col>
      <xdr:colOff>50800</xdr:colOff>
      <xdr:row>58</xdr:row>
      <xdr:rowOff>117268</xdr:rowOff>
    </xdr:to>
    <xdr:sp macro="" textlink="">
      <xdr:nvSpPr>
        <xdr:cNvPr id="371" name="楕円 370"/>
        <xdr:cNvSpPr/>
      </xdr:nvSpPr>
      <xdr:spPr>
        <a:xfrm>
          <a:off x="10426700" y="995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102045</xdr:rowOff>
    </xdr:from>
    <xdr:ext cx="534377" cy="259045"/>
    <xdr:sp macro="" textlink="">
      <xdr:nvSpPr>
        <xdr:cNvPr id="372" name="普通建設事業費該当値テキスト"/>
        <xdr:cNvSpPr txBox="1"/>
      </xdr:nvSpPr>
      <xdr:spPr>
        <a:xfrm>
          <a:off x="10528300" y="98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79425</xdr:rowOff>
    </xdr:from>
    <xdr:to>
      <xdr:col>50</xdr:col>
      <xdr:colOff>165100</xdr:colOff>
      <xdr:row>59</xdr:row>
      <xdr:rowOff>9575</xdr:rowOff>
    </xdr:to>
    <xdr:sp macro="" textlink="">
      <xdr:nvSpPr>
        <xdr:cNvPr id="373" name="楕円 372"/>
        <xdr:cNvSpPr/>
      </xdr:nvSpPr>
      <xdr:spPr>
        <a:xfrm>
          <a:off x="9588500" y="100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702</xdr:rowOff>
    </xdr:from>
    <xdr:ext cx="534377" cy="259045"/>
    <xdr:sp macro="" textlink="">
      <xdr:nvSpPr>
        <xdr:cNvPr id="374" name="テキスト ボックス 373"/>
        <xdr:cNvSpPr txBox="1"/>
      </xdr:nvSpPr>
      <xdr:spPr>
        <a:xfrm>
          <a:off x="9372111" y="101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64459</xdr:rowOff>
    </xdr:from>
    <xdr:to>
      <xdr:col>46</xdr:col>
      <xdr:colOff>38100</xdr:colOff>
      <xdr:row>58</xdr:row>
      <xdr:rowOff>166059</xdr:rowOff>
    </xdr:to>
    <xdr:sp macro="" textlink="">
      <xdr:nvSpPr>
        <xdr:cNvPr id="375" name="楕円 374"/>
        <xdr:cNvSpPr/>
      </xdr:nvSpPr>
      <xdr:spPr>
        <a:xfrm>
          <a:off x="8699500" y="100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157186</xdr:rowOff>
    </xdr:from>
    <xdr:ext cx="534377" cy="259045"/>
    <xdr:sp macro="" textlink="">
      <xdr:nvSpPr>
        <xdr:cNvPr id="376" name="テキスト ボックス 375"/>
        <xdr:cNvSpPr txBox="1"/>
      </xdr:nvSpPr>
      <xdr:spPr>
        <a:xfrm>
          <a:off x="8483111" y="1010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169672</xdr:rowOff>
    </xdr:from>
    <xdr:to>
      <xdr:col>41</xdr:col>
      <xdr:colOff>101600</xdr:colOff>
      <xdr:row>58</xdr:row>
      <xdr:rowOff>99822</xdr:rowOff>
    </xdr:to>
    <xdr:sp macro="" textlink="">
      <xdr:nvSpPr>
        <xdr:cNvPr id="377" name="楕円 376"/>
        <xdr:cNvSpPr/>
      </xdr:nvSpPr>
      <xdr:spPr>
        <a:xfrm>
          <a:off x="7810500" y="99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90949</xdr:rowOff>
    </xdr:from>
    <xdr:ext cx="534377" cy="259045"/>
    <xdr:sp macro="" textlink="">
      <xdr:nvSpPr>
        <xdr:cNvPr id="378" name="テキスト ボックス 377"/>
        <xdr:cNvSpPr txBox="1"/>
      </xdr:nvSpPr>
      <xdr:spPr>
        <a:xfrm>
          <a:off x="7594111" y="100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22297</xdr:rowOff>
    </xdr:from>
    <xdr:to>
      <xdr:col>36</xdr:col>
      <xdr:colOff>165100</xdr:colOff>
      <xdr:row>58</xdr:row>
      <xdr:rowOff>123897</xdr:rowOff>
    </xdr:to>
    <xdr:sp macro="" textlink="">
      <xdr:nvSpPr>
        <xdr:cNvPr id="379" name="楕円 378"/>
        <xdr:cNvSpPr/>
      </xdr:nvSpPr>
      <xdr:spPr>
        <a:xfrm>
          <a:off x="6921500" y="9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115024</xdr:rowOff>
    </xdr:from>
    <xdr:ext cx="534377" cy="259045"/>
    <xdr:sp macro="" textlink="">
      <xdr:nvSpPr>
        <xdr:cNvPr id="380" name="テキスト ボックス 379"/>
        <xdr:cNvSpPr txBox="1"/>
      </xdr:nvSpPr>
      <xdr:spPr>
        <a:xfrm>
          <a:off x="6705111" y="100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82426</xdr:rowOff>
    </xdr:from>
    <xdr:to>
      <xdr:col>55</xdr:col>
      <xdr:colOff>0</xdr:colOff>
      <xdr:row>78</xdr:row>
      <xdr:rowOff>87987</xdr:rowOff>
    </xdr:to>
    <xdr:cxnSp macro="">
      <xdr:nvCxnSpPr>
        <xdr:cNvPr id="407" name="直線コネクタ 406"/>
        <xdr:cNvCxnSpPr/>
      </xdr:nvCxnSpPr>
      <xdr:spPr>
        <a:xfrm flipV="1">
          <a:off x="9639300" y="13455526"/>
          <a:ext cx="8382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87987</xdr:rowOff>
    </xdr:from>
    <xdr:to>
      <xdr:col>50</xdr:col>
      <xdr:colOff>114300</xdr:colOff>
      <xdr:row>78</xdr:row>
      <xdr:rowOff>111559</xdr:rowOff>
    </xdr:to>
    <xdr:cxnSp macro="">
      <xdr:nvCxnSpPr>
        <xdr:cNvPr id="410" name="直線コネクタ 409"/>
        <xdr:cNvCxnSpPr/>
      </xdr:nvCxnSpPr>
      <xdr:spPr>
        <a:xfrm flipV="1">
          <a:off x="8750300" y="13461087"/>
          <a:ext cx="889000" cy="2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99896</xdr:rowOff>
    </xdr:from>
    <xdr:to>
      <xdr:col>45</xdr:col>
      <xdr:colOff>177800</xdr:colOff>
      <xdr:row>78</xdr:row>
      <xdr:rowOff>111559</xdr:rowOff>
    </xdr:to>
    <xdr:cxnSp macro="">
      <xdr:nvCxnSpPr>
        <xdr:cNvPr id="413" name="直線コネクタ 412"/>
        <xdr:cNvCxnSpPr/>
      </xdr:nvCxnSpPr>
      <xdr:spPr>
        <a:xfrm>
          <a:off x="7861300" y="13472996"/>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89618</xdr:rowOff>
    </xdr:from>
    <xdr:to>
      <xdr:col>41</xdr:col>
      <xdr:colOff>50800</xdr:colOff>
      <xdr:row>78</xdr:row>
      <xdr:rowOff>99896</xdr:rowOff>
    </xdr:to>
    <xdr:cxnSp macro="">
      <xdr:nvCxnSpPr>
        <xdr:cNvPr id="416" name="直線コネクタ 415"/>
        <xdr:cNvCxnSpPr/>
      </xdr:nvCxnSpPr>
      <xdr:spPr>
        <a:xfrm>
          <a:off x="6972300" y="13462718"/>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31626</xdr:rowOff>
    </xdr:from>
    <xdr:to>
      <xdr:col>55</xdr:col>
      <xdr:colOff>50800</xdr:colOff>
      <xdr:row>78</xdr:row>
      <xdr:rowOff>133226</xdr:rowOff>
    </xdr:to>
    <xdr:sp macro="" textlink="">
      <xdr:nvSpPr>
        <xdr:cNvPr id="426" name="楕円 425"/>
        <xdr:cNvSpPr/>
      </xdr:nvSpPr>
      <xdr:spPr>
        <a:xfrm>
          <a:off x="10426700" y="134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534377" cy="259045"/>
    <xdr:sp macro="" textlink="">
      <xdr:nvSpPr>
        <xdr:cNvPr id="427" name="普通建設事業費 （ うち新規整備　）該当値テキスト"/>
        <xdr:cNvSpPr txBox="1"/>
      </xdr:nvSpPr>
      <xdr:spPr>
        <a:xfrm>
          <a:off x="10528300" y="133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37187</xdr:rowOff>
    </xdr:from>
    <xdr:to>
      <xdr:col>50</xdr:col>
      <xdr:colOff>165100</xdr:colOff>
      <xdr:row>78</xdr:row>
      <xdr:rowOff>138787</xdr:rowOff>
    </xdr:to>
    <xdr:sp macro="" textlink="">
      <xdr:nvSpPr>
        <xdr:cNvPr id="428" name="楕円 427"/>
        <xdr:cNvSpPr/>
      </xdr:nvSpPr>
      <xdr:spPr>
        <a:xfrm>
          <a:off x="9588500" y="1341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129914</xdr:rowOff>
    </xdr:from>
    <xdr:ext cx="534377" cy="259045"/>
    <xdr:sp macro="" textlink="">
      <xdr:nvSpPr>
        <xdr:cNvPr id="429" name="テキスト ボックス 428"/>
        <xdr:cNvSpPr txBox="1"/>
      </xdr:nvSpPr>
      <xdr:spPr>
        <a:xfrm>
          <a:off x="9372111" y="135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60759</xdr:rowOff>
    </xdr:from>
    <xdr:to>
      <xdr:col>46</xdr:col>
      <xdr:colOff>38100</xdr:colOff>
      <xdr:row>78</xdr:row>
      <xdr:rowOff>162359</xdr:rowOff>
    </xdr:to>
    <xdr:sp macro="" textlink="">
      <xdr:nvSpPr>
        <xdr:cNvPr id="430" name="楕円 429"/>
        <xdr:cNvSpPr/>
      </xdr:nvSpPr>
      <xdr:spPr>
        <a:xfrm>
          <a:off x="8699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153486</xdr:rowOff>
    </xdr:from>
    <xdr:ext cx="469744" cy="259045"/>
    <xdr:sp macro="" textlink="">
      <xdr:nvSpPr>
        <xdr:cNvPr id="431" name="テキスト ボックス 430"/>
        <xdr:cNvSpPr txBox="1"/>
      </xdr:nvSpPr>
      <xdr:spPr>
        <a:xfrm>
          <a:off x="8515428" y="135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49096</xdr:rowOff>
    </xdr:from>
    <xdr:to>
      <xdr:col>41</xdr:col>
      <xdr:colOff>101600</xdr:colOff>
      <xdr:row>78</xdr:row>
      <xdr:rowOff>150696</xdr:rowOff>
    </xdr:to>
    <xdr:sp macro="" textlink="">
      <xdr:nvSpPr>
        <xdr:cNvPr id="432" name="楕円 431"/>
        <xdr:cNvSpPr/>
      </xdr:nvSpPr>
      <xdr:spPr>
        <a:xfrm>
          <a:off x="78105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141823</xdr:rowOff>
    </xdr:from>
    <xdr:ext cx="469744" cy="259045"/>
    <xdr:sp macro="" textlink="">
      <xdr:nvSpPr>
        <xdr:cNvPr id="433" name="テキスト ボックス 432"/>
        <xdr:cNvSpPr txBox="1"/>
      </xdr:nvSpPr>
      <xdr:spPr>
        <a:xfrm>
          <a:off x="7626428" y="135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38818</xdr:rowOff>
    </xdr:from>
    <xdr:to>
      <xdr:col>36</xdr:col>
      <xdr:colOff>165100</xdr:colOff>
      <xdr:row>78</xdr:row>
      <xdr:rowOff>140418</xdr:rowOff>
    </xdr:to>
    <xdr:sp macro="" textlink="">
      <xdr:nvSpPr>
        <xdr:cNvPr id="434" name="楕円 433"/>
        <xdr:cNvSpPr/>
      </xdr:nvSpPr>
      <xdr:spPr>
        <a:xfrm>
          <a:off x="6921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131545</xdr:rowOff>
    </xdr:from>
    <xdr:ext cx="534377" cy="259045"/>
    <xdr:sp macro="" textlink="">
      <xdr:nvSpPr>
        <xdr:cNvPr id="435" name="テキスト ボックス 434"/>
        <xdr:cNvSpPr txBox="1"/>
      </xdr:nvSpPr>
      <xdr:spPr>
        <a:xfrm>
          <a:off x="6705111" y="135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49631</xdr:rowOff>
    </xdr:from>
    <xdr:to>
      <xdr:col>55</xdr:col>
      <xdr:colOff>0</xdr:colOff>
      <xdr:row>98</xdr:row>
      <xdr:rowOff>127279</xdr:rowOff>
    </xdr:to>
    <xdr:cxnSp macro="">
      <xdr:nvCxnSpPr>
        <xdr:cNvPr id="464" name="直線コネクタ 463"/>
        <xdr:cNvCxnSpPr/>
      </xdr:nvCxnSpPr>
      <xdr:spPr>
        <a:xfrm flipV="1">
          <a:off x="9639300" y="16851731"/>
          <a:ext cx="8382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66460</xdr:rowOff>
    </xdr:from>
    <xdr:to>
      <xdr:col>50</xdr:col>
      <xdr:colOff>114300</xdr:colOff>
      <xdr:row>98</xdr:row>
      <xdr:rowOff>127279</xdr:rowOff>
    </xdr:to>
    <xdr:cxnSp macro="">
      <xdr:nvCxnSpPr>
        <xdr:cNvPr id="467" name="直線コネクタ 466"/>
        <xdr:cNvCxnSpPr/>
      </xdr:nvCxnSpPr>
      <xdr:spPr>
        <a:xfrm>
          <a:off x="8750300" y="16868560"/>
          <a:ext cx="889000" cy="6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44741</xdr:rowOff>
    </xdr:from>
    <xdr:to>
      <xdr:col>45</xdr:col>
      <xdr:colOff>177800</xdr:colOff>
      <xdr:row>98</xdr:row>
      <xdr:rowOff>66460</xdr:rowOff>
    </xdr:to>
    <xdr:cxnSp macro="">
      <xdr:nvCxnSpPr>
        <xdr:cNvPr id="470" name="直線コネクタ 469"/>
        <xdr:cNvCxnSpPr/>
      </xdr:nvCxnSpPr>
      <xdr:spPr>
        <a:xfrm>
          <a:off x="7861300" y="16675391"/>
          <a:ext cx="889000" cy="19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44741</xdr:rowOff>
    </xdr:from>
    <xdr:to>
      <xdr:col>41</xdr:col>
      <xdr:colOff>50800</xdr:colOff>
      <xdr:row>97</xdr:row>
      <xdr:rowOff>121158</xdr:rowOff>
    </xdr:to>
    <xdr:cxnSp macro="">
      <xdr:nvCxnSpPr>
        <xdr:cNvPr id="473" name="直線コネクタ 472"/>
        <xdr:cNvCxnSpPr/>
      </xdr:nvCxnSpPr>
      <xdr:spPr>
        <a:xfrm flipV="1">
          <a:off x="6972300" y="16675391"/>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170281</xdr:rowOff>
    </xdr:from>
    <xdr:to>
      <xdr:col>55</xdr:col>
      <xdr:colOff>50800</xdr:colOff>
      <xdr:row>98</xdr:row>
      <xdr:rowOff>100431</xdr:rowOff>
    </xdr:to>
    <xdr:sp macro="" textlink="">
      <xdr:nvSpPr>
        <xdr:cNvPr id="483" name="楕円 482"/>
        <xdr:cNvSpPr/>
      </xdr:nvSpPr>
      <xdr:spPr>
        <a:xfrm>
          <a:off x="10426700" y="168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85208</xdr:rowOff>
    </xdr:from>
    <xdr:ext cx="534377" cy="259045"/>
    <xdr:sp macro="" textlink="">
      <xdr:nvSpPr>
        <xdr:cNvPr id="484" name="普通建設事業費 （ うち更新整備　）該当値テキスト"/>
        <xdr:cNvSpPr txBox="1"/>
      </xdr:nvSpPr>
      <xdr:spPr>
        <a:xfrm>
          <a:off x="10528300" y="167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76479</xdr:rowOff>
    </xdr:from>
    <xdr:to>
      <xdr:col>50</xdr:col>
      <xdr:colOff>165100</xdr:colOff>
      <xdr:row>99</xdr:row>
      <xdr:rowOff>6629</xdr:rowOff>
    </xdr:to>
    <xdr:sp macro="" textlink="">
      <xdr:nvSpPr>
        <xdr:cNvPr id="485" name="楕円 484"/>
        <xdr:cNvSpPr/>
      </xdr:nvSpPr>
      <xdr:spPr>
        <a:xfrm>
          <a:off x="9588500" y="1687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169206</xdr:rowOff>
    </xdr:from>
    <xdr:ext cx="469744" cy="259045"/>
    <xdr:sp macro="" textlink="">
      <xdr:nvSpPr>
        <xdr:cNvPr id="486" name="テキスト ボックス 485"/>
        <xdr:cNvSpPr txBox="1"/>
      </xdr:nvSpPr>
      <xdr:spPr>
        <a:xfrm>
          <a:off x="9404428" y="169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15660</xdr:rowOff>
    </xdr:from>
    <xdr:to>
      <xdr:col>46</xdr:col>
      <xdr:colOff>38100</xdr:colOff>
      <xdr:row>98</xdr:row>
      <xdr:rowOff>117260</xdr:rowOff>
    </xdr:to>
    <xdr:sp macro="" textlink="">
      <xdr:nvSpPr>
        <xdr:cNvPr id="487" name="楕円 486"/>
        <xdr:cNvSpPr/>
      </xdr:nvSpPr>
      <xdr:spPr>
        <a:xfrm>
          <a:off x="8699500" y="168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108387</xdr:rowOff>
    </xdr:from>
    <xdr:ext cx="534377" cy="259045"/>
    <xdr:sp macro="" textlink="">
      <xdr:nvSpPr>
        <xdr:cNvPr id="488" name="テキスト ボックス 487"/>
        <xdr:cNvSpPr txBox="1"/>
      </xdr:nvSpPr>
      <xdr:spPr>
        <a:xfrm>
          <a:off x="8483111" y="169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165391</xdr:rowOff>
    </xdr:from>
    <xdr:to>
      <xdr:col>41</xdr:col>
      <xdr:colOff>101600</xdr:colOff>
      <xdr:row>97</xdr:row>
      <xdr:rowOff>95541</xdr:rowOff>
    </xdr:to>
    <xdr:sp macro="" textlink="">
      <xdr:nvSpPr>
        <xdr:cNvPr id="489" name="楕円 488"/>
        <xdr:cNvSpPr/>
      </xdr:nvSpPr>
      <xdr:spPr>
        <a:xfrm>
          <a:off x="7810500" y="166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86668</xdr:rowOff>
    </xdr:from>
    <xdr:ext cx="534377" cy="259045"/>
    <xdr:sp macro="" textlink="">
      <xdr:nvSpPr>
        <xdr:cNvPr id="490" name="テキスト ボックス 489"/>
        <xdr:cNvSpPr txBox="1"/>
      </xdr:nvSpPr>
      <xdr:spPr>
        <a:xfrm>
          <a:off x="7594111" y="167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70358</xdr:rowOff>
    </xdr:from>
    <xdr:to>
      <xdr:col>36</xdr:col>
      <xdr:colOff>165100</xdr:colOff>
      <xdr:row>98</xdr:row>
      <xdr:rowOff>508</xdr:rowOff>
    </xdr:to>
    <xdr:sp macro="" textlink="">
      <xdr:nvSpPr>
        <xdr:cNvPr id="491" name="楕円 490"/>
        <xdr:cNvSpPr/>
      </xdr:nvSpPr>
      <xdr:spPr>
        <a:xfrm>
          <a:off x="6921500" y="167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163085</xdr:rowOff>
    </xdr:from>
    <xdr:ext cx="534377" cy="259045"/>
    <xdr:sp macro="" textlink="">
      <xdr:nvSpPr>
        <xdr:cNvPr id="492" name="テキスト ボックス 491"/>
        <xdr:cNvSpPr txBox="1"/>
      </xdr:nvSpPr>
      <xdr:spPr>
        <a:xfrm>
          <a:off x="6705111" y="167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41135</xdr:rowOff>
    </xdr:from>
    <xdr:to>
      <xdr:col>81</xdr:col>
      <xdr:colOff>50800</xdr:colOff>
      <xdr:row>39</xdr:row>
      <xdr:rowOff>44450</xdr:rowOff>
    </xdr:to>
    <xdr:cxnSp macro="">
      <xdr:nvCxnSpPr>
        <xdr:cNvPr id="524" name="直線コネクタ 523"/>
        <xdr:cNvCxnSpPr/>
      </xdr:nvCxnSpPr>
      <xdr:spPr>
        <a:xfrm>
          <a:off x="14592300" y="672768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18796</xdr:rowOff>
    </xdr:from>
    <xdr:to>
      <xdr:col>76</xdr:col>
      <xdr:colOff>114300</xdr:colOff>
      <xdr:row>39</xdr:row>
      <xdr:rowOff>41135</xdr:rowOff>
    </xdr:to>
    <xdr:cxnSp macro="">
      <xdr:nvCxnSpPr>
        <xdr:cNvPr id="527" name="直線コネクタ 526"/>
        <xdr:cNvCxnSpPr/>
      </xdr:nvCxnSpPr>
      <xdr:spPr>
        <a:xfrm>
          <a:off x="13703300" y="6705346"/>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18796</xdr:rowOff>
    </xdr:from>
    <xdr:to>
      <xdr:col>71</xdr:col>
      <xdr:colOff>177800</xdr:colOff>
      <xdr:row>39</xdr:row>
      <xdr:rowOff>44450</xdr:rowOff>
    </xdr:to>
    <xdr:cxnSp macro="">
      <xdr:nvCxnSpPr>
        <xdr:cNvPr id="530" name="直線コネクタ 529"/>
        <xdr:cNvCxnSpPr/>
      </xdr:nvCxnSpPr>
      <xdr:spPr>
        <a:xfrm flipV="1">
          <a:off x="12814300" y="6705346"/>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161785</xdr:rowOff>
    </xdr:from>
    <xdr:to>
      <xdr:col>76</xdr:col>
      <xdr:colOff>165100</xdr:colOff>
      <xdr:row>39</xdr:row>
      <xdr:rowOff>91935</xdr:rowOff>
    </xdr:to>
    <xdr:sp macro="" textlink="">
      <xdr:nvSpPr>
        <xdr:cNvPr id="544" name="楕円 543"/>
        <xdr:cNvSpPr/>
      </xdr:nvSpPr>
      <xdr:spPr>
        <a:xfrm>
          <a:off x="145415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83062</xdr:rowOff>
    </xdr:from>
    <xdr:ext cx="378565" cy="259045"/>
    <xdr:sp macro="" textlink="">
      <xdr:nvSpPr>
        <xdr:cNvPr id="545" name="テキスト ボックス 544"/>
        <xdr:cNvSpPr txBox="1"/>
      </xdr:nvSpPr>
      <xdr:spPr>
        <a:xfrm>
          <a:off x="14403017" y="676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139446</xdr:rowOff>
    </xdr:from>
    <xdr:to>
      <xdr:col>72</xdr:col>
      <xdr:colOff>38100</xdr:colOff>
      <xdr:row>39</xdr:row>
      <xdr:rowOff>69596</xdr:rowOff>
    </xdr:to>
    <xdr:sp macro="" textlink="">
      <xdr:nvSpPr>
        <xdr:cNvPr id="546" name="楕円 545"/>
        <xdr:cNvSpPr/>
      </xdr:nvSpPr>
      <xdr:spPr>
        <a:xfrm>
          <a:off x="13652500" y="66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60723</xdr:rowOff>
    </xdr:from>
    <xdr:ext cx="469744" cy="259045"/>
    <xdr:sp macro="" textlink="">
      <xdr:nvSpPr>
        <xdr:cNvPr id="547" name="テキスト ボックス 546"/>
        <xdr:cNvSpPr txBox="1"/>
      </xdr:nvSpPr>
      <xdr:spPr>
        <a:xfrm>
          <a:off x="13468428" y="67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124253</xdr:rowOff>
    </xdr:from>
    <xdr:to>
      <xdr:col>85</xdr:col>
      <xdr:colOff>127000</xdr:colOff>
      <xdr:row>75</xdr:row>
      <xdr:rowOff>24518</xdr:rowOff>
    </xdr:to>
    <xdr:cxnSp macro="">
      <xdr:nvCxnSpPr>
        <xdr:cNvPr id="629" name="直線コネクタ 628"/>
        <xdr:cNvCxnSpPr/>
      </xdr:nvCxnSpPr>
      <xdr:spPr>
        <a:xfrm>
          <a:off x="15481300" y="12811553"/>
          <a:ext cx="8382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117363</xdr:rowOff>
    </xdr:from>
    <xdr:to>
      <xdr:col>81</xdr:col>
      <xdr:colOff>50800</xdr:colOff>
      <xdr:row>74</xdr:row>
      <xdr:rowOff>124253</xdr:rowOff>
    </xdr:to>
    <xdr:cxnSp macro="">
      <xdr:nvCxnSpPr>
        <xdr:cNvPr id="632" name="直線コネクタ 631"/>
        <xdr:cNvCxnSpPr/>
      </xdr:nvCxnSpPr>
      <xdr:spPr>
        <a:xfrm>
          <a:off x="14592300" y="12804663"/>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96968</xdr:rowOff>
    </xdr:from>
    <xdr:to>
      <xdr:col>76</xdr:col>
      <xdr:colOff>114300</xdr:colOff>
      <xdr:row>74</xdr:row>
      <xdr:rowOff>117363</xdr:rowOff>
    </xdr:to>
    <xdr:cxnSp macro="">
      <xdr:nvCxnSpPr>
        <xdr:cNvPr id="635" name="直線コネクタ 634"/>
        <xdr:cNvCxnSpPr/>
      </xdr:nvCxnSpPr>
      <xdr:spPr>
        <a:xfrm>
          <a:off x="13703300" y="12784268"/>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96968</xdr:rowOff>
    </xdr:from>
    <xdr:to>
      <xdr:col>71</xdr:col>
      <xdr:colOff>177800</xdr:colOff>
      <xdr:row>74</xdr:row>
      <xdr:rowOff>123094</xdr:rowOff>
    </xdr:to>
    <xdr:cxnSp macro="">
      <xdr:nvCxnSpPr>
        <xdr:cNvPr id="638" name="直線コネクタ 637"/>
        <xdr:cNvCxnSpPr/>
      </xdr:nvCxnSpPr>
      <xdr:spPr>
        <a:xfrm flipV="1">
          <a:off x="12814300" y="1278426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145168</xdr:rowOff>
    </xdr:from>
    <xdr:to>
      <xdr:col>85</xdr:col>
      <xdr:colOff>177800</xdr:colOff>
      <xdr:row>75</xdr:row>
      <xdr:rowOff>75318</xdr:rowOff>
    </xdr:to>
    <xdr:sp macro="" textlink="">
      <xdr:nvSpPr>
        <xdr:cNvPr id="648" name="楕円 647"/>
        <xdr:cNvSpPr/>
      </xdr:nvSpPr>
      <xdr:spPr>
        <a:xfrm>
          <a:off x="16268700" y="128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168045</xdr:rowOff>
    </xdr:from>
    <xdr:ext cx="534377" cy="259045"/>
    <xdr:sp macro="" textlink="">
      <xdr:nvSpPr>
        <xdr:cNvPr id="649" name="公債費該当値テキスト"/>
        <xdr:cNvSpPr txBox="1"/>
      </xdr:nvSpPr>
      <xdr:spPr>
        <a:xfrm>
          <a:off x="16370300" y="126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73453</xdr:rowOff>
    </xdr:from>
    <xdr:to>
      <xdr:col>81</xdr:col>
      <xdr:colOff>101600</xdr:colOff>
      <xdr:row>75</xdr:row>
      <xdr:rowOff>3603</xdr:rowOff>
    </xdr:to>
    <xdr:sp macro="" textlink="">
      <xdr:nvSpPr>
        <xdr:cNvPr id="650" name="楕円 649"/>
        <xdr:cNvSpPr/>
      </xdr:nvSpPr>
      <xdr:spPr>
        <a:xfrm>
          <a:off x="15430500" y="127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20130</xdr:rowOff>
    </xdr:from>
    <xdr:ext cx="534377" cy="259045"/>
    <xdr:sp macro="" textlink="">
      <xdr:nvSpPr>
        <xdr:cNvPr id="651" name="テキスト ボックス 650"/>
        <xdr:cNvSpPr txBox="1"/>
      </xdr:nvSpPr>
      <xdr:spPr>
        <a:xfrm>
          <a:off x="15214111" y="1253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66563</xdr:rowOff>
    </xdr:from>
    <xdr:to>
      <xdr:col>76</xdr:col>
      <xdr:colOff>165100</xdr:colOff>
      <xdr:row>74</xdr:row>
      <xdr:rowOff>168163</xdr:rowOff>
    </xdr:to>
    <xdr:sp macro="" textlink="">
      <xdr:nvSpPr>
        <xdr:cNvPr id="652" name="楕円 651"/>
        <xdr:cNvSpPr/>
      </xdr:nvSpPr>
      <xdr:spPr>
        <a:xfrm>
          <a:off x="14541500" y="127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13240</xdr:rowOff>
    </xdr:from>
    <xdr:ext cx="534377" cy="259045"/>
    <xdr:sp macro="" textlink="">
      <xdr:nvSpPr>
        <xdr:cNvPr id="653" name="テキスト ボックス 652"/>
        <xdr:cNvSpPr txBox="1"/>
      </xdr:nvSpPr>
      <xdr:spPr>
        <a:xfrm>
          <a:off x="14325111" y="1252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46168</xdr:rowOff>
    </xdr:from>
    <xdr:to>
      <xdr:col>72</xdr:col>
      <xdr:colOff>38100</xdr:colOff>
      <xdr:row>74</xdr:row>
      <xdr:rowOff>147768</xdr:rowOff>
    </xdr:to>
    <xdr:sp macro="" textlink="">
      <xdr:nvSpPr>
        <xdr:cNvPr id="654" name="楕円 653"/>
        <xdr:cNvSpPr/>
      </xdr:nvSpPr>
      <xdr:spPr>
        <a:xfrm>
          <a:off x="13652500" y="127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164295</xdr:rowOff>
    </xdr:from>
    <xdr:ext cx="534377" cy="259045"/>
    <xdr:sp macro="" textlink="">
      <xdr:nvSpPr>
        <xdr:cNvPr id="655" name="テキスト ボックス 654"/>
        <xdr:cNvSpPr txBox="1"/>
      </xdr:nvSpPr>
      <xdr:spPr>
        <a:xfrm>
          <a:off x="13436111" y="1250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72294</xdr:rowOff>
    </xdr:from>
    <xdr:to>
      <xdr:col>67</xdr:col>
      <xdr:colOff>101600</xdr:colOff>
      <xdr:row>75</xdr:row>
      <xdr:rowOff>2444</xdr:rowOff>
    </xdr:to>
    <xdr:sp macro="" textlink="">
      <xdr:nvSpPr>
        <xdr:cNvPr id="656" name="楕円 655"/>
        <xdr:cNvSpPr/>
      </xdr:nvSpPr>
      <xdr:spPr>
        <a:xfrm>
          <a:off x="12763500" y="12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18971</xdr:rowOff>
    </xdr:from>
    <xdr:ext cx="534377" cy="259045"/>
    <xdr:sp macro="" textlink="">
      <xdr:nvSpPr>
        <xdr:cNvPr id="657" name="テキスト ボックス 656"/>
        <xdr:cNvSpPr txBox="1"/>
      </xdr:nvSpPr>
      <xdr:spPr>
        <a:xfrm>
          <a:off x="12547111" y="125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50792</xdr:rowOff>
    </xdr:from>
    <xdr:to>
      <xdr:col>85</xdr:col>
      <xdr:colOff>127000</xdr:colOff>
      <xdr:row>98</xdr:row>
      <xdr:rowOff>77392</xdr:rowOff>
    </xdr:to>
    <xdr:cxnSp macro="">
      <xdr:nvCxnSpPr>
        <xdr:cNvPr id="684" name="直線コネクタ 683"/>
        <xdr:cNvCxnSpPr/>
      </xdr:nvCxnSpPr>
      <xdr:spPr>
        <a:xfrm flipV="1">
          <a:off x="15481300" y="16852892"/>
          <a:ext cx="8382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44895</xdr:rowOff>
    </xdr:from>
    <xdr:to>
      <xdr:col>81</xdr:col>
      <xdr:colOff>50800</xdr:colOff>
      <xdr:row>98</xdr:row>
      <xdr:rowOff>77392</xdr:rowOff>
    </xdr:to>
    <xdr:cxnSp macro="">
      <xdr:nvCxnSpPr>
        <xdr:cNvPr id="687" name="直線コネクタ 686"/>
        <xdr:cNvCxnSpPr/>
      </xdr:nvCxnSpPr>
      <xdr:spPr>
        <a:xfrm>
          <a:off x="14592300" y="16846995"/>
          <a:ext cx="889000" cy="3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44895</xdr:rowOff>
    </xdr:from>
    <xdr:to>
      <xdr:col>76</xdr:col>
      <xdr:colOff>114300</xdr:colOff>
      <xdr:row>98</xdr:row>
      <xdr:rowOff>90579</xdr:rowOff>
    </xdr:to>
    <xdr:cxnSp macro="">
      <xdr:nvCxnSpPr>
        <xdr:cNvPr id="690" name="直線コネクタ 689"/>
        <xdr:cNvCxnSpPr/>
      </xdr:nvCxnSpPr>
      <xdr:spPr>
        <a:xfrm flipV="1">
          <a:off x="13703300" y="16846995"/>
          <a:ext cx="889000" cy="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90579</xdr:rowOff>
    </xdr:from>
    <xdr:to>
      <xdr:col>71</xdr:col>
      <xdr:colOff>177800</xdr:colOff>
      <xdr:row>98</xdr:row>
      <xdr:rowOff>102374</xdr:rowOff>
    </xdr:to>
    <xdr:cxnSp macro="">
      <xdr:nvCxnSpPr>
        <xdr:cNvPr id="693" name="直線コネクタ 692"/>
        <xdr:cNvCxnSpPr/>
      </xdr:nvCxnSpPr>
      <xdr:spPr>
        <a:xfrm flipV="1">
          <a:off x="12814300" y="16892679"/>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171442</xdr:rowOff>
    </xdr:from>
    <xdr:to>
      <xdr:col>85</xdr:col>
      <xdr:colOff>177800</xdr:colOff>
      <xdr:row>98</xdr:row>
      <xdr:rowOff>101592</xdr:rowOff>
    </xdr:to>
    <xdr:sp macro="" textlink="">
      <xdr:nvSpPr>
        <xdr:cNvPr id="703" name="楕円 702"/>
        <xdr:cNvSpPr/>
      </xdr:nvSpPr>
      <xdr:spPr>
        <a:xfrm>
          <a:off x="16268700" y="168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113576</xdr:rowOff>
    </xdr:from>
    <xdr:ext cx="469744" cy="259045"/>
    <xdr:sp macro="" textlink="">
      <xdr:nvSpPr>
        <xdr:cNvPr id="704" name="積立金該当値テキスト"/>
        <xdr:cNvSpPr txBox="1"/>
      </xdr:nvSpPr>
      <xdr:spPr>
        <a:xfrm>
          <a:off x="16370300" y="1674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26592</xdr:rowOff>
    </xdr:from>
    <xdr:to>
      <xdr:col>81</xdr:col>
      <xdr:colOff>101600</xdr:colOff>
      <xdr:row>98</xdr:row>
      <xdr:rowOff>128192</xdr:rowOff>
    </xdr:to>
    <xdr:sp macro="" textlink="">
      <xdr:nvSpPr>
        <xdr:cNvPr id="705" name="楕円 704"/>
        <xdr:cNvSpPr/>
      </xdr:nvSpPr>
      <xdr:spPr>
        <a:xfrm>
          <a:off x="15430500" y="1682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119319</xdr:rowOff>
    </xdr:from>
    <xdr:ext cx="469744" cy="259045"/>
    <xdr:sp macro="" textlink="">
      <xdr:nvSpPr>
        <xdr:cNvPr id="706" name="テキスト ボックス 705"/>
        <xdr:cNvSpPr txBox="1"/>
      </xdr:nvSpPr>
      <xdr:spPr>
        <a:xfrm>
          <a:off x="15246428" y="1692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165545</xdr:rowOff>
    </xdr:from>
    <xdr:to>
      <xdr:col>76</xdr:col>
      <xdr:colOff>165100</xdr:colOff>
      <xdr:row>98</xdr:row>
      <xdr:rowOff>95695</xdr:rowOff>
    </xdr:to>
    <xdr:sp macro="" textlink="">
      <xdr:nvSpPr>
        <xdr:cNvPr id="707" name="楕円 706"/>
        <xdr:cNvSpPr/>
      </xdr:nvSpPr>
      <xdr:spPr>
        <a:xfrm>
          <a:off x="14541500" y="167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86822</xdr:rowOff>
    </xdr:from>
    <xdr:ext cx="534377" cy="259045"/>
    <xdr:sp macro="" textlink="">
      <xdr:nvSpPr>
        <xdr:cNvPr id="708" name="テキスト ボックス 707"/>
        <xdr:cNvSpPr txBox="1"/>
      </xdr:nvSpPr>
      <xdr:spPr>
        <a:xfrm>
          <a:off x="14325111" y="168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39779</xdr:rowOff>
    </xdr:from>
    <xdr:to>
      <xdr:col>72</xdr:col>
      <xdr:colOff>38100</xdr:colOff>
      <xdr:row>98</xdr:row>
      <xdr:rowOff>141379</xdr:rowOff>
    </xdr:to>
    <xdr:sp macro="" textlink="">
      <xdr:nvSpPr>
        <xdr:cNvPr id="709" name="楕円 708"/>
        <xdr:cNvSpPr/>
      </xdr:nvSpPr>
      <xdr:spPr>
        <a:xfrm>
          <a:off x="13652500" y="16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132506</xdr:rowOff>
    </xdr:from>
    <xdr:ext cx="469744" cy="259045"/>
    <xdr:sp macro="" textlink="">
      <xdr:nvSpPr>
        <xdr:cNvPr id="710" name="テキスト ボックス 709"/>
        <xdr:cNvSpPr txBox="1"/>
      </xdr:nvSpPr>
      <xdr:spPr>
        <a:xfrm>
          <a:off x="13468428" y="1693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51574</xdr:rowOff>
    </xdr:from>
    <xdr:to>
      <xdr:col>67</xdr:col>
      <xdr:colOff>101600</xdr:colOff>
      <xdr:row>98</xdr:row>
      <xdr:rowOff>153174</xdr:rowOff>
    </xdr:to>
    <xdr:sp macro="" textlink="">
      <xdr:nvSpPr>
        <xdr:cNvPr id="711" name="楕円 710"/>
        <xdr:cNvSpPr/>
      </xdr:nvSpPr>
      <xdr:spPr>
        <a:xfrm>
          <a:off x="12763500" y="168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144301</xdr:rowOff>
    </xdr:from>
    <xdr:ext cx="469744" cy="259045"/>
    <xdr:sp macro="" textlink="">
      <xdr:nvSpPr>
        <xdr:cNvPr id="712" name="テキスト ボックス 711"/>
        <xdr:cNvSpPr txBox="1"/>
      </xdr:nvSpPr>
      <xdr:spPr>
        <a:xfrm>
          <a:off x="12579428" y="169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76835</xdr:rowOff>
    </xdr:from>
    <xdr:to>
      <xdr:col>116</xdr:col>
      <xdr:colOff>63500</xdr:colOff>
      <xdr:row>56</xdr:row>
      <xdr:rowOff>59187</xdr:rowOff>
    </xdr:to>
    <xdr:cxnSp macro="">
      <xdr:nvCxnSpPr>
        <xdr:cNvPr id="796" name="直線コネクタ 795"/>
        <xdr:cNvCxnSpPr/>
      </xdr:nvCxnSpPr>
      <xdr:spPr>
        <a:xfrm>
          <a:off x="21323300" y="9506585"/>
          <a:ext cx="838200" cy="1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161782</xdr:rowOff>
    </xdr:from>
    <xdr:to>
      <xdr:col>111</xdr:col>
      <xdr:colOff>177800</xdr:colOff>
      <xdr:row>55</xdr:row>
      <xdr:rowOff>76835</xdr:rowOff>
    </xdr:to>
    <xdr:cxnSp macro="">
      <xdr:nvCxnSpPr>
        <xdr:cNvPr id="799" name="直線コネクタ 798"/>
        <xdr:cNvCxnSpPr/>
      </xdr:nvCxnSpPr>
      <xdr:spPr>
        <a:xfrm>
          <a:off x="20434300" y="9248632"/>
          <a:ext cx="889000" cy="25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108748</xdr:rowOff>
    </xdr:from>
    <xdr:to>
      <xdr:col>107</xdr:col>
      <xdr:colOff>50800</xdr:colOff>
      <xdr:row>53</xdr:row>
      <xdr:rowOff>161782</xdr:rowOff>
    </xdr:to>
    <xdr:cxnSp macro="">
      <xdr:nvCxnSpPr>
        <xdr:cNvPr id="802" name="直線コネクタ 801"/>
        <xdr:cNvCxnSpPr/>
      </xdr:nvCxnSpPr>
      <xdr:spPr>
        <a:xfrm>
          <a:off x="19545300" y="9024148"/>
          <a:ext cx="889000" cy="22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97089</xdr:rowOff>
    </xdr:from>
    <xdr:to>
      <xdr:col>102</xdr:col>
      <xdr:colOff>114300</xdr:colOff>
      <xdr:row>52</xdr:row>
      <xdr:rowOff>108748</xdr:rowOff>
    </xdr:to>
    <xdr:cxnSp macro="">
      <xdr:nvCxnSpPr>
        <xdr:cNvPr id="805" name="直線コネクタ 804"/>
        <xdr:cNvCxnSpPr/>
      </xdr:nvCxnSpPr>
      <xdr:spPr>
        <a:xfrm>
          <a:off x="18656300" y="8841039"/>
          <a:ext cx="889000" cy="18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8387</xdr:rowOff>
    </xdr:from>
    <xdr:to>
      <xdr:col>116</xdr:col>
      <xdr:colOff>114300</xdr:colOff>
      <xdr:row>56</xdr:row>
      <xdr:rowOff>109987</xdr:rowOff>
    </xdr:to>
    <xdr:sp macro="" textlink="">
      <xdr:nvSpPr>
        <xdr:cNvPr id="815" name="楕円 814"/>
        <xdr:cNvSpPr/>
      </xdr:nvSpPr>
      <xdr:spPr>
        <a:xfrm>
          <a:off x="22110700" y="96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31264</xdr:rowOff>
    </xdr:from>
    <xdr:ext cx="469744" cy="259045"/>
    <xdr:sp macro="" textlink="">
      <xdr:nvSpPr>
        <xdr:cNvPr id="816" name="貸付金該当値テキスト"/>
        <xdr:cNvSpPr txBox="1"/>
      </xdr:nvSpPr>
      <xdr:spPr>
        <a:xfrm>
          <a:off x="22212300" y="946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26035</xdr:rowOff>
    </xdr:from>
    <xdr:to>
      <xdr:col>112</xdr:col>
      <xdr:colOff>38100</xdr:colOff>
      <xdr:row>55</xdr:row>
      <xdr:rowOff>127635</xdr:rowOff>
    </xdr:to>
    <xdr:sp macro="" textlink="">
      <xdr:nvSpPr>
        <xdr:cNvPr id="817" name="楕円 816"/>
        <xdr:cNvSpPr/>
      </xdr:nvSpPr>
      <xdr:spPr>
        <a:xfrm>
          <a:off x="21272500" y="94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144162</xdr:rowOff>
    </xdr:from>
    <xdr:ext cx="534377" cy="259045"/>
    <xdr:sp macro="" textlink="">
      <xdr:nvSpPr>
        <xdr:cNvPr id="818" name="テキスト ボックス 817"/>
        <xdr:cNvSpPr txBox="1"/>
      </xdr:nvSpPr>
      <xdr:spPr>
        <a:xfrm>
          <a:off x="21056111" y="923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110982</xdr:rowOff>
    </xdr:from>
    <xdr:to>
      <xdr:col>107</xdr:col>
      <xdr:colOff>101600</xdr:colOff>
      <xdr:row>54</xdr:row>
      <xdr:rowOff>41132</xdr:rowOff>
    </xdr:to>
    <xdr:sp macro="" textlink="">
      <xdr:nvSpPr>
        <xdr:cNvPr id="819" name="楕円 818"/>
        <xdr:cNvSpPr/>
      </xdr:nvSpPr>
      <xdr:spPr>
        <a:xfrm>
          <a:off x="20383500" y="9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57659</xdr:rowOff>
    </xdr:from>
    <xdr:ext cx="534377" cy="259045"/>
    <xdr:sp macro="" textlink="">
      <xdr:nvSpPr>
        <xdr:cNvPr id="820" name="テキスト ボックス 819"/>
        <xdr:cNvSpPr txBox="1"/>
      </xdr:nvSpPr>
      <xdr:spPr>
        <a:xfrm>
          <a:off x="20167111" y="89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57948</xdr:rowOff>
    </xdr:from>
    <xdr:to>
      <xdr:col>102</xdr:col>
      <xdr:colOff>165100</xdr:colOff>
      <xdr:row>52</xdr:row>
      <xdr:rowOff>159548</xdr:rowOff>
    </xdr:to>
    <xdr:sp macro="" textlink="">
      <xdr:nvSpPr>
        <xdr:cNvPr id="821" name="楕円 820"/>
        <xdr:cNvSpPr/>
      </xdr:nvSpPr>
      <xdr:spPr>
        <a:xfrm>
          <a:off x="19494500" y="89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4625</xdr:rowOff>
    </xdr:from>
    <xdr:ext cx="534377" cy="259045"/>
    <xdr:sp macro="" textlink="">
      <xdr:nvSpPr>
        <xdr:cNvPr id="822" name="テキスト ボックス 821"/>
        <xdr:cNvSpPr txBox="1"/>
      </xdr:nvSpPr>
      <xdr:spPr>
        <a:xfrm>
          <a:off x="19278111" y="87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46289</xdr:rowOff>
    </xdr:from>
    <xdr:to>
      <xdr:col>98</xdr:col>
      <xdr:colOff>38100</xdr:colOff>
      <xdr:row>51</xdr:row>
      <xdr:rowOff>147889</xdr:rowOff>
    </xdr:to>
    <xdr:sp macro="" textlink="">
      <xdr:nvSpPr>
        <xdr:cNvPr id="823" name="楕円 822"/>
        <xdr:cNvSpPr/>
      </xdr:nvSpPr>
      <xdr:spPr>
        <a:xfrm>
          <a:off x="18605500" y="87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164416</xdr:rowOff>
    </xdr:from>
    <xdr:ext cx="534377" cy="259045"/>
    <xdr:sp macro="" textlink="">
      <xdr:nvSpPr>
        <xdr:cNvPr id="824" name="テキスト ボックス 823"/>
        <xdr:cNvSpPr txBox="1"/>
      </xdr:nvSpPr>
      <xdr:spPr>
        <a:xfrm>
          <a:off x="18389111" y="85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30592</xdr:rowOff>
    </xdr:from>
    <xdr:to>
      <xdr:col>116</xdr:col>
      <xdr:colOff>63500</xdr:colOff>
      <xdr:row>76</xdr:row>
      <xdr:rowOff>39280</xdr:rowOff>
    </xdr:to>
    <xdr:cxnSp macro="">
      <xdr:nvCxnSpPr>
        <xdr:cNvPr id="855" name="直線コネクタ 854"/>
        <xdr:cNvCxnSpPr/>
      </xdr:nvCxnSpPr>
      <xdr:spPr>
        <a:xfrm flipV="1">
          <a:off x="21323300" y="1306079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39280</xdr:rowOff>
    </xdr:from>
    <xdr:to>
      <xdr:col>111</xdr:col>
      <xdr:colOff>177800</xdr:colOff>
      <xdr:row>76</xdr:row>
      <xdr:rowOff>56327</xdr:rowOff>
    </xdr:to>
    <xdr:cxnSp macro="">
      <xdr:nvCxnSpPr>
        <xdr:cNvPr id="858" name="直線コネクタ 857"/>
        <xdr:cNvCxnSpPr/>
      </xdr:nvCxnSpPr>
      <xdr:spPr>
        <a:xfrm flipV="1">
          <a:off x="20434300" y="13069480"/>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56327</xdr:rowOff>
    </xdr:from>
    <xdr:to>
      <xdr:col>107</xdr:col>
      <xdr:colOff>50800</xdr:colOff>
      <xdr:row>76</xdr:row>
      <xdr:rowOff>84477</xdr:rowOff>
    </xdr:to>
    <xdr:cxnSp macro="">
      <xdr:nvCxnSpPr>
        <xdr:cNvPr id="861" name="直線コネクタ 860"/>
        <xdr:cNvCxnSpPr/>
      </xdr:nvCxnSpPr>
      <xdr:spPr>
        <a:xfrm flipV="1">
          <a:off x="19545300" y="13086527"/>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84477</xdr:rowOff>
    </xdr:from>
    <xdr:to>
      <xdr:col>102</xdr:col>
      <xdr:colOff>114300</xdr:colOff>
      <xdr:row>76</xdr:row>
      <xdr:rowOff>88281</xdr:rowOff>
    </xdr:to>
    <xdr:cxnSp macro="">
      <xdr:nvCxnSpPr>
        <xdr:cNvPr id="864" name="直線コネクタ 863"/>
        <xdr:cNvCxnSpPr/>
      </xdr:nvCxnSpPr>
      <xdr:spPr>
        <a:xfrm flipV="1">
          <a:off x="18656300" y="13114677"/>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151242</xdr:rowOff>
    </xdr:from>
    <xdr:to>
      <xdr:col>116</xdr:col>
      <xdr:colOff>114300</xdr:colOff>
      <xdr:row>76</xdr:row>
      <xdr:rowOff>81392</xdr:rowOff>
    </xdr:to>
    <xdr:sp macro="" textlink="">
      <xdr:nvSpPr>
        <xdr:cNvPr id="874" name="楕円 873"/>
        <xdr:cNvSpPr/>
      </xdr:nvSpPr>
      <xdr:spPr>
        <a:xfrm>
          <a:off x="22110700" y="130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129669</xdr:rowOff>
    </xdr:from>
    <xdr:ext cx="534377" cy="259045"/>
    <xdr:sp macro="" textlink="">
      <xdr:nvSpPr>
        <xdr:cNvPr id="875" name="繰出金該当値テキスト"/>
        <xdr:cNvSpPr txBox="1"/>
      </xdr:nvSpPr>
      <xdr:spPr>
        <a:xfrm>
          <a:off x="22212300" y="129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159930</xdr:rowOff>
    </xdr:from>
    <xdr:to>
      <xdr:col>112</xdr:col>
      <xdr:colOff>38100</xdr:colOff>
      <xdr:row>76</xdr:row>
      <xdr:rowOff>90080</xdr:rowOff>
    </xdr:to>
    <xdr:sp macro="" textlink="">
      <xdr:nvSpPr>
        <xdr:cNvPr id="876" name="楕円 875"/>
        <xdr:cNvSpPr/>
      </xdr:nvSpPr>
      <xdr:spPr>
        <a:xfrm>
          <a:off x="21272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81207</xdr:rowOff>
    </xdr:from>
    <xdr:ext cx="534377" cy="259045"/>
    <xdr:sp macro="" textlink="">
      <xdr:nvSpPr>
        <xdr:cNvPr id="877" name="テキスト ボックス 876"/>
        <xdr:cNvSpPr txBox="1"/>
      </xdr:nvSpPr>
      <xdr:spPr>
        <a:xfrm>
          <a:off x="21056111" y="131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5527</xdr:rowOff>
    </xdr:from>
    <xdr:to>
      <xdr:col>107</xdr:col>
      <xdr:colOff>101600</xdr:colOff>
      <xdr:row>76</xdr:row>
      <xdr:rowOff>107127</xdr:rowOff>
    </xdr:to>
    <xdr:sp macro="" textlink="">
      <xdr:nvSpPr>
        <xdr:cNvPr id="878" name="楕円 877"/>
        <xdr:cNvSpPr/>
      </xdr:nvSpPr>
      <xdr:spPr>
        <a:xfrm>
          <a:off x="20383500" y="1303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98254</xdr:rowOff>
    </xdr:from>
    <xdr:ext cx="534377" cy="259045"/>
    <xdr:sp macro="" textlink="">
      <xdr:nvSpPr>
        <xdr:cNvPr id="879" name="テキスト ボックス 878"/>
        <xdr:cNvSpPr txBox="1"/>
      </xdr:nvSpPr>
      <xdr:spPr>
        <a:xfrm>
          <a:off x="20167111" y="1312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33677</xdr:rowOff>
    </xdr:from>
    <xdr:to>
      <xdr:col>102</xdr:col>
      <xdr:colOff>165100</xdr:colOff>
      <xdr:row>76</xdr:row>
      <xdr:rowOff>135277</xdr:rowOff>
    </xdr:to>
    <xdr:sp macro="" textlink="">
      <xdr:nvSpPr>
        <xdr:cNvPr id="880" name="楕円 879"/>
        <xdr:cNvSpPr/>
      </xdr:nvSpPr>
      <xdr:spPr>
        <a:xfrm>
          <a:off x="19494500" y="13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126404</xdr:rowOff>
    </xdr:from>
    <xdr:ext cx="534377" cy="259045"/>
    <xdr:sp macro="" textlink="">
      <xdr:nvSpPr>
        <xdr:cNvPr id="881" name="テキスト ボックス 880"/>
        <xdr:cNvSpPr txBox="1"/>
      </xdr:nvSpPr>
      <xdr:spPr>
        <a:xfrm>
          <a:off x="19278111" y="1315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37481</xdr:rowOff>
    </xdr:from>
    <xdr:to>
      <xdr:col>98</xdr:col>
      <xdr:colOff>38100</xdr:colOff>
      <xdr:row>76</xdr:row>
      <xdr:rowOff>139081</xdr:rowOff>
    </xdr:to>
    <xdr:sp macro="" textlink="">
      <xdr:nvSpPr>
        <xdr:cNvPr id="882" name="楕円 881"/>
        <xdr:cNvSpPr/>
      </xdr:nvSpPr>
      <xdr:spPr>
        <a:xfrm>
          <a:off x="18605500" y="130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130208</xdr:rowOff>
    </xdr:from>
    <xdr:ext cx="534377" cy="259045"/>
    <xdr:sp macro="" textlink="">
      <xdr:nvSpPr>
        <xdr:cNvPr id="883" name="テキスト ボックス 882"/>
        <xdr:cNvSpPr txBox="1"/>
      </xdr:nvSpPr>
      <xdr:spPr>
        <a:xfrm>
          <a:off x="18389111" y="1316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人件費：類似団体の平均値</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上回っていることから、今後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も引き続き、適正な職員数の管理により人件費の削減に努める。</a:t>
          </a:r>
          <a:endParaRPr lang="ja-JP" altLang="ja-JP" sz="12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湖周行政事務組合負担金や広域消防負担金の増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前年度比で増加し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類似団体の平均値を上回っている</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補助費等の抑制に向けて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引き続き、補助金負担金の見直しを定期的（３年に１回）に行うなど、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補助事業としての妥当性や補助額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等を検証していく。</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類似団体や全国の平均値を上回っているため、引き続き、キャップ制の徹底による地方債残高の抑制を図るとともに、事業の緊急性や優先度のほか、後年度の財政負担の影響等を十分検討したうえで、市債の適正な発行と管理を行い、健全財政の維持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貸付金：市内企業に対する市制度資金の貸付（預託金）を実施していることから、類似団体や全国の平均値を大きく上回っている。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維持補修費及び普通建設事業費：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施設やインフラ施設等の老朽化対策に要する経費等の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ていることから</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公共施設等総合管理計画を推進し適正管理に努める。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長野県岡谷市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49,413
48,522
85.10
20,184,238
19,362,435
735,722
11,750,683
22,597,026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77978</xdr:rowOff>
    </xdr:from>
    <xdr:to>
      <xdr:col>24</xdr:col>
      <xdr:colOff>63500</xdr:colOff>
      <xdr:row>35</xdr:row>
      <xdr:rowOff>134366</xdr:rowOff>
    </xdr:to>
    <xdr:cxnSp macro="">
      <xdr:nvCxnSpPr>
        <xdr:cNvPr id="61" name="直線コネクタ 60"/>
        <xdr:cNvCxnSpPr/>
      </xdr:nvCxnSpPr>
      <xdr:spPr>
        <a:xfrm flipV="1">
          <a:off x="3797300" y="6078728"/>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62738</xdr:rowOff>
    </xdr:from>
    <xdr:to>
      <xdr:col>19</xdr:col>
      <xdr:colOff>177800</xdr:colOff>
      <xdr:row>35</xdr:row>
      <xdr:rowOff>134366</xdr:rowOff>
    </xdr:to>
    <xdr:cxnSp macro="">
      <xdr:nvCxnSpPr>
        <xdr:cNvPr id="64" name="直線コネクタ 63"/>
        <xdr:cNvCxnSpPr/>
      </xdr:nvCxnSpPr>
      <xdr:spPr>
        <a:xfrm>
          <a:off x="2908300" y="6063488"/>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51689</xdr:rowOff>
    </xdr:from>
    <xdr:to>
      <xdr:col>15</xdr:col>
      <xdr:colOff>50800</xdr:colOff>
      <xdr:row>35</xdr:row>
      <xdr:rowOff>62738</xdr:rowOff>
    </xdr:to>
    <xdr:cxnSp macro="">
      <xdr:nvCxnSpPr>
        <xdr:cNvPr id="67" name="直線コネクタ 66"/>
        <xdr:cNvCxnSpPr/>
      </xdr:nvCxnSpPr>
      <xdr:spPr>
        <a:xfrm>
          <a:off x="2019300" y="605243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159131</xdr:rowOff>
    </xdr:from>
    <xdr:to>
      <xdr:col>10</xdr:col>
      <xdr:colOff>114300</xdr:colOff>
      <xdr:row>35</xdr:row>
      <xdr:rowOff>51689</xdr:rowOff>
    </xdr:to>
    <xdr:cxnSp macro="">
      <xdr:nvCxnSpPr>
        <xdr:cNvPr id="70" name="直線コネクタ 69"/>
        <xdr:cNvCxnSpPr/>
      </xdr:nvCxnSpPr>
      <xdr:spPr>
        <a:xfrm>
          <a:off x="1130300" y="5988431"/>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27178</xdr:rowOff>
    </xdr:from>
    <xdr:to>
      <xdr:col>24</xdr:col>
      <xdr:colOff>114300</xdr:colOff>
      <xdr:row>35</xdr:row>
      <xdr:rowOff>128778</xdr:rowOff>
    </xdr:to>
    <xdr:sp macro="" textlink="">
      <xdr:nvSpPr>
        <xdr:cNvPr id="80" name="楕円 79"/>
        <xdr:cNvSpPr/>
      </xdr:nvSpPr>
      <xdr:spPr>
        <a:xfrm>
          <a:off x="4584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50055</xdr:rowOff>
    </xdr:from>
    <xdr:ext cx="469744" cy="259045"/>
    <xdr:sp macro="" textlink="">
      <xdr:nvSpPr>
        <xdr:cNvPr id="81" name="議会費該当値テキスト"/>
        <xdr:cNvSpPr txBox="1"/>
      </xdr:nvSpPr>
      <xdr:spPr>
        <a:xfrm>
          <a:off x="4686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83566</xdr:rowOff>
    </xdr:from>
    <xdr:to>
      <xdr:col>20</xdr:col>
      <xdr:colOff>38100</xdr:colOff>
      <xdr:row>36</xdr:row>
      <xdr:rowOff>13716</xdr:rowOff>
    </xdr:to>
    <xdr:sp macro="" textlink="">
      <xdr:nvSpPr>
        <xdr:cNvPr id="82" name="楕円 81"/>
        <xdr:cNvSpPr/>
      </xdr:nvSpPr>
      <xdr:spPr>
        <a:xfrm>
          <a:off x="3746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30243</xdr:rowOff>
    </xdr:from>
    <xdr:ext cx="469744" cy="259045"/>
    <xdr:sp macro="" textlink="">
      <xdr:nvSpPr>
        <xdr:cNvPr id="83" name="テキスト ボックス 82"/>
        <xdr:cNvSpPr txBox="1"/>
      </xdr:nvSpPr>
      <xdr:spPr>
        <a:xfrm>
          <a:off x="3562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11938</xdr:rowOff>
    </xdr:from>
    <xdr:to>
      <xdr:col>15</xdr:col>
      <xdr:colOff>101600</xdr:colOff>
      <xdr:row>35</xdr:row>
      <xdr:rowOff>113538</xdr:rowOff>
    </xdr:to>
    <xdr:sp macro="" textlink="">
      <xdr:nvSpPr>
        <xdr:cNvPr id="84" name="楕円 83"/>
        <xdr:cNvSpPr/>
      </xdr:nvSpPr>
      <xdr:spPr>
        <a:xfrm>
          <a:off x="2857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130065</xdr:rowOff>
    </xdr:from>
    <xdr:ext cx="469744" cy="259045"/>
    <xdr:sp macro="" textlink="">
      <xdr:nvSpPr>
        <xdr:cNvPr id="85" name="テキスト ボックス 84"/>
        <xdr:cNvSpPr txBox="1"/>
      </xdr:nvSpPr>
      <xdr:spPr>
        <a:xfrm>
          <a:off x="2673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xdr:rowOff>
    </xdr:from>
    <xdr:to>
      <xdr:col>10</xdr:col>
      <xdr:colOff>165100</xdr:colOff>
      <xdr:row>35</xdr:row>
      <xdr:rowOff>102489</xdr:rowOff>
    </xdr:to>
    <xdr:sp macro="" textlink="">
      <xdr:nvSpPr>
        <xdr:cNvPr id="86" name="楕円 85"/>
        <xdr:cNvSpPr/>
      </xdr:nvSpPr>
      <xdr:spPr>
        <a:xfrm>
          <a:off x="1968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119016</xdr:rowOff>
    </xdr:from>
    <xdr:ext cx="469744" cy="259045"/>
    <xdr:sp macro="" textlink="">
      <xdr:nvSpPr>
        <xdr:cNvPr id="87" name="テキスト ボックス 86"/>
        <xdr:cNvSpPr txBox="1"/>
      </xdr:nvSpPr>
      <xdr:spPr>
        <a:xfrm>
          <a:off x="1784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88" name="楕円 87"/>
        <xdr:cNvSpPr/>
      </xdr:nvSpPr>
      <xdr:spPr>
        <a:xfrm>
          <a:off x="1079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89" name="テキスト ボックス 88"/>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104797</xdr:rowOff>
    </xdr:from>
    <xdr:to>
      <xdr:col>24</xdr:col>
      <xdr:colOff>63500</xdr:colOff>
      <xdr:row>57</xdr:row>
      <xdr:rowOff>116405</xdr:rowOff>
    </xdr:to>
    <xdr:cxnSp macro="">
      <xdr:nvCxnSpPr>
        <xdr:cNvPr id="116" name="直線コネクタ 115"/>
        <xdr:cNvCxnSpPr/>
      </xdr:nvCxnSpPr>
      <xdr:spPr>
        <a:xfrm flipV="1">
          <a:off x="3797300" y="9877447"/>
          <a:ext cx="8382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101537</xdr:rowOff>
    </xdr:from>
    <xdr:to>
      <xdr:col>19</xdr:col>
      <xdr:colOff>177800</xdr:colOff>
      <xdr:row>57</xdr:row>
      <xdr:rowOff>116405</xdr:rowOff>
    </xdr:to>
    <xdr:cxnSp macro="">
      <xdr:nvCxnSpPr>
        <xdr:cNvPr id="119" name="直線コネクタ 118"/>
        <xdr:cNvCxnSpPr/>
      </xdr:nvCxnSpPr>
      <xdr:spPr>
        <a:xfrm>
          <a:off x="2908300" y="9874187"/>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101537</xdr:rowOff>
    </xdr:from>
    <xdr:to>
      <xdr:col>15</xdr:col>
      <xdr:colOff>50800</xdr:colOff>
      <xdr:row>57</xdr:row>
      <xdr:rowOff>121229</xdr:rowOff>
    </xdr:to>
    <xdr:cxnSp macro="">
      <xdr:nvCxnSpPr>
        <xdr:cNvPr id="122" name="直線コネクタ 121"/>
        <xdr:cNvCxnSpPr/>
      </xdr:nvCxnSpPr>
      <xdr:spPr>
        <a:xfrm flipV="1">
          <a:off x="2019300" y="987418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113370</xdr:rowOff>
    </xdr:from>
    <xdr:to>
      <xdr:col>10</xdr:col>
      <xdr:colOff>114300</xdr:colOff>
      <xdr:row>57</xdr:row>
      <xdr:rowOff>121229</xdr:rowOff>
    </xdr:to>
    <xdr:cxnSp macro="">
      <xdr:nvCxnSpPr>
        <xdr:cNvPr id="125" name="直線コネクタ 124"/>
        <xdr:cNvCxnSpPr/>
      </xdr:nvCxnSpPr>
      <xdr:spPr>
        <a:xfrm>
          <a:off x="1130300" y="9886020"/>
          <a:ext cx="889000" cy="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53997</xdr:rowOff>
    </xdr:from>
    <xdr:to>
      <xdr:col>24</xdr:col>
      <xdr:colOff>114300</xdr:colOff>
      <xdr:row>57</xdr:row>
      <xdr:rowOff>155597</xdr:rowOff>
    </xdr:to>
    <xdr:sp macro="" textlink="">
      <xdr:nvSpPr>
        <xdr:cNvPr id="135" name="楕円 134"/>
        <xdr:cNvSpPr/>
      </xdr:nvSpPr>
      <xdr:spPr>
        <a:xfrm>
          <a:off x="4584700" y="98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140374</xdr:rowOff>
    </xdr:from>
    <xdr:ext cx="534377" cy="259045"/>
    <xdr:sp macro="" textlink="">
      <xdr:nvSpPr>
        <xdr:cNvPr id="136" name="総務費該当値テキスト"/>
        <xdr:cNvSpPr txBox="1"/>
      </xdr:nvSpPr>
      <xdr:spPr>
        <a:xfrm>
          <a:off x="4686300" y="9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65605</xdr:rowOff>
    </xdr:from>
    <xdr:to>
      <xdr:col>20</xdr:col>
      <xdr:colOff>38100</xdr:colOff>
      <xdr:row>57</xdr:row>
      <xdr:rowOff>167205</xdr:rowOff>
    </xdr:to>
    <xdr:sp macro="" textlink="">
      <xdr:nvSpPr>
        <xdr:cNvPr id="137" name="楕円 136"/>
        <xdr:cNvSpPr/>
      </xdr:nvSpPr>
      <xdr:spPr>
        <a:xfrm>
          <a:off x="3746500" y="98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158332</xdr:rowOff>
    </xdr:from>
    <xdr:ext cx="534377" cy="259045"/>
    <xdr:sp macro="" textlink="">
      <xdr:nvSpPr>
        <xdr:cNvPr id="138" name="テキスト ボックス 137"/>
        <xdr:cNvSpPr txBox="1"/>
      </xdr:nvSpPr>
      <xdr:spPr>
        <a:xfrm>
          <a:off x="3530111" y="993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50737</xdr:rowOff>
    </xdr:from>
    <xdr:to>
      <xdr:col>15</xdr:col>
      <xdr:colOff>101600</xdr:colOff>
      <xdr:row>57</xdr:row>
      <xdr:rowOff>152337</xdr:rowOff>
    </xdr:to>
    <xdr:sp macro="" textlink="">
      <xdr:nvSpPr>
        <xdr:cNvPr id="139" name="楕円 138"/>
        <xdr:cNvSpPr/>
      </xdr:nvSpPr>
      <xdr:spPr>
        <a:xfrm>
          <a:off x="2857500" y="98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143464</xdr:rowOff>
    </xdr:from>
    <xdr:ext cx="534377" cy="259045"/>
    <xdr:sp macro="" textlink="">
      <xdr:nvSpPr>
        <xdr:cNvPr id="140" name="テキスト ボックス 139"/>
        <xdr:cNvSpPr txBox="1"/>
      </xdr:nvSpPr>
      <xdr:spPr>
        <a:xfrm>
          <a:off x="2641111" y="99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70429</xdr:rowOff>
    </xdr:from>
    <xdr:to>
      <xdr:col>10</xdr:col>
      <xdr:colOff>165100</xdr:colOff>
      <xdr:row>58</xdr:row>
      <xdr:rowOff>579</xdr:rowOff>
    </xdr:to>
    <xdr:sp macro="" textlink="">
      <xdr:nvSpPr>
        <xdr:cNvPr id="141" name="楕円 140"/>
        <xdr:cNvSpPr/>
      </xdr:nvSpPr>
      <xdr:spPr>
        <a:xfrm>
          <a:off x="1968500" y="984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163156</xdr:rowOff>
    </xdr:from>
    <xdr:ext cx="534377" cy="259045"/>
    <xdr:sp macro="" textlink="">
      <xdr:nvSpPr>
        <xdr:cNvPr id="142" name="テキスト ボックス 141"/>
        <xdr:cNvSpPr txBox="1"/>
      </xdr:nvSpPr>
      <xdr:spPr>
        <a:xfrm>
          <a:off x="1752111" y="99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62570</xdr:rowOff>
    </xdr:from>
    <xdr:to>
      <xdr:col>6</xdr:col>
      <xdr:colOff>38100</xdr:colOff>
      <xdr:row>57</xdr:row>
      <xdr:rowOff>164170</xdr:rowOff>
    </xdr:to>
    <xdr:sp macro="" textlink="">
      <xdr:nvSpPr>
        <xdr:cNvPr id="143" name="楕円 142"/>
        <xdr:cNvSpPr/>
      </xdr:nvSpPr>
      <xdr:spPr>
        <a:xfrm>
          <a:off x="1079500" y="98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155297</xdr:rowOff>
    </xdr:from>
    <xdr:ext cx="534377" cy="259045"/>
    <xdr:sp macro="" textlink="">
      <xdr:nvSpPr>
        <xdr:cNvPr id="144" name="テキスト ボックス 143"/>
        <xdr:cNvSpPr txBox="1"/>
      </xdr:nvSpPr>
      <xdr:spPr>
        <a:xfrm>
          <a:off x="863111" y="992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63043</xdr:rowOff>
    </xdr:from>
    <xdr:to>
      <xdr:col>24</xdr:col>
      <xdr:colOff>63500</xdr:colOff>
      <xdr:row>77</xdr:row>
      <xdr:rowOff>13981</xdr:rowOff>
    </xdr:to>
    <xdr:cxnSp macro="">
      <xdr:nvCxnSpPr>
        <xdr:cNvPr id="176" name="直線コネクタ 175"/>
        <xdr:cNvCxnSpPr/>
      </xdr:nvCxnSpPr>
      <xdr:spPr>
        <a:xfrm flipV="1">
          <a:off x="3797300" y="13093243"/>
          <a:ext cx="838200" cy="12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133975</xdr:rowOff>
    </xdr:from>
    <xdr:to>
      <xdr:col>19</xdr:col>
      <xdr:colOff>177800</xdr:colOff>
      <xdr:row>77</xdr:row>
      <xdr:rowOff>13981</xdr:rowOff>
    </xdr:to>
    <xdr:cxnSp macro="">
      <xdr:nvCxnSpPr>
        <xdr:cNvPr id="179" name="直線コネクタ 178"/>
        <xdr:cNvCxnSpPr/>
      </xdr:nvCxnSpPr>
      <xdr:spPr>
        <a:xfrm>
          <a:off x="2908300" y="13164175"/>
          <a:ext cx="889000" cy="5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133975</xdr:rowOff>
    </xdr:from>
    <xdr:to>
      <xdr:col>15</xdr:col>
      <xdr:colOff>50800</xdr:colOff>
      <xdr:row>77</xdr:row>
      <xdr:rowOff>4260</xdr:rowOff>
    </xdr:to>
    <xdr:cxnSp macro="">
      <xdr:nvCxnSpPr>
        <xdr:cNvPr id="182" name="直線コネクタ 181"/>
        <xdr:cNvCxnSpPr/>
      </xdr:nvCxnSpPr>
      <xdr:spPr>
        <a:xfrm flipV="1">
          <a:off x="2019300" y="13164175"/>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4260</xdr:rowOff>
    </xdr:from>
    <xdr:to>
      <xdr:col>10</xdr:col>
      <xdr:colOff>114300</xdr:colOff>
      <xdr:row>77</xdr:row>
      <xdr:rowOff>114543</xdr:rowOff>
    </xdr:to>
    <xdr:cxnSp macro="">
      <xdr:nvCxnSpPr>
        <xdr:cNvPr id="185" name="直線コネクタ 184"/>
        <xdr:cNvCxnSpPr/>
      </xdr:nvCxnSpPr>
      <xdr:spPr>
        <a:xfrm flipV="1">
          <a:off x="1130300" y="13205910"/>
          <a:ext cx="889000" cy="1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12243</xdr:rowOff>
    </xdr:from>
    <xdr:to>
      <xdr:col>24</xdr:col>
      <xdr:colOff>114300</xdr:colOff>
      <xdr:row>76</xdr:row>
      <xdr:rowOff>113843</xdr:rowOff>
    </xdr:to>
    <xdr:sp macro="" textlink="">
      <xdr:nvSpPr>
        <xdr:cNvPr id="195" name="楕円 194"/>
        <xdr:cNvSpPr/>
      </xdr:nvSpPr>
      <xdr:spPr>
        <a:xfrm>
          <a:off x="45847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162120</xdr:rowOff>
    </xdr:from>
    <xdr:ext cx="599010" cy="259045"/>
    <xdr:sp macro="" textlink="">
      <xdr:nvSpPr>
        <xdr:cNvPr id="196" name="民生費該当値テキスト"/>
        <xdr:cNvSpPr txBox="1"/>
      </xdr:nvSpPr>
      <xdr:spPr>
        <a:xfrm>
          <a:off x="4686300" y="130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134631</xdr:rowOff>
    </xdr:from>
    <xdr:to>
      <xdr:col>20</xdr:col>
      <xdr:colOff>38100</xdr:colOff>
      <xdr:row>77</xdr:row>
      <xdr:rowOff>64781</xdr:rowOff>
    </xdr:to>
    <xdr:sp macro="" textlink="">
      <xdr:nvSpPr>
        <xdr:cNvPr id="197" name="楕円 196"/>
        <xdr:cNvSpPr/>
      </xdr:nvSpPr>
      <xdr:spPr>
        <a:xfrm>
          <a:off x="3746500" y="131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55908</xdr:rowOff>
    </xdr:from>
    <xdr:ext cx="599010" cy="259045"/>
    <xdr:sp macro="" textlink="">
      <xdr:nvSpPr>
        <xdr:cNvPr id="198" name="テキスト ボックス 197"/>
        <xdr:cNvSpPr txBox="1"/>
      </xdr:nvSpPr>
      <xdr:spPr>
        <a:xfrm>
          <a:off x="3497795" y="1325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83175</xdr:rowOff>
    </xdr:from>
    <xdr:to>
      <xdr:col>15</xdr:col>
      <xdr:colOff>101600</xdr:colOff>
      <xdr:row>77</xdr:row>
      <xdr:rowOff>13325</xdr:rowOff>
    </xdr:to>
    <xdr:sp macro="" textlink="">
      <xdr:nvSpPr>
        <xdr:cNvPr id="199" name="楕円 198"/>
        <xdr:cNvSpPr/>
      </xdr:nvSpPr>
      <xdr:spPr>
        <a:xfrm>
          <a:off x="2857500" y="13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4452</xdr:rowOff>
    </xdr:from>
    <xdr:ext cx="599010" cy="259045"/>
    <xdr:sp macro="" textlink="">
      <xdr:nvSpPr>
        <xdr:cNvPr id="200" name="テキスト ボックス 199"/>
        <xdr:cNvSpPr txBox="1"/>
      </xdr:nvSpPr>
      <xdr:spPr>
        <a:xfrm>
          <a:off x="2608795" y="1320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124910</xdr:rowOff>
    </xdr:from>
    <xdr:to>
      <xdr:col>10</xdr:col>
      <xdr:colOff>165100</xdr:colOff>
      <xdr:row>77</xdr:row>
      <xdr:rowOff>55060</xdr:rowOff>
    </xdr:to>
    <xdr:sp macro="" textlink="">
      <xdr:nvSpPr>
        <xdr:cNvPr id="201" name="楕円 200"/>
        <xdr:cNvSpPr/>
      </xdr:nvSpPr>
      <xdr:spPr>
        <a:xfrm>
          <a:off x="1968500" y="131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46187</xdr:rowOff>
    </xdr:from>
    <xdr:ext cx="599010" cy="259045"/>
    <xdr:sp macro="" textlink="">
      <xdr:nvSpPr>
        <xdr:cNvPr id="202" name="テキスト ボックス 201"/>
        <xdr:cNvSpPr txBox="1"/>
      </xdr:nvSpPr>
      <xdr:spPr>
        <a:xfrm>
          <a:off x="1719795" y="1324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63743</xdr:rowOff>
    </xdr:from>
    <xdr:to>
      <xdr:col>6</xdr:col>
      <xdr:colOff>38100</xdr:colOff>
      <xdr:row>77</xdr:row>
      <xdr:rowOff>165343</xdr:rowOff>
    </xdr:to>
    <xdr:sp macro="" textlink="">
      <xdr:nvSpPr>
        <xdr:cNvPr id="203" name="楕円 202"/>
        <xdr:cNvSpPr/>
      </xdr:nvSpPr>
      <xdr:spPr>
        <a:xfrm>
          <a:off x="1079500" y="132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156470</xdr:rowOff>
    </xdr:from>
    <xdr:ext cx="599010" cy="259045"/>
    <xdr:sp macro="" textlink="">
      <xdr:nvSpPr>
        <xdr:cNvPr id="204" name="テキスト ボックス 203"/>
        <xdr:cNvSpPr txBox="1"/>
      </xdr:nvSpPr>
      <xdr:spPr>
        <a:xfrm>
          <a:off x="830795" y="1335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126693</xdr:rowOff>
    </xdr:from>
    <xdr:to>
      <xdr:col>24</xdr:col>
      <xdr:colOff>63500</xdr:colOff>
      <xdr:row>97</xdr:row>
      <xdr:rowOff>159772</xdr:rowOff>
    </xdr:to>
    <xdr:cxnSp macro="">
      <xdr:nvCxnSpPr>
        <xdr:cNvPr id="232" name="直線コネクタ 231"/>
        <xdr:cNvCxnSpPr/>
      </xdr:nvCxnSpPr>
      <xdr:spPr>
        <a:xfrm flipV="1">
          <a:off x="3797300" y="16757343"/>
          <a:ext cx="8382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119241</xdr:rowOff>
    </xdr:from>
    <xdr:to>
      <xdr:col>19</xdr:col>
      <xdr:colOff>177800</xdr:colOff>
      <xdr:row>97</xdr:row>
      <xdr:rowOff>159772</xdr:rowOff>
    </xdr:to>
    <xdr:cxnSp macro="">
      <xdr:nvCxnSpPr>
        <xdr:cNvPr id="235" name="直線コネクタ 234"/>
        <xdr:cNvCxnSpPr/>
      </xdr:nvCxnSpPr>
      <xdr:spPr>
        <a:xfrm>
          <a:off x="2908300" y="16749891"/>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36464</xdr:rowOff>
    </xdr:from>
    <xdr:to>
      <xdr:col>15</xdr:col>
      <xdr:colOff>50800</xdr:colOff>
      <xdr:row>97</xdr:row>
      <xdr:rowOff>119241</xdr:rowOff>
    </xdr:to>
    <xdr:cxnSp macro="">
      <xdr:nvCxnSpPr>
        <xdr:cNvPr id="238" name="直線コネクタ 237"/>
        <xdr:cNvCxnSpPr/>
      </xdr:nvCxnSpPr>
      <xdr:spPr>
        <a:xfrm>
          <a:off x="2019300" y="16667114"/>
          <a:ext cx="889000" cy="8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39824</xdr:rowOff>
    </xdr:from>
    <xdr:to>
      <xdr:col>10</xdr:col>
      <xdr:colOff>114300</xdr:colOff>
      <xdr:row>97</xdr:row>
      <xdr:rowOff>36464</xdr:rowOff>
    </xdr:to>
    <xdr:cxnSp macro="">
      <xdr:nvCxnSpPr>
        <xdr:cNvPr id="241" name="直線コネクタ 240"/>
        <xdr:cNvCxnSpPr/>
      </xdr:nvCxnSpPr>
      <xdr:spPr>
        <a:xfrm>
          <a:off x="1130300" y="16327574"/>
          <a:ext cx="889000" cy="33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75893</xdr:rowOff>
    </xdr:from>
    <xdr:to>
      <xdr:col>24</xdr:col>
      <xdr:colOff>114300</xdr:colOff>
      <xdr:row>98</xdr:row>
      <xdr:rowOff>6043</xdr:rowOff>
    </xdr:to>
    <xdr:sp macro="" textlink="">
      <xdr:nvSpPr>
        <xdr:cNvPr id="251" name="楕円 250"/>
        <xdr:cNvSpPr/>
      </xdr:nvSpPr>
      <xdr:spPr>
        <a:xfrm>
          <a:off x="4584700" y="1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54320</xdr:rowOff>
    </xdr:from>
    <xdr:ext cx="534377" cy="259045"/>
    <xdr:sp macro="" textlink="">
      <xdr:nvSpPr>
        <xdr:cNvPr id="252" name="衛生費該当値テキスト"/>
        <xdr:cNvSpPr txBox="1"/>
      </xdr:nvSpPr>
      <xdr:spPr>
        <a:xfrm>
          <a:off x="4686300" y="1668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108972</xdr:rowOff>
    </xdr:from>
    <xdr:to>
      <xdr:col>20</xdr:col>
      <xdr:colOff>38100</xdr:colOff>
      <xdr:row>98</xdr:row>
      <xdr:rowOff>39122</xdr:rowOff>
    </xdr:to>
    <xdr:sp macro="" textlink="">
      <xdr:nvSpPr>
        <xdr:cNvPr id="253" name="楕円 252"/>
        <xdr:cNvSpPr/>
      </xdr:nvSpPr>
      <xdr:spPr>
        <a:xfrm>
          <a:off x="3746500" y="167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30249</xdr:rowOff>
    </xdr:from>
    <xdr:ext cx="534377" cy="259045"/>
    <xdr:sp macro="" textlink="">
      <xdr:nvSpPr>
        <xdr:cNvPr id="254" name="テキスト ボックス 253"/>
        <xdr:cNvSpPr txBox="1"/>
      </xdr:nvSpPr>
      <xdr:spPr>
        <a:xfrm>
          <a:off x="3530111" y="168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68441</xdr:rowOff>
    </xdr:from>
    <xdr:to>
      <xdr:col>15</xdr:col>
      <xdr:colOff>101600</xdr:colOff>
      <xdr:row>97</xdr:row>
      <xdr:rowOff>170041</xdr:rowOff>
    </xdr:to>
    <xdr:sp macro="" textlink="">
      <xdr:nvSpPr>
        <xdr:cNvPr id="255" name="楕円 254"/>
        <xdr:cNvSpPr/>
      </xdr:nvSpPr>
      <xdr:spPr>
        <a:xfrm>
          <a:off x="2857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161168</xdr:rowOff>
    </xdr:from>
    <xdr:ext cx="534377" cy="259045"/>
    <xdr:sp macro="" textlink="">
      <xdr:nvSpPr>
        <xdr:cNvPr id="256" name="テキスト ボックス 255"/>
        <xdr:cNvSpPr txBox="1"/>
      </xdr:nvSpPr>
      <xdr:spPr>
        <a:xfrm>
          <a:off x="2641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157114</xdr:rowOff>
    </xdr:from>
    <xdr:to>
      <xdr:col>10</xdr:col>
      <xdr:colOff>165100</xdr:colOff>
      <xdr:row>97</xdr:row>
      <xdr:rowOff>87264</xdr:rowOff>
    </xdr:to>
    <xdr:sp macro="" textlink="">
      <xdr:nvSpPr>
        <xdr:cNvPr id="257" name="楕円 256"/>
        <xdr:cNvSpPr/>
      </xdr:nvSpPr>
      <xdr:spPr>
        <a:xfrm>
          <a:off x="1968500" y="166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78391</xdr:rowOff>
    </xdr:from>
    <xdr:ext cx="534377" cy="259045"/>
    <xdr:sp macro="" textlink="">
      <xdr:nvSpPr>
        <xdr:cNvPr id="258" name="テキスト ボックス 257"/>
        <xdr:cNvSpPr txBox="1"/>
      </xdr:nvSpPr>
      <xdr:spPr>
        <a:xfrm>
          <a:off x="1752111" y="167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160474</xdr:rowOff>
    </xdr:from>
    <xdr:to>
      <xdr:col>6</xdr:col>
      <xdr:colOff>38100</xdr:colOff>
      <xdr:row>95</xdr:row>
      <xdr:rowOff>90624</xdr:rowOff>
    </xdr:to>
    <xdr:sp macro="" textlink="">
      <xdr:nvSpPr>
        <xdr:cNvPr id="259" name="楕円 258"/>
        <xdr:cNvSpPr/>
      </xdr:nvSpPr>
      <xdr:spPr>
        <a:xfrm>
          <a:off x="1079500" y="162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107151</xdr:rowOff>
    </xdr:from>
    <xdr:ext cx="534377" cy="259045"/>
    <xdr:sp macro="" textlink="">
      <xdr:nvSpPr>
        <xdr:cNvPr id="260" name="テキスト ボックス 259"/>
        <xdr:cNvSpPr txBox="1"/>
      </xdr:nvSpPr>
      <xdr:spPr>
        <a:xfrm>
          <a:off x="863111" y="160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106210</xdr:rowOff>
    </xdr:from>
    <xdr:to>
      <xdr:col>55</xdr:col>
      <xdr:colOff>0</xdr:colOff>
      <xdr:row>37</xdr:row>
      <xdr:rowOff>109125</xdr:rowOff>
    </xdr:to>
    <xdr:cxnSp macro="">
      <xdr:nvCxnSpPr>
        <xdr:cNvPr id="285" name="直線コネクタ 284"/>
        <xdr:cNvCxnSpPr/>
      </xdr:nvCxnSpPr>
      <xdr:spPr>
        <a:xfrm flipV="1">
          <a:off x="9639300" y="6449860"/>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101695</xdr:rowOff>
    </xdr:from>
    <xdr:to>
      <xdr:col>50</xdr:col>
      <xdr:colOff>114300</xdr:colOff>
      <xdr:row>37</xdr:row>
      <xdr:rowOff>109125</xdr:rowOff>
    </xdr:to>
    <xdr:cxnSp macro="">
      <xdr:nvCxnSpPr>
        <xdr:cNvPr id="288" name="直線コネクタ 287"/>
        <xdr:cNvCxnSpPr/>
      </xdr:nvCxnSpPr>
      <xdr:spPr>
        <a:xfrm>
          <a:off x="8750300" y="6445345"/>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83864</xdr:rowOff>
    </xdr:from>
    <xdr:to>
      <xdr:col>45</xdr:col>
      <xdr:colOff>177800</xdr:colOff>
      <xdr:row>37</xdr:row>
      <xdr:rowOff>101695</xdr:rowOff>
    </xdr:to>
    <xdr:cxnSp macro="">
      <xdr:nvCxnSpPr>
        <xdr:cNvPr id="291" name="直線コネクタ 290"/>
        <xdr:cNvCxnSpPr/>
      </xdr:nvCxnSpPr>
      <xdr:spPr>
        <a:xfrm>
          <a:off x="7861300" y="6427514"/>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82779</xdr:rowOff>
    </xdr:from>
    <xdr:to>
      <xdr:col>41</xdr:col>
      <xdr:colOff>50800</xdr:colOff>
      <xdr:row>37</xdr:row>
      <xdr:rowOff>83864</xdr:rowOff>
    </xdr:to>
    <xdr:cxnSp macro="">
      <xdr:nvCxnSpPr>
        <xdr:cNvPr id="294" name="直線コネクタ 293"/>
        <xdr:cNvCxnSpPr/>
      </xdr:nvCxnSpPr>
      <xdr:spPr>
        <a:xfrm>
          <a:off x="6972300" y="642642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55410</xdr:rowOff>
    </xdr:from>
    <xdr:to>
      <xdr:col>55</xdr:col>
      <xdr:colOff>50800</xdr:colOff>
      <xdr:row>37</xdr:row>
      <xdr:rowOff>157010</xdr:rowOff>
    </xdr:to>
    <xdr:sp macro="" textlink="">
      <xdr:nvSpPr>
        <xdr:cNvPr id="304" name="楕円 303"/>
        <xdr:cNvSpPr/>
      </xdr:nvSpPr>
      <xdr:spPr>
        <a:xfrm>
          <a:off x="104267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14787</xdr:rowOff>
    </xdr:from>
    <xdr:ext cx="469744" cy="259045"/>
    <xdr:sp macro="" textlink="">
      <xdr:nvSpPr>
        <xdr:cNvPr id="305" name="労働費該当値テキスト"/>
        <xdr:cNvSpPr txBox="1"/>
      </xdr:nvSpPr>
      <xdr:spPr>
        <a:xfrm>
          <a:off x="10528300" y="618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58325</xdr:rowOff>
    </xdr:from>
    <xdr:to>
      <xdr:col>50</xdr:col>
      <xdr:colOff>165100</xdr:colOff>
      <xdr:row>37</xdr:row>
      <xdr:rowOff>159925</xdr:rowOff>
    </xdr:to>
    <xdr:sp macro="" textlink="">
      <xdr:nvSpPr>
        <xdr:cNvPr id="306" name="楕円 305"/>
        <xdr:cNvSpPr/>
      </xdr:nvSpPr>
      <xdr:spPr>
        <a:xfrm>
          <a:off x="9588500" y="64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5002</xdr:rowOff>
    </xdr:from>
    <xdr:ext cx="469744" cy="259045"/>
    <xdr:sp macro="" textlink="">
      <xdr:nvSpPr>
        <xdr:cNvPr id="307" name="テキスト ボックス 306"/>
        <xdr:cNvSpPr txBox="1"/>
      </xdr:nvSpPr>
      <xdr:spPr>
        <a:xfrm>
          <a:off x="9404428" y="617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50895</xdr:rowOff>
    </xdr:from>
    <xdr:to>
      <xdr:col>46</xdr:col>
      <xdr:colOff>38100</xdr:colOff>
      <xdr:row>37</xdr:row>
      <xdr:rowOff>152495</xdr:rowOff>
    </xdr:to>
    <xdr:sp macro="" textlink="">
      <xdr:nvSpPr>
        <xdr:cNvPr id="308" name="楕円 307"/>
        <xdr:cNvSpPr/>
      </xdr:nvSpPr>
      <xdr:spPr>
        <a:xfrm>
          <a:off x="8699500" y="63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169022</xdr:rowOff>
    </xdr:from>
    <xdr:ext cx="469744" cy="259045"/>
    <xdr:sp macro="" textlink="">
      <xdr:nvSpPr>
        <xdr:cNvPr id="309" name="テキスト ボックス 308"/>
        <xdr:cNvSpPr txBox="1"/>
      </xdr:nvSpPr>
      <xdr:spPr>
        <a:xfrm>
          <a:off x="8515428" y="616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33064</xdr:rowOff>
    </xdr:from>
    <xdr:to>
      <xdr:col>41</xdr:col>
      <xdr:colOff>101600</xdr:colOff>
      <xdr:row>37</xdr:row>
      <xdr:rowOff>134664</xdr:rowOff>
    </xdr:to>
    <xdr:sp macro="" textlink="">
      <xdr:nvSpPr>
        <xdr:cNvPr id="310" name="楕円 309"/>
        <xdr:cNvSpPr/>
      </xdr:nvSpPr>
      <xdr:spPr>
        <a:xfrm>
          <a:off x="7810500" y="6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151191</xdr:rowOff>
    </xdr:from>
    <xdr:ext cx="469744" cy="259045"/>
    <xdr:sp macro="" textlink="">
      <xdr:nvSpPr>
        <xdr:cNvPr id="311" name="テキスト ボックス 310"/>
        <xdr:cNvSpPr txBox="1"/>
      </xdr:nvSpPr>
      <xdr:spPr>
        <a:xfrm>
          <a:off x="7626428" y="61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31979</xdr:rowOff>
    </xdr:from>
    <xdr:to>
      <xdr:col>36</xdr:col>
      <xdr:colOff>165100</xdr:colOff>
      <xdr:row>37</xdr:row>
      <xdr:rowOff>133579</xdr:rowOff>
    </xdr:to>
    <xdr:sp macro="" textlink="">
      <xdr:nvSpPr>
        <xdr:cNvPr id="312" name="楕円 311"/>
        <xdr:cNvSpPr/>
      </xdr:nvSpPr>
      <xdr:spPr>
        <a:xfrm>
          <a:off x="6921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150106</xdr:rowOff>
    </xdr:from>
    <xdr:ext cx="469744" cy="259045"/>
    <xdr:sp macro="" textlink="">
      <xdr:nvSpPr>
        <xdr:cNvPr id="313" name="テキスト ボックス 312"/>
        <xdr:cNvSpPr txBox="1"/>
      </xdr:nvSpPr>
      <xdr:spPr>
        <a:xfrm>
          <a:off x="6737428" y="61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51765</xdr:rowOff>
    </xdr:from>
    <xdr:to>
      <xdr:col>55</xdr:col>
      <xdr:colOff>0</xdr:colOff>
      <xdr:row>59</xdr:row>
      <xdr:rowOff>54584</xdr:rowOff>
    </xdr:to>
    <xdr:cxnSp macro="">
      <xdr:nvCxnSpPr>
        <xdr:cNvPr id="344" name="直線コネクタ 343"/>
        <xdr:cNvCxnSpPr/>
      </xdr:nvCxnSpPr>
      <xdr:spPr>
        <a:xfrm>
          <a:off x="9639300" y="10167315"/>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50274</xdr:rowOff>
    </xdr:from>
    <xdr:to>
      <xdr:col>50</xdr:col>
      <xdr:colOff>114300</xdr:colOff>
      <xdr:row>59</xdr:row>
      <xdr:rowOff>51765</xdr:rowOff>
    </xdr:to>
    <xdr:cxnSp macro="">
      <xdr:nvCxnSpPr>
        <xdr:cNvPr id="347" name="直線コネクタ 346"/>
        <xdr:cNvCxnSpPr/>
      </xdr:nvCxnSpPr>
      <xdr:spPr>
        <a:xfrm>
          <a:off x="8750300" y="10165824"/>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49599</xdr:rowOff>
    </xdr:from>
    <xdr:to>
      <xdr:col>45</xdr:col>
      <xdr:colOff>177800</xdr:colOff>
      <xdr:row>59</xdr:row>
      <xdr:rowOff>50274</xdr:rowOff>
    </xdr:to>
    <xdr:cxnSp macro="">
      <xdr:nvCxnSpPr>
        <xdr:cNvPr id="350" name="直線コネクタ 349"/>
        <xdr:cNvCxnSpPr/>
      </xdr:nvCxnSpPr>
      <xdr:spPr>
        <a:xfrm>
          <a:off x="7861300" y="10165149"/>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49599</xdr:rowOff>
    </xdr:from>
    <xdr:to>
      <xdr:col>41</xdr:col>
      <xdr:colOff>50800</xdr:colOff>
      <xdr:row>59</xdr:row>
      <xdr:rowOff>54791</xdr:rowOff>
    </xdr:to>
    <xdr:cxnSp macro="">
      <xdr:nvCxnSpPr>
        <xdr:cNvPr id="353" name="直線コネクタ 352"/>
        <xdr:cNvCxnSpPr/>
      </xdr:nvCxnSpPr>
      <xdr:spPr>
        <a:xfrm flipV="1">
          <a:off x="6972300" y="10165149"/>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3784</xdr:rowOff>
    </xdr:from>
    <xdr:to>
      <xdr:col>55</xdr:col>
      <xdr:colOff>50800</xdr:colOff>
      <xdr:row>59</xdr:row>
      <xdr:rowOff>105384</xdr:rowOff>
    </xdr:to>
    <xdr:sp macro="" textlink="">
      <xdr:nvSpPr>
        <xdr:cNvPr id="363" name="楕円 362"/>
        <xdr:cNvSpPr/>
      </xdr:nvSpPr>
      <xdr:spPr>
        <a:xfrm>
          <a:off x="10426700" y="101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90161</xdr:rowOff>
    </xdr:from>
    <xdr:ext cx="469744" cy="259045"/>
    <xdr:sp macro="" textlink="">
      <xdr:nvSpPr>
        <xdr:cNvPr id="364" name="農林水産業費該当値テキスト"/>
        <xdr:cNvSpPr txBox="1"/>
      </xdr:nvSpPr>
      <xdr:spPr>
        <a:xfrm>
          <a:off x="10528300" y="1003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965</xdr:rowOff>
    </xdr:from>
    <xdr:to>
      <xdr:col>50</xdr:col>
      <xdr:colOff>165100</xdr:colOff>
      <xdr:row>59</xdr:row>
      <xdr:rowOff>102565</xdr:rowOff>
    </xdr:to>
    <xdr:sp macro="" textlink="">
      <xdr:nvSpPr>
        <xdr:cNvPr id="365" name="楕円 364"/>
        <xdr:cNvSpPr/>
      </xdr:nvSpPr>
      <xdr:spPr>
        <a:xfrm>
          <a:off x="9588500" y="101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93692</xdr:rowOff>
    </xdr:from>
    <xdr:ext cx="469744" cy="259045"/>
    <xdr:sp macro="" textlink="">
      <xdr:nvSpPr>
        <xdr:cNvPr id="366" name="テキスト ボックス 365"/>
        <xdr:cNvSpPr txBox="1"/>
      </xdr:nvSpPr>
      <xdr:spPr>
        <a:xfrm>
          <a:off x="9404428" y="1020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170924</xdr:rowOff>
    </xdr:from>
    <xdr:to>
      <xdr:col>46</xdr:col>
      <xdr:colOff>38100</xdr:colOff>
      <xdr:row>59</xdr:row>
      <xdr:rowOff>101074</xdr:rowOff>
    </xdr:to>
    <xdr:sp macro="" textlink="">
      <xdr:nvSpPr>
        <xdr:cNvPr id="367" name="楕円 366"/>
        <xdr:cNvSpPr/>
      </xdr:nvSpPr>
      <xdr:spPr>
        <a:xfrm>
          <a:off x="8699500" y="101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92201</xdr:rowOff>
    </xdr:from>
    <xdr:ext cx="469744" cy="259045"/>
    <xdr:sp macro="" textlink="">
      <xdr:nvSpPr>
        <xdr:cNvPr id="368" name="テキスト ボックス 367"/>
        <xdr:cNvSpPr txBox="1"/>
      </xdr:nvSpPr>
      <xdr:spPr>
        <a:xfrm>
          <a:off x="8515428" y="102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170249</xdr:rowOff>
    </xdr:from>
    <xdr:to>
      <xdr:col>41</xdr:col>
      <xdr:colOff>101600</xdr:colOff>
      <xdr:row>59</xdr:row>
      <xdr:rowOff>100399</xdr:rowOff>
    </xdr:to>
    <xdr:sp macro="" textlink="">
      <xdr:nvSpPr>
        <xdr:cNvPr id="369" name="楕円 368"/>
        <xdr:cNvSpPr/>
      </xdr:nvSpPr>
      <xdr:spPr>
        <a:xfrm>
          <a:off x="7810500" y="101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91526</xdr:rowOff>
    </xdr:from>
    <xdr:ext cx="469744" cy="259045"/>
    <xdr:sp macro="" textlink="">
      <xdr:nvSpPr>
        <xdr:cNvPr id="370" name="テキスト ボックス 369"/>
        <xdr:cNvSpPr txBox="1"/>
      </xdr:nvSpPr>
      <xdr:spPr>
        <a:xfrm>
          <a:off x="7626428" y="102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3991</xdr:rowOff>
    </xdr:from>
    <xdr:to>
      <xdr:col>36</xdr:col>
      <xdr:colOff>165100</xdr:colOff>
      <xdr:row>59</xdr:row>
      <xdr:rowOff>105591</xdr:rowOff>
    </xdr:to>
    <xdr:sp macro="" textlink="">
      <xdr:nvSpPr>
        <xdr:cNvPr id="371" name="楕円 370"/>
        <xdr:cNvSpPr/>
      </xdr:nvSpPr>
      <xdr:spPr>
        <a:xfrm>
          <a:off x="6921500" y="1011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96718</xdr:rowOff>
    </xdr:from>
    <xdr:ext cx="469744" cy="259045"/>
    <xdr:sp macro="" textlink="">
      <xdr:nvSpPr>
        <xdr:cNvPr id="372" name="テキスト ボックス 371"/>
        <xdr:cNvSpPr txBox="1"/>
      </xdr:nvSpPr>
      <xdr:spPr>
        <a:xfrm>
          <a:off x="6737428"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47528</xdr:rowOff>
    </xdr:from>
    <xdr:to>
      <xdr:col>55</xdr:col>
      <xdr:colOff>0</xdr:colOff>
      <xdr:row>74</xdr:row>
      <xdr:rowOff>108359</xdr:rowOff>
    </xdr:to>
    <xdr:cxnSp macro="">
      <xdr:nvCxnSpPr>
        <xdr:cNvPr id="399" name="直線コネクタ 398"/>
        <xdr:cNvCxnSpPr/>
      </xdr:nvCxnSpPr>
      <xdr:spPr>
        <a:xfrm>
          <a:off x="9639300" y="12734828"/>
          <a:ext cx="838200" cy="6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94277</xdr:rowOff>
    </xdr:from>
    <xdr:to>
      <xdr:col>50</xdr:col>
      <xdr:colOff>114300</xdr:colOff>
      <xdr:row>74</xdr:row>
      <xdr:rowOff>47528</xdr:rowOff>
    </xdr:to>
    <xdr:cxnSp macro="">
      <xdr:nvCxnSpPr>
        <xdr:cNvPr id="402" name="直線コネクタ 401"/>
        <xdr:cNvCxnSpPr/>
      </xdr:nvCxnSpPr>
      <xdr:spPr>
        <a:xfrm>
          <a:off x="8750300" y="12610127"/>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119218</xdr:rowOff>
    </xdr:from>
    <xdr:to>
      <xdr:col>45</xdr:col>
      <xdr:colOff>177800</xdr:colOff>
      <xdr:row>73</xdr:row>
      <xdr:rowOff>94277</xdr:rowOff>
    </xdr:to>
    <xdr:cxnSp macro="">
      <xdr:nvCxnSpPr>
        <xdr:cNvPr id="405" name="直線コネクタ 404"/>
        <xdr:cNvCxnSpPr/>
      </xdr:nvCxnSpPr>
      <xdr:spPr>
        <a:xfrm>
          <a:off x="7861300" y="12463618"/>
          <a:ext cx="889000" cy="14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9055</xdr:rowOff>
    </xdr:from>
    <xdr:to>
      <xdr:col>41</xdr:col>
      <xdr:colOff>50800</xdr:colOff>
      <xdr:row>72</xdr:row>
      <xdr:rowOff>119218</xdr:rowOff>
    </xdr:to>
    <xdr:cxnSp macro="">
      <xdr:nvCxnSpPr>
        <xdr:cNvPr id="408" name="直線コネクタ 407"/>
        <xdr:cNvCxnSpPr/>
      </xdr:nvCxnSpPr>
      <xdr:spPr>
        <a:xfrm>
          <a:off x="6972300" y="12353455"/>
          <a:ext cx="889000" cy="1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57559</xdr:rowOff>
    </xdr:from>
    <xdr:to>
      <xdr:col>55</xdr:col>
      <xdr:colOff>50800</xdr:colOff>
      <xdr:row>74</xdr:row>
      <xdr:rowOff>159159</xdr:rowOff>
    </xdr:to>
    <xdr:sp macro="" textlink="">
      <xdr:nvSpPr>
        <xdr:cNvPr id="418" name="楕円 417"/>
        <xdr:cNvSpPr/>
      </xdr:nvSpPr>
      <xdr:spPr>
        <a:xfrm>
          <a:off x="10426700" y="127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80436</xdr:rowOff>
    </xdr:from>
    <xdr:ext cx="534377" cy="259045"/>
    <xdr:sp macro="" textlink="">
      <xdr:nvSpPr>
        <xdr:cNvPr id="419" name="商工費該当値テキスト"/>
        <xdr:cNvSpPr txBox="1"/>
      </xdr:nvSpPr>
      <xdr:spPr>
        <a:xfrm>
          <a:off x="10528300" y="1259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168178</xdr:rowOff>
    </xdr:from>
    <xdr:to>
      <xdr:col>50</xdr:col>
      <xdr:colOff>165100</xdr:colOff>
      <xdr:row>74</xdr:row>
      <xdr:rowOff>98328</xdr:rowOff>
    </xdr:to>
    <xdr:sp macro="" textlink="">
      <xdr:nvSpPr>
        <xdr:cNvPr id="420" name="楕円 419"/>
        <xdr:cNvSpPr/>
      </xdr:nvSpPr>
      <xdr:spPr>
        <a:xfrm>
          <a:off x="9588500" y="126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114855</xdr:rowOff>
    </xdr:from>
    <xdr:ext cx="534377" cy="259045"/>
    <xdr:sp macro="" textlink="">
      <xdr:nvSpPr>
        <xdr:cNvPr id="421" name="テキスト ボックス 420"/>
        <xdr:cNvSpPr txBox="1"/>
      </xdr:nvSpPr>
      <xdr:spPr>
        <a:xfrm>
          <a:off x="9372111" y="124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43477</xdr:rowOff>
    </xdr:from>
    <xdr:to>
      <xdr:col>46</xdr:col>
      <xdr:colOff>38100</xdr:colOff>
      <xdr:row>73</xdr:row>
      <xdr:rowOff>145077</xdr:rowOff>
    </xdr:to>
    <xdr:sp macro="" textlink="">
      <xdr:nvSpPr>
        <xdr:cNvPr id="422" name="楕円 421"/>
        <xdr:cNvSpPr/>
      </xdr:nvSpPr>
      <xdr:spPr>
        <a:xfrm>
          <a:off x="8699500" y="125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161604</xdr:rowOff>
    </xdr:from>
    <xdr:ext cx="534377" cy="259045"/>
    <xdr:sp macro="" textlink="">
      <xdr:nvSpPr>
        <xdr:cNvPr id="423" name="テキスト ボックス 422"/>
        <xdr:cNvSpPr txBox="1"/>
      </xdr:nvSpPr>
      <xdr:spPr>
        <a:xfrm>
          <a:off x="8483111" y="1233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68418</xdr:rowOff>
    </xdr:from>
    <xdr:to>
      <xdr:col>41</xdr:col>
      <xdr:colOff>101600</xdr:colOff>
      <xdr:row>72</xdr:row>
      <xdr:rowOff>170018</xdr:rowOff>
    </xdr:to>
    <xdr:sp macro="" textlink="">
      <xdr:nvSpPr>
        <xdr:cNvPr id="424" name="楕円 423"/>
        <xdr:cNvSpPr/>
      </xdr:nvSpPr>
      <xdr:spPr>
        <a:xfrm>
          <a:off x="7810500" y="1241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15095</xdr:rowOff>
    </xdr:from>
    <xdr:ext cx="534377" cy="259045"/>
    <xdr:sp macro="" textlink="">
      <xdr:nvSpPr>
        <xdr:cNvPr id="425" name="テキスト ボックス 424"/>
        <xdr:cNvSpPr txBox="1"/>
      </xdr:nvSpPr>
      <xdr:spPr>
        <a:xfrm>
          <a:off x="7594111" y="121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129705</xdr:rowOff>
    </xdr:from>
    <xdr:to>
      <xdr:col>36</xdr:col>
      <xdr:colOff>165100</xdr:colOff>
      <xdr:row>72</xdr:row>
      <xdr:rowOff>59855</xdr:rowOff>
    </xdr:to>
    <xdr:sp macro="" textlink="">
      <xdr:nvSpPr>
        <xdr:cNvPr id="426" name="楕円 425"/>
        <xdr:cNvSpPr/>
      </xdr:nvSpPr>
      <xdr:spPr>
        <a:xfrm>
          <a:off x="6921500" y="123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76382</xdr:rowOff>
    </xdr:from>
    <xdr:ext cx="534377" cy="259045"/>
    <xdr:sp macro="" textlink="">
      <xdr:nvSpPr>
        <xdr:cNvPr id="427" name="テキスト ボックス 426"/>
        <xdr:cNvSpPr txBox="1"/>
      </xdr:nvSpPr>
      <xdr:spPr>
        <a:xfrm>
          <a:off x="6705111" y="1207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72366</xdr:rowOff>
    </xdr:from>
    <xdr:to>
      <xdr:col>55</xdr:col>
      <xdr:colOff>0</xdr:colOff>
      <xdr:row>98</xdr:row>
      <xdr:rowOff>80969</xdr:rowOff>
    </xdr:to>
    <xdr:cxnSp macro="">
      <xdr:nvCxnSpPr>
        <xdr:cNvPr id="456" name="直線コネクタ 455"/>
        <xdr:cNvCxnSpPr/>
      </xdr:nvCxnSpPr>
      <xdr:spPr>
        <a:xfrm flipV="1">
          <a:off x="9639300" y="16874466"/>
          <a:ext cx="8382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80969</xdr:rowOff>
    </xdr:from>
    <xdr:to>
      <xdr:col>50</xdr:col>
      <xdr:colOff>114300</xdr:colOff>
      <xdr:row>98</xdr:row>
      <xdr:rowOff>108347</xdr:rowOff>
    </xdr:to>
    <xdr:cxnSp macro="">
      <xdr:nvCxnSpPr>
        <xdr:cNvPr id="459" name="直線コネクタ 458"/>
        <xdr:cNvCxnSpPr/>
      </xdr:nvCxnSpPr>
      <xdr:spPr>
        <a:xfrm flipV="1">
          <a:off x="8750300" y="16883069"/>
          <a:ext cx="889000" cy="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104904</xdr:rowOff>
    </xdr:from>
    <xdr:to>
      <xdr:col>45</xdr:col>
      <xdr:colOff>177800</xdr:colOff>
      <xdr:row>98</xdr:row>
      <xdr:rowOff>108347</xdr:rowOff>
    </xdr:to>
    <xdr:cxnSp macro="">
      <xdr:nvCxnSpPr>
        <xdr:cNvPr id="462" name="直線コネクタ 461"/>
        <xdr:cNvCxnSpPr/>
      </xdr:nvCxnSpPr>
      <xdr:spPr>
        <a:xfrm>
          <a:off x="7861300" y="16907004"/>
          <a:ext cx="8890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93602</xdr:rowOff>
    </xdr:from>
    <xdr:to>
      <xdr:col>41</xdr:col>
      <xdr:colOff>50800</xdr:colOff>
      <xdr:row>98</xdr:row>
      <xdr:rowOff>104904</xdr:rowOff>
    </xdr:to>
    <xdr:cxnSp macro="">
      <xdr:nvCxnSpPr>
        <xdr:cNvPr id="465" name="直線コネクタ 464"/>
        <xdr:cNvCxnSpPr/>
      </xdr:nvCxnSpPr>
      <xdr:spPr>
        <a:xfrm>
          <a:off x="6972300" y="16895702"/>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21566</xdr:rowOff>
    </xdr:from>
    <xdr:to>
      <xdr:col>55</xdr:col>
      <xdr:colOff>50800</xdr:colOff>
      <xdr:row>98</xdr:row>
      <xdr:rowOff>123166</xdr:rowOff>
    </xdr:to>
    <xdr:sp macro="" textlink="">
      <xdr:nvSpPr>
        <xdr:cNvPr id="475" name="楕円 474"/>
        <xdr:cNvSpPr/>
      </xdr:nvSpPr>
      <xdr:spPr>
        <a:xfrm>
          <a:off x="10426700" y="168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30169</xdr:rowOff>
    </xdr:from>
    <xdr:to>
      <xdr:col>50</xdr:col>
      <xdr:colOff>165100</xdr:colOff>
      <xdr:row>98</xdr:row>
      <xdr:rowOff>131769</xdr:rowOff>
    </xdr:to>
    <xdr:sp macro="" textlink="">
      <xdr:nvSpPr>
        <xdr:cNvPr id="477" name="楕円 476"/>
        <xdr:cNvSpPr/>
      </xdr:nvSpPr>
      <xdr:spPr>
        <a:xfrm>
          <a:off x="9588500" y="1683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122896</xdr:rowOff>
    </xdr:from>
    <xdr:ext cx="534377" cy="259045"/>
    <xdr:sp macro="" textlink="">
      <xdr:nvSpPr>
        <xdr:cNvPr id="478" name="テキスト ボックス 477"/>
        <xdr:cNvSpPr txBox="1"/>
      </xdr:nvSpPr>
      <xdr:spPr>
        <a:xfrm>
          <a:off x="9372111" y="1692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57547</xdr:rowOff>
    </xdr:from>
    <xdr:to>
      <xdr:col>46</xdr:col>
      <xdr:colOff>38100</xdr:colOff>
      <xdr:row>98</xdr:row>
      <xdr:rowOff>159147</xdr:rowOff>
    </xdr:to>
    <xdr:sp macro="" textlink="">
      <xdr:nvSpPr>
        <xdr:cNvPr id="479" name="楕円 478"/>
        <xdr:cNvSpPr/>
      </xdr:nvSpPr>
      <xdr:spPr>
        <a:xfrm>
          <a:off x="8699500" y="168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150274</xdr:rowOff>
    </xdr:from>
    <xdr:ext cx="534377" cy="259045"/>
    <xdr:sp macro="" textlink="">
      <xdr:nvSpPr>
        <xdr:cNvPr id="480" name="テキスト ボックス 479"/>
        <xdr:cNvSpPr txBox="1"/>
      </xdr:nvSpPr>
      <xdr:spPr>
        <a:xfrm>
          <a:off x="8483111" y="1695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54104</xdr:rowOff>
    </xdr:from>
    <xdr:to>
      <xdr:col>41</xdr:col>
      <xdr:colOff>101600</xdr:colOff>
      <xdr:row>98</xdr:row>
      <xdr:rowOff>155704</xdr:rowOff>
    </xdr:to>
    <xdr:sp macro="" textlink="">
      <xdr:nvSpPr>
        <xdr:cNvPr id="481" name="楕円 480"/>
        <xdr:cNvSpPr/>
      </xdr:nvSpPr>
      <xdr:spPr>
        <a:xfrm>
          <a:off x="7810500" y="1685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146831</xdr:rowOff>
    </xdr:from>
    <xdr:ext cx="534377" cy="259045"/>
    <xdr:sp macro="" textlink="">
      <xdr:nvSpPr>
        <xdr:cNvPr id="482" name="テキスト ボックス 481"/>
        <xdr:cNvSpPr txBox="1"/>
      </xdr:nvSpPr>
      <xdr:spPr>
        <a:xfrm>
          <a:off x="7594111" y="1694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42802</xdr:rowOff>
    </xdr:from>
    <xdr:to>
      <xdr:col>36</xdr:col>
      <xdr:colOff>165100</xdr:colOff>
      <xdr:row>98</xdr:row>
      <xdr:rowOff>144402</xdr:rowOff>
    </xdr:to>
    <xdr:sp macro="" textlink="">
      <xdr:nvSpPr>
        <xdr:cNvPr id="483" name="楕円 482"/>
        <xdr:cNvSpPr/>
      </xdr:nvSpPr>
      <xdr:spPr>
        <a:xfrm>
          <a:off x="6921500" y="168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135529</xdr:rowOff>
    </xdr:from>
    <xdr:ext cx="534377" cy="259045"/>
    <xdr:sp macro="" textlink="">
      <xdr:nvSpPr>
        <xdr:cNvPr id="484" name="テキスト ボックス 483"/>
        <xdr:cNvSpPr txBox="1"/>
      </xdr:nvSpPr>
      <xdr:spPr>
        <a:xfrm>
          <a:off x="6705111" y="169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48351</xdr:rowOff>
    </xdr:from>
    <xdr:to>
      <xdr:col>85</xdr:col>
      <xdr:colOff>127000</xdr:colOff>
      <xdr:row>38</xdr:row>
      <xdr:rowOff>76332</xdr:rowOff>
    </xdr:to>
    <xdr:cxnSp macro="">
      <xdr:nvCxnSpPr>
        <xdr:cNvPr id="512" name="直線コネクタ 511"/>
        <xdr:cNvCxnSpPr/>
      </xdr:nvCxnSpPr>
      <xdr:spPr>
        <a:xfrm flipV="1">
          <a:off x="15481300" y="6563451"/>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66914</xdr:rowOff>
    </xdr:from>
    <xdr:to>
      <xdr:col>81</xdr:col>
      <xdr:colOff>50800</xdr:colOff>
      <xdr:row>38</xdr:row>
      <xdr:rowOff>76332</xdr:rowOff>
    </xdr:to>
    <xdr:cxnSp macro="">
      <xdr:nvCxnSpPr>
        <xdr:cNvPr id="515" name="直線コネクタ 514"/>
        <xdr:cNvCxnSpPr/>
      </xdr:nvCxnSpPr>
      <xdr:spPr>
        <a:xfrm>
          <a:off x="14592300" y="6582014"/>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66914</xdr:rowOff>
    </xdr:from>
    <xdr:to>
      <xdr:col>76</xdr:col>
      <xdr:colOff>114300</xdr:colOff>
      <xdr:row>38</xdr:row>
      <xdr:rowOff>104632</xdr:rowOff>
    </xdr:to>
    <xdr:cxnSp macro="">
      <xdr:nvCxnSpPr>
        <xdr:cNvPr id="518" name="直線コネクタ 517"/>
        <xdr:cNvCxnSpPr/>
      </xdr:nvCxnSpPr>
      <xdr:spPr>
        <a:xfrm flipV="1">
          <a:off x="13703300" y="6582014"/>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80081</xdr:rowOff>
    </xdr:from>
    <xdr:to>
      <xdr:col>71</xdr:col>
      <xdr:colOff>177800</xdr:colOff>
      <xdr:row>38</xdr:row>
      <xdr:rowOff>104632</xdr:rowOff>
    </xdr:to>
    <xdr:cxnSp macro="">
      <xdr:nvCxnSpPr>
        <xdr:cNvPr id="521" name="直線コネクタ 520"/>
        <xdr:cNvCxnSpPr/>
      </xdr:nvCxnSpPr>
      <xdr:spPr>
        <a:xfrm>
          <a:off x="12814300" y="6595181"/>
          <a:ext cx="889000" cy="2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169001</xdr:rowOff>
    </xdr:from>
    <xdr:to>
      <xdr:col>85</xdr:col>
      <xdr:colOff>177800</xdr:colOff>
      <xdr:row>38</xdr:row>
      <xdr:rowOff>99151</xdr:rowOff>
    </xdr:to>
    <xdr:sp macro="" textlink="">
      <xdr:nvSpPr>
        <xdr:cNvPr id="531" name="楕円 530"/>
        <xdr:cNvSpPr/>
      </xdr:nvSpPr>
      <xdr:spPr>
        <a:xfrm>
          <a:off x="16268700" y="651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83928</xdr:rowOff>
    </xdr:from>
    <xdr:ext cx="534377" cy="259045"/>
    <xdr:sp macro="" textlink="">
      <xdr:nvSpPr>
        <xdr:cNvPr id="532" name="消防費該当値テキスト"/>
        <xdr:cNvSpPr txBox="1"/>
      </xdr:nvSpPr>
      <xdr:spPr>
        <a:xfrm>
          <a:off x="16370300" y="642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25532</xdr:rowOff>
    </xdr:from>
    <xdr:to>
      <xdr:col>81</xdr:col>
      <xdr:colOff>101600</xdr:colOff>
      <xdr:row>38</xdr:row>
      <xdr:rowOff>127132</xdr:rowOff>
    </xdr:to>
    <xdr:sp macro="" textlink="">
      <xdr:nvSpPr>
        <xdr:cNvPr id="533" name="楕円 532"/>
        <xdr:cNvSpPr/>
      </xdr:nvSpPr>
      <xdr:spPr>
        <a:xfrm>
          <a:off x="15430500" y="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118259</xdr:rowOff>
    </xdr:from>
    <xdr:ext cx="534377" cy="259045"/>
    <xdr:sp macro="" textlink="">
      <xdr:nvSpPr>
        <xdr:cNvPr id="534" name="テキスト ボックス 533"/>
        <xdr:cNvSpPr txBox="1"/>
      </xdr:nvSpPr>
      <xdr:spPr>
        <a:xfrm>
          <a:off x="15214111" y="66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16114</xdr:rowOff>
    </xdr:from>
    <xdr:to>
      <xdr:col>76</xdr:col>
      <xdr:colOff>165100</xdr:colOff>
      <xdr:row>38</xdr:row>
      <xdr:rowOff>117714</xdr:rowOff>
    </xdr:to>
    <xdr:sp macro="" textlink="">
      <xdr:nvSpPr>
        <xdr:cNvPr id="535" name="楕円 534"/>
        <xdr:cNvSpPr/>
      </xdr:nvSpPr>
      <xdr:spPr>
        <a:xfrm>
          <a:off x="14541500" y="6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108841</xdr:rowOff>
    </xdr:from>
    <xdr:ext cx="534377" cy="259045"/>
    <xdr:sp macro="" textlink="">
      <xdr:nvSpPr>
        <xdr:cNvPr id="536" name="テキスト ボックス 535"/>
        <xdr:cNvSpPr txBox="1"/>
      </xdr:nvSpPr>
      <xdr:spPr>
        <a:xfrm>
          <a:off x="14325111" y="66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53832</xdr:rowOff>
    </xdr:from>
    <xdr:to>
      <xdr:col>72</xdr:col>
      <xdr:colOff>38100</xdr:colOff>
      <xdr:row>38</xdr:row>
      <xdr:rowOff>155432</xdr:rowOff>
    </xdr:to>
    <xdr:sp macro="" textlink="">
      <xdr:nvSpPr>
        <xdr:cNvPr id="537" name="楕円 536"/>
        <xdr:cNvSpPr/>
      </xdr:nvSpPr>
      <xdr:spPr>
        <a:xfrm>
          <a:off x="13652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146559</xdr:rowOff>
    </xdr:from>
    <xdr:ext cx="534377" cy="259045"/>
    <xdr:sp macro="" textlink="">
      <xdr:nvSpPr>
        <xdr:cNvPr id="538" name="テキスト ボックス 537"/>
        <xdr:cNvSpPr txBox="1"/>
      </xdr:nvSpPr>
      <xdr:spPr>
        <a:xfrm>
          <a:off x="13436111" y="66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29281</xdr:rowOff>
    </xdr:from>
    <xdr:to>
      <xdr:col>67</xdr:col>
      <xdr:colOff>101600</xdr:colOff>
      <xdr:row>38</xdr:row>
      <xdr:rowOff>130881</xdr:rowOff>
    </xdr:to>
    <xdr:sp macro="" textlink="">
      <xdr:nvSpPr>
        <xdr:cNvPr id="539" name="楕円 538"/>
        <xdr:cNvSpPr/>
      </xdr:nvSpPr>
      <xdr:spPr>
        <a:xfrm>
          <a:off x="12763500" y="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122008</xdr:rowOff>
    </xdr:from>
    <xdr:ext cx="534377" cy="259045"/>
    <xdr:sp macro="" textlink="">
      <xdr:nvSpPr>
        <xdr:cNvPr id="540" name="テキスト ボックス 539"/>
        <xdr:cNvSpPr txBox="1"/>
      </xdr:nvSpPr>
      <xdr:spPr>
        <a:xfrm>
          <a:off x="12547111" y="66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96593</xdr:rowOff>
    </xdr:from>
    <xdr:to>
      <xdr:col>85</xdr:col>
      <xdr:colOff>127000</xdr:colOff>
      <xdr:row>58</xdr:row>
      <xdr:rowOff>110161</xdr:rowOff>
    </xdr:to>
    <xdr:cxnSp macro="">
      <xdr:nvCxnSpPr>
        <xdr:cNvPr id="572" name="直線コネクタ 571"/>
        <xdr:cNvCxnSpPr/>
      </xdr:nvCxnSpPr>
      <xdr:spPr>
        <a:xfrm flipV="1">
          <a:off x="15481300" y="9869243"/>
          <a:ext cx="838200" cy="18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106521</xdr:rowOff>
    </xdr:from>
    <xdr:to>
      <xdr:col>81</xdr:col>
      <xdr:colOff>50800</xdr:colOff>
      <xdr:row>58</xdr:row>
      <xdr:rowOff>110161</xdr:rowOff>
    </xdr:to>
    <xdr:cxnSp macro="">
      <xdr:nvCxnSpPr>
        <xdr:cNvPr id="575" name="直線コネクタ 574"/>
        <xdr:cNvCxnSpPr/>
      </xdr:nvCxnSpPr>
      <xdr:spPr>
        <a:xfrm>
          <a:off x="14592300" y="10050621"/>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145317</xdr:rowOff>
    </xdr:from>
    <xdr:to>
      <xdr:col>76</xdr:col>
      <xdr:colOff>114300</xdr:colOff>
      <xdr:row>58</xdr:row>
      <xdr:rowOff>106521</xdr:rowOff>
    </xdr:to>
    <xdr:cxnSp macro="">
      <xdr:nvCxnSpPr>
        <xdr:cNvPr id="578" name="直線コネクタ 577"/>
        <xdr:cNvCxnSpPr/>
      </xdr:nvCxnSpPr>
      <xdr:spPr>
        <a:xfrm>
          <a:off x="13703300" y="9746517"/>
          <a:ext cx="889000" cy="3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145317</xdr:rowOff>
    </xdr:from>
    <xdr:to>
      <xdr:col>71</xdr:col>
      <xdr:colOff>177800</xdr:colOff>
      <xdr:row>57</xdr:row>
      <xdr:rowOff>36683</xdr:rowOff>
    </xdr:to>
    <xdr:cxnSp macro="">
      <xdr:nvCxnSpPr>
        <xdr:cNvPr id="581" name="直線コネクタ 580"/>
        <xdr:cNvCxnSpPr/>
      </xdr:nvCxnSpPr>
      <xdr:spPr>
        <a:xfrm flipV="1">
          <a:off x="12814300" y="9746517"/>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45793</xdr:rowOff>
    </xdr:from>
    <xdr:to>
      <xdr:col>85</xdr:col>
      <xdr:colOff>177800</xdr:colOff>
      <xdr:row>57</xdr:row>
      <xdr:rowOff>147393</xdr:rowOff>
    </xdr:to>
    <xdr:sp macro="" textlink="">
      <xdr:nvSpPr>
        <xdr:cNvPr id="591" name="楕円 590"/>
        <xdr:cNvSpPr/>
      </xdr:nvSpPr>
      <xdr:spPr>
        <a:xfrm>
          <a:off x="16268700" y="98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24220</xdr:rowOff>
    </xdr:from>
    <xdr:ext cx="534377" cy="259045"/>
    <xdr:sp macro="" textlink="">
      <xdr:nvSpPr>
        <xdr:cNvPr id="592" name="教育費該当値テキスト"/>
        <xdr:cNvSpPr txBox="1"/>
      </xdr:nvSpPr>
      <xdr:spPr>
        <a:xfrm>
          <a:off x="16370300" y="97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59361</xdr:rowOff>
    </xdr:from>
    <xdr:to>
      <xdr:col>81</xdr:col>
      <xdr:colOff>101600</xdr:colOff>
      <xdr:row>58</xdr:row>
      <xdr:rowOff>160961</xdr:rowOff>
    </xdr:to>
    <xdr:sp macro="" textlink="">
      <xdr:nvSpPr>
        <xdr:cNvPr id="593" name="楕円 592"/>
        <xdr:cNvSpPr/>
      </xdr:nvSpPr>
      <xdr:spPr>
        <a:xfrm>
          <a:off x="15430500" y="100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152088</xdr:rowOff>
    </xdr:from>
    <xdr:ext cx="534377" cy="259045"/>
    <xdr:sp macro="" textlink="">
      <xdr:nvSpPr>
        <xdr:cNvPr id="594" name="テキスト ボックス 593"/>
        <xdr:cNvSpPr txBox="1"/>
      </xdr:nvSpPr>
      <xdr:spPr>
        <a:xfrm>
          <a:off x="15214111" y="100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55721</xdr:rowOff>
    </xdr:from>
    <xdr:to>
      <xdr:col>76</xdr:col>
      <xdr:colOff>165100</xdr:colOff>
      <xdr:row>58</xdr:row>
      <xdr:rowOff>157321</xdr:rowOff>
    </xdr:to>
    <xdr:sp macro="" textlink="">
      <xdr:nvSpPr>
        <xdr:cNvPr id="595" name="楕円 594"/>
        <xdr:cNvSpPr/>
      </xdr:nvSpPr>
      <xdr:spPr>
        <a:xfrm>
          <a:off x="14541500" y="99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148448</xdr:rowOff>
    </xdr:from>
    <xdr:ext cx="534377" cy="259045"/>
    <xdr:sp macro="" textlink="">
      <xdr:nvSpPr>
        <xdr:cNvPr id="596" name="テキスト ボックス 595"/>
        <xdr:cNvSpPr txBox="1"/>
      </xdr:nvSpPr>
      <xdr:spPr>
        <a:xfrm>
          <a:off x="14325111" y="100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94517</xdr:rowOff>
    </xdr:from>
    <xdr:to>
      <xdr:col>72</xdr:col>
      <xdr:colOff>38100</xdr:colOff>
      <xdr:row>57</xdr:row>
      <xdr:rowOff>24667</xdr:rowOff>
    </xdr:to>
    <xdr:sp macro="" textlink="">
      <xdr:nvSpPr>
        <xdr:cNvPr id="597" name="楕円 596"/>
        <xdr:cNvSpPr/>
      </xdr:nvSpPr>
      <xdr:spPr>
        <a:xfrm>
          <a:off x="13652500" y="96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41194</xdr:rowOff>
    </xdr:from>
    <xdr:ext cx="534377" cy="259045"/>
    <xdr:sp macro="" textlink="">
      <xdr:nvSpPr>
        <xdr:cNvPr id="598" name="テキスト ボックス 597"/>
        <xdr:cNvSpPr txBox="1"/>
      </xdr:nvSpPr>
      <xdr:spPr>
        <a:xfrm>
          <a:off x="13436111" y="94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157333</xdr:rowOff>
    </xdr:from>
    <xdr:to>
      <xdr:col>67</xdr:col>
      <xdr:colOff>101600</xdr:colOff>
      <xdr:row>57</xdr:row>
      <xdr:rowOff>87483</xdr:rowOff>
    </xdr:to>
    <xdr:sp macro="" textlink="">
      <xdr:nvSpPr>
        <xdr:cNvPr id="599" name="楕円 598"/>
        <xdr:cNvSpPr/>
      </xdr:nvSpPr>
      <xdr:spPr>
        <a:xfrm>
          <a:off x="12763500" y="97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78610</xdr:rowOff>
    </xdr:from>
    <xdr:ext cx="534377" cy="259045"/>
    <xdr:sp macro="" textlink="">
      <xdr:nvSpPr>
        <xdr:cNvPr id="600" name="テキスト ボックス 599"/>
        <xdr:cNvSpPr txBox="1"/>
      </xdr:nvSpPr>
      <xdr:spPr>
        <a:xfrm>
          <a:off x="12547111" y="985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41135</xdr:rowOff>
    </xdr:from>
    <xdr:to>
      <xdr:col>81</xdr:col>
      <xdr:colOff>50800</xdr:colOff>
      <xdr:row>79</xdr:row>
      <xdr:rowOff>44450</xdr:rowOff>
    </xdr:to>
    <xdr:cxnSp macro="">
      <xdr:nvCxnSpPr>
        <xdr:cNvPr id="632" name="直線コネクタ 631"/>
        <xdr:cNvCxnSpPr/>
      </xdr:nvCxnSpPr>
      <xdr:spPr>
        <a:xfrm>
          <a:off x="14592300" y="13585685"/>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18796</xdr:rowOff>
    </xdr:from>
    <xdr:to>
      <xdr:col>76</xdr:col>
      <xdr:colOff>114300</xdr:colOff>
      <xdr:row>79</xdr:row>
      <xdr:rowOff>41135</xdr:rowOff>
    </xdr:to>
    <xdr:cxnSp macro="">
      <xdr:nvCxnSpPr>
        <xdr:cNvPr id="635" name="直線コネクタ 634"/>
        <xdr:cNvCxnSpPr/>
      </xdr:nvCxnSpPr>
      <xdr:spPr>
        <a:xfrm>
          <a:off x="13703300" y="13563346"/>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18796</xdr:rowOff>
    </xdr:from>
    <xdr:to>
      <xdr:col>71</xdr:col>
      <xdr:colOff>177800</xdr:colOff>
      <xdr:row>79</xdr:row>
      <xdr:rowOff>44450</xdr:rowOff>
    </xdr:to>
    <xdr:cxnSp macro="">
      <xdr:nvCxnSpPr>
        <xdr:cNvPr id="638" name="直線コネクタ 637"/>
        <xdr:cNvCxnSpPr/>
      </xdr:nvCxnSpPr>
      <xdr:spPr>
        <a:xfrm flipV="1">
          <a:off x="12814300" y="13563346"/>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161785</xdr:rowOff>
    </xdr:from>
    <xdr:to>
      <xdr:col>76</xdr:col>
      <xdr:colOff>165100</xdr:colOff>
      <xdr:row>79</xdr:row>
      <xdr:rowOff>91935</xdr:rowOff>
    </xdr:to>
    <xdr:sp macro="" textlink="">
      <xdr:nvSpPr>
        <xdr:cNvPr id="652" name="楕円 651"/>
        <xdr:cNvSpPr/>
      </xdr:nvSpPr>
      <xdr:spPr>
        <a:xfrm>
          <a:off x="145415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83062</xdr:rowOff>
    </xdr:from>
    <xdr:ext cx="378565" cy="259045"/>
    <xdr:sp macro="" textlink="">
      <xdr:nvSpPr>
        <xdr:cNvPr id="653" name="テキスト ボックス 652"/>
        <xdr:cNvSpPr txBox="1"/>
      </xdr:nvSpPr>
      <xdr:spPr>
        <a:xfrm>
          <a:off x="14403017" y="1362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139446</xdr:rowOff>
    </xdr:from>
    <xdr:to>
      <xdr:col>72</xdr:col>
      <xdr:colOff>38100</xdr:colOff>
      <xdr:row>79</xdr:row>
      <xdr:rowOff>69596</xdr:rowOff>
    </xdr:to>
    <xdr:sp macro="" textlink="">
      <xdr:nvSpPr>
        <xdr:cNvPr id="654" name="楕円 653"/>
        <xdr:cNvSpPr/>
      </xdr:nvSpPr>
      <xdr:spPr>
        <a:xfrm>
          <a:off x="13652500" y="135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60723</xdr:rowOff>
    </xdr:from>
    <xdr:ext cx="469744" cy="259045"/>
    <xdr:sp macro="" textlink="">
      <xdr:nvSpPr>
        <xdr:cNvPr id="655" name="テキスト ボックス 654"/>
        <xdr:cNvSpPr txBox="1"/>
      </xdr:nvSpPr>
      <xdr:spPr>
        <a:xfrm>
          <a:off x="13468428" y="136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124253</xdr:rowOff>
    </xdr:from>
    <xdr:to>
      <xdr:col>85</xdr:col>
      <xdr:colOff>127000</xdr:colOff>
      <xdr:row>95</xdr:row>
      <xdr:rowOff>24518</xdr:rowOff>
    </xdr:to>
    <xdr:cxnSp macro="">
      <xdr:nvCxnSpPr>
        <xdr:cNvPr id="688" name="直線コネクタ 687"/>
        <xdr:cNvCxnSpPr/>
      </xdr:nvCxnSpPr>
      <xdr:spPr>
        <a:xfrm>
          <a:off x="15481300" y="16240553"/>
          <a:ext cx="838200" cy="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117362</xdr:rowOff>
    </xdr:from>
    <xdr:to>
      <xdr:col>81</xdr:col>
      <xdr:colOff>50800</xdr:colOff>
      <xdr:row>94</xdr:row>
      <xdr:rowOff>124253</xdr:rowOff>
    </xdr:to>
    <xdr:cxnSp macro="">
      <xdr:nvCxnSpPr>
        <xdr:cNvPr id="691" name="直線コネクタ 690"/>
        <xdr:cNvCxnSpPr/>
      </xdr:nvCxnSpPr>
      <xdr:spPr>
        <a:xfrm>
          <a:off x="14592300" y="16233662"/>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96968</xdr:rowOff>
    </xdr:from>
    <xdr:to>
      <xdr:col>76</xdr:col>
      <xdr:colOff>114300</xdr:colOff>
      <xdr:row>94</xdr:row>
      <xdr:rowOff>117362</xdr:rowOff>
    </xdr:to>
    <xdr:cxnSp macro="">
      <xdr:nvCxnSpPr>
        <xdr:cNvPr id="694" name="直線コネクタ 693"/>
        <xdr:cNvCxnSpPr/>
      </xdr:nvCxnSpPr>
      <xdr:spPr>
        <a:xfrm>
          <a:off x="13703300" y="16213268"/>
          <a:ext cx="889000" cy="2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96968</xdr:rowOff>
    </xdr:from>
    <xdr:to>
      <xdr:col>71</xdr:col>
      <xdr:colOff>177800</xdr:colOff>
      <xdr:row>94</xdr:row>
      <xdr:rowOff>123093</xdr:rowOff>
    </xdr:to>
    <xdr:cxnSp macro="">
      <xdr:nvCxnSpPr>
        <xdr:cNvPr id="697" name="直線コネクタ 696"/>
        <xdr:cNvCxnSpPr/>
      </xdr:nvCxnSpPr>
      <xdr:spPr>
        <a:xfrm flipV="1">
          <a:off x="12814300" y="162132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145168</xdr:rowOff>
    </xdr:from>
    <xdr:to>
      <xdr:col>85</xdr:col>
      <xdr:colOff>177800</xdr:colOff>
      <xdr:row>95</xdr:row>
      <xdr:rowOff>75318</xdr:rowOff>
    </xdr:to>
    <xdr:sp macro="" textlink="">
      <xdr:nvSpPr>
        <xdr:cNvPr id="707" name="楕円 706"/>
        <xdr:cNvSpPr/>
      </xdr:nvSpPr>
      <xdr:spPr>
        <a:xfrm>
          <a:off x="16268700" y="16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168045</xdr:rowOff>
    </xdr:from>
    <xdr:ext cx="534377" cy="259045"/>
    <xdr:sp macro="" textlink="">
      <xdr:nvSpPr>
        <xdr:cNvPr id="708" name="公債費該当値テキスト"/>
        <xdr:cNvSpPr txBox="1"/>
      </xdr:nvSpPr>
      <xdr:spPr>
        <a:xfrm>
          <a:off x="16370300" y="161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73453</xdr:rowOff>
    </xdr:from>
    <xdr:to>
      <xdr:col>81</xdr:col>
      <xdr:colOff>101600</xdr:colOff>
      <xdr:row>95</xdr:row>
      <xdr:rowOff>3603</xdr:rowOff>
    </xdr:to>
    <xdr:sp macro="" textlink="">
      <xdr:nvSpPr>
        <xdr:cNvPr id="709" name="楕円 708"/>
        <xdr:cNvSpPr/>
      </xdr:nvSpPr>
      <xdr:spPr>
        <a:xfrm>
          <a:off x="15430500" y="161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20130</xdr:rowOff>
    </xdr:from>
    <xdr:ext cx="534377" cy="259045"/>
    <xdr:sp macro="" textlink="">
      <xdr:nvSpPr>
        <xdr:cNvPr id="710" name="テキスト ボックス 709"/>
        <xdr:cNvSpPr txBox="1"/>
      </xdr:nvSpPr>
      <xdr:spPr>
        <a:xfrm>
          <a:off x="15214111" y="159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66562</xdr:rowOff>
    </xdr:from>
    <xdr:to>
      <xdr:col>76</xdr:col>
      <xdr:colOff>165100</xdr:colOff>
      <xdr:row>94</xdr:row>
      <xdr:rowOff>168162</xdr:rowOff>
    </xdr:to>
    <xdr:sp macro="" textlink="">
      <xdr:nvSpPr>
        <xdr:cNvPr id="711" name="楕円 710"/>
        <xdr:cNvSpPr/>
      </xdr:nvSpPr>
      <xdr:spPr>
        <a:xfrm>
          <a:off x="14541500" y="161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13239</xdr:rowOff>
    </xdr:from>
    <xdr:ext cx="534377" cy="259045"/>
    <xdr:sp macro="" textlink="">
      <xdr:nvSpPr>
        <xdr:cNvPr id="712" name="テキスト ボックス 711"/>
        <xdr:cNvSpPr txBox="1"/>
      </xdr:nvSpPr>
      <xdr:spPr>
        <a:xfrm>
          <a:off x="14325111" y="159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46168</xdr:rowOff>
    </xdr:from>
    <xdr:to>
      <xdr:col>72</xdr:col>
      <xdr:colOff>38100</xdr:colOff>
      <xdr:row>94</xdr:row>
      <xdr:rowOff>147768</xdr:rowOff>
    </xdr:to>
    <xdr:sp macro="" textlink="">
      <xdr:nvSpPr>
        <xdr:cNvPr id="713" name="楕円 712"/>
        <xdr:cNvSpPr/>
      </xdr:nvSpPr>
      <xdr:spPr>
        <a:xfrm>
          <a:off x="13652500" y="161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164295</xdr:rowOff>
    </xdr:from>
    <xdr:ext cx="534377" cy="259045"/>
    <xdr:sp macro="" textlink="">
      <xdr:nvSpPr>
        <xdr:cNvPr id="714" name="テキスト ボックス 713"/>
        <xdr:cNvSpPr txBox="1"/>
      </xdr:nvSpPr>
      <xdr:spPr>
        <a:xfrm>
          <a:off x="13436111" y="1593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72293</xdr:rowOff>
    </xdr:from>
    <xdr:to>
      <xdr:col>67</xdr:col>
      <xdr:colOff>101600</xdr:colOff>
      <xdr:row>95</xdr:row>
      <xdr:rowOff>2443</xdr:rowOff>
    </xdr:to>
    <xdr:sp macro="" textlink="">
      <xdr:nvSpPr>
        <xdr:cNvPr id="715" name="楕円 714"/>
        <xdr:cNvSpPr/>
      </xdr:nvSpPr>
      <xdr:spPr>
        <a:xfrm>
          <a:off x="12763500" y="161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18970</xdr:rowOff>
    </xdr:from>
    <xdr:ext cx="534377" cy="259045"/>
    <xdr:sp macro="" textlink="">
      <xdr:nvSpPr>
        <xdr:cNvPr id="716" name="テキスト ボックス 715"/>
        <xdr:cNvSpPr txBox="1"/>
      </xdr:nvSpPr>
      <xdr:spPr>
        <a:xfrm>
          <a:off x="12547111" y="1596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：自立支援等給付費など扶助費の増などにより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、類似団体の平均値は下回っている。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商工費：市内企業に対する市独自の補助金のほか、制度資金の貸付（預託金）や利子補給などを実施している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、類似団体の平均値を大きく上回っている。</a:t>
          </a:r>
          <a:endParaRPr kumimoji="0"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中</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学校</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エアコン設置工事の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皆</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などにより、前年度に比べ</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増となったものの、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類似団体の平均値を下回っている。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公債費：減少しているものの、類似団体や全国の平均値を上回っている。公債費の増加は、財政の硬直化を招くことから、引き続き、キャップ制の徹底による地方債残高の抑制を図るとともに、</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事業の緊急性や優先度のほか、後年度の財政負担の影響等を十分検討したうえで、市債の適正な発行と管理を行い、健全財政の維持に努める。</a:t>
          </a:r>
          <a:endParaRPr lang="ja-JP" altLang="ja-JP" sz="16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令和元年度の実質収支額は６７６百万円となり、単年度収支では前年度から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１７百万円増となった。また、財政調整基金残高は、決算余剰金を２６０百万円積立てたことなどにより、１，４７３百万円となった。</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全国的に自然災害が多発している状況や新型コロナウイルス感染症による影響が不透明であること等を考慮すると、将来起こりうるリスクに適切に対応できるよう基金残高の確保についてより一層留意する必要があるこ</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から、将来にわたる安定した財政運営の推進に向け、引き続き基金の残高確保に努める。</a:t>
          </a:r>
          <a:endParaRPr lang="ja-JP" altLang="ja-JP" sz="16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地域開発事業特別会計を除く全ての会計において、実質収支が黒字となっており、実質赤字比率、連結実質赤字比率ともに数値無しとなっている。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地域開発事業特別会計では、市事業の先行取得用地を保有しているが、事業化の際には一般会計へ持ち替えを行うことにより、赤字額の削減に努める。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一般会計はもとより、その他の特別会計及び企業会計においても、引き続き、経営の健全化に向けた取組みに努める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R16" sqref="R16:V16"/>
    </sheetView>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3"/>
      <c r="DK3" s="183"/>
      <c r="DL3" s="183"/>
      <c r="DM3" s="183"/>
      <c r="DN3" s="183"/>
      <c r="DO3" s="183"/>
    </row>
    <row r="4" spans="1:119" ht="18.75" customHeight="1" x14ac:dyDescent="0.15">
      <c r="A4" s="184"/>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20184238</v>
      </c>
      <c r="BO4" s="431"/>
      <c r="BP4" s="431"/>
      <c r="BQ4" s="431"/>
      <c r="BR4" s="431"/>
      <c r="BS4" s="431"/>
      <c r="BT4" s="431"/>
      <c r="BU4" s="432"/>
      <c r="BV4" s="430">
        <v>19172108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6.1</v>
      </c>
      <c r="DC4" s="437"/>
      <c r="DD4" s="437"/>
      <c r="DE4" s="437"/>
      <c r="DF4" s="437"/>
      <c r="DG4" s="437"/>
      <c r="DH4" s="437"/>
      <c r="DI4" s="438"/>
      <c r="DJ4" s="183"/>
      <c r="DK4" s="183"/>
      <c r="DL4" s="183"/>
      <c r="DM4" s="183"/>
      <c r="DN4" s="183"/>
      <c r="DO4" s="183"/>
    </row>
    <row r="5" spans="1:119" ht="18.75" customHeight="1" x14ac:dyDescent="0.15">
      <c r="A5" s="184"/>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19362435</v>
      </c>
      <c r="BO5" s="468"/>
      <c r="BP5" s="468"/>
      <c r="BQ5" s="468"/>
      <c r="BR5" s="468"/>
      <c r="BS5" s="468"/>
      <c r="BT5" s="468"/>
      <c r="BU5" s="469"/>
      <c r="BV5" s="467">
        <v>18425556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90.8</v>
      </c>
      <c r="DC5" s="465"/>
      <c r="DD5" s="465"/>
      <c r="DE5" s="465"/>
      <c r="DF5" s="465"/>
      <c r="DG5" s="465"/>
      <c r="DH5" s="465"/>
      <c r="DI5" s="466"/>
      <c r="DJ5" s="183"/>
      <c r="DK5" s="183"/>
      <c r="DL5" s="183"/>
      <c r="DM5" s="183"/>
      <c r="DN5" s="183"/>
      <c r="DO5" s="183"/>
    </row>
    <row r="6" spans="1:119" ht="18.75" customHeight="1" x14ac:dyDescent="0.15">
      <c r="A6" s="184"/>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821803</v>
      </c>
      <c r="BO6" s="468"/>
      <c r="BP6" s="468"/>
      <c r="BQ6" s="468"/>
      <c r="BR6" s="468"/>
      <c r="BS6" s="468"/>
      <c r="BT6" s="468"/>
      <c r="BU6" s="469"/>
      <c r="BV6" s="467">
        <v>746552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94.7</v>
      </c>
      <c r="CU6" s="505"/>
      <c r="CV6" s="505"/>
      <c r="CW6" s="505"/>
      <c r="CX6" s="505"/>
      <c r="CY6" s="505"/>
      <c r="CZ6" s="505"/>
      <c r="DA6" s="506"/>
      <c r="DB6" s="504">
        <v>97</v>
      </c>
      <c r="DC6" s="505"/>
      <c r="DD6" s="505"/>
      <c r="DE6" s="505"/>
      <c r="DF6" s="505"/>
      <c r="DG6" s="505"/>
      <c r="DH6" s="505"/>
      <c r="DI6" s="506"/>
      <c r="DJ6" s="183"/>
      <c r="DK6" s="183"/>
      <c r="DL6" s="183"/>
      <c r="DM6" s="183"/>
      <c r="DN6" s="183"/>
      <c r="DO6" s="183"/>
    </row>
    <row r="7" spans="1:119" ht="18.75" customHeight="1" x14ac:dyDescent="0.15">
      <c r="A7" s="184"/>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86081</v>
      </c>
      <c r="BO7" s="468"/>
      <c r="BP7" s="468"/>
      <c r="BQ7" s="468"/>
      <c r="BR7" s="468"/>
      <c r="BS7" s="468"/>
      <c r="BT7" s="468"/>
      <c r="BU7" s="469"/>
      <c r="BV7" s="467">
        <v>36603</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11750683</v>
      </c>
      <c r="CU7" s="468"/>
      <c r="CV7" s="468"/>
      <c r="CW7" s="468"/>
      <c r="CX7" s="468"/>
      <c r="CY7" s="468"/>
      <c r="CZ7" s="468"/>
      <c r="DA7" s="469"/>
      <c r="DB7" s="467">
        <v>11692995</v>
      </c>
      <c r="DC7" s="468"/>
      <c r="DD7" s="468"/>
      <c r="DE7" s="468"/>
      <c r="DF7" s="468"/>
      <c r="DG7" s="468"/>
      <c r="DH7" s="468"/>
      <c r="DI7" s="469"/>
      <c r="DJ7" s="183"/>
      <c r="DK7" s="183"/>
      <c r="DL7" s="183"/>
      <c r="DM7" s="183"/>
      <c r="DN7" s="183"/>
      <c r="DO7" s="183"/>
    </row>
    <row r="8" spans="1:119" ht="18.75" customHeight="1" thickBot="1" x14ac:dyDescent="0.2">
      <c r="A8" s="184"/>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735722</v>
      </c>
      <c r="BO8" s="468"/>
      <c r="BP8" s="468"/>
      <c r="BQ8" s="468"/>
      <c r="BR8" s="468"/>
      <c r="BS8" s="468"/>
      <c r="BT8" s="468"/>
      <c r="BU8" s="469"/>
      <c r="BV8" s="467">
        <v>709949</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0.65</v>
      </c>
      <c r="CU8" s="508"/>
      <c r="CV8" s="508"/>
      <c r="CW8" s="508"/>
      <c r="CX8" s="508"/>
      <c r="CY8" s="508"/>
      <c r="CZ8" s="508"/>
      <c r="DA8" s="509"/>
      <c r="DB8" s="507">
        <v>0.66</v>
      </c>
      <c r="DC8" s="508"/>
      <c r="DD8" s="508"/>
      <c r="DE8" s="508"/>
      <c r="DF8" s="508"/>
      <c r="DG8" s="508"/>
      <c r="DH8" s="508"/>
      <c r="DI8" s="509"/>
      <c r="DJ8" s="183"/>
      <c r="DK8" s="183"/>
      <c r="DL8" s="183"/>
      <c r="DM8" s="183"/>
      <c r="DN8" s="183"/>
      <c r="DO8" s="183"/>
    </row>
    <row r="9" spans="1:119" ht="18.75" customHeight="1" thickBot="1" x14ac:dyDescent="0.2">
      <c r="A9" s="184"/>
      <c r="B9" s="461" t="s">
        <v>113</v>
      </c>
      <c r="C9" s="462"/>
      <c r="D9" s="462"/>
      <c r="E9" s="462"/>
      <c r="F9" s="462"/>
      <c r="G9" s="462"/>
      <c r="H9" s="462"/>
      <c r="I9" s="462"/>
      <c r="J9" s="462"/>
      <c r="K9" s="510"/>
      <c r="L9" s="511" t="s">
        <v>114</v>
      </c>
      <c r="M9" s="512"/>
      <c r="N9" s="512"/>
      <c r="O9" s="512"/>
      <c r="P9" s="512"/>
      <c r="Q9" s="513"/>
      <c r="R9" s="514">
        <v>50128</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25773</v>
      </c>
      <c r="BO9" s="468"/>
      <c r="BP9" s="468"/>
      <c r="BQ9" s="468"/>
      <c r="BR9" s="468"/>
      <c r="BS9" s="468"/>
      <c r="BT9" s="468"/>
      <c r="BU9" s="469"/>
      <c r="BV9" s="467">
        <v>-20994</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16.100000000000001</v>
      </c>
      <c r="CU9" s="465"/>
      <c r="CV9" s="465"/>
      <c r="CW9" s="465"/>
      <c r="CX9" s="465"/>
      <c r="CY9" s="465"/>
      <c r="CZ9" s="465"/>
      <c r="DA9" s="466"/>
      <c r="DB9" s="464">
        <v>17.899999999999999</v>
      </c>
      <c r="DC9" s="465"/>
      <c r="DD9" s="465"/>
      <c r="DE9" s="465"/>
      <c r="DF9" s="465"/>
      <c r="DG9" s="465"/>
      <c r="DH9" s="465"/>
      <c r="DI9" s="466"/>
      <c r="DJ9" s="183"/>
      <c r="DK9" s="183"/>
      <c r="DL9" s="183"/>
      <c r="DM9" s="183"/>
      <c r="DN9" s="183"/>
      <c r="DO9" s="183"/>
    </row>
    <row r="10" spans="1:119" ht="18.75" customHeight="1" thickBot="1" x14ac:dyDescent="0.2">
      <c r="A10" s="184"/>
      <c r="B10" s="461"/>
      <c r="C10" s="462"/>
      <c r="D10" s="462"/>
      <c r="E10" s="462"/>
      <c r="F10" s="462"/>
      <c r="G10" s="462"/>
      <c r="H10" s="462"/>
      <c r="I10" s="462"/>
      <c r="J10" s="462"/>
      <c r="K10" s="510"/>
      <c r="L10" s="517" t="s">
        <v>120</v>
      </c>
      <c r="M10" s="497"/>
      <c r="N10" s="497"/>
      <c r="O10" s="497"/>
      <c r="P10" s="497"/>
      <c r="Q10" s="498"/>
      <c r="R10" s="518">
        <v>52841</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122</v>
      </c>
      <c r="AV10" s="500"/>
      <c r="AW10" s="500"/>
      <c r="AX10" s="500"/>
      <c r="AY10" s="501" t="s">
        <v>123</v>
      </c>
      <c r="AZ10" s="502"/>
      <c r="BA10" s="502"/>
      <c r="BB10" s="502"/>
      <c r="BC10" s="502"/>
      <c r="BD10" s="502"/>
      <c r="BE10" s="502"/>
      <c r="BF10" s="502"/>
      <c r="BG10" s="502"/>
      <c r="BH10" s="502"/>
      <c r="BI10" s="502"/>
      <c r="BJ10" s="502"/>
      <c r="BK10" s="502"/>
      <c r="BL10" s="502"/>
      <c r="BM10" s="503"/>
      <c r="BN10" s="467">
        <v>260622</v>
      </c>
      <c r="BO10" s="468"/>
      <c r="BP10" s="468"/>
      <c r="BQ10" s="468"/>
      <c r="BR10" s="468"/>
      <c r="BS10" s="468"/>
      <c r="BT10" s="468"/>
      <c r="BU10" s="469"/>
      <c r="BV10" s="467">
        <v>100443</v>
      </c>
      <c r="BW10" s="468"/>
      <c r="BX10" s="468"/>
      <c r="BY10" s="468"/>
      <c r="BZ10" s="468"/>
      <c r="CA10" s="468"/>
      <c r="CB10" s="468"/>
      <c r="CC10" s="469"/>
      <c r="CD10" s="188" t="s">
        <v>124</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1"/>
      <c r="C11" s="462"/>
      <c r="D11" s="462"/>
      <c r="E11" s="462"/>
      <c r="F11" s="462"/>
      <c r="G11" s="462"/>
      <c r="H11" s="462"/>
      <c r="I11" s="462"/>
      <c r="J11" s="462"/>
      <c r="K11" s="510"/>
      <c r="L11" s="521" t="s">
        <v>125</v>
      </c>
      <c r="M11" s="522"/>
      <c r="N11" s="522"/>
      <c r="O11" s="522"/>
      <c r="P11" s="522"/>
      <c r="Q11" s="523"/>
      <c r="R11" s="524" t="s">
        <v>126</v>
      </c>
      <c r="S11" s="525"/>
      <c r="T11" s="525"/>
      <c r="U11" s="525"/>
      <c r="V11" s="526"/>
      <c r="W11" s="455"/>
      <c r="X11" s="456"/>
      <c r="Y11" s="456"/>
      <c r="Z11" s="456"/>
      <c r="AA11" s="456"/>
      <c r="AB11" s="456"/>
      <c r="AC11" s="456"/>
      <c r="AD11" s="456"/>
      <c r="AE11" s="456"/>
      <c r="AF11" s="456"/>
      <c r="AG11" s="456"/>
      <c r="AH11" s="456"/>
      <c r="AI11" s="456"/>
      <c r="AJ11" s="456"/>
      <c r="AK11" s="456"/>
      <c r="AL11" s="459"/>
      <c r="AM11" s="496" t="s">
        <v>127</v>
      </c>
      <c r="AN11" s="497"/>
      <c r="AO11" s="497"/>
      <c r="AP11" s="497"/>
      <c r="AQ11" s="497"/>
      <c r="AR11" s="497"/>
      <c r="AS11" s="497"/>
      <c r="AT11" s="498"/>
      <c r="AU11" s="499" t="s">
        <v>110</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3"/>
      <c r="DK11" s="183"/>
      <c r="DL11" s="183"/>
      <c r="DM11" s="183"/>
      <c r="DN11" s="183"/>
      <c r="DO11" s="183"/>
    </row>
    <row r="12" spans="1:119" ht="18.75" customHeight="1" x14ac:dyDescent="0.15">
      <c r="A12" s="184"/>
      <c r="B12" s="527" t="s">
        <v>131</v>
      </c>
      <c r="C12" s="528"/>
      <c r="D12" s="528"/>
      <c r="E12" s="528"/>
      <c r="F12" s="528"/>
      <c r="G12" s="528"/>
      <c r="H12" s="528"/>
      <c r="I12" s="528"/>
      <c r="J12" s="528"/>
      <c r="K12" s="529"/>
      <c r="L12" s="536" t="s">
        <v>132</v>
      </c>
      <c r="M12" s="537"/>
      <c r="N12" s="537"/>
      <c r="O12" s="537"/>
      <c r="P12" s="537"/>
      <c r="Q12" s="538"/>
      <c r="R12" s="539">
        <v>49413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3"/>
      <c r="DK12" s="183"/>
      <c r="DL12" s="183"/>
      <c r="DM12" s="183"/>
      <c r="DN12" s="183"/>
      <c r="DO12" s="183"/>
    </row>
    <row r="13" spans="1:119" ht="18.75" customHeight="1" x14ac:dyDescent="0.15">
      <c r="A13" s="184"/>
      <c r="B13" s="530"/>
      <c r="C13" s="531"/>
      <c r="D13" s="531"/>
      <c r="E13" s="531"/>
      <c r="F13" s="531"/>
      <c r="G13" s="531"/>
      <c r="H13" s="531"/>
      <c r="I13" s="531"/>
      <c r="J13" s="531"/>
      <c r="K13" s="532"/>
      <c r="L13" s="194"/>
      <c r="M13" s="558" t="s">
        <v>139</v>
      </c>
      <c r="N13" s="559"/>
      <c r="O13" s="559"/>
      <c r="P13" s="559"/>
      <c r="Q13" s="560"/>
      <c r="R13" s="551">
        <v>48522</v>
      </c>
      <c r="S13" s="552"/>
      <c r="T13" s="552"/>
      <c r="U13" s="552"/>
      <c r="V13" s="553"/>
      <c r="W13" s="483" t="s">
        <v>140</v>
      </c>
      <c r="X13" s="484"/>
      <c r="Y13" s="484"/>
      <c r="Z13" s="484"/>
      <c r="AA13" s="484"/>
      <c r="AB13" s="474"/>
      <c r="AC13" s="518">
        <v>373</v>
      </c>
      <c r="AD13" s="519"/>
      <c r="AE13" s="519"/>
      <c r="AF13" s="519"/>
      <c r="AG13" s="561"/>
      <c r="AH13" s="518">
        <v>460</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286395</v>
      </c>
      <c r="BO13" s="468"/>
      <c r="BP13" s="468"/>
      <c r="BQ13" s="468"/>
      <c r="BR13" s="468"/>
      <c r="BS13" s="468"/>
      <c r="BT13" s="468"/>
      <c r="BU13" s="469"/>
      <c r="BV13" s="467">
        <v>79449</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9.6999999999999993</v>
      </c>
      <c r="CU13" s="465"/>
      <c r="CV13" s="465"/>
      <c r="CW13" s="465"/>
      <c r="CX13" s="465"/>
      <c r="CY13" s="465"/>
      <c r="CZ13" s="465"/>
      <c r="DA13" s="466"/>
      <c r="DB13" s="464">
        <v>10.5</v>
      </c>
      <c r="DC13" s="465"/>
      <c r="DD13" s="465"/>
      <c r="DE13" s="465"/>
      <c r="DF13" s="465"/>
      <c r="DG13" s="465"/>
      <c r="DH13" s="465"/>
      <c r="DI13" s="466"/>
      <c r="DJ13" s="183"/>
      <c r="DK13" s="183"/>
      <c r="DL13" s="183"/>
      <c r="DM13" s="183"/>
      <c r="DN13" s="183"/>
      <c r="DO13" s="183"/>
    </row>
    <row r="14" spans="1:119" ht="18.75" customHeight="1" thickBot="1" x14ac:dyDescent="0.2">
      <c r="A14" s="184"/>
      <c r="B14" s="530"/>
      <c r="C14" s="531"/>
      <c r="D14" s="531"/>
      <c r="E14" s="531"/>
      <c r="F14" s="531"/>
      <c r="G14" s="531"/>
      <c r="H14" s="531"/>
      <c r="I14" s="531"/>
      <c r="J14" s="531"/>
      <c r="K14" s="532"/>
      <c r="L14" s="548" t="s">
        <v>145</v>
      </c>
      <c r="M14" s="549"/>
      <c r="N14" s="549"/>
      <c r="O14" s="549"/>
      <c r="P14" s="549"/>
      <c r="Q14" s="550"/>
      <c r="R14" s="551">
        <v>49862</v>
      </c>
      <c r="S14" s="552"/>
      <c r="T14" s="552"/>
      <c r="U14" s="552"/>
      <c r="V14" s="553"/>
      <c r="W14" s="457"/>
      <c r="X14" s="458"/>
      <c r="Y14" s="458"/>
      <c r="Z14" s="458"/>
      <c r="AA14" s="458"/>
      <c r="AB14" s="447"/>
      <c r="AC14" s="554">
        <v>1.6</v>
      </c>
      <c r="AD14" s="555"/>
      <c r="AE14" s="555"/>
      <c r="AF14" s="555"/>
      <c r="AG14" s="556"/>
      <c r="AH14" s="554">
        <v>1.8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76.900000000000006</v>
      </c>
      <c r="CU14" s="566"/>
      <c r="CV14" s="566"/>
      <c r="CW14" s="566"/>
      <c r="CX14" s="566"/>
      <c r="CY14" s="566"/>
      <c r="CZ14" s="566"/>
      <c r="DA14" s="567"/>
      <c r="DB14" s="565">
        <v>81.099999999999994</v>
      </c>
      <c r="DC14" s="566"/>
      <c r="DD14" s="566"/>
      <c r="DE14" s="566"/>
      <c r="DF14" s="566"/>
      <c r="DG14" s="566"/>
      <c r="DH14" s="566"/>
      <c r="DI14" s="567"/>
      <c r="DJ14" s="183"/>
      <c r="DK14" s="183"/>
      <c r="DL14" s="183"/>
      <c r="DM14" s="183"/>
      <c r="DN14" s="183"/>
      <c r="DO14" s="183"/>
    </row>
    <row r="15" spans="1:119" ht="18.75" customHeight="1" x14ac:dyDescent="0.15">
      <c r="A15" s="184"/>
      <c r="B15" s="530"/>
      <c r="C15" s="531"/>
      <c r="D15" s="531"/>
      <c r="E15" s="531"/>
      <c r="F15" s="531"/>
      <c r="G15" s="531"/>
      <c r="H15" s="531"/>
      <c r="I15" s="531"/>
      <c r="J15" s="531"/>
      <c r="K15" s="532"/>
      <c r="L15" s="194"/>
      <c r="M15" s="558" t="s">
        <v>139</v>
      </c>
      <c r="N15" s="559"/>
      <c r="O15" s="559"/>
      <c r="P15" s="559"/>
      <c r="Q15" s="560"/>
      <c r="R15" s="551">
        <v>49051</v>
      </c>
      <c r="S15" s="552"/>
      <c r="T15" s="552"/>
      <c r="U15" s="552"/>
      <c r="V15" s="553"/>
      <c r="W15" s="483" t="s">
        <v>147</v>
      </c>
      <c r="X15" s="484"/>
      <c r="Y15" s="484"/>
      <c r="Z15" s="484"/>
      <c r="AA15" s="484"/>
      <c r="AB15" s="474"/>
      <c r="AC15" s="518">
        <v>9935</v>
      </c>
      <c r="AD15" s="519"/>
      <c r="AE15" s="519"/>
      <c r="AF15" s="519"/>
      <c r="AG15" s="561"/>
      <c r="AH15" s="518">
        <v>10686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6056534</v>
      </c>
      <c r="BO15" s="431"/>
      <c r="BP15" s="431"/>
      <c r="BQ15" s="431"/>
      <c r="BR15" s="431"/>
      <c r="BS15" s="431"/>
      <c r="BT15" s="431"/>
      <c r="BU15" s="432"/>
      <c r="BV15" s="430">
        <v>6094904</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41.8</v>
      </c>
      <c r="AD16" s="555"/>
      <c r="AE16" s="555"/>
      <c r="AF16" s="555"/>
      <c r="AG16" s="556"/>
      <c r="AH16" s="554">
        <v>42.9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9407341</v>
      </c>
      <c r="BO16" s="468"/>
      <c r="BP16" s="468"/>
      <c r="BQ16" s="468"/>
      <c r="BR16" s="468"/>
      <c r="BS16" s="468"/>
      <c r="BT16" s="468"/>
      <c r="BU16" s="469"/>
      <c r="BV16" s="467">
        <v>9235244</v>
      </c>
      <c r="BW16" s="468"/>
      <c r="BX16" s="468"/>
      <c r="BY16" s="468"/>
      <c r="BZ16" s="468"/>
      <c r="CA16" s="468"/>
      <c r="CB16" s="468"/>
      <c r="CC16" s="469"/>
      <c r="CD16" s="198"/>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3"/>
      <c r="DK16" s="183"/>
      <c r="DL16" s="183"/>
      <c r="DM16" s="183"/>
      <c r="DN16" s="183"/>
      <c r="DO16" s="183"/>
    </row>
    <row r="17" spans="1:119" ht="18.75" customHeight="1" thickBot="1" x14ac:dyDescent="0.2">
      <c r="A17" s="184"/>
      <c r="B17" s="533"/>
      <c r="C17" s="534"/>
      <c r="D17" s="534"/>
      <c r="E17" s="534"/>
      <c r="F17" s="534"/>
      <c r="G17" s="534"/>
      <c r="H17" s="534"/>
      <c r="I17" s="534"/>
      <c r="J17" s="534"/>
      <c r="K17" s="535"/>
      <c r="L17" s="199"/>
      <c r="M17" s="574" t="s">
        <v>153</v>
      </c>
      <c r="N17" s="575"/>
      <c r="O17" s="575"/>
      <c r="P17" s="575"/>
      <c r="Q17" s="576"/>
      <c r="R17" s="571" t="s">
        <v>154</v>
      </c>
      <c r="S17" s="572"/>
      <c r="T17" s="572"/>
      <c r="U17" s="572"/>
      <c r="V17" s="573"/>
      <c r="W17" s="483" t="s">
        <v>155</v>
      </c>
      <c r="X17" s="484"/>
      <c r="Y17" s="484"/>
      <c r="Z17" s="484"/>
      <c r="AA17" s="484"/>
      <c r="AB17" s="474"/>
      <c r="AC17" s="518">
        <v>13449</v>
      </c>
      <c r="AD17" s="519"/>
      <c r="AE17" s="519"/>
      <c r="AF17" s="519"/>
      <c r="AG17" s="561"/>
      <c r="AH17" s="518">
        <v>13776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7754388</v>
      </c>
      <c r="BO17" s="468"/>
      <c r="BP17" s="468"/>
      <c r="BQ17" s="468"/>
      <c r="BR17" s="468"/>
      <c r="BS17" s="468"/>
      <c r="BT17" s="468"/>
      <c r="BU17" s="469"/>
      <c r="BV17" s="467">
        <v>7793834</v>
      </c>
      <c r="BW17" s="468"/>
      <c r="BX17" s="468"/>
      <c r="BY17" s="468"/>
      <c r="BZ17" s="468"/>
      <c r="CA17" s="468"/>
      <c r="CB17" s="468"/>
      <c r="CC17" s="469"/>
      <c r="CD17" s="198"/>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3"/>
      <c r="DK17" s="183"/>
      <c r="DL17" s="183"/>
      <c r="DM17" s="183"/>
      <c r="DN17" s="183"/>
      <c r="DO17" s="183"/>
    </row>
    <row r="18" spans="1:119" ht="18.75" customHeight="1" thickBot="1" x14ac:dyDescent="0.2">
      <c r="A18" s="184"/>
      <c r="B18" s="581" t="s">
        <v>157</v>
      </c>
      <c r="C18" s="510"/>
      <c r="D18" s="510"/>
      <c r="E18" s="582"/>
      <c r="F18" s="582"/>
      <c r="G18" s="582"/>
      <c r="H18" s="582"/>
      <c r="I18" s="582"/>
      <c r="J18" s="582"/>
      <c r="K18" s="582"/>
      <c r="L18" s="583">
        <v>85.1</v>
      </c>
      <c r="M18" s="583"/>
      <c r="N18" s="583"/>
      <c r="O18" s="583"/>
      <c r="P18" s="583"/>
      <c r="Q18" s="583"/>
      <c r="R18" s="584"/>
      <c r="S18" s="584"/>
      <c r="T18" s="584"/>
      <c r="U18" s="584"/>
      <c r="V18" s="585"/>
      <c r="W18" s="485"/>
      <c r="X18" s="486"/>
      <c r="Y18" s="486"/>
      <c r="Z18" s="486"/>
      <c r="AA18" s="486"/>
      <c r="AB18" s="477"/>
      <c r="AC18" s="586">
        <v>56.6</v>
      </c>
      <c r="AD18" s="587"/>
      <c r="AE18" s="587"/>
      <c r="AF18" s="587"/>
      <c r="AG18" s="588"/>
      <c r="AH18" s="586">
        <v>55.3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10810952</v>
      </c>
      <c r="BO18" s="468"/>
      <c r="BP18" s="468"/>
      <c r="BQ18" s="468"/>
      <c r="BR18" s="468"/>
      <c r="BS18" s="468"/>
      <c r="BT18" s="468"/>
      <c r="BU18" s="469"/>
      <c r="BV18" s="467">
        <v>10772771</v>
      </c>
      <c r="BW18" s="468"/>
      <c r="BX18" s="468"/>
      <c r="BY18" s="468"/>
      <c r="BZ18" s="468"/>
      <c r="CA18" s="468"/>
      <c r="CB18" s="468"/>
      <c r="CC18" s="469"/>
      <c r="CD18" s="198"/>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3"/>
      <c r="DK18" s="183"/>
      <c r="DL18" s="183"/>
      <c r="DM18" s="183"/>
      <c r="DN18" s="183"/>
      <c r="DO18" s="183"/>
    </row>
    <row r="19" spans="1:119" ht="18.75" customHeight="1" thickBot="1" x14ac:dyDescent="0.2">
      <c r="A19" s="184"/>
      <c r="B19" s="581" t="s">
        <v>159</v>
      </c>
      <c r="C19" s="510"/>
      <c r="D19" s="510"/>
      <c r="E19" s="582"/>
      <c r="F19" s="582"/>
      <c r="G19" s="582"/>
      <c r="H19" s="582"/>
      <c r="I19" s="582"/>
      <c r="J19" s="582"/>
      <c r="K19" s="582"/>
      <c r="L19" s="590">
        <v>589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14061201</v>
      </c>
      <c r="BO19" s="468"/>
      <c r="BP19" s="468"/>
      <c r="BQ19" s="468"/>
      <c r="BR19" s="468"/>
      <c r="BS19" s="468"/>
      <c r="BT19" s="468"/>
      <c r="BU19" s="469"/>
      <c r="BV19" s="467">
        <v>13959886</v>
      </c>
      <c r="BW19" s="468"/>
      <c r="BX19" s="468"/>
      <c r="BY19" s="468"/>
      <c r="BZ19" s="468"/>
      <c r="CA19" s="468"/>
      <c r="CB19" s="468"/>
      <c r="CC19" s="469"/>
      <c r="CD19" s="198"/>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3"/>
      <c r="DK19" s="183"/>
      <c r="DL19" s="183"/>
      <c r="DM19" s="183"/>
      <c r="DN19" s="183"/>
      <c r="DO19" s="183"/>
    </row>
    <row r="20" spans="1:119" ht="18.75" customHeight="1" thickBot="1" x14ac:dyDescent="0.2">
      <c r="A20" s="184"/>
      <c r="B20" s="581" t="s">
        <v>161</v>
      </c>
      <c r="C20" s="510"/>
      <c r="D20" s="510"/>
      <c r="E20" s="582"/>
      <c r="F20" s="582"/>
      <c r="G20" s="582"/>
      <c r="H20" s="582"/>
      <c r="I20" s="582"/>
      <c r="J20" s="582"/>
      <c r="K20" s="582"/>
      <c r="L20" s="590">
        <v>19100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8"/>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3"/>
      <c r="DK20" s="183"/>
      <c r="DL20" s="183"/>
      <c r="DM20" s="183"/>
      <c r="DN20" s="183"/>
      <c r="DO20" s="183"/>
    </row>
    <row r="21" spans="1:119" ht="18.75" customHeight="1" x14ac:dyDescent="0.15">
      <c r="A21" s="184"/>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8"/>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3"/>
      <c r="DK21" s="183"/>
      <c r="DL21" s="183"/>
      <c r="DM21" s="183"/>
      <c r="DN21" s="183"/>
      <c r="DO21" s="183"/>
    </row>
    <row r="22" spans="1:119" ht="18.75" customHeight="1" thickBot="1" x14ac:dyDescent="0.2">
      <c r="A22" s="184"/>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8"/>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3"/>
      <c r="DK22" s="183"/>
      <c r="DL22" s="183"/>
      <c r="DM22" s="183"/>
      <c r="DN22" s="183"/>
      <c r="DO22" s="183"/>
    </row>
    <row r="23" spans="1:119" ht="18.75" customHeight="1" x14ac:dyDescent="0.15">
      <c r="A23" s="184"/>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22597026</v>
      </c>
      <c r="BO23" s="468"/>
      <c r="BP23" s="468"/>
      <c r="BQ23" s="468"/>
      <c r="BR23" s="468"/>
      <c r="BS23" s="468"/>
      <c r="BT23" s="468"/>
      <c r="BU23" s="469"/>
      <c r="BV23" s="467">
        <v>22903436</v>
      </c>
      <c r="BW23" s="468"/>
      <c r="BX23" s="468"/>
      <c r="BY23" s="468"/>
      <c r="BZ23" s="468"/>
      <c r="CA23" s="468"/>
      <c r="CB23" s="468"/>
      <c r="CC23" s="469"/>
      <c r="CD23" s="198"/>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3"/>
      <c r="DK23" s="183"/>
      <c r="DL23" s="183"/>
      <c r="DM23" s="183"/>
      <c r="DN23" s="183"/>
      <c r="DO23" s="183"/>
    </row>
    <row r="24" spans="1:119" ht="18.75" customHeight="1" thickBot="1" x14ac:dyDescent="0.2">
      <c r="A24" s="184"/>
      <c r="B24" s="607"/>
      <c r="C24" s="608"/>
      <c r="D24" s="609"/>
      <c r="E24" s="517" t="s">
        <v>170</v>
      </c>
      <c r="F24" s="497"/>
      <c r="G24" s="497"/>
      <c r="H24" s="497"/>
      <c r="I24" s="497"/>
      <c r="J24" s="497"/>
      <c r="K24" s="498"/>
      <c r="L24" s="518">
        <v>1</v>
      </c>
      <c r="M24" s="519"/>
      <c r="N24" s="519"/>
      <c r="O24" s="519"/>
      <c r="P24" s="561"/>
      <c r="Q24" s="518">
        <v>8145</v>
      </c>
      <c r="R24" s="519"/>
      <c r="S24" s="519"/>
      <c r="T24" s="519"/>
      <c r="U24" s="519"/>
      <c r="V24" s="561"/>
      <c r="W24" s="620"/>
      <c r="X24" s="608"/>
      <c r="Y24" s="609"/>
      <c r="Z24" s="517" t="s">
        <v>171</v>
      </c>
      <c r="AA24" s="497"/>
      <c r="AB24" s="497"/>
      <c r="AC24" s="497"/>
      <c r="AD24" s="497"/>
      <c r="AE24" s="497"/>
      <c r="AF24" s="497"/>
      <c r="AG24" s="498"/>
      <c r="AH24" s="518">
        <v>396</v>
      </c>
      <c r="AI24" s="519"/>
      <c r="AJ24" s="519"/>
      <c r="AK24" s="519"/>
      <c r="AL24" s="561"/>
      <c r="AM24" s="518">
        <v>1204236</v>
      </c>
      <c r="AN24" s="519"/>
      <c r="AO24" s="519"/>
      <c r="AP24" s="519"/>
      <c r="AQ24" s="519"/>
      <c r="AR24" s="561"/>
      <c r="AS24" s="518">
        <v>3041</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9857170</v>
      </c>
      <c r="BO24" s="468"/>
      <c r="BP24" s="468"/>
      <c r="BQ24" s="468"/>
      <c r="BR24" s="468"/>
      <c r="BS24" s="468"/>
      <c r="BT24" s="468"/>
      <c r="BU24" s="469"/>
      <c r="BV24" s="467">
        <v>10003296</v>
      </c>
      <c r="BW24" s="468"/>
      <c r="BX24" s="468"/>
      <c r="BY24" s="468"/>
      <c r="BZ24" s="468"/>
      <c r="CA24" s="468"/>
      <c r="CB24" s="468"/>
      <c r="CC24" s="469"/>
      <c r="CD24" s="198"/>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3"/>
      <c r="DK24" s="183"/>
      <c r="DL24" s="183"/>
      <c r="DM24" s="183"/>
      <c r="DN24" s="183"/>
      <c r="DO24" s="183"/>
    </row>
    <row r="25" spans="1:119" s="183" customFormat="1" ht="18.75" customHeight="1" x14ac:dyDescent="0.15">
      <c r="A25" s="184"/>
      <c r="B25" s="607"/>
      <c r="C25" s="608"/>
      <c r="D25" s="609"/>
      <c r="E25" s="517" t="s">
        <v>173</v>
      </c>
      <c r="F25" s="497"/>
      <c r="G25" s="497"/>
      <c r="H25" s="497"/>
      <c r="I25" s="497"/>
      <c r="J25" s="497"/>
      <c r="K25" s="498"/>
      <c r="L25" s="518">
        <v>2</v>
      </c>
      <c r="M25" s="519"/>
      <c r="N25" s="519"/>
      <c r="O25" s="519"/>
      <c r="P25" s="561"/>
      <c r="Q25" s="518">
        <v>6844</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176</v>
      </c>
      <c r="AN25" s="519"/>
      <c r="AO25" s="519"/>
      <c r="AP25" s="519"/>
      <c r="AQ25" s="519"/>
      <c r="AR25" s="561"/>
      <c r="AS25" s="518" t="s">
        <v>175</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1612974</v>
      </c>
      <c r="BO25" s="431"/>
      <c r="BP25" s="431"/>
      <c r="BQ25" s="431"/>
      <c r="BR25" s="431"/>
      <c r="BS25" s="431"/>
      <c r="BT25" s="431"/>
      <c r="BU25" s="432"/>
      <c r="BV25" s="430">
        <v>457360</v>
      </c>
      <c r="BW25" s="431"/>
      <c r="BX25" s="431"/>
      <c r="BY25" s="431"/>
      <c r="BZ25" s="431"/>
      <c r="CA25" s="431"/>
      <c r="CB25" s="431"/>
      <c r="CC25" s="432"/>
      <c r="CD25" s="198"/>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3" customFormat="1" ht="18.75" customHeight="1" x14ac:dyDescent="0.15">
      <c r="A26" s="184"/>
      <c r="B26" s="607"/>
      <c r="C26" s="608"/>
      <c r="D26" s="609"/>
      <c r="E26" s="517" t="s">
        <v>178</v>
      </c>
      <c r="F26" s="497"/>
      <c r="G26" s="497"/>
      <c r="H26" s="497"/>
      <c r="I26" s="497"/>
      <c r="J26" s="497"/>
      <c r="K26" s="498"/>
      <c r="L26" s="518">
        <v>1</v>
      </c>
      <c r="M26" s="519"/>
      <c r="N26" s="519"/>
      <c r="O26" s="519"/>
      <c r="P26" s="561"/>
      <c r="Q26" s="518">
        <v>6217</v>
      </c>
      <c r="R26" s="519"/>
      <c r="S26" s="519"/>
      <c r="T26" s="519"/>
      <c r="U26" s="519"/>
      <c r="V26" s="561"/>
      <c r="W26" s="620"/>
      <c r="X26" s="608"/>
      <c r="Y26" s="609"/>
      <c r="Z26" s="517" t="s">
        <v>179</v>
      </c>
      <c r="AA26" s="630"/>
      <c r="AB26" s="630"/>
      <c r="AC26" s="630"/>
      <c r="AD26" s="630"/>
      <c r="AE26" s="630"/>
      <c r="AF26" s="630"/>
      <c r="AG26" s="631"/>
      <c r="AH26" s="518">
        <v>2</v>
      </c>
      <c r="AI26" s="519"/>
      <c r="AJ26" s="519"/>
      <c r="AK26" s="519"/>
      <c r="AL26" s="561"/>
      <c r="AM26" s="518" t="s">
        <v>180</v>
      </c>
      <c r="AN26" s="519"/>
      <c r="AO26" s="519"/>
      <c r="AP26" s="519"/>
      <c r="AQ26" s="519"/>
      <c r="AR26" s="561"/>
      <c r="AS26" s="518" t="s">
        <v>181</v>
      </c>
      <c r="AT26" s="519"/>
      <c r="AU26" s="519"/>
      <c r="AV26" s="519"/>
      <c r="AW26" s="519"/>
      <c r="AX26" s="520"/>
      <c r="AY26" s="470" t="s">
        <v>182</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176</v>
      </c>
      <c r="BW26" s="468"/>
      <c r="BX26" s="468"/>
      <c r="BY26" s="468"/>
      <c r="BZ26" s="468"/>
      <c r="CA26" s="468"/>
      <c r="CB26" s="468"/>
      <c r="CC26" s="469"/>
      <c r="CD26" s="198"/>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4"/>
      <c r="B27" s="607"/>
      <c r="C27" s="608"/>
      <c r="D27" s="609"/>
      <c r="E27" s="517" t="s">
        <v>183</v>
      </c>
      <c r="F27" s="497"/>
      <c r="G27" s="497"/>
      <c r="H27" s="497"/>
      <c r="I27" s="497"/>
      <c r="J27" s="497"/>
      <c r="K27" s="498"/>
      <c r="L27" s="518">
        <v>1</v>
      </c>
      <c r="M27" s="519"/>
      <c r="N27" s="519"/>
      <c r="O27" s="519"/>
      <c r="P27" s="561"/>
      <c r="Q27" s="518">
        <v>4650</v>
      </c>
      <c r="R27" s="519"/>
      <c r="S27" s="519"/>
      <c r="T27" s="519"/>
      <c r="U27" s="519"/>
      <c r="V27" s="561"/>
      <c r="W27" s="620"/>
      <c r="X27" s="608"/>
      <c r="Y27" s="609"/>
      <c r="Z27" s="517" t="s">
        <v>184</v>
      </c>
      <c r="AA27" s="497"/>
      <c r="AB27" s="497"/>
      <c r="AC27" s="497"/>
      <c r="AD27" s="497"/>
      <c r="AE27" s="497"/>
      <c r="AF27" s="497"/>
      <c r="AG27" s="498"/>
      <c r="AH27" s="518">
        <v>1</v>
      </c>
      <c r="AI27" s="519"/>
      <c r="AJ27" s="519"/>
      <c r="AK27" s="519"/>
      <c r="AL27" s="561"/>
      <c r="AM27" s="518" t="s">
        <v>180</v>
      </c>
      <c r="AN27" s="519"/>
      <c r="AO27" s="519"/>
      <c r="AP27" s="519"/>
      <c r="AQ27" s="519"/>
      <c r="AR27" s="561"/>
      <c r="AS27" s="518" t="s">
        <v>180</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175</v>
      </c>
      <c r="BW27" s="644"/>
      <c r="BX27" s="644"/>
      <c r="BY27" s="644"/>
      <c r="BZ27" s="644"/>
      <c r="CA27" s="644"/>
      <c r="CB27" s="644"/>
      <c r="CC27" s="645"/>
      <c r="CD27" s="200"/>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3"/>
      <c r="DK27" s="183"/>
      <c r="DL27" s="183"/>
      <c r="DM27" s="183"/>
      <c r="DN27" s="183"/>
      <c r="DO27" s="183"/>
    </row>
    <row r="28" spans="1:119" ht="18.75" customHeight="1" x14ac:dyDescent="0.15">
      <c r="A28" s="184"/>
      <c r="B28" s="607"/>
      <c r="C28" s="608"/>
      <c r="D28" s="609"/>
      <c r="E28" s="517" t="s">
        <v>186</v>
      </c>
      <c r="F28" s="497"/>
      <c r="G28" s="497"/>
      <c r="H28" s="497"/>
      <c r="I28" s="497"/>
      <c r="J28" s="497"/>
      <c r="K28" s="498"/>
      <c r="L28" s="518">
        <v>1</v>
      </c>
      <c r="M28" s="519"/>
      <c r="N28" s="519"/>
      <c r="O28" s="519"/>
      <c r="P28" s="561"/>
      <c r="Q28" s="518">
        <v>3960</v>
      </c>
      <c r="R28" s="519"/>
      <c r="S28" s="519"/>
      <c r="T28" s="519"/>
      <c r="U28" s="519"/>
      <c r="V28" s="561"/>
      <c r="W28" s="620"/>
      <c r="X28" s="608"/>
      <c r="Y28" s="609"/>
      <c r="Z28" s="517" t="s">
        <v>187</v>
      </c>
      <c r="AA28" s="497"/>
      <c r="AB28" s="497"/>
      <c r="AC28" s="497"/>
      <c r="AD28" s="497"/>
      <c r="AE28" s="497"/>
      <c r="AF28" s="497"/>
      <c r="AG28" s="498"/>
      <c r="AH28" s="518" t="s">
        <v>175</v>
      </c>
      <c r="AI28" s="519"/>
      <c r="AJ28" s="519"/>
      <c r="AK28" s="519"/>
      <c r="AL28" s="561"/>
      <c r="AM28" s="518" t="s">
        <v>138</v>
      </c>
      <c r="AN28" s="519"/>
      <c r="AO28" s="519"/>
      <c r="AP28" s="519"/>
      <c r="AQ28" s="519"/>
      <c r="AR28" s="561"/>
      <c r="AS28" s="518" t="s">
        <v>176</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1472701</v>
      </c>
      <c r="BO28" s="431"/>
      <c r="BP28" s="431"/>
      <c r="BQ28" s="431"/>
      <c r="BR28" s="431"/>
      <c r="BS28" s="431"/>
      <c r="BT28" s="431"/>
      <c r="BU28" s="432"/>
      <c r="BV28" s="430">
        <v>1212079</v>
      </c>
      <c r="BW28" s="431"/>
      <c r="BX28" s="431"/>
      <c r="BY28" s="431"/>
      <c r="BZ28" s="431"/>
      <c r="CA28" s="431"/>
      <c r="CB28" s="431"/>
      <c r="CC28" s="432"/>
      <c r="CD28" s="198"/>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3"/>
      <c r="DK28" s="183"/>
      <c r="DL28" s="183"/>
      <c r="DM28" s="183"/>
      <c r="DN28" s="183"/>
      <c r="DO28" s="183"/>
    </row>
    <row r="29" spans="1:119" ht="18.75" customHeight="1" x14ac:dyDescent="0.15">
      <c r="A29" s="184"/>
      <c r="B29" s="607"/>
      <c r="C29" s="608"/>
      <c r="D29" s="609"/>
      <c r="E29" s="517" t="s">
        <v>189</v>
      </c>
      <c r="F29" s="497"/>
      <c r="G29" s="497"/>
      <c r="H29" s="497"/>
      <c r="I29" s="497"/>
      <c r="J29" s="497"/>
      <c r="K29" s="498"/>
      <c r="L29" s="518">
        <v>16</v>
      </c>
      <c r="M29" s="519"/>
      <c r="N29" s="519"/>
      <c r="O29" s="519"/>
      <c r="P29" s="561"/>
      <c r="Q29" s="518">
        <v>3530</v>
      </c>
      <c r="R29" s="519"/>
      <c r="S29" s="519"/>
      <c r="T29" s="519"/>
      <c r="U29" s="519"/>
      <c r="V29" s="561"/>
      <c r="W29" s="621"/>
      <c r="X29" s="622"/>
      <c r="Y29" s="623"/>
      <c r="Z29" s="517" t="s">
        <v>190</v>
      </c>
      <c r="AA29" s="497"/>
      <c r="AB29" s="497"/>
      <c r="AC29" s="497"/>
      <c r="AD29" s="497"/>
      <c r="AE29" s="497"/>
      <c r="AF29" s="497"/>
      <c r="AG29" s="498"/>
      <c r="AH29" s="518">
        <v>397</v>
      </c>
      <c r="AI29" s="519"/>
      <c r="AJ29" s="519"/>
      <c r="AK29" s="519"/>
      <c r="AL29" s="561"/>
      <c r="AM29" s="518">
        <v>1208720</v>
      </c>
      <c r="AN29" s="519"/>
      <c r="AO29" s="519"/>
      <c r="AP29" s="519"/>
      <c r="AQ29" s="519"/>
      <c r="AR29" s="561"/>
      <c r="AS29" s="518">
        <v>3045</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229834</v>
      </c>
      <c r="BO29" s="468"/>
      <c r="BP29" s="468"/>
      <c r="BQ29" s="468"/>
      <c r="BR29" s="468"/>
      <c r="BS29" s="468"/>
      <c r="BT29" s="468"/>
      <c r="BU29" s="469"/>
      <c r="BV29" s="467">
        <v>179770</v>
      </c>
      <c r="BW29" s="468"/>
      <c r="BX29" s="468"/>
      <c r="BY29" s="468"/>
      <c r="BZ29" s="468"/>
      <c r="CA29" s="468"/>
      <c r="CB29" s="468"/>
      <c r="CC29" s="469"/>
      <c r="CD29" s="200"/>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3"/>
      <c r="DK29" s="183"/>
      <c r="DL29" s="183"/>
      <c r="DM29" s="183"/>
      <c r="DN29" s="183"/>
      <c r="DO29" s="183"/>
    </row>
    <row r="30" spans="1:119" ht="18.75" customHeight="1" thickBot="1" x14ac:dyDescent="0.2">
      <c r="A30" s="184"/>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2020721</v>
      </c>
      <c r="BO30" s="644"/>
      <c r="BP30" s="644"/>
      <c r="BQ30" s="644"/>
      <c r="BR30" s="644"/>
      <c r="BS30" s="644"/>
      <c r="BT30" s="644"/>
      <c r="BU30" s="645"/>
      <c r="BV30" s="643">
        <v>1982220</v>
      </c>
      <c r="BW30" s="644"/>
      <c r="BX30" s="644"/>
      <c r="BY30" s="644"/>
      <c r="BZ30" s="644"/>
      <c r="CA30" s="644"/>
      <c r="CB30" s="644"/>
      <c r="CC30" s="645"/>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193</v>
      </c>
      <c r="D32" s="211"/>
      <c r="E32" s="211"/>
      <c r="F32" s="208"/>
      <c r="G32" s="208"/>
      <c r="H32" s="208"/>
      <c r="I32" s="208"/>
      <c r="J32" s="208"/>
      <c r="K32" s="208"/>
      <c r="L32" s="208"/>
      <c r="M32" s="208"/>
      <c r="N32" s="208"/>
      <c r="O32" s="208"/>
      <c r="P32" s="208"/>
      <c r="Q32" s="208"/>
      <c r="R32" s="208"/>
      <c r="S32" s="208"/>
      <c r="T32" s="208"/>
      <c r="U32" s="208" t="s">
        <v>194</v>
      </c>
      <c r="V32" s="208"/>
      <c r="W32" s="208"/>
      <c r="X32" s="208"/>
      <c r="Y32" s="208"/>
      <c r="Z32" s="208"/>
      <c r="AA32" s="208"/>
      <c r="AB32" s="208"/>
      <c r="AC32" s="208"/>
      <c r="AD32" s="208"/>
      <c r="AE32" s="208"/>
      <c r="AF32" s="208"/>
      <c r="AG32" s="208"/>
      <c r="AH32" s="208"/>
      <c r="AI32" s="208"/>
      <c r="AJ32" s="208"/>
      <c r="AK32" s="208"/>
      <c r="AL32" s="208"/>
      <c r="AM32" s="212" t="s">
        <v>195</v>
      </c>
      <c r="AN32" s="208"/>
      <c r="AO32" s="208"/>
      <c r="AP32" s="208"/>
      <c r="AQ32" s="208"/>
      <c r="AR32" s="208"/>
      <c r="AS32" s="212"/>
      <c r="AT32" s="212"/>
      <c r="AU32" s="212"/>
      <c r="AV32" s="212"/>
      <c r="AW32" s="212"/>
      <c r="AX32" s="212"/>
      <c r="AY32" s="212"/>
      <c r="AZ32" s="212"/>
      <c r="BA32" s="212"/>
      <c r="BB32" s="208"/>
      <c r="BC32" s="212"/>
      <c r="BD32" s="208"/>
      <c r="BE32" s="212" t="s">
        <v>196</v>
      </c>
      <c r="BF32" s="208"/>
      <c r="BG32" s="208"/>
      <c r="BH32" s="208"/>
      <c r="BI32" s="208"/>
      <c r="BJ32" s="212"/>
      <c r="BK32" s="212"/>
      <c r="BL32" s="212"/>
      <c r="BM32" s="212"/>
      <c r="BN32" s="212"/>
      <c r="BO32" s="212"/>
      <c r="BP32" s="212"/>
      <c r="BQ32" s="212"/>
      <c r="BR32" s="208"/>
      <c r="BS32" s="208"/>
      <c r="BT32" s="208"/>
      <c r="BU32" s="208"/>
      <c r="BV32" s="208"/>
      <c r="BW32" s="208" t="s">
        <v>197</v>
      </c>
      <c r="BX32" s="208"/>
      <c r="BY32" s="208"/>
      <c r="BZ32" s="208"/>
      <c r="CA32" s="208"/>
      <c r="CB32" s="212"/>
      <c r="CC32" s="212"/>
      <c r="CD32" s="212"/>
      <c r="CE32" s="212"/>
      <c r="CF32" s="212"/>
      <c r="CG32" s="212"/>
      <c r="CH32" s="212"/>
      <c r="CI32" s="212"/>
      <c r="CJ32" s="212"/>
      <c r="CK32" s="212"/>
      <c r="CL32" s="212"/>
      <c r="CM32" s="212"/>
      <c r="CN32" s="212"/>
      <c r="CO32" s="212" t="s">
        <v>198</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1" t="s">
        <v>199</v>
      </c>
      <c r="D33" s="491"/>
      <c r="E33" s="456" t="s">
        <v>200</v>
      </c>
      <c r="F33" s="456"/>
      <c r="G33" s="456"/>
      <c r="H33" s="456"/>
      <c r="I33" s="456"/>
      <c r="J33" s="456"/>
      <c r="K33" s="456"/>
      <c r="L33" s="456"/>
      <c r="M33" s="456"/>
      <c r="N33" s="456"/>
      <c r="O33" s="456"/>
      <c r="P33" s="456"/>
      <c r="Q33" s="456"/>
      <c r="R33" s="456"/>
      <c r="S33" s="456"/>
      <c r="T33" s="213"/>
      <c r="U33" s="491" t="s">
        <v>201</v>
      </c>
      <c r="V33" s="491"/>
      <c r="W33" s="456" t="s">
        <v>202</v>
      </c>
      <c r="X33" s="456"/>
      <c r="Y33" s="456"/>
      <c r="Z33" s="456"/>
      <c r="AA33" s="456"/>
      <c r="AB33" s="456"/>
      <c r="AC33" s="456"/>
      <c r="AD33" s="456"/>
      <c r="AE33" s="456"/>
      <c r="AF33" s="456"/>
      <c r="AG33" s="456"/>
      <c r="AH33" s="456"/>
      <c r="AI33" s="456"/>
      <c r="AJ33" s="456"/>
      <c r="AK33" s="456"/>
      <c r="AL33" s="213"/>
      <c r="AM33" s="491" t="s">
        <v>203</v>
      </c>
      <c r="AN33" s="491"/>
      <c r="AO33" s="456" t="s">
        <v>202</v>
      </c>
      <c r="AP33" s="456"/>
      <c r="AQ33" s="456"/>
      <c r="AR33" s="456"/>
      <c r="AS33" s="456"/>
      <c r="AT33" s="456"/>
      <c r="AU33" s="456"/>
      <c r="AV33" s="456"/>
      <c r="AW33" s="456"/>
      <c r="AX33" s="456"/>
      <c r="AY33" s="456"/>
      <c r="AZ33" s="456"/>
      <c r="BA33" s="456"/>
      <c r="BB33" s="456"/>
      <c r="BC33" s="456"/>
      <c r="BD33" s="214"/>
      <c r="BE33" s="456" t="s">
        <v>204</v>
      </c>
      <c r="BF33" s="456"/>
      <c r="BG33" s="456" t="s">
        <v>205</v>
      </c>
      <c r="BH33" s="456"/>
      <c r="BI33" s="456"/>
      <c r="BJ33" s="456"/>
      <c r="BK33" s="456"/>
      <c r="BL33" s="456"/>
      <c r="BM33" s="456"/>
      <c r="BN33" s="456"/>
      <c r="BO33" s="456"/>
      <c r="BP33" s="456"/>
      <c r="BQ33" s="456"/>
      <c r="BR33" s="456"/>
      <c r="BS33" s="456"/>
      <c r="BT33" s="456"/>
      <c r="BU33" s="456"/>
      <c r="BV33" s="214"/>
      <c r="BW33" s="491" t="s">
        <v>204</v>
      </c>
      <c r="BX33" s="491"/>
      <c r="BY33" s="456" t="s">
        <v>206</v>
      </c>
      <c r="BZ33" s="456"/>
      <c r="CA33" s="456"/>
      <c r="CB33" s="456"/>
      <c r="CC33" s="456"/>
      <c r="CD33" s="456"/>
      <c r="CE33" s="456"/>
      <c r="CF33" s="456"/>
      <c r="CG33" s="456"/>
      <c r="CH33" s="456"/>
      <c r="CI33" s="456"/>
      <c r="CJ33" s="456"/>
      <c r="CK33" s="456"/>
      <c r="CL33" s="456"/>
      <c r="CM33" s="456"/>
      <c r="CN33" s="213"/>
      <c r="CO33" s="491" t="s">
        <v>199</v>
      </c>
      <c r="CP33" s="491"/>
      <c r="CQ33" s="456" t="s">
        <v>207</v>
      </c>
      <c r="CR33" s="456"/>
      <c r="CS33" s="456"/>
      <c r="CT33" s="456"/>
      <c r="CU33" s="456"/>
      <c r="CV33" s="456"/>
      <c r="CW33" s="456"/>
      <c r="CX33" s="456"/>
      <c r="CY33" s="456"/>
      <c r="CZ33" s="456"/>
      <c r="DA33" s="456"/>
      <c r="DB33" s="456"/>
      <c r="DC33" s="456"/>
      <c r="DD33" s="456"/>
      <c r="DE33" s="456"/>
      <c r="DF33" s="213"/>
      <c r="DG33" s="655" t="s">
        <v>208</v>
      </c>
      <c r="DH33" s="655"/>
      <c r="DI33" s="215"/>
      <c r="DJ33" s="183"/>
      <c r="DK33" s="183"/>
      <c r="DL33" s="183"/>
      <c r="DM33" s="183"/>
      <c r="DN33" s="183"/>
      <c r="DO33" s="183"/>
    </row>
    <row r="34" spans="1:119" ht="32.25" customHeight="1" x14ac:dyDescent="0.15">
      <c r="A34" s="184"/>
      <c r="B34" s="210"/>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1"/>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1"/>
      <c r="AM34" s="656">
        <f>IF(AO34="","",MAX(C34:D43,U34:V43)+1)</f>
        <v>7</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1"/>
      <c r="BE34" s="656">
        <f>IF(BG34="","",MAX(C34:D43,U34:V43,AM34:AN43)+1)</f>
        <v>10</v>
      </c>
      <c r="BF34" s="656"/>
      <c r="BG34" s="657" t="str">
        <f>IF('各会計、関係団体の財政状況及び健全化判断比率'!B33="","",'各会計、関係団体の財政状況及び健全化判断比率'!B33)</f>
        <v>温泉事業特別会計</v>
      </c>
      <c r="BH34" s="657"/>
      <c r="BI34" s="657"/>
      <c r="BJ34" s="657"/>
      <c r="BK34" s="657"/>
      <c r="BL34" s="657"/>
      <c r="BM34" s="657"/>
      <c r="BN34" s="657"/>
      <c r="BO34" s="657"/>
      <c r="BP34" s="657"/>
      <c r="BQ34" s="657"/>
      <c r="BR34" s="657"/>
      <c r="BS34" s="657"/>
      <c r="BT34" s="657"/>
      <c r="BU34" s="657"/>
      <c r="BV34" s="211"/>
      <c r="BW34" s="656">
        <f>IF(BY34="","",MAX(C34:D43,U34:V43,AM34:AN43,BE34:BF43)+1)</f>
        <v>11</v>
      </c>
      <c r="BX34" s="656"/>
      <c r="BY34" s="657" t="str">
        <f>IF('各会計、関係団体の財政状況及び健全化判断比率'!B68="","",'各会計、関係団体の財政状況及び健全化判断比率'!B68)</f>
        <v>諏訪広域連合</v>
      </c>
      <c r="BZ34" s="657"/>
      <c r="CA34" s="657"/>
      <c r="CB34" s="657"/>
      <c r="CC34" s="657"/>
      <c r="CD34" s="657"/>
      <c r="CE34" s="657"/>
      <c r="CF34" s="657"/>
      <c r="CG34" s="657"/>
      <c r="CH34" s="657"/>
      <c r="CI34" s="657"/>
      <c r="CJ34" s="657"/>
      <c r="CK34" s="657"/>
      <c r="CL34" s="657"/>
      <c r="CM34" s="657"/>
      <c r="CN34" s="211"/>
      <c r="CO34" s="656">
        <f>IF(CQ34="","",MAX(C34:D43,U34:V43,AM34:AN43,BE34:BF43,BW34:BX43)+1)</f>
        <v>21</v>
      </c>
      <c r="CP34" s="656"/>
      <c r="CQ34" s="657" t="str">
        <f>IF('各会計、関係団体の財政状況及び健全化判断比率'!BS7="","",'各会計、関係団体の財政状況及び健全化判断比率'!BS7)</f>
        <v>おかや文化振興事業団　</v>
      </c>
      <c r="CR34" s="657"/>
      <c r="CS34" s="657"/>
      <c r="CT34" s="657"/>
      <c r="CU34" s="657"/>
      <c r="CV34" s="657"/>
      <c r="CW34" s="657"/>
      <c r="CX34" s="657"/>
      <c r="CY34" s="657"/>
      <c r="CZ34" s="657"/>
      <c r="DA34" s="657"/>
      <c r="DB34" s="657"/>
      <c r="DC34" s="657"/>
      <c r="DD34" s="657"/>
      <c r="DE34" s="657"/>
      <c r="DF34" s="208"/>
      <c r="DG34" s="658" t="str">
        <f>IF('各会計、関係団体の財政状況及び健全化判断比率'!BR7="","",'各会計、関係団体の財政状況及び健全化判断比率'!BR7)</f>
        <v/>
      </c>
      <c r="DH34" s="658"/>
      <c r="DI34" s="215"/>
      <c r="DJ34" s="183"/>
      <c r="DK34" s="183"/>
      <c r="DL34" s="183"/>
      <c r="DM34" s="183"/>
      <c r="DN34" s="183"/>
      <c r="DO34" s="183"/>
    </row>
    <row r="35" spans="1:119" ht="32.25" customHeight="1" x14ac:dyDescent="0.15">
      <c r="A35" s="184"/>
      <c r="B35" s="210"/>
      <c r="C35" s="656">
        <f>IF(E35="","",C34+1)</f>
        <v>2</v>
      </c>
      <c r="D35" s="656"/>
      <c r="E35" s="657" t="str">
        <f>IF('各会計、関係団体の財政状況及び健全化判断比率'!B8="","",'各会計、関係団体の財政状況及び健全化判断比率'!B8)</f>
        <v>分収造林事業特別会計</v>
      </c>
      <c r="F35" s="657"/>
      <c r="G35" s="657"/>
      <c r="H35" s="657"/>
      <c r="I35" s="657"/>
      <c r="J35" s="657"/>
      <c r="K35" s="657"/>
      <c r="L35" s="657"/>
      <c r="M35" s="657"/>
      <c r="N35" s="657"/>
      <c r="O35" s="657"/>
      <c r="P35" s="657"/>
      <c r="Q35" s="657"/>
      <c r="R35" s="657"/>
      <c r="S35" s="657"/>
      <c r="T35" s="211"/>
      <c r="U35" s="656">
        <f>IF(W35="","",U34+1)</f>
        <v>6</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1"/>
      <c r="AM35" s="656">
        <f t="shared" ref="AM35:AM43" si="0">IF(AO35="","",AM34+1)</f>
        <v>8</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1"/>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1"/>
      <c r="BW35" s="656">
        <f t="shared" ref="BW35:BW43" si="2">IF(BY35="","",BW34+1)</f>
        <v>12</v>
      </c>
      <c r="BX35" s="656"/>
      <c r="BY35" s="657" t="str">
        <f>IF('各会計、関係団体の財政状況及び健全化判断比率'!B69="","",'各会計、関係団体の財政状況及び健全化判断比率'!B69)</f>
        <v>　（一般会計）</v>
      </c>
      <c r="BZ35" s="657"/>
      <c r="CA35" s="657"/>
      <c r="CB35" s="657"/>
      <c r="CC35" s="657"/>
      <c r="CD35" s="657"/>
      <c r="CE35" s="657"/>
      <c r="CF35" s="657"/>
      <c r="CG35" s="657"/>
      <c r="CH35" s="657"/>
      <c r="CI35" s="657"/>
      <c r="CJ35" s="657"/>
      <c r="CK35" s="657"/>
      <c r="CL35" s="657"/>
      <c r="CM35" s="657"/>
      <c r="CN35" s="211"/>
      <c r="CO35" s="656">
        <f t="shared" ref="CO35:CO43" si="3">IF(CQ35="","",CO34+1)</f>
        <v>22</v>
      </c>
      <c r="CP35" s="656"/>
      <c r="CQ35" s="657" t="str">
        <f>IF('各会計、関係団体の財政状況及び健全化判断比率'!BS8="","",'各会計、関係団体の財政状況及び健全化判断比率'!BS8)</f>
        <v>諏訪湖勤労者福祉サービスセンター　</v>
      </c>
      <c r="CR35" s="657"/>
      <c r="CS35" s="657"/>
      <c r="CT35" s="657"/>
      <c r="CU35" s="657"/>
      <c r="CV35" s="657"/>
      <c r="CW35" s="657"/>
      <c r="CX35" s="657"/>
      <c r="CY35" s="657"/>
      <c r="CZ35" s="657"/>
      <c r="DA35" s="657"/>
      <c r="DB35" s="657"/>
      <c r="DC35" s="657"/>
      <c r="DD35" s="657"/>
      <c r="DE35" s="657"/>
      <c r="DF35" s="208"/>
      <c r="DG35" s="658" t="str">
        <f>IF('各会計、関係団体の財政状況及び健全化判断比率'!BR8="","",'各会計、関係団体の財政状況及び健全化判断比率'!BR8)</f>
        <v/>
      </c>
      <c r="DH35" s="658"/>
      <c r="DI35" s="215"/>
      <c r="DJ35" s="183"/>
      <c r="DK35" s="183"/>
      <c r="DL35" s="183"/>
      <c r="DM35" s="183"/>
      <c r="DN35" s="183"/>
      <c r="DO35" s="183"/>
    </row>
    <row r="36" spans="1:119" ht="32.25" customHeight="1" x14ac:dyDescent="0.15">
      <c r="A36" s="184"/>
      <c r="B36" s="210"/>
      <c r="C36" s="656">
        <f>IF(E36="","",C35+1)</f>
        <v>3</v>
      </c>
      <c r="D36" s="656"/>
      <c r="E36" s="657" t="str">
        <f>IF('各会計、関係団体の財政状況及び健全化判断比率'!B9="","",'各会計、関係団体の財政状況及び健全化判断比率'!B9)</f>
        <v>霊園事業特別会計</v>
      </c>
      <c r="F36" s="657"/>
      <c r="G36" s="657"/>
      <c r="H36" s="657"/>
      <c r="I36" s="657"/>
      <c r="J36" s="657"/>
      <c r="K36" s="657"/>
      <c r="L36" s="657"/>
      <c r="M36" s="657"/>
      <c r="N36" s="657"/>
      <c r="O36" s="657"/>
      <c r="P36" s="657"/>
      <c r="Q36" s="657"/>
      <c r="R36" s="657"/>
      <c r="S36" s="657"/>
      <c r="T36" s="211"/>
      <c r="U36" s="656" t="str">
        <f t="shared" ref="U36:U43" si="4">IF(W36="","",U35+1)</f>
        <v/>
      </c>
      <c r="V36" s="656"/>
      <c r="W36" s="657"/>
      <c r="X36" s="657"/>
      <c r="Y36" s="657"/>
      <c r="Z36" s="657"/>
      <c r="AA36" s="657"/>
      <c r="AB36" s="657"/>
      <c r="AC36" s="657"/>
      <c r="AD36" s="657"/>
      <c r="AE36" s="657"/>
      <c r="AF36" s="657"/>
      <c r="AG36" s="657"/>
      <c r="AH36" s="657"/>
      <c r="AI36" s="657"/>
      <c r="AJ36" s="657"/>
      <c r="AK36" s="657"/>
      <c r="AL36" s="211"/>
      <c r="AM36" s="656">
        <f t="shared" si="0"/>
        <v>9</v>
      </c>
      <c r="AN36" s="656"/>
      <c r="AO36" s="657" t="str">
        <f>IF('各会計、関係団体の財政状況及び健全化判断比率'!B32="","",'各会計、関係団体の財政状況及び健全化判断比率'!B32)</f>
        <v>病院事業会計</v>
      </c>
      <c r="AP36" s="657"/>
      <c r="AQ36" s="657"/>
      <c r="AR36" s="657"/>
      <c r="AS36" s="657"/>
      <c r="AT36" s="657"/>
      <c r="AU36" s="657"/>
      <c r="AV36" s="657"/>
      <c r="AW36" s="657"/>
      <c r="AX36" s="657"/>
      <c r="AY36" s="657"/>
      <c r="AZ36" s="657"/>
      <c r="BA36" s="657"/>
      <c r="BB36" s="657"/>
      <c r="BC36" s="657"/>
      <c r="BD36" s="211"/>
      <c r="BE36" s="656" t="str">
        <f t="shared" si="1"/>
        <v/>
      </c>
      <c r="BF36" s="656"/>
      <c r="BG36" s="657"/>
      <c r="BH36" s="657"/>
      <c r="BI36" s="657"/>
      <c r="BJ36" s="657"/>
      <c r="BK36" s="657"/>
      <c r="BL36" s="657"/>
      <c r="BM36" s="657"/>
      <c r="BN36" s="657"/>
      <c r="BO36" s="657"/>
      <c r="BP36" s="657"/>
      <c r="BQ36" s="657"/>
      <c r="BR36" s="657"/>
      <c r="BS36" s="657"/>
      <c r="BT36" s="657"/>
      <c r="BU36" s="657"/>
      <c r="BV36" s="211"/>
      <c r="BW36" s="656">
        <f t="shared" si="2"/>
        <v>13</v>
      </c>
      <c r="BX36" s="656"/>
      <c r="BY36" s="657" t="str">
        <f>IF('各会計、関係団体の財政状況及び健全化判断比率'!B70="","",'各会計、関係団体の財政状況及び健全化判断比率'!B70)</f>
        <v>　（救護施設八ヶ岳寮特別会計）</v>
      </c>
      <c r="BZ36" s="657"/>
      <c r="CA36" s="657"/>
      <c r="CB36" s="657"/>
      <c r="CC36" s="657"/>
      <c r="CD36" s="657"/>
      <c r="CE36" s="657"/>
      <c r="CF36" s="657"/>
      <c r="CG36" s="657"/>
      <c r="CH36" s="657"/>
      <c r="CI36" s="657"/>
      <c r="CJ36" s="657"/>
      <c r="CK36" s="657"/>
      <c r="CL36" s="657"/>
      <c r="CM36" s="657"/>
      <c r="CN36" s="211"/>
      <c r="CO36" s="656">
        <f t="shared" si="3"/>
        <v>23</v>
      </c>
      <c r="CP36" s="656"/>
      <c r="CQ36" s="657" t="str">
        <f>IF('各会計、関係団体の財政状況及び健全化判断比率'!BS9="","",'各会計、関係団体の財政状況及び健全化判断比率'!BS9)</f>
        <v>やまびこスケートの森　</v>
      </c>
      <c r="CR36" s="657"/>
      <c r="CS36" s="657"/>
      <c r="CT36" s="657"/>
      <c r="CU36" s="657"/>
      <c r="CV36" s="657"/>
      <c r="CW36" s="657"/>
      <c r="CX36" s="657"/>
      <c r="CY36" s="657"/>
      <c r="CZ36" s="657"/>
      <c r="DA36" s="657"/>
      <c r="DB36" s="657"/>
      <c r="DC36" s="657"/>
      <c r="DD36" s="657"/>
      <c r="DE36" s="657"/>
      <c r="DF36" s="208"/>
      <c r="DG36" s="658" t="str">
        <f>IF('各会計、関係団体の財政状況及び健全化判断比率'!BR9="","",'各会計、関係団体の財政状況及び健全化判断比率'!BR9)</f>
        <v/>
      </c>
      <c r="DH36" s="658"/>
      <c r="DI36" s="215"/>
      <c r="DJ36" s="183"/>
      <c r="DK36" s="183"/>
      <c r="DL36" s="183"/>
      <c r="DM36" s="183"/>
      <c r="DN36" s="183"/>
      <c r="DO36" s="183"/>
    </row>
    <row r="37" spans="1:119" ht="32.25" customHeight="1" x14ac:dyDescent="0.15">
      <c r="A37" s="184"/>
      <c r="B37" s="210"/>
      <c r="C37" s="656">
        <f>IF(E37="","",C36+1)</f>
        <v>4</v>
      </c>
      <c r="D37" s="656"/>
      <c r="E37" s="657" t="str">
        <f>IF('各会計、関係団体の財政状況及び健全化判断比率'!B10="","",'各会計、関係団体の財政状況及び健全化判断比率'!B10)</f>
        <v>地域開発事業特別会計</v>
      </c>
      <c r="F37" s="657"/>
      <c r="G37" s="657"/>
      <c r="H37" s="657"/>
      <c r="I37" s="657"/>
      <c r="J37" s="657"/>
      <c r="K37" s="657"/>
      <c r="L37" s="657"/>
      <c r="M37" s="657"/>
      <c r="N37" s="657"/>
      <c r="O37" s="657"/>
      <c r="P37" s="657"/>
      <c r="Q37" s="657"/>
      <c r="R37" s="657"/>
      <c r="S37" s="657"/>
      <c r="T37" s="211"/>
      <c r="U37" s="656" t="str">
        <f t="shared" si="4"/>
        <v/>
      </c>
      <c r="V37" s="656"/>
      <c r="W37" s="657"/>
      <c r="X37" s="657"/>
      <c r="Y37" s="657"/>
      <c r="Z37" s="657"/>
      <c r="AA37" s="657"/>
      <c r="AB37" s="657"/>
      <c r="AC37" s="657"/>
      <c r="AD37" s="657"/>
      <c r="AE37" s="657"/>
      <c r="AF37" s="657"/>
      <c r="AG37" s="657"/>
      <c r="AH37" s="657"/>
      <c r="AI37" s="657"/>
      <c r="AJ37" s="657"/>
      <c r="AK37" s="657"/>
      <c r="AL37" s="211"/>
      <c r="AM37" s="656" t="str">
        <f t="shared" si="0"/>
        <v/>
      </c>
      <c r="AN37" s="656"/>
      <c r="AO37" s="657"/>
      <c r="AP37" s="657"/>
      <c r="AQ37" s="657"/>
      <c r="AR37" s="657"/>
      <c r="AS37" s="657"/>
      <c r="AT37" s="657"/>
      <c r="AU37" s="657"/>
      <c r="AV37" s="657"/>
      <c r="AW37" s="657"/>
      <c r="AX37" s="657"/>
      <c r="AY37" s="657"/>
      <c r="AZ37" s="657"/>
      <c r="BA37" s="657"/>
      <c r="BB37" s="657"/>
      <c r="BC37" s="657"/>
      <c r="BD37" s="211"/>
      <c r="BE37" s="656" t="str">
        <f t="shared" si="1"/>
        <v/>
      </c>
      <c r="BF37" s="656"/>
      <c r="BG37" s="657"/>
      <c r="BH37" s="657"/>
      <c r="BI37" s="657"/>
      <c r="BJ37" s="657"/>
      <c r="BK37" s="657"/>
      <c r="BL37" s="657"/>
      <c r="BM37" s="657"/>
      <c r="BN37" s="657"/>
      <c r="BO37" s="657"/>
      <c r="BP37" s="657"/>
      <c r="BQ37" s="657"/>
      <c r="BR37" s="657"/>
      <c r="BS37" s="657"/>
      <c r="BT37" s="657"/>
      <c r="BU37" s="657"/>
      <c r="BV37" s="211"/>
      <c r="BW37" s="656">
        <f t="shared" si="2"/>
        <v>14</v>
      </c>
      <c r="BX37" s="656"/>
      <c r="BY37" s="657" t="str">
        <f>IF('各会計、関係団体の財政状況及び健全化判断比率'!B71="","",'各会計、関係団体の財政状況及び健全化判断比率'!B71)</f>
        <v>　（介護保険特別会計）</v>
      </c>
      <c r="BZ37" s="657"/>
      <c r="CA37" s="657"/>
      <c r="CB37" s="657"/>
      <c r="CC37" s="657"/>
      <c r="CD37" s="657"/>
      <c r="CE37" s="657"/>
      <c r="CF37" s="657"/>
      <c r="CG37" s="657"/>
      <c r="CH37" s="657"/>
      <c r="CI37" s="657"/>
      <c r="CJ37" s="657"/>
      <c r="CK37" s="657"/>
      <c r="CL37" s="657"/>
      <c r="CM37" s="657"/>
      <c r="CN37" s="211"/>
      <c r="CO37" s="656">
        <f t="shared" si="3"/>
        <v>24</v>
      </c>
      <c r="CP37" s="656"/>
      <c r="CQ37" s="657" t="str">
        <f>IF('各会計、関係団体の財政状況及び健全化判断比率'!BS10="","",'各会計、関係団体の財政状況及び健全化判断比率'!BS10)</f>
        <v>岡谷市体育協会　</v>
      </c>
      <c r="CR37" s="657"/>
      <c r="CS37" s="657"/>
      <c r="CT37" s="657"/>
      <c r="CU37" s="657"/>
      <c r="CV37" s="657"/>
      <c r="CW37" s="657"/>
      <c r="CX37" s="657"/>
      <c r="CY37" s="657"/>
      <c r="CZ37" s="657"/>
      <c r="DA37" s="657"/>
      <c r="DB37" s="657"/>
      <c r="DC37" s="657"/>
      <c r="DD37" s="657"/>
      <c r="DE37" s="657"/>
      <c r="DF37" s="208"/>
      <c r="DG37" s="658" t="str">
        <f>IF('各会計、関係団体の財政状況及び健全化判断比率'!BR10="","",'各会計、関係団体の財政状況及び健全化判断比率'!BR10)</f>
        <v/>
      </c>
      <c r="DH37" s="658"/>
      <c r="DI37" s="215"/>
      <c r="DJ37" s="183"/>
      <c r="DK37" s="183"/>
      <c r="DL37" s="183"/>
      <c r="DM37" s="183"/>
      <c r="DN37" s="183"/>
      <c r="DO37" s="183"/>
    </row>
    <row r="38" spans="1:119" ht="32.25" customHeight="1" x14ac:dyDescent="0.15">
      <c r="A38" s="184"/>
      <c r="B38" s="210"/>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1"/>
      <c r="U38" s="656" t="str">
        <f t="shared" si="4"/>
        <v/>
      </c>
      <c r="V38" s="656"/>
      <c r="W38" s="657"/>
      <c r="X38" s="657"/>
      <c r="Y38" s="657"/>
      <c r="Z38" s="657"/>
      <c r="AA38" s="657"/>
      <c r="AB38" s="657"/>
      <c r="AC38" s="657"/>
      <c r="AD38" s="657"/>
      <c r="AE38" s="657"/>
      <c r="AF38" s="657"/>
      <c r="AG38" s="657"/>
      <c r="AH38" s="657"/>
      <c r="AI38" s="657"/>
      <c r="AJ38" s="657"/>
      <c r="AK38" s="657"/>
      <c r="AL38" s="211"/>
      <c r="AM38" s="656" t="str">
        <f t="shared" si="0"/>
        <v/>
      </c>
      <c r="AN38" s="656"/>
      <c r="AO38" s="657"/>
      <c r="AP38" s="657"/>
      <c r="AQ38" s="657"/>
      <c r="AR38" s="657"/>
      <c r="AS38" s="657"/>
      <c r="AT38" s="657"/>
      <c r="AU38" s="657"/>
      <c r="AV38" s="657"/>
      <c r="AW38" s="657"/>
      <c r="AX38" s="657"/>
      <c r="AY38" s="657"/>
      <c r="AZ38" s="657"/>
      <c r="BA38" s="657"/>
      <c r="BB38" s="657"/>
      <c r="BC38" s="657"/>
      <c r="BD38" s="211"/>
      <c r="BE38" s="656" t="str">
        <f t="shared" si="1"/>
        <v/>
      </c>
      <c r="BF38" s="656"/>
      <c r="BG38" s="657"/>
      <c r="BH38" s="657"/>
      <c r="BI38" s="657"/>
      <c r="BJ38" s="657"/>
      <c r="BK38" s="657"/>
      <c r="BL38" s="657"/>
      <c r="BM38" s="657"/>
      <c r="BN38" s="657"/>
      <c r="BO38" s="657"/>
      <c r="BP38" s="657"/>
      <c r="BQ38" s="657"/>
      <c r="BR38" s="657"/>
      <c r="BS38" s="657"/>
      <c r="BT38" s="657"/>
      <c r="BU38" s="657"/>
      <c r="BV38" s="211"/>
      <c r="BW38" s="656">
        <f t="shared" si="2"/>
        <v>15</v>
      </c>
      <c r="BX38" s="656"/>
      <c r="BY38" s="657" t="str">
        <f>IF('各会計、関係団体の財政状況及び健全化判断比率'!B72="","",'各会計、関係団体の財政状況及び健全化判断比率'!B72)</f>
        <v>　（諏訪広域消防特別会計）</v>
      </c>
      <c r="BZ38" s="657"/>
      <c r="CA38" s="657"/>
      <c r="CB38" s="657"/>
      <c r="CC38" s="657"/>
      <c r="CD38" s="657"/>
      <c r="CE38" s="657"/>
      <c r="CF38" s="657"/>
      <c r="CG38" s="657"/>
      <c r="CH38" s="657"/>
      <c r="CI38" s="657"/>
      <c r="CJ38" s="657"/>
      <c r="CK38" s="657"/>
      <c r="CL38" s="657"/>
      <c r="CM38" s="657"/>
      <c r="CN38" s="211"/>
      <c r="CO38" s="656">
        <f t="shared" si="3"/>
        <v>25</v>
      </c>
      <c r="CP38" s="656"/>
      <c r="CQ38" s="657" t="str">
        <f>IF('各会計、関係団体の財政状況及び健全化判断比率'!BS11="","",'各会計、関係団体の財政状況及び健全化判断比率'!BS11)</f>
        <v>岡谷市土地開発公社　</v>
      </c>
      <c r="CR38" s="657"/>
      <c r="CS38" s="657"/>
      <c r="CT38" s="657"/>
      <c r="CU38" s="657"/>
      <c r="CV38" s="657"/>
      <c r="CW38" s="657"/>
      <c r="CX38" s="657"/>
      <c r="CY38" s="657"/>
      <c r="CZ38" s="657"/>
      <c r="DA38" s="657"/>
      <c r="DB38" s="657"/>
      <c r="DC38" s="657"/>
      <c r="DD38" s="657"/>
      <c r="DE38" s="657"/>
      <c r="DF38" s="208"/>
      <c r="DG38" s="658" t="str">
        <f>IF('各会計、関係団体の財政状況及び健全化判断比率'!BR11="","",'各会計、関係団体の財政状況及び健全化判断比率'!BR11)</f>
        <v/>
      </c>
      <c r="DH38" s="658"/>
      <c r="DI38" s="215"/>
      <c r="DJ38" s="183"/>
      <c r="DK38" s="183"/>
      <c r="DL38" s="183"/>
      <c r="DM38" s="183"/>
      <c r="DN38" s="183"/>
      <c r="DO38" s="183"/>
    </row>
    <row r="39" spans="1:119" ht="32.25" customHeight="1" x14ac:dyDescent="0.15">
      <c r="A39" s="184"/>
      <c r="B39" s="210"/>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1"/>
      <c r="U39" s="656" t="str">
        <f t="shared" si="4"/>
        <v/>
      </c>
      <c r="V39" s="656"/>
      <c r="W39" s="657"/>
      <c r="X39" s="657"/>
      <c r="Y39" s="657"/>
      <c r="Z39" s="657"/>
      <c r="AA39" s="657"/>
      <c r="AB39" s="657"/>
      <c r="AC39" s="657"/>
      <c r="AD39" s="657"/>
      <c r="AE39" s="657"/>
      <c r="AF39" s="657"/>
      <c r="AG39" s="657"/>
      <c r="AH39" s="657"/>
      <c r="AI39" s="657"/>
      <c r="AJ39" s="657"/>
      <c r="AK39" s="657"/>
      <c r="AL39" s="211"/>
      <c r="AM39" s="656" t="str">
        <f t="shared" si="0"/>
        <v/>
      </c>
      <c r="AN39" s="656"/>
      <c r="AO39" s="657"/>
      <c r="AP39" s="657"/>
      <c r="AQ39" s="657"/>
      <c r="AR39" s="657"/>
      <c r="AS39" s="657"/>
      <c r="AT39" s="657"/>
      <c r="AU39" s="657"/>
      <c r="AV39" s="657"/>
      <c r="AW39" s="657"/>
      <c r="AX39" s="657"/>
      <c r="AY39" s="657"/>
      <c r="AZ39" s="657"/>
      <c r="BA39" s="657"/>
      <c r="BB39" s="657"/>
      <c r="BC39" s="657"/>
      <c r="BD39" s="211"/>
      <c r="BE39" s="656" t="str">
        <f t="shared" si="1"/>
        <v/>
      </c>
      <c r="BF39" s="656"/>
      <c r="BG39" s="657"/>
      <c r="BH39" s="657"/>
      <c r="BI39" s="657"/>
      <c r="BJ39" s="657"/>
      <c r="BK39" s="657"/>
      <c r="BL39" s="657"/>
      <c r="BM39" s="657"/>
      <c r="BN39" s="657"/>
      <c r="BO39" s="657"/>
      <c r="BP39" s="657"/>
      <c r="BQ39" s="657"/>
      <c r="BR39" s="657"/>
      <c r="BS39" s="657"/>
      <c r="BT39" s="657"/>
      <c r="BU39" s="657"/>
      <c r="BV39" s="211"/>
      <c r="BW39" s="656">
        <f t="shared" si="2"/>
        <v>16</v>
      </c>
      <c r="BX39" s="656"/>
      <c r="BY39" s="657" t="str">
        <f>IF('各会計、関係団体の財政状況及び健全化判断比率'!B73="","",'各会計、関係団体の財政状況及び健全化判断比率'!B73)</f>
        <v>　（ふるさと市町村県基金事業特別会計）</v>
      </c>
      <c r="BZ39" s="657"/>
      <c r="CA39" s="657"/>
      <c r="CB39" s="657"/>
      <c r="CC39" s="657"/>
      <c r="CD39" s="657"/>
      <c r="CE39" s="657"/>
      <c r="CF39" s="657"/>
      <c r="CG39" s="657"/>
      <c r="CH39" s="657"/>
      <c r="CI39" s="657"/>
      <c r="CJ39" s="657"/>
      <c r="CK39" s="657"/>
      <c r="CL39" s="657"/>
      <c r="CM39" s="657"/>
      <c r="CN39" s="211"/>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8"/>
      <c r="DG39" s="658" t="str">
        <f>IF('各会計、関係団体の財政状況及び健全化判断比率'!BR12="","",'各会計、関係団体の財政状況及び健全化判断比率'!BR12)</f>
        <v/>
      </c>
      <c r="DH39" s="658"/>
      <c r="DI39" s="215"/>
      <c r="DJ39" s="183"/>
      <c r="DK39" s="183"/>
      <c r="DL39" s="183"/>
      <c r="DM39" s="183"/>
      <c r="DN39" s="183"/>
      <c r="DO39" s="183"/>
    </row>
    <row r="40" spans="1:119" ht="32.25" customHeight="1" x14ac:dyDescent="0.15">
      <c r="A40" s="184"/>
      <c r="B40" s="210"/>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1"/>
      <c r="U40" s="656" t="str">
        <f t="shared" si="4"/>
        <v/>
      </c>
      <c r="V40" s="656"/>
      <c r="W40" s="657"/>
      <c r="X40" s="657"/>
      <c r="Y40" s="657"/>
      <c r="Z40" s="657"/>
      <c r="AA40" s="657"/>
      <c r="AB40" s="657"/>
      <c r="AC40" s="657"/>
      <c r="AD40" s="657"/>
      <c r="AE40" s="657"/>
      <c r="AF40" s="657"/>
      <c r="AG40" s="657"/>
      <c r="AH40" s="657"/>
      <c r="AI40" s="657"/>
      <c r="AJ40" s="657"/>
      <c r="AK40" s="657"/>
      <c r="AL40" s="211"/>
      <c r="AM40" s="656" t="str">
        <f t="shared" si="0"/>
        <v/>
      </c>
      <c r="AN40" s="656"/>
      <c r="AO40" s="657"/>
      <c r="AP40" s="657"/>
      <c r="AQ40" s="657"/>
      <c r="AR40" s="657"/>
      <c r="AS40" s="657"/>
      <c r="AT40" s="657"/>
      <c r="AU40" s="657"/>
      <c r="AV40" s="657"/>
      <c r="AW40" s="657"/>
      <c r="AX40" s="657"/>
      <c r="AY40" s="657"/>
      <c r="AZ40" s="657"/>
      <c r="BA40" s="657"/>
      <c r="BB40" s="657"/>
      <c r="BC40" s="657"/>
      <c r="BD40" s="211"/>
      <c r="BE40" s="656" t="str">
        <f t="shared" si="1"/>
        <v/>
      </c>
      <c r="BF40" s="656"/>
      <c r="BG40" s="657"/>
      <c r="BH40" s="657"/>
      <c r="BI40" s="657"/>
      <c r="BJ40" s="657"/>
      <c r="BK40" s="657"/>
      <c r="BL40" s="657"/>
      <c r="BM40" s="657"/>
      <c r="BN40" s="657"/>
      <c r="BO40" s="657"/>
      <c r="BP40" s="657"/>
      <c r="BQ40" s="657"/>
      <c r="BR40" s="657"/>
      <c r="BS40" s="657"/>
      <c r="BT40" s="657"/>
      <c r="BU40" s="657"/>
      <c r="BV40" s="211"/>
      <c r="BW40" s="656">
        <f t="shared" si="2"/>
        <v>17</v>
      </c>
      <c r="BX40" s="656"/>
      <c r="BY40" s="657" t="str">
        <f>IF('各会計、関係団体の財政状況及び健全化判断比率'!B74="","",'各会計、関係団体の財政状況及び健全化判断比率'!B74)</f>
        <v>湖北行政事務組合</v>
      </c>
      <c r="BZ40" s="657"/>
      <c r="CA40" s="657"/>
      <c r="CB40" s="657"/>
      <c r="CC40" s="657"/>
      <c r="CD40" s="657"/>
      <c r="CE40" s="657"/>
      <c r="CF40" s="657"/>
      <c r="CG40" s="657"/>
      <c r="CH40" s="657"/>
      <c r="CI40" s="657"/>
      <c r="CJ40" s="657"/>
      <c r="CK40" s="657"/>
      <c r="CL40" s="657"/>
      <c r="CM40" s="657"/>
      <c r="CN40" s="211"/>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8"/>
      <c r="DG40" s="658" t="str">
        <f>IF('各会計、関係団体の財政状況及び健全化判断比率'!BR13="","",'各会計、関係団体の財政状況及び健全化判断比率'!BR13)</f>
        <v/>
      </c>
      <c r="DH40" s="658"/>
      <c r="DI40" s="215"/>
      <c r="DJ40" s="183"/>
      <c r="DK40" s="183"/>
      <c r="DL40" s="183"/>
      <c r="DM40" s="183"/>
      <c r="DN40" s="183"/>
      <c r="DO40" s="183"/>
    </row>
    <row r="41" spans="1:119" ht="32.25" customHeight="1" x14ac:dyDescent="0.15">
      <c r="A41" s="184"/>
      <c r="B41" s="210"/>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1"/>
      <c r="U41" s="656" t="str">
        <f t="shared" si="4"/>
        <v/>
      </c>
      <c r="V41" s="656"/>
      <c r="W41" s="657"/>
      <c r="X41" s="657"/>
      <c r="Y41" s="657"/>
      <c r="Z41" s="657"/>
      <c r="AA41" s="657"/>
      <c r="AB41" s="657"/>
      <c r="AC41" s="657"/>
      <c r="AD41" s="657"/>
      <c r="AE41" s="657"/>
      <c r="AF41" s="657"/>
      <c r="AG41" s="657"/>
      <c r="AH41" s="657"/>
      <c r="AI41" s="657"/>
      <c r="AJ41" s="657"/>
      <c r="AK41" s="657"/>
      <c r="AL41" s="211"/>
      <c r="AM41" s="656" t="str">
        <f t="shared" si="0"/>
        <v/>
      </c>
      <c r="AN41" s="656"/>
      <c r="AO41" s="657"/>
      <c r="AP41" s="657"/>
      <c r="AQ41" s="657"/>
      <c r="AR41" s="657"/>
      <c r="AS41" s="657"/>
      <c r="AT41" s="657"/>
      <c r="AU41" s="657"/>
      <c r="AV41" s="657"/>
      <c r="AW41" s="657"/>
      <c r="AX41" s="657"/>
      <c r="AY41" s="657"/>
      <c r="AZ41" s="657"/>
      <c r="BA41" s="657"/>
      <c r="BB41" s="657"/>
      <c r="BC41" s="657"/>
      <c r="BD41" s="211"/>
      <c r="BE41" s="656" t="str">
        <f t="shared" si="1"/>
        <v/>
      </c>
      <c r="BF41" s="656"/>
      <c r="BG41" s="657"/>
      <c r="BH41" s="657"/>
      <c r="BI41" s="657"/>
      <c r="BJ41" s="657"/>
      <c r="BK41" s="657"/>
      <c r="BL41" s="657"/>
      <c r="BM41" s="657"/>
      <c r="BN41" s="657"/>
      <c r="BO41" s="657"/>
      <c r="BP41" s="657"/>
      <c r="BQ41" s="657"/>
      <c r="BR41" s="657"/>
      <c r="BS41" s="657"/>
      <c r="BT41" s="657"/>
      <c r="BU41" s="657"/>
      <c r="BV41" s="211"/>
      <c r="BW41" s="656">
        <f t="shared" si="2"/>
        <v>18</v>
      </c>
      <c r="BX41" s="656"/>
      <c r="BY41" s="657" t="str">
        <f>IF('各会計、関係団体の財政状況及び健全化判断比率'!B75="","",'各会計、関係団体の財政状況及び健全化判断比率'!B75)</f>
        <v>　（一般会計）</v>
      </c>
      <c r="BZ41" s="657"/>
      <c r="CA41" s="657"/>
      <c r="CB41" s="657"/>
      <c r="CC41" s="657"/>
      <c r="CD41" s="657"/>
      <c r="CE41" s="657"/>
      <c r="CF41" s="657"/>
      <c r="CG41" s="657"/>
      <c r="CH41" s="657"/>
      <c r="CI41" s="657"/>
      <c r="CJ41" s="657"/>
      <c r="CK41" s="657"/>
      <c r="CL41" s="657"/>
      <c r="CM41" s="657"/>
      <c r="CN41" s="211"/>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8"/>
      <c r="DG41" s="658" t="str">
        <f>IF('各会計、関係団体の財政状況及び健全化判断比率'!BR14="","",'各会計、関係団体の財政状況及び健全化判断比率'!BR14)</f>
        <v/>
      </c>
      <c r="DH41" s="658"/>
      <c r="DI41" s="215"/>
      <c r="DJ41" s="183"/>
      <c r="DK41" s="183"/>
      <c r="DL41" s="183"/>
      <c r="DM41" s="183"/>
      <c r="DN41" s="183"/>
      <c r="DO41" s="183"/>
    </row>
    <row r="42" spans="1:119" ht="32.25" customHeight="1" x14ac:dyDescent="0.15">
      <c r="A42" s="183"/>
      <c r="B42" s="210"/>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1"/>
      <c r="U42" s="656" t="str">
        <f t="shared" si="4"/>
        <v/>
      </c>
      <c r="V42" s="656"/>
      <c r="W42" s="657"/>
      <c r="X42" s="657"/>
      <c r="Y42" s="657"/>
      <c r="Z42" s="657"/>
      <c r="AA42" s="657"/>
      <c r="AB42" s="657"/>
      <c r="AC42" s="657"/>
      <c r="AD42" s="657"/>
      <c r="AE42" s="657"/>
      <c r="AF42" s="657"/>
      <c r="AG42" s="657"/>
      <c r="AH42" s="657"/>
      <c r="AI42" s="657"/>
      <c r="AJ42" s="657"/>
      <c r="AK42" s="657"/>
      <c r="AL42" s="211"/>
      <c r="AM42" s="656" t="str">
        <f t="shared" si="0"/>
        <v/>
      </c>
      <c r="AN42" s="656"/>
      <c r="AO42" s="657"/>
      <c r="AP42" s="657"/>
      <c r="AQ42" s="657"/>
      <c r="AR42" s="657"/>
      <c r="AS42" s="657"/>
      <c r="AT42" s="657"/>
      <c r="AU42" s="657"/>
      <c r="AV42" s="657"/>
      <c r="AW42" s="657"/>
      <c r="AX42" s="657"/>
      <c r="AY42" s="657"/>
      <c r="AZ42" s="657"/>
      <c r="BA42" s="657"/>
      <c r="BB42" s="657"/>
      <c r="BC42" s="657"/>
      <c r="BD42" s="211"/>
      <c r="BE42" s="656" t="str">
        <f t="shared" si="1"/>
        <v/>
      </c>
      <c r="BF42" s="656"/>
      <c r="BG42" s="657"/>
      <c r="BH42" s="657"/>
      <c r="BI42" s="657"/>
      <c r="BJ42" s="657"/>
      <c r="BK42" s="657"/>
      <c r="BL42" s="657"/>
      <c r="BM42" s="657"/>
      <c r="BN42" s="657"/>
      <c r="BO42" s="657"/>
      <c r="BP42" s="657"/>
      <c r="BQ42" s="657"/>
      <c r="BR42" s="657"/>
      <c r="BS42" s="657"/>
      <c r="BT42" s="657"/>
      <c r="BU42" s="657"/>
      <c r="BV42" s="211"/>
      <c r="BW42" s="656">
        <f t="shared" si="2"/>
        <v>19</v>
      </c>
      <c r="BX42" s="656"/>
      <c r="BY42" s="657" t="str">
        <f>IF('各会計、関係団体の財政状況及び健全化判断比率'!B76="","",'各会計、関係団体の財政状況及び健全化判断比率'!B76)</f>
        <v>　（湖北衛生センター事業特別会計）</v>
      </c>
      <c r="BZ42" s="657"/>
      <c r="CA42" s="657"/>
      <c r="CB42" s="657"/>
      <c r="CC42" s="657"/>
      <c r="CD42" s="657"/>
      <c r="CE42" s="657"/>
      <c r="CF42" s="657"/>
      <c r="CG42" s="657"/>
      <c r="CH42" s="657"/>
      <c r="CI42" s="657"/>
      <c r="CJ42" s="657"/>
      <c r="CK42" s="657"/>
      <c r="CL42" s="657"/>
      <c r="CM42" s="657"/>
      <c r="CN42" s="211"/>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8"/>
      <c r="DG42" s="658" t="str">
        <f>IF('各会計、関係団体の財政状況及び健全化判断比率'!BR15="","",'各会計、関係団体の財政状況及び健全化判断比率'!BR15)</f>
        <v/>
      </c>
      <c r="DH42" s="658"/>
      <c r="DI42" s="215"/>
      <c r="DJ42" s="183"/>
      <c r="DK42" s="183"/>
      <c r="DL42" s="183"/>
      <c r="DM42" s="183"/>
      <c r="DN42" s="183"/>
      <c r="DO42" s="183"/>
    </row>
    <row r="43" spans="1:119" ht="32.25" customHeight="1" x14ac:dyDescent="0.15">
      <c r="A43" s="183"/>
      <c r="B43" s="210"/>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1"/>
      <c r="U43" s="656" t="str">
        <f t="shared" si="4"/>
        <v/>
      </c>
      <c r="V43" s="656"/>
      <c r="W43" s="657"/>
      <c r="X43" s="657"/>
      <c r="Y43" s="657"/>
      <c r="Z43" s="657"/>
      <c r="AA43" s="657"/>
      <c r="AB43" s="657"/>
      <c r="AC43" s="657"/>
      <c r="AD43" s="657"/>
      <c r="AE43" s="657"/>
      <c r="AF43" s="657"/>
      <c r="AG43" s="657"/>
      <c r="AH43" s="657"/>
      <c r="AI43" s="657"/>
      <c r="AJ43" s="657"/>
      <c r="AK43" s="657"/>
      <c r="AL43" s="211"/>
      <c r="AM43" s="656" t="str">
        <f t="shared" si="0"/>
        <v/>
      </c>
      <c r="AN43" s="656"/>
      <c r="AO43" s="657"/>
      <c r="AP43" s="657"/>
      <c r="AQ43" s="657"/>
      <c r="AR43" s="657"/>
      <c r="AS43" s="657"/>
      <c r="AT43" s="657"/>
      <c r="AU43" s="657"/>
      <c r="AV43" s="657"/>
      <c r="AW43" s="657"/>
      <c r="AX43" s="657"/>
      <c r="AY43" s="657"/>
      <c r="AZ43" s="657"/>
      <c r="BA43" s="657"/>
      <c r="BB43" s="657"/>
      <c r="BC43" s="657"/>
      <c r="BD43" s="211"/>
      <c r="BE43" s="656" t="str">
        <f t="shared" si="1"/>
        <v/>
      </c>
      <c r="BF43" s="656"/>
      <c r="BG43" s="657"/>
      <c r="BH43" s="657"/>
      <c r="BI43" s="657"/>
      <c r="BJ43" s="657"/>
      <c r="BK43" s="657"/>
      <c r="BL43" s="657"/>
      <c r="BM43" s="657"/>
      <c r="BN43" s="657"/>
      <c r="BO43" s="657"/>
      <c r="BP43" s="657"/>
      <c r="BQ43" s="657"/>
      <c r="BR43" s="657"/>
      <c r="BS43" s="657"/>
      <c r="BT43" s="657"/>
      <c r="BU43" s="657"/>
      <c r="BV43" s="211"/>
      <c r="BW43" s="656">
        <f t="shared" si="2"/>
        <v>20</v>
      </c>
      <c r="BX43" s="656"/>
      <c r="BY43" s="657" t="str">
        <f>IF('各会計、関係団体の財政状況及び健全化判断比率'!B77="","",'各会計、関係団体の財政状況及び健全化判断比率'!B77)</f>
        <v>　（湖北火葬場事業特別会計）</v>
      </c>
      <c r="BZ43" s="657"/>
      <c r="CA43" s="657"/>
      <c r="CB43" s="657"/>
      <c r="CC43" s="657"/>
      <c r="CD43" s="657"/>
      <c r="CE43" s="657"/>
      <c r="CF43" s="657"/>
      <c r="CG43" s="657"/>
      <c r="CH43" s="657"/>
      <c r="CI43" s="657"/>
      <c r="CJ43" s="657"/>
      <c r="CK43" s="657"/>
      <c r="CL43" s="657"/>
      <c r="CM43" s="657"/>
      <c r="CN43" s="211"/>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8"/>
      <c r="DG43" s="658" t="str">
        <f>IF('各会計、関係団体の財政状況及び健全化判断比率'!BR16="","",'各会計、関係団体の財政状況及び健全化判断比率'!BR16)</f>
        <v/>
      </c>
      <c r="DH43" s="658"/>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209</v>
      </c>
      <c r="C46" s="183"/>
      <c r="D46" s="183"/>
      <c r="E46" s="183" t="s">
        <v>210</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211</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212</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213</v>
      </c>
    </row>
    <row r="50" spans="5:5" x14ac:dyDescent="0.15">
      <c r="E50" s="185" t="s">
        <v>214</v>
      </c>
    </row>
    <row r="51" spans="5:5" x14ac:dyDescent="0.15">
      <c r="E51" s="185" t="s">
        <v>215</v>
      </c>
    </row>
    <row r="52" spans="5:5" x14ac:dyDescent="0.15">
      <c r="E52" s="185" t="s">
        <v>216</v>
      </c>
    </row>
    <row r="53" spans="5:5" x14ac:dyDescent="0.15"/>
    <row r="54" spans="5:5" x14ac:dyDescent="0.15"/>
    <row r="55" spans="5:5" x14ac:dyDescent="0.15"/>
    <row r="56" spans="5:5" x14ac:dyDescent="0.15"/>
  </sheetData>
  <sheetProtection algorithmName="SHA-512" hashValue="sGeKXkkVEGKUPStjqo9Rtcg9ggdt2uNoiwR3A810vmeCTtAOHFMq5NZDwjWT4DhupvK1NCZt63TKHy3ZyWOLJQ==" saltValue="IHS4v1L+Ak4aa5aaI6IU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48" t="s">
        <v>582</v>
      </c>
      <c r="D34" s="1248"/>
      <c r="E34" s="1249"/>
      <c r="F34" s="32" t="s">
        <v>583</v>
      </c>
      <c r="G34" s="33" t="s">
        <v>584</v>
      </c>
      <c r="H34" s="33" t="s">
        <v>585</v>
      </c>
      <c r="I34" s="33" t="s">
        <v>585</v>
      </c>
      <c r="J34" s="34" t="s">
        <v>586</v>
      </c>
      <c r="K34" s="22"/>
      <c r="L34" s="22"/>
      <c r="M34" s="22"/>
      <c r="N34" s="22"/>
      <c r="O34" s="22"/>
      <c r="P34" s="22"/>
    </row>
    <row r="35" spans="1:16" ht="39" customHeight="1" x14ac:dyDescent="0.15">
      <c r="A35" s="22"/>
      <c r="B35" s="35"/>
      <c r="C35" s="1242" t="s">
        <v>587</v>
      </c>
      <c r="D35" s="1243"/>
      <c r="E35" s="1244"/>
      <c r="F35" s="36">
        <v>12.33</v>
      </c>
      <c r="G35" s="37">
        <v>13.36</v>
      </c>
      <c r="H35" s="37">
        <v>13.93</v>
      </c>
      <c r="I35" s="37">
        <v>13.59</v>
      </c>
      <c r="J35" s="38">
        <v>12.72</v>
      </c>
      <c r="K35" s="22"/>
      <c r="L35" s="22"/>
      <c r="M35" s="22"/>
      <c r="N35" s="22"/>
      <c r="O35" s="22"/>
      <c r="P35" s="22"/>
    </row>
    <row r="36" spans="1:16" ht="39" customHeight="1" x14ac:dyDescent="0.15">
      <c r="A36" s="22"/>
      <c r="B36" s="35"/>
      <c r="C36" s="1242" t="s">
        <v>588</v>
      </c>
      <c r="D36" s="1243"/>
      <c r="E36" s="1244"/>
      <c r="F36" s="36">
        <v>11.93</v>
      </c>
      <c r="G36" s="37">
        <v>12.81</v>
      </c>
      <c r="H36" s="37">
        <v>12.53</v>
      </c>
      <c r="I36" s="37">
        <v>12.91</v>
      </c>
      <c r="J36" s="38">
        <v>12.28</v>
      </c>
      <c r="K36" s="22"/>
      <c r="L36" s="22"/>
      <c r="M36" s="22"/>
      <c r="N36" s="22"/>
      <c r="O36" s="22"/>
      <c r="P36" s="22"/>
    </row>
    <row r="37" spans="1:16" ht="39" customHeight="1" x14ac:dyDescent="0.15">
      <c r="A37" s="22"/>
      <c r="B37" s="35"/>
      <c r="C37" s="1242" t="s">
        <v>589</v>
      </c>
      <c r="D37" s="1243"/>
      <c r="E37" s="1244"/>
      <c r="F37" s="36">
        <v>5.68</v>
      </c>
      <c r="G37" s="37">
        <v>5.4</v>
      </c>
      <c r="H37" s="37">
        <v>5.65</v>
      </c>
      <c r="I37" s="37">
        <v>5.63</v>
      </c>
      <c r="J37" s="38">
        <v>5.75</v>
      </c>
      <c r="K37" s="22"/>
      <c r="L37" s="22"/>
      <c r="M37" s="22"/>
      <c r="N37" s="22"/>
      <c r="O37" s="22"/>
      <c r="P37" s="22"/>
    </row>
    <row r="38" spans="1:16" ht="39" customHeight="1" x14ac:dyDescent="0.15">
      <c r="A38" s="22"/>
      <c r="B38" s="35"/>
      <c r="C38" s="1242" t="s">
        <v>590</v>
      </c>
      <c r="D38" s="1243"/>
      <c r="E38" s="1244"/>
      <c r="F38" s="36">
        <v>8.7200000000000006</v>
      </c>
      <c r="G38" s="37">
        <v>8.66</v>
      </c>
      <c r="H38" s="37">
        <v>7.15</v>
      </c>
      <c r="I38" s="37">
        <v>6.34</v>
      </c>
      <c r="J38" s="38">
        <v>2.54</v>
      </c>
      <c r="K38" s="22"/>
      <c r="L38" s="22"/>
      <c r="M38" s="22"/>
      <c r="N38" s="22"/>
      <c r="O38" s="22"/>
      <c r="P38" s="22"/>
    </row>
    <row r="39" spans="1:16" ht="39" customHeight="1" x14ac:dyDescent="0.15">
      <c r="A39" s="22"/>
      <c r="B39" s="35"/>
      <c r="C39" s="1242" t="s">
        <v>591</v>
      </c>
      <c r="D39" s="1243"/>
      <c r="E39" s="1244"/>
      <c r="F39" s="36">
        <v>0.57999999999999996</v>
      </c>
      <c r="G39" s="37">
        <v>0.99</v>
      </c>
      <c r="H39" s="37">
        <v>1.88</v>
      </c>
      <c r="I39" s="37">
        <v>0.56999999999999995</v>
      </c>
      <c r="J39" s="38">
        <v>0.5</v>
      </c>
      <c r="K39" s="22"/>
      <c r="L39" s="22"/>
      <c r="M39" s="22"/>
      <c r="N39" s="22"/>
      <c r="O39" s="22"/>
      <c r="P39" s="22"/>
    </row>
    <row r="40" spans="1:16" ht="39" customHeight="1" x14ac:dyDescent="0.15">
      <c r="A40" s="22"/>
      <c r="B40" s="35"/>
      <c r="C40" s="1242" t="s">
        <v>592</v>
      </c>
      <c r="D40" s="1243"/>
      <c r="E40" s="1244"/>
      <c r="F40" s="36">
        <v>0.26</v>
      </c>
      <c r="G40" s="37">
        <v>0.27</v>
      </c>
      <c r="H40" s="37">
        <v>0.54</v>
      </c>
      <c r="I40" s="37">
        <v>0.42</v>
      </c>
      <c r="J40" s="38">
        <v>0.49</v>
      </c>
      <c r="K40" s="22"/>
      <c r="L40" s="22"/>
      <c r="M40" s="22"/>
      <c r="N40" s="22"/>
      <c r="O40" s="22"/>
      <c r="P40" s="22"/>
    </row>
    <row r="41" spans="1:16" ht="39" customHeight="1" x14ac:dyDescent="0.15">
      <c r="A41" s="22"/>
      <c r="B41" s="35"/>
      <c r="C41" s="1242" t="s">
        <v>593</v>
      </c>
      <c r="D41" s="1243"/>
      <c r="E41" s="1244"/>
      <c r="F41" s="36">
        <v>0.1</v>
      </c>
      <c r="G41" s="37">
        <v>0.11</v>
      </c>
      <c r="H41" s="37">
        <v>0.12</v>
      </c>
      <c r="I41" s="37">
        <v>0.12</v>
      </c>
      <c r="J41" s="38">
        <v>0.19</v>
      </c>
      <c r="K41" s="22"/>
      <c r="L41" s="22"/>
      <c r="M41" s="22"/>
      <c r="N41" s="22"/>
      <c r="O41" s="22"/>
      <c r="P41" s="22"/>
    </row>
    <row r="42" spans="1:16" ht="39" customHeight="1" x14ac:dyDescent="0.15">
      <c r="A42" s="22"/>
      <c r="B42" s="39"/>
      <c r="C42" s="1242" t="s">
        <v>594</v>
      </c>
      <c r="D42" s="1243"/>
      <c r="E42" s="1244"/>
      <c r="F42" s="36" t="s">
        <v>534</v>
      </c>
      <c r="G42" s="37" t="s">
        <v>534</v>
      </c>
      <c r="H42" s="37" t="s">
        <v>534</v>
      </c>
      <c r="I42" s="37" t="s">
        <v>534</v>
      </c>
      <c r="J42" s="38" t="s">
        <v>534</v>
      </c>
      <c r="K42" s="22"/>
      <c r="L42" s="22"/>
      <c r="M42" s="22"/>
      <c r="N42" s="22"/>
      <c r="O42" s="22"/>
      <c r="P42" s="22"/>
    </row>
    <row r="43" spans="1:16" ht="39" customHeight="1" thickBot="1" x14ac:dyDescent="0.2">
      <c r="A43" s="22"/>
      <c r="B43" s="40"/>
      <c r="C43" s="1245" t="s">
        <v>595</v>
      </c>
      <c r="D43" s="1246"/>
      <c r="E43" s="1247"/>
      <c r="F43" s="41">
        <v>0.42</v>
      </c>
      <c r="G43" s="42">
        <v>0.17</v>
      </c>
      <c r="H43" s="42">
        <v>0.17</v>
      </c>
      <c r="I43" s="42">
        <v>0.19</v>
      </c>
      <c r="J43" s="43">
        <v>0.19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Hx8dpAe1KeEP+eWSzrISe0bVJbb8qmt/HIL2HlApP3q4+JRDcOOFVFaNYwjFyazmgsxy3K5vgpsOdPyc059hg==" saltValue="6eaSXFvCZ/danFM5hCdG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2607</v>
      </c>
      <c r="L45" s="60">
        <v>2671</v>
      </c>
      <c r="M45" s="60">
        <v>2587</v>
      </c>
      <c r="N45" s="60">
        <v>2516</v>
      </c>
      <c r="O45" s="61">
        <v>2299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534</v>
      </c>
      <c r="L46" s="64" t="s">
        <v>534</v>
      </c>
      <c r="M46" s="64" t="s">
        <v>534</v>
      </c>
      <c r="N46" s="64" t="s">
        <v>534</v>
      </c>
      <c r="O46" s="65" t="s">
        <v>534</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534</v>
      </c>
      <c r="L47" s="64" t="s">
        <v>534</v>
      </c>
      <c r="M47" s="64" t="s">
        <v>534</v>
      </c>
      <c r="N47" s="64" t="s">
        <v>534</v>
      </c>
      <c r="O47" s="65" t="s">
        <v>534</v>
      </c>
      <c r="P47" s="48"/>
      <c r="Q47" s="48"/>
      <c r="R47" s="48"/>
      <c r="S47" s="48"/>
      <c r="T47" s="48"/>
      <c r="U47" s="48"/>
    </row>
    <row r="48" spans="1:21" ht="30.75" customHeight="1" x14ac:dyDescent="0.15">
      <c r="A48" s="48"/>
      <c r="B48" s="1252"/>
      <c r="C48" s="1253"/>
      <c r="D48" s="62"/>
      <c r="E48" s="1258" t="s">
        <v>15</v>
      </c>
      <c r="F48" s="1258"/>
      <c r="G48" s="1258"/>
      <c r="H48" s="1258"/>
      <c r="I48" s="1258"/>
      <c r="J48" s="1259"/>
      <c r="K48" s="63">
        <v>821</v>
      </c>
      <c r="L48" s="64">
        <v>596</v>
      </c>
      <c r="M48" s="64">
        <v>608</v>
      </c>
      <c r="N48" s="64">
        <v>572</v>
      </c>
      <c r="O48" s="65">
        <v>555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123</v>
      </c>
      <c r="L49" s="64">
        <v>83</v>
      </c>
      <c r="M49" s="64">
        <v>106</v>
      </c>
      <c r="N49" s="64">
        <v>129</v>
      </c>
      <c r="O49" s="65">
        <v>208</v>
      </c>
      <c r="P49" s="48"/>
      <c r="Q49" s="48"/>
      <c r="R49" s="48"/>
      <c r="S49" s="48"/>
      <c r="T49" s="48"/>
      <c r="U49" s="48"/>
    </row>
    <row r="50" spans="1:21" ht="30.75" customHeight="1" x14ac:dyDescent="0.15">
      <c r="A50" s="48"/>
      <c r="B50" s="1252"/>
      <c r="C50" s="1253"/>
      <c r="D50" s="62"/>
      <c r="E50" s="1258" t="s">
        <v>17</v>
      </c>
      <c r="F50" s="1258"/>
      <c r="G50" s="1258"/>
      <c r="H50" s="1258"/>
      <c r="I50" s="1258"/>
      <c r="J50" s="1259"/>
      <c r="K50" s="63">
        <v>43</v>
      </c>
      <c r="L50" s="64">
        <v>36</v>
      </c>
      <c r="M50" s="64">
        <v>28</v>
      </c>
      <c r="N50" s="64">
        <v>12</v>
      </c>
      <c r="O50" s="65">
        <v>12</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1</v>
      </c>
      <c r="M51" s="64">
        <v>0</v>
      </c>
      <c r="N51" s="64" t="s">
        <v>534</v>
      </c>
      <c r="O51" s="65" t="s">
        <v>534</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2331</v>
      </c>
      <c r="L52" s="64">
        <v>2278</v>
      </c>
      <c r="M52" s="64">
        <v>2311</v>
      </c>
      <c r="N52" s="64">
        <v>2250</v>
      </c>
      <c r="O52" s="65">
        <v>2192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1264</v>
      </c>
      <c r="L53" s="69">
        <v>1109</v>
      </c>
      <c r="M53" s="69">
        <v>1018</v>
      </c>
      <c r="N53" s="69">
        <v>979</v>
      </c>
      <c r="O53" s="70">
        <v>882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534</v>
      </c>
      <c r="L57" s="84" t="s">
        <v>534</v>
      </c>
      <c r="M57" s="84" t="s">
        <v>534</v>
      </c>
      <c r="N57" s="84" t="s">
        <v>534</v>
      </c>
      <c r="O57" s="85" t="s">
        <v>534</v>
      </c>
    </row>
    <row r="58" spans="1:21" ht="31.5" customHeight="1" thickBot="1" x14ac:dyDescent="0.2">
      <c r="B58" s="1268"/>
      <c r="C58" s="1269"/>
      <c r="D58" s="1273" t="s">
        <v>27</v>
      </c>
      <c r="E58" s="1274"/>
      <c r="F58" s="1274"/>
      <c r="G58" s="1274"/>
      <c r="H58" s="1274"/>
      <c r="I58" s="1274"/>
      <c r="J58" s="1275"/>
      <c r="K58" s="383" t="s">
        <v>534</v>
      </c>
      <c r="L58" s="384" t="s">
        <v>534</v>
      </c>
      <c r="M58" s="384" t="s">
        <v>534</v>
      </c>
      <c r="N58" s="384" t="s">
        <v>534</v>
      </c>
      <c r="O58" s="385" t="s">
        <v>534</v>
      </c>
    </row>
    <row r="59" spans="1:21" ht="24" customHeight="1" x14ac:dyDescent="0.15">
      <c r="B59" s="86"/>
      <c r="C59" s="86"/>
      <c r="D59" s="87" t="s">
        <v>28</v>
      </c>
      <c r="E59" s="88"/>
      <c r="F59" s="88"/>
      <c r="G59" s="88"/>
      <c r="H59" s="88"/>
      <c r="I59" s="88"/>
      <c r="J59" s="88"/>
      <c r="K59" s="88"/>
      <c r="L59" s="88"/>
      <c r="M59" s="88"/>
      <c r="N59" s="88"/>
      <c r="O59" s="88"/>
    </row>
    <row r="60" spans="1:21" ht="24" customHeight="1" x14ac:dyDescent="0.15">
      <c r="B60" s="89"/>
      <c r="C60" s="89"/>
      <c r="D60" s="87" t="s">
        <v>29</v>
      </c>
      <c r="E60" s="88"/>
      <c r="F60" s="88"/>
      <c r="G60" s="88"/>
      <c r="H60" s="88"/>
      <c r="I60" s="88"/>
      <c r="J60" s="88"/>
      <c r="K60" s="88"/>
      <c r="L60" s="88"/>
      <c r="M60" s="88"/>
      <c r="N60" s="88"/>
      <c r="O60" s="88"/>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7yXlDHLR+l0kOBPoQduYbIjv0/XTYVeh45JrlJ3YaARbkU93hiTMMqeyolFKNazRah5DW3PiTFKWWefFLgeA==" saltValue="wbxZMxoqQFOe2NpfgBNr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0" customWidth="1"/>
    <col min="2" max="3" width="12.625" style="90" customWidth="1"/>
    <col min="4" max="4" width="11.625" style="90" customWidth="1"/>
    <col min="5" max="8" width="10.375" style="90" customWidth="1"/>
    <col min="9" max="13" width="16.375" style="90" customWidth="1"/>
    <col min="14" max="19" width="12.625" style="90" customWidth="1"/>
    <col min="20" max="16384" width="0" style="9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1" t="s">
        <v>9</v>
      </c>
    </row>
    <row r="40" spans="2:13" ht="27.75" customHeight="1" thickBot="1" x14ac:dyDescent="0.2">
      <c r="B40" s="92" t="s">
        <v>10</v>
      </c>
      <c r="C40" s="93"/>
      <c r="D40" s="93"/>
      <c r="E40" s="94"/>
      <c r="F40" s="94"/>
      <c r="G40" s="94"/>
      <c r="H40" s="95" t="s">
        <v>2</v>
      </c>
      <c r="I40" s="96" t="s">
        <v>576</v>
      </c>
      <c r="J40" s="97" t="s">
        <v>577</v>
      </c>
      <c r="K40" s="97" t="s">
        <v>578</v>
      </c>
      <c r="L40" s="97" t="s">
        <v>579</v>
      </c>
      <c r="M40" s="98" t="s">
        <v>580</v>
      </c>
    </row>
    <row r="41" spans="2:13" ht="27.75" customHeight="1" x14ac:dyDescent="0.15">
      <c r="B41" s="1276" t="s">
        <v>30</v>
      </c>
      <c r="C41" s="1277"/>
      <c r="D41" s="99"/>
      <c r="E41" s="1282" t="s">
        <v>31</v>
      </c>
      <c r="F41" s="1282"/>
      <c r="G41" s="1282"/>
      <c r="H41" s="1283"/>
      <c r="I41" s="100">
        <v>25221</v>
      </c>
      <c r="J41" s="101">
        <v>25115</v>
      </c>
      <c r="K41" s="101">
        <v>24073</v>
      </c>
      <c r="L41" s="101">
        <v>22903</v>
      </c>
      <c r="M41" s="102">
        <v>22597</v>
      </c>
    </row>
    <row r="42" spans="2:13" ht="27.75" customHeight="1" x14ac:dyDescent="0.15">
      <c r="B42" s="1278"/>
      <c r="C42" s="1279"/>
      <c r="D42" s="103"/>
      <c r="E42" s="1284" t="s">
        <v>32</v>
      </c>
      <c r="F42" s="1284"/>
      <c r="G42" s="1284"/>
      <c r="H42" s="1285"/>
      <c r="I42" s="104">
        <v>96</v>
      </c>
      <c r="J42" s="105">
        <v>43</v>
      </c>
      <c r="K42" s="105">
        <v>12</v>
      </c>
      <c r="L42" s="105" t="s">
        <v>534</v>
      </c>
      <c r="M42" s="106">
        <v>92</v>
      </c>
    </row>
    <row r="43" spans="2:13" ht="27.75" customHeight="1" x14ac:dyDescent="0.15">
      <c r="B43" s="1278"/>
      <c r="C43" s="1279"/>
      <c r="D43" s="103"/>
      <c r="E43" s="1284" t="s">
        <v>33</v>
      </c>
      <c r="F43" s="1284"/>
      <c r="G43" s="1284"/>
      <c r="H43" s="1285"/>
      <c r="I43" s="104">
        <v>11839</v>
      </c>
      <c r="J43" s="105">
        <v>9928</v>
      </c>
      <c r="K43" s="105">
        <v>8996</v>
      </c>
      <c r="L43" s="105">
        <v>6989</v>
      </c>
      <c r="M43" s="106">
        <v>6704</v>
      </c>
    </row>
    <row r="44" spans="2:13" ht="27.75" customHeight="1" x14ac:dyDescent="0.15">
      <c r="B44" s="1278"/>
      <c r="C44" s="1279"/>
      <c r="D44" s="103"/>
      <c r="E44" s="1284" t="s">
        <v>34</v>
      </c>
      <c r="F44" s="1284"/>
      <c r="G44" s="1284"/>
      <c r="H44" s="1285"/>
      <c r="I44" s="104">
        <v>1995</v>
      </c>
      <c r="J44" s="105">
        <v>2412</v>
      </c>
      <c r="K44" s="105">
        <v>2315</v>
      </c>
      <c r="L44" s="105">
        <v>2242</v>
      </c>
      <c r="M44" s="106">
        <v>2050</v>
      </c>
    </row>
    <row r="45" spans="2:13" ht="27.75" customHeight="1" x14ac:dyDescent="0.15">
      <c r="B45" s="1278"/>
      <c r="C45" s="1279"/>
      <c r="D45" s="103"/>
      <c r="E45" s="1284" t="s">
        <v>35</v>
      </c>
      <c r="F45" s="1284"/>
      <c r="G45" s="1284"/>
      <c r="H45" s="1285"/>
      <c r="I45" s="104">
        <v>3262</v>
      </c>
      <c r="J45" s="105">
        <v>3343</v>
      </c>
      <c r="K45" s="105">
        <v>3385</v>
      </c>
      <c r="L45" s="105">
        <v>2842</v>
      </c>
      <c r="M45" s="106">
        <v>2929</v>
      </c>
    </row>
    <row r="46" spans="2:13" ht="27.75" customHeight="1" x14ac:dyDescent="0.15">
      <c r="B46" s="1278"/>
      <c r="C46" s="1279"/>
      <c r="D46" s="107"/>
      <c r="E46" s="1284" t="s">
        <v>36</v>
      </c>
      <c r="F46" s="1284"/>
      <c r="G46" s="1284"/>
      <c r="H46" s="1285"/>
      <c r="I46" s="104" t="s">
        <v>534</v>
      </c>
      <c r="J46" s="105" t="s">
        <v>534</v>
      </c>
      <c r="K46" s="105" t="s">
        <v>534</v>
      </c>
      <c r="L46" s="105" t="s">
        <v>534</v>
      </c>
      <c r="M46" s="106" t="s">
        <v>534</v>
      </c>
    </row>
    <row r="47" spans="2:13" ht="27.75" customHeight="1" x14ac:dyDescent="0.15">
      <c r="B47" s="1278"/>
      <c r="C47" s="1279"/>
      <c r="D47" s="108"/>
      <c r="E47" s="1286" t="s">
        <v>37</v>
      </c>
      <c r="F47" s="1287"/>
      <c r="G47" s="1287"/>
      <c r="H47" s="1288"/>
      <c r="I47" s="104" t="s">
        <v>534</v>
      </c>
      <c r="J47" s="105" t="s">
        <v>534</v>
      </c>
      <c r="K47" s="105" t="s">
        <v>534</v>
      </c>
      <c r="L47" s="105" t="s">
        <v>534</v>
      </c>
      <c r="M47" s="106" t="s">
        <v>534</v>
      </c>
    </row>
    <row r="48" spans="2:13" ht="27.75" customHeight="1" x14ac:dyDescent="0.15">
      <c r="B48" s="1278"/>
      <c r="C48" s="1279"/>
      <c r="D48" s="103"/>
      <c r="E48" s="1284" t="s">
        <v>38</v>
      </c>
      <c r="F48" s="1284"/>
      <c r="G48" s="1284"/>
      <c r="H48" s="1285"/>
      <c r="I48" s="104" t="s">
        <v>534</v>
      </c>
      <c r="J48" s="105" t="s">
        <v>534</v>
      </c>
      <c r="K48" s="105" t="s">
        <v>534</v>
      </c>
      <c r="L48" s="105" t="s">
        <v>534</v>
      </c>
      <c r="M48" s="106" t="s">
        <v>534</v>
      </c>
    </row>
    <row r="49" spans="2:13" ht="27.75" customHeight="1" x14ac:dyDescent="0.15">
      <c r="B49" s="1280"/>
      <c r="C49" s="1281"/>
      <c r="D49" s="103"/>
      <c r="E49" s="1284" t="s">
        <v>39</v>
      </c>
      <c r="F49" s="1284"/>
      <c r="G49" s="1284"/>
      <c r="H49" s="1285"/>
      <c r="I49" s="104" t="s">
        <v>534</v>
      </c>
      <c r="J49" s="105" t="s">
        <v>534</v>
      </c>
      <c r="K49" s="105" t="s">
        <v>534</v>
      </c>
      <c r="L49" s="105" t="s">
        <v>534</v>
      </c>
      <c r="M49" s="106" t="s">
        <v>534</v>
      </c>
    </row>
    <row r="50" spans="2:13" ht="27.75" customHeight="1" x14ac:dyDescent="0.15">
      <c r="B50" s="1289" t="s">
        <v>40</v>
      </c>
      <c r="C50" s="1290"/>
      <c r="D50" s="109"/>
      <c r="E50" s="1284" t="s">
        <v>41</v>
      </c>
      <c r="F50" s="1284"/>
      <c r="G50" s="1284"/>
      <c r="H50" s="1285"/>
      <c r="I50" s="104">
        <v>2479</v>
      </c>
      <c r="J50" s="105">
        <v>2550</v>
      </c>
      <c r="K50" s="105">
        <v>3066</v>
      </c>
      <c r="L50" s="105">
        <v>3549</v>
      </c>
      <c r="M50" s="106">
        <v>3896</v>
      </c>
    </row>
    <row r="51" spans="2:13" ht="27.75" customHeight="1" x14ac:dyDescent="0.15">
      <c r="B51" s="1278"/>
      <c r="C51" s="1279"/>
      <c r="D51" s="103"/>
      <c r="E51" s="1284" t="s">
        <v>42</v>
      </c>
      <c r="F51" s="1284"/>
      <c r="G51" s="1284"/>
      <c r="H51" s="1285"/>
      <c r="I51" s="104">
        <v>2490</v>
      </c>
      <c r="J51" s="105">
        <v>2124</v>
      </c>
      <c r="K51" s="105">
        <v>1845</v>
      </c>
      <c r="L51" s="105">
        <v>1580</v>
      </c>
      <c r="M51" s="106">
        <v>1466</v>
      </c>
    </row>
    <row r="52" spans="2:13" ht="27.75" customHeight="1" x14ac:dyDescent="0.15">
      <c r="B52" s="1280"/>
      <c r="C52" s="1281"/>
      <c r="D52" s="103"/>
      <c r="E52" s="1284" t="s">
        <v>43</v>
      </c>
      <c r="F52" s="1284"/>
      <c r="G52" s="1284"/>
      <c r="H52" s="1285"/>
      <c r="I52" s="104">
        <v>23161</v>
      </c>
      <c r="J52" s="105">
        <v>23159</v>
      </c>
      <c r="K52" s="105">
        <v>22332</v>
      </c>
      <c r="L52" s="105">
        <v>21906</v>
      </c>
      <c r="M52" s="106">
        <v>21394</v>
      </c>
    </row>
    <row r="53" spans="2:13" ht="27.75" customHeight="1" thickBot="1" x14ac:dyDescent="0.2">
      <c r="B53" s="1291" t="s">
        <v>44</v>
      </c>
      <c r="C53" s="1292"/>
      <c r="D53" s="110"/>
      <c r="E53" s="1293" t="s">
        <v>45</v>
      </c>
      <c r="F53" s="1293"/>
      <c r="G53" s="1293"/>
      <c r="H53" s="1294"/>
      <c r="I53" s="111">
        <v>14282</v>
      </c>
      <c r="J53" s="112">
        <v>13007</v>
      </c>
      <c r="K53" s="112">
        <v>11538</v>
      </c>
      <c r="L53" s="112">
        <v>7941</v>
      </c>
      <c r="M53" s="113">
        <v>7617</v>
      </c>
    </row>
    <row r="54" spans="2:13" ht="27.75" customHeight="1" x14ac:dyDescent="0.15">
      <c r="B54" s="114" t="s">
        <v>46</v>
      </c>
      <c r="C54" s="115"/>
      <c r="D54" s="115"/>
      <c r="E54" s="116"/>
      <c r="F54" s="116"/>
      <c r="G54" s="116"/>
      <c r="H54" s="116"/>
      <c r="I54" s="117"/>
      <c r="J54" s="117"/>
      <c r="K54" s="117"/>
      <c r="L54" s="117"/>
      <c r="M54" s="117"/>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a7GrbngLhmQ8rDCc2UxD5gaHcjAjf9OsxHoN2sdFyc6UyYwTnHA4w9Kc9yWmVo4FE94vEE4j6M+rFRPexkP4Q==" saltValue="BvNR0G3bNMIxldVAwPyP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8" t="s">
        <v>47</v>
      </c>
    </row>
    <row r="54" spans="2:8" ht="29.25" customHeight="1" thickBot="1" x14ac:dyDescent="0.25">
      <c r="B54" s="119" t="s">
        <v>1</v>
      </c>
      <c r="C54" s="120"/>
      <c r="D54" s="120"/>
      <c r="E54" s="121" t="s">
        <v>2</v>
      </c>
      <c r="F54" s="122" t="s">
        <v>578</v>
      </c>
      <c r="G54" s="122" t="s">
        <v>579</v>
      </c>
      <c r="H54" s="123" t="s">
        <v>580</v>
      </c>
    </row>
    <row r="55" spans="2:8" ht="52.5" customHeight="1" x14ac:dyDescent="0.15">
      <c r="B55" s="124"/>
      <c r="C55" s="1303" t="s">
        <v>48</v>
      </c>
      <c r="D55" s="1303"/>
      <c r="E55" s="1304"/>
      <c r="F55" s="125">
        <v>1112</v>
      </c>
      <c r="G55" s="125">
        <v>1212</v>
      </c>
      <c r="H55" s="126">
        <v>1473</v>
      </c>
    </row>
    <row r="56" spans="2:8" ht="52.5" customHeight="1" x14ac:dyDescent="0.15">
      <c r="B56" s="127"/>
      <c r="C56" s="1305" t="s">
        <v>49</v>
      </c>
      <c r="D56" s="1305"/>
      <c r="E56" s="1306"/>
      <c r="F56" s="128">
        <v>110</v>
      </c>
      <c r="G56" s="128">
        <v>180</v>
      </c>
      <c r="H56" s="129">
        <v>230</v>
      </c>
    </row>
    <row r="57" spans="2:8" ht="53.25" customHeight="1" x14ac:dyDescent="0.15">
      <c r="B57" s="127"/>
      <c r="C57" s="1307" t="s">
        <v>50</v>
      </c>
      <c r="D57" s="1307"/>
      <c r="E57" s="1308"/>
      <c r="F57" s="130">
        <v>1819</v>
      </c>
      <c r="G57" s="130">
        <v>1982</v>
      </c>
      <c r="H57" s="131">
        <v>2021</v>
      </c>
    </row>
    <row r="58" spans="2:8" ht="45.75" customHeight="1" x14ac:dyDescent="0.15">
      <c r="B58" s="132"/>
      <c r="C58" s="1295" t="s">
        <v>623</v>
      </c>
      <c r="D58" s="1296"/>
      <c r="E58" s="1297"/>
      <c r="F58" s="133">
        <v>880</v>
      </c>
      <c r="G58" s="133">
        <v>988</v>
      </c>
      <c r="H58" s="134">
        <v>1090</v>
      </c>
    </row>
    <row r="59" spans="2:8" ht="45.75" customHeight="1" x14ac:dyDescent="0.15">
      <c r="B59" s="132"/>
      <c r="C59" s="1295" t="s">
        <v>624</v>
      </c>
      <c r="D59" s="1296"/>
      <c r="E59" s="1297"/>
      <c r="F59" s="133">
        <v>513</v>
      </c>
      <c r="G59" s="133">
        <v>518</v>
      </c>
      <c r="H59" s="134">
        <v>451</v>
      </c>
    </row>
    <row r="60" spans="2:8" ht="45.75" customHeight="1" x14ac:dyDescent="0.15">
      <c r="B60" s="132"/>
      <c r="C60" s="1295" t="s">
        <v>625</v>
      </c>
      <c r="D60" s="1296"/>
      <c r="E60" s="1297"/>
      <c r="F60" s="133">
        <v>129</v>
      </c>
      <c r="G60" s="133">
        <v>179</v>
      </c>
      <c r="H60" s="134">
        <v>180</v>
      </c>
    </row>
    <row r="61" spans="2:8" ht="45.75" customHeight="1" x14ac:dyDescent="0.15">
      <c r="B61" s="132"/>
      <c r="C61" s="1295" t="s">
        <v>626</v>
      </c>
      <c r="D61" s="1296"/>
      <c r="E61" s="1297"/>
      <c r="F61" s="133">
        <v>126</v>
      </c>
      <c r="G61" s="133">
        <v>126</v>
      </c>
      <c r="H61" s="134">
        <v>126</v>
      </c>
    </row>
    <row r="62" spans="2:8" ht="45.75" customHeight="1" thickBot="1" x14ac:dyDescent="0.2">
      <c r="B62" s="135"/>
      <c r="C62" s="1298" t="s">
        <v>627</v>
      </c>
      <c r="D62" s="1299"/>
      <c r="E62" s="1300"/>
      <c r="F62" s="136">
        <v>61</v>
      </c>
      <c r="G62" s="136">
        <v>61</v>
      </c>
      <c r="H62" s="137">
        <v>61</v>
      </c>
    </row>
    <row r="63" spans="2:8" ht="52.5" customHeight="1" thickBot="1" x14ac:dyDescent="0.2">
      <c r="B63" s="138"/>
      <c r="C63" s="1301" t="s">
        <v>51</v>
      </c>
      <c r="D63" s="1301"/>
      <c r="E63" s="1302"/>
      <c r="F63" s="139">
        <v>3040</v>
      </c>
      <c r="G63" s="139">
        <v>3374</v>
      </c>
      <c r="H63" s="140">
        <v>3723</v>
      </c>
    </row>
    <row r="64" spans="2:8" ht="15" customHeight="1" x14ac:dyDescent="0.15"/>
  </sheetData>
  <sheetProtection algorithmName="SHA-512" hashValue="96leJgX7tg5IHPEbc145sOD7toNuIaF0MwUZR6Le+879bOENJs+w1gqnWnAdOzfHwdbReFWttT1QPe2AaQncLg==" saltValue="t3663R/i6KI22yCEhZMc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Q62" sqref="AQ62"/>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629</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629</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630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632</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576</v>
      </c>
      <c r="BQ50" s="1313"/>
      <c r="BR50" s="1313"/>
      <c r="BS50" s="1313"/>
      <c r="BT50" s="1313"/>
      <c r="BU50" s="1313"/>
      <c r="BV50" s="1313"/>
      <c r="BW50" s="1313"/>
      <c r="BX50" s="1313" t="s">
        <v>577</v>
      </c>
      <c r="BY50" s="1313"/>
      <c r="BZ50" s="1313"/>
      <c r="CA50" s="1313"/>
      <c r="CB50" s="1313"/>
      <c r="CC50" s="1313"/>
      <c r="CD50" s="1313"/>
      <c r="CE50" s="1313"/>
      <c r="CF50" s="1313" t="s">
        <v>578</v>
      </c>
      <c r="CG50" s="1313"/>
      <c r="CH50" s="1313"/>
      <c r="CI50" s="1313"/>
      <c r="CJ50" s="1313"/>
      <c r="CK50" s="1313"/>
      <c r="CL50" s="1313"/>
      <c r="CM50" s="1313"/>
      <c r="CN50" s="1313" t="s">
        <v>579</v>
      </c>
      <c r="CO50" s="1313"/>
      <c r="CP50" s="1313"/>
      <c r="CQ50" s="1313"/>
      <c r="CR50" s="1313"/>
      <c r="CS50" s="1313"/>
      <c r="CT50" s="1313"/>
      <c r="CU50" s="1313"/>
      <c r="CV50" s="1313" t="s">
        <v>580</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633</v>
      </c>
      <c r="AO51" s="1316"/>
      <c r="AP51" s="1316"/>
      <c r="AQ51" s="1316"/>
      <c r="AR51" s="1316"/>
      <c r="AS51" s="1316"/>
      <c r="AT51" s="1316"/>
      <c r="AU51" s="1316"/>
      <c r="AV51" s="1316"/>
      <c r="AW51" s="1316"/>
      <c r="AX51" s="1316"/>
      <c r="AY51" s="1316"/>
      <c r="AZ51" s="1316"/>
      <c r="BA51" s="1316"/>
      <c r="BB51" s="1316" t="s">
        <v>634</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v>131.1</v>
      </c>
      <c r="BY51" s="1314"/>
      <c r="BZ51" s="1314"/>
      <c r="CA51" s="1314"/>
      <c r="CB51" s="1314"/>
      <c r="CC51" s="1314"/>
      <c r="CD51" s="1314"/>
      <c r="CE51" s="1314"/>
      <c r="CF51" s="1314">
        <v>117.4</v>
      </c>
      <c r="CG51" s="1314"/>
      <c r="CH51" s="1314"/>
      <c r="CI51" s="1314"/>
      <c r="CJ51" s="1314"/>
      <c r="CK51" s="1314"/>
      <c r="CL51" s="1314"/>
      <c r="CM51" s="1314"/>
      <c r="CN51" s="1314">
        <v>81.099999999999994</v>
      </c>
      <c r="CO51" s="1314"/>
      <c r="CP51" s="1314"/>
      <c r="CQ51" s="1314"/>
      <c r="CR51" s="1314"/>
      <c r="CS51" s="1314"/>
      <c r="CT51" s="1314"/>
      <c r="CU51" s="1314"/>
      <c r="CV51" s="1314">
        <v>76.900000000000006</v>
      </c>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635</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62.5</v>
      </c>
      <c r="BY53" s="1314"/>
      <c r="BZ53" s="1314"/>
      <c r="CA53" s="1314"/>
      <c r="CB53" s="1314"/>
      <c r="CC53" s="1314"/>
      <c r="CD53" s="1314"/>
      <c r="CE53" s="1314"/>
      <c r="CF53" s="1314">
        <v>63.4</v>
      </c>
      <c r="CG53" s="1314"/>
      <c r="CH53" s="1314"/>
      <c r="CI53" s="1314"/>
      <c r="CJ53" s="1314"/>
      <c r="CK53" s="1314"/>
      <c r="CL53" s="1314"/>
      <c r="CM53" s="1314"/>
      <c r="CN53" s="1314">
        <v>64.8</v>
      </c>
      <c r="CO53" s="1314"/>
      <c r="CP53" s="1314"/>
      <c r="CQ53" s="1314"/>
      <c r="CR53" s="1314"/>
      <c r="CS53" s="1314"/>
      <c r="CT53" s="1314"/>
      <c r="CU53" s="1314"/>
      <c r="CV53" s="1314">
        <v>65.5</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636</v>
      </c>
      <c r="AO55" s="1313"/>
      <c r="AP55" s="1313"/>
      <c r="AQ55" s="1313"/>
      <c r="AR55" s="1313"/>
      <c r="AS55" s="1313"/>
      <c r="AT55" s="1313"/>
      <c r="AU55" s="1313"/>
      <c r="AV55" s="1313"/>
      <c r="AW55" s="1313"/>
      <c r="AX55" s="1313"/>
      <c r="AY55" s="1313"/>
      <c r="AZ55" s="1313"/>
      <c r="BA55" s="1313"/>
      <c r="BB55" s="1316" t="s">
        <v>634</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33.1</v>
      </c>
      <c r="BY55" s="1314"/>
      <c r="BZ55" s="1314"/>
      <c r="CA55" s="1314"/>
      <c r="CB55" s="1314"/>
      <c r="CC55" s="1314"/>
      <c r="CD55" s="1314"/>
      <c r="CE55" s="1314"/>
      <c r="CF55" s="1314">
        <v>31.3</v>
      </c>
      <c r="CG55" s="1314"/>
      <c r="CH55" s="1314"/>
      <c r="CI55" s="1314"/>
      <c r="CJ55" s="1314"/>
      <c r="CK55" s="1314"/>
      <c r="CL55" s="1314"/>
      <c r="CM55" s="1314"/>
      <c r="CN55" s="1314">
        <v>25.3</v>
      </c>
      <c r="CO55" s="1314"/>
      <c r="CP55" s="1314"/>
      <c r="CQ55" s="1314"/>
      <c r="CR55" s="1314"/>
      <c r="CS55" s="1314"/>
      <c r="CT55" s="1314"/>
      <c r="CU55" s="1314"/>
      <c r="CV55" s="1314">
        <v>25.5</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635</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57.2</v>
      </c>
      <c r="BY57" s="1314"/>
      <c r="BZ57" s="1314"/>
      <c r="CA57" s="1314"/>
      <c r="CB57" s="1314"/>
      <c r="CC57" s="1314"/>
      <c r="CD57" s="1314"/>
      <c r="CE57" s="1314"/>
      <c r="CF57" s="1314">
        <v>58.5</v>
      </c>
      <c r="CG57" s="1314"/>
      <c r="CH57" s="1314"/>
      <c r="CI57" s="1314"/>
      <c r="CJ57" s="1314"/>
      <c r="CK57" s="1314"/>
      <c r="CL57" s="1314"/>
      <c r="CM57" s="1314"/>
      <c r="CN57" s="1314">
        <v>59.8</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637</v>
      </c>
    </row>
    <row r="64" spans="1:109" x14ac:dyDescent="0.15">
      <c r="B64" s="395"/>
      <c r="G64" s="402"/>
      <c r="I64" s="415"/>
      <c r="J64" s="415"/>
      <c r="K64" s="415"/>
      <c r="L64" s="415"/>
      <c r="M64" s="415"/>
      <c r="N64" s="416"/>
      <c r="AM64" s="402"/>
      <c r="AN64" s="402" t="s">
        <v>631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640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632</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576</v>
      </c>
      <c r="BQ72" s="1313"/>
      <c r="BR72" s="1313"/>
      <c r="BS72" s="1313"/>
      <c r="BT72" s="1313"/>
      <c r="BU72" s="1313"/>
      <c r="BV72" s="1313"/>
      <c r="BW72" s="1313"/>
      <c r="BX72" s="1313" t="s">
        <v>577</v>
      </c>
      <c r="BY72" s="1313"/>
      <c r="BZ72" s="1313"/>
      <c r="CA72" s="1313"/>
      <c r="CB72" s="1313"/>
      <c r="CC72" s="1313"/>
      <c r="CD72" s="1313"/>
      <c r="CE72" s="1313"/>
      <c r="CF72" s="1313" t="s">
        <v>578</v>
      </c>
      <c r="CG72" s="1313"/>
      <c r="CH72" s="1313"/>
      <c r="CI72" s="1313"/>
      <c r="CJ72" s="1313"/>
      <c r="CK72" s="1313"/>
      <c r="CL72" s="1313"/>
      <c r="CM72" s="1313"/>
      <c r="CN72" s="1313" t="s">
        <v>579</v>
      </c>
      <c r="CO72" s="1313"/>
      <c r="CP72" s="1313"/>
      <c r="CQ72" s="1313"/>
      <c r="CR72" s="1313"/>
      <c r="CS72" s="1313"/>
      <c r="CT72" s="1313"/>
      <c r="CU72" s="1313"/>
      <c r="CV72" s="1313" t="s">
        <v>580</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633</v>
      </c>
      <c r="AO73" s="1316"/>
      <c r="AP73" s="1316"/>
      <c r="AQ73" s="1316"/>
      <c r="AR73" s="1316"/>
      <c r="AS73" s="1316"/>
      <c r="AT73" s="1316"/>
      <c r="AU73" s="1316"/>
      <c r="AV73" s="1316"/>
      <c r="AW73" s="1316"/>
      <c r="AX73" s="1316"/>
      <c r="AY73" s="1316"/>
      <c r="AZ73" s="1316"/>
      <c r="BA73" s="1316"/>
      <c r="BB73" s="1316" t="s">
        <v>634</v>
      </c>
      <c r="BC73" s="1316"/>
      <c r="BD73" s="1316"/>
      <c r="BE73" s="1316"/>
      <c r="BF73" s="1316"/>
      <c r="BG73" s="1316"/>
      <c r="BH73" s="1316"/>
      <c r="BI73" s="1316"/>
      <c r="BJ73" s="1316"/>
      <c r="BK73" s="1316"/>
      <c r="BL73" s="1316"/>
      <c r="BM73" s="1316"/>
      <c r="BN73" s="1316"/>
      <c r="BO73" s="1316"/>
      <c r="BP73" s="1314">
        <v>142.80000000000001</v>
      </c>
      <c r="BQ73" s="1314"/>
      <c r="BR73" s="1314"/>
      <c r="BS73" s="1314"/>
      <c r="BT73" s="1314"/>
      <c r="BU73" s="1314"/>
      <c r="BV73" s="1314"/>
      <c r="BW73" s="1314"/>
      <c r="BX73" s="1314">
        <v>131.1</v>
      </c>
      <c r="BY73" s="1314"/>
      <c r="BZ73" s="1314"/>
      <c r="CA73" s="1314"/>
      <c r="CB73" s="1314"/>
      <c r="CC73" s="1314"/>
      <c r="CD73" s="1314"/>
      <c r="CE73" s="1314"/>
      <c r="CF73" s="1314">
        <v>117.4</v>
      </c>
      <c r="CG73" s="1314"/>
      <c r="CH73" s="1314"/>
      <c r="CI73" s="1314"/>
      <c r="CJ73" s="1314"/>
      <c r="CK73" s="1314"/>
      <c r="CL73" s="1314"/>
      <c r="CM73" s="1314"/>
      <c r="CN73" s="1314">
        <v>81.099999999999994</v>
      </c>
      <c r="CO73" s="1314"/>
      <c r="CP73" s="1314"/>
      <c r="CQ73" s="1314"/>
      <c r="CR73" s="1314"/>
      <c r="CS73" s="1314"/>
      <c r="CT73" s="1314"/>
      <c r="CU73" s="1314"/>
      <c r="CV73" s="1314">
        <v>76.900000000000006</v>
      </c>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638</v>
      </c>
      <c r="BC75" s="1316"/>
      <c r="BD75" s="1316"/>
      <c r="BE75" s="1316"/>
      <c r="BF75" s="1316"/>
      <c r="BG75" s="1316"/>
      <c r="BH75" s="1316"/>
      <c r="BI75" s="1316"/>
      <c r="BJ75" s="1316"/>
      <c r="BK75" s="1316"/>
      <c r="BL75" s="1316"/>
      <c r="BM75" s="1316"/>
      <c r="BN75" s="1316"/>
      <c r="BO75" s="1316"/>
      <c r="BP75" s="1314">
        <v>12</v>
      </c>
      <c r="BQ75" s="1314"/>
      <c r="BR75" s="1314"/>
      <c r="BS75" s="1314"/>
      <c r="BT75" s="1314"/>
      <c r="BU75" s="1314"/>
      <c r="BV75" s="1314"/>
      <c r="BW75" s="1314"/>
      <c r="BX75" s="1314">
        <v>11.8</v>
      </c>
      <c r="BY75" s="1314"/>
      <c r="BZ75" s="1314"/>
      <c r="CA75" s="1314"/>
      <c r="CB75" s="1314"/>
      <c r="CC75" s="1314"/>
      <c r="CD75" s="1314"/>
      <c r="CE75" s="1314"/>
      <c r="CF75" s="1314">
        <v>11.3</v>
      </c>
      <c r="CG75" s="1314"/>
      <c r="CH75" s="1314"/>
      <c r="CI75" s="1314"/>
      <c r="CJ75" s="1314"/>
      <c r="CK75" s="1314"/>
      <c r="CL75" s="1314"/>
      <c r="CM75" s="1314"/>
      <c r="CN75" s="1314">
        <v>10.5</v>
      </c>
      <c r="CO75" s="1314"/>
      <c r="CP75" s="1314"/>
      <c r="CQ75" s="1314"/>
      <c r="CR75" s="1314"/>
      <c r="CS75" s="1314"/>
      <c r="CT75" s="1314"/>
      <c r="CU75" s="1314"/>
      <c r="CV75" s="1314">
        <v>9.6999999999999993</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636</v>
      </c>
      <c r="AO77" s="1313"/>
      <c r="AP77" s="1313"/>
      <c r="AQ77" s="1313"/>
      <c r="AR77" s="1313"/>
      <c r="AS77" s="1313"/>
      <c r="AT77" s="1313"/>
      <c r="AU77" s="1313"/>
      <c r="AV77" s="1313"/>
      <c r="AW77" s="1313"/>
      <c r="AX77" s="1313"/>
      <c r="AY77" s="1313"/>
      <c r="AZ77" s="1313"/>
      <c r="BA77" s="1313"/>
      <c r="BB77" s="1316" t="s">
        <v>634</v>
      </c>
      <c r="BC77" s="1316"/>
      <c r="BD77" s="1316"/>
      <c r="BE77" s="1316"/>
      <c r="BF77" s="1316"/>
      <c r="BG77" s="1316"/>
      <c r="BH77" s="1316"/>
      <c r="BI77" s="1316"/>
      <c r="BJ77" s="1316"/>
      <c r="BK77" s="1316"/>
      <c r="BL77" s="1316"/>
      <c r="BM77" s="1316"/>
      <c r="BN77" s="1316"/>
      <c r="BO77" s="1316"/>
      <c r="BP77" s="1314">
        <v>37.299999999999997</v>
      </c>
      <c r="BQ77" s="1314"/>
      <c r="BR77" s="1314"/>
      <c r="BS77" s="1314"/>
      <c r="BT77" s="1314"/>
      <c r="BU77" s="1314"/>
      <c r="BV77" s="1314"/>
      <c r="BW77" s="1314"/>
      <c r="BX77" s="1314">
        <v>33.1</v>
      </c>
      <c r="BY77" s="1314"/>
      <c r="BZ77" s="1314"/>
      <c r="CA77" s="1314"/>
      <c r="CB77" s="1314"/>
      <c r="CC77" s="1314"/>
      <c r="CD77" s="1314"/>
      <c r="CE77" s="1314"/>
      <c r="CF77" s="1314">
        <v>31.3</v>
      </c>
      <c r="CG77" s="1314"/>
      <c r="CH77" s="1314"/>
      <c r="CI77" s="1314"/>
      <c r="CJ77" s="1314"/>
      <c r="CK77" s="1314"/>
      <c r="CL77" s="1314"/>
      <c r="CM77" s="1314"/>
      <c r="CN77" s="1314">
        <v>25.3</v>
      </c>
      <c r="CO77" s="1314"/>
      <c r="CP77" s="1314"/>
      <c r="CQ77" s="1314"/>
      <c r="CR77" s="1314"/>
      <c r="CS77" s="1314"/>
      <c r="CT77" s="1314"/>
      <c r="CU77" s="1314"/>
      <c r="CV77" s="1314">
        <v>25.5</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638</v>
      </c>
      <c r="BC79" s="1316"/>
      <c r="BD79" s="1316"/>
      <c r="BE79" s="1316"/>
      <c r="BF79" s="1316"/>
      <c r="BG79" s="1316"/>
      <c r="BH79" s="1316"/>
      <c r="BI79" s="1316"/>
      <c r="BJ79" s="1316"/>
      <c r="BK79" s="1316"/>
      <c r="BL79" s="1316"/>
      <c r="BM79" s="1316"/>
      <c r="BN79" s="1316"/>
      <c r="BO79" s="1316"/>
      <c r="BP79" s="1314">
        <v>7.8</v>
      </c>
      <c r="BQ79" s="1314"/>
      <c r="BR79" s="1314"/>
      <c r="BS79" s="1314"/>
      <c r="BT79" s="1314"/>
      <c r="BU79" s="1314"/>
      <c r="BV79" s="1314"/>
      <c r="BW79" s="1314"/>
      <c r="BX79" s="1314">
        <v>7.5</v>
      </c>
      <c r="BY79" s="1314"/>
      <c r="BZ79" s="1314"/>
      <c r="CA79" s="1314"/>
      <c r="CB79" s="1314"/>
      <c r="CC79" s="1314"/>
      <c r="CD79" s="1314"/>
      <c r="CE79" s="1314"/>
      <c r="CF79" s="1314">
        <v>7.2</v>
      </c>
      <c r="CG79" s="1314"/>
      <c r="CH79" s="1314"/>
      <c r="CI79" s="1314"/>
      <c r="CJ79" s="1314"/>
      <c r="CK79" s="1314"/>
      <c r="CL79" s="1314"/>
      <c r="CM79" s="1314"/>
      <c r="CN79" s="1314">
        <v>6.9</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z0Zpi8X6LN5CaZ/pZomMzhSPuux4gtyE9QXsZa8HuAWXxdzwOkDGeEZyFpimATZFB8sKBCnKZW4y6252bQHwA==" saltValue="3U+hUS5f/KdoQ5wN0AVI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Q62" sqref="AQ62"/>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522</v>
      </c>
    </row>
  </sheetData>
  <sheetProtection algorithmName="SHA-512" hashValue="N62hYx+b+Rj9kxIMqsfiV5YuTVrn8bzFHZeBbrwb7tqfLUhwCw2RZSU0UQ4xjbWeKddmp5TnPKJhrHdSQ3VqMA==" saltValue="+vMfx9ex072QDiRfLyLW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Q62" sqref="AQ62"/>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522</v>
      </c>
    </row>
  </sheetData>
  <sheetProtection algorithmName="SHA-512" hashValue="FiFi5WQaWA8aMvITE2pg226pHF7P1bq+Xyauq/Ghy8pWjwyLBrHrdM9StDfai20K0ur42lvn/Bs0B5NOQFbeBw==" saltValue="cDqjeKHYNrrrkuIA/zg0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573</v>
      </c>
      <c r="G2" s="154"/>
      <c r="H2" s="155"/>
    </row>
    <row r="3" spans="1:8" x14ac:dyDescent="0.15">
      <c r="A3" s="151" t="s">
        <v>566</v>
      </c>
      <c r="B3" s="156"/>
      <c r="C3" s="157"/>
      <c r="D3" s="158">
        <v>37481</v>
      </c>
      <c r="E3" s="159"/>
      <c r="F3" s="160">
        <v>54227</v>
      </c>
      <c r="G3" s="161"/>
      <c r="H3" s="162"/>
    </row>
    <row r="4" spans="1:8" x14ac:dyDescent="0.15">
      <c r="A4" s="163"/>
      <c r="B4" s="164"/>
      <c r="C4" s="165"/>
      <c r="D4" s="166">
        <v>21394</v>
      </c>
      <c r="E4" s="167"/>
      <c r="F4" s="168">
        <v>29694</v>
      </c>
      <c r="G4" s="169"/>
      <c r="H4" s="170"/>
    </row>
    <row r="5" spans="1:8" x14ac:dyDescent="0.15">
      <c r="A5" s="151" t="s">
        <v>568</v>
      </c>
      <c r="B5" s="156"/>
      <c r="C5" s="157"/>
      <c r="D5" s="158">
        <v>43800</v>
      </c>
      <c r="E5" s="159"/>
      <c r="F5" s="160">
        <v>57295</v>
      </c>
      <c r="G5" s="161"/>
      <c r="H5" s="162"/>
    </row>
    <row r="6" spans="1:8" x14ac:dyDescent="0.15">
      <c r="A6" s="163"/>
      <c r="B6" s="164"/>
      <c r="C6" s="165"/>
      <c r="D6" s="166">
        <v>36206</v>
      </c>
      <c r="E6" s="167"/>
      <c r="F6" s="168">
        <v>32771</v>
      </c>
      <c r="G6" s="169"/>
      <c r="H6" s="170"/>
    </row>
    <row r="7" spans="1:8" x14ac:dyDescent="0.15">
      <c r="A7" s="151" t="s">
        <v>569</v>
      </c>
      <c r="B7" s="156"/>
      <c r="C7" s="157"/>
      <c r="D7" s="158">
        <v>26415</v>
      </c>
      <c r="E7" s="159"/>
      <c r="F7" s="160">
        <v>54110</v>
      </c>
      <c r="G7" s="161"/>
      <c r="H7" s="162"/>
    </row>
    <row r="8" spans="1:8" x14ac:dyDescent="0.15">
      <c r="A8" s="163"/>
      <c r="B8" s="164"/>
      <c r="C8" s="165"/>
      <c r="D8" s="166">
        <v>15110</v>
      </c>
      <c r="E8" s="167"/>
      <c r="F8" s="168">
        <v>30620</v>
      </c>
      <c r="G8" s="169"/>
      <c r="H8" s="170"/>
    </row>
    <row r="9" spans="1:8" x14ac:dyDescent="0.15">
      <c r="A9" s="151" t="s">
        <v>570</v>
      </c>
      <c r="B9" s="156"/>
      <c r="C9" s="157"/>
      <c r="D9" s="158">
        <v>22487</v>
      </c>
      <c r="E9" s="159"/>
      <c r="F9" s="160">
        <v>54684</v>
      </c>
      <c r="G9" s="161"/>
      <c r="H9" s="162"/>
    </row>
    <row r="10" spans="1:8" x14ac:dyDescent="0.15">
      <c r="A10" s="163"/>
      <c r="B10" s="164"/>
      <c r="C10" s="165"/>
      <c r="D10" s="166">
        <v>12376</v>
      </c>
      <c r="E10" s="167"/>
      <c r="F10" s="168">
        <v>32829</v>
      </c>
      <c r="G10" s="169"/>
      <c r="H10" s="170"/>
    </row>
    <row r="11" spans="1:8" x14ac:dyDescent="0.15">
      <c r="A11" s="151" t="s">
        <v>571</v>
      </c>
      <c r="B11" s="156"/>
      <c r="C11" s="157"/>
      <c r="D11" s="158">
        <v>39221</v>
      </c>
      <c r="E11" s="159"/>
      <c r="F11" s="160">
        <v>62383</v>
      </c>
      <c r="G11" s="161"/>
      <c r="H11" s="162"/>
    </row>
    <row r="12" spans="1:8" x14ac:dyDescent="0.15">
      <c r="A12" s="163"/>
      <c r="B12" s="164"/>
      <c r="C12" s="171"/>
      <c r="D12" s="166">
        <v>22144</v>
      </c>
      <c r="E12" s="167"/>
      <c r="F12" s="168">
        <v>35325</v>
      </c>
      <c r="G12" s="169"/>
      <c r="H12" s="170"/>
    </row>
    <row r="13" spans="1:8" x14ac:dyDescent="0.15">
      <c r="A13" s="151"/>
      <c r="B13" s="156"/>
      <c r="C13" s="172"/>
      <c r="D13" s="173">
        <v>33881</v>
      </c>
      <c r="E13" s="174"/>
      <c r="F13" s="175">
        <v>56540</v>
      </c>
      <c r="G13" s="176"/>
      <c r="H13" s="162"/>
    </row>
    <row r="14" spans="1:8" x14ac:dyDescent="0.15">
      <c r="A14" s="163"/>
      <c r="B14" s="164"/>
      <c r="C14" s="165"/>
      <c r="D14" s="166">
        <v>21446</v>
      </c>
      <c r="E14" s="167"/>
      <c r="F14" s="168">
        <v>32248</v>
      </c>
      <c r="G14" s="169"/>
      <c r="H14" s="170"/>
    </row>
    <row r="17" spans="1:11" x14ac:dyDescent="0.15">
      <c r="A17" s="147" t="s">
        <v>53</v>
      </c>
    </row>
    <row r="18" spans="1:11" x14ac:dyDescent="0.15">
      <c r="A18" s="177"/>
      <c r="B18" s="177" t="str">
        <f>実質収支比率等に係る経年分析!F$46</f>
        <v>H27</v>
      </c>
      <c r="C18" s="177" t="str">
        <f>実質収支比率等に係る経年分析!G$46</f>
        <v>H28</v>
      </c>
      <c r="D18" s="177" t="str">
        <f>実質収支比率等に係る経年分析!H$46</f>
        <v>H29</v>
      </c>
      <c r="E18" s="177" t="str">
        <f>実質収支比率等に係る経年分析!I$46</f>
        <v>H30</v>
      </c>
      <c r="F18" s="177" t="str">
        <f>実質収支比率等に係る経年分析!J$46</f>
        <v>R01</v>
      </c>
    </row>
    <row r="19" spans="1:11" x14ac:dyDescent="0.15">
      <c r="A19" s="177" t="s">
        <v>54</v>
      </c>
      <c r="B19" s="177">
        <f>ROUND(VALUE(SUBSTITUTE(実質収支比率等に係る経年分析!F$48,"▲","-")),2)</f>
        <v>5.96</v>
      </c>
      <c r="C19" s="177">
        <f>ROUND(VALUE(SUBSTITUTE(実質収支比率等に係る経年分析!G$48,"▲","-")),2)</f>
        <v>5.69</v>
      </c>
      <c r="D19" s="177">
        <f>ROUND(VALUE(SUBSTITUTE(実質収支比率等に係る経年分析!H$48,"▲","-")),2)</f>
        <v>6.21</v>
      </c>
      <c r="E19" s="177">
        <f>ROUND(VALUE(SUBSTITUTE(実質収支比率等に係る経年分析!I$48,"▲","-")),2)</f>
        <v>6.07</v>
      </c>
      <c r="F19" s="177">
        <f>ROUND(VALUE(SUBSTITUTE(実質収支比率等に係る経年分析!J$48,"▲","-")),2)</f>
        <v>6.26</v>
      </c>
    </row>
    <row r="20" spans="1:11" x14ac:dyDescent="0.15">
      <c r="A20" s="177" t="s">
        <v>55</v>
      </c>
      <c r="B20" s="177">
        <f>ROUND(VALUE(SUBSTITUTE(実質収支比率等に係る経年分析!F$47,"▲","-")),2)</f>
        <v>8.4499999999999993</v>
      </c>
      <c r="C20" s="177">
        <f>ROUND(VALUE(SUBSTITUTE(実質収支比率等に係る経年分析!G$47,"▲","-")),2)</f>
        <v>8.5399999999999991</v>
      </c>
      <c r="D20" s="177">
        <f>ROUND(VALUE(SUBSTITUTE(実質収支比率等に係る経年分析!H$47,"▲","-")),2)</f>
        <v>9.4499999999999993</v>
      </c>
      <c r="E20" s="177">
        <f>ROUND(VALUE(SUBSTITUTE(実質収支比率等に係る経年分析!I$47,"▲","-")),2)</f>
        <v>10.37</v>
      </c>
      <c r="F20" s="177">
        <f>ROUND(VALUE(SUBSTITUTE(実質収支比率等に係る経年分析!J$47,"▲","-")),2)</f>
        <v>12.53</v>
      </c>
    </row>
    <row r="21" spans="1:11" x14ac:dyDescent="0.15">
      <c r="A21" s="177" t="s">
        <v>56</v>
      </c>
      <c r="B21" s="177">
        <f>IF(ISNUMBER(VALUE(SUBSTITUTE(実質収支比率等に係る経年分析!F$49,"▲","-"))),ROUND(VALUE(SUBSTITUTE(実質収支比率等に係る経年分析!F$49,"▲","-")),2),NA())</f>
        <v>0.87</v>
      </c>
      <c r="C21" s="177">
        <f>IF(ISNUMBER(VALUE(SUBSTITUTE(実質収支比率等に係る経年分析!G$49,"▲","-"))),ROUND(VALUE(SUBSTITUTE(実質収支比率等に係る経年分析!G$49,"▲","-")),2),NA())</f>
        <v>-0.32</v>
      </c>
      <c r="D21" s="177">
        <f>IF(ISNUMBER(VALUE(SUBSTITUTE(実質収支比率等に係る経年分析!H$49,"▲","-"))),ROUND(VALUE(SUBSTITUTE(実質収支比率等に係る経年分析!H$49,"▲","-")),2),NA())</f>
        <v>1.35</v>
      </c>
      <c r="E21" s="177">
        <f>IF(ISNUMBER(VALUE(SUBSTITUTE(実質収支比率等に係る経年分析!I$49,"▲","-"))),ROUND(VALUE(SUBSTITUTE(実質収支比率等に係る経年分析!I$49,"▲","-")),2),NA())</f>
        <v>0.68</v>
      </c>
      <c r="F21" s="177">
        <f>IF(ISNUMBER(VALUE(SUBSTITUTE(実質収支比率等に係る経年分析!J$49,"▲","-"))),ROUND(VALUE(SUBSTITUTE(実質収支比率等に係る経年分析!J$49,"▲","-")),2),NA())</f>
        <v>2.44</v>
      </c>
    </row>
    <row r="24" spans="1:11" x14ac:dyDescent="0.15">
      <c r="A24" s="147" t="s">
        <v>57</v>
      </c>
    </row>
    <row r="25" spans="1:11" x14ac:dyDescent="0.15">
      <c r="A25" s="178"/>
      <c r="B25" s="178" t="str">
        <f>連結実質赤字比率に係る赤字・黒字の構成分析!F$33</f>
        <v>H27</v>
      </c>
      <c r="C25" s="178"/>
      <c r="D25" s="178" t="str">
        <f>連結実質赤字比率に係る赤字・黒字の構成分析!G$33</f>
        <v>H28</v>
      </c>
      <c r="E25" s="178"/>
      <c r="F25" s="178" t="str">
        <f>連結実質赤字比率に係る赤字・黒字の構成分析!H$33</f>
        <v>H29</v>
      </c>
      <c r="G25" s="178"/>
      <c r="H25" s="178" t="str">
        <f>連結実質赤字比率に係る赤字・黒字の構成分析!I$33</f>
        <v>H30</v>
      </c>
      <c r="I25" s="178"/>
      <c r="J25" s="178" t="str">
        <f>連結実質赤字比率に係る赤字・黒字の構成分析!J$33</f>
        <v>R01</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0.42</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0.17</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0.17</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0.19</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0.19</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温泉事業特別会計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0.1</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0.11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0.12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0.12</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0.19</v>
      </c>
    </row>
    <row r="30" spans="1:11" x14ac:dyDescent="0.15">
      <c r="A30" s="178" t="str">
        <f>IF(連結実質赤字比率に係る赤字・黒字の構成分析!C$40="",NA(),連結実質赤字比率に係る赤字・黒字の構成分析!C$40)</f>
        <v>霊園事業特別会計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0.26</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0.27</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0.54</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0.42</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0.49</v>
      </c>
    </row>
    <row r="31" spans="1:11" x14ac:dyDescent="0.15">
      <c r="A31" s="178" t="str">
        <f>IF(連結実質赤字比率に係る赤字・黒字の構成分析!C$39="",NA(),連結実質赤字比率に係る赤字・黒字の構成分析!C$39)</f>
        <v>国民健康保険事業特別会計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0.57999999999999996</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0.99</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1.88</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0.56999999999999995</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0.5</v>
      </c>
    </row>
    <row r="32" spans="1:11" x14ac:dyDescent="0.15">
      <c r="A32" s="178" t="str">
        <f>IF(連結実質赤字比率に係る赤字・黒字の構成分析!C$38="",NA(),連結実質赤字比率に係る赤字・黒字の構成分析!C$38)</f>
        <v>病院事業会計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8.7200000000000006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8.66</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7.15</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6.34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2.54</v>
      </c>
    </row>
    <row r="33" spans="1:16" x14ac:dyDescent="0.15">
      <c r="A33" s="178" t="str">
        <f>IF(連結実質赤字比率に係る赤字・黒字の構成分析!C$37="",NA(),連結実質赤字比率に係る赤字・黒字の構成分析!C$37)</f>
        <v>一般会計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5.68</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5.4</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5.65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5.63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5.75</v>
      </c>
    </row>
    <row r="34" spans="1:16" x14ac:dyDescent="0.15">
      <c r="A34" s="178" t="str">
        <f>IF(連結実質赤字比率に係る赤字・黒字の構成分析!C$36="",NA(),連結実質赤字比率に係る赤字・黒字の構成分析!C$36)</f>
        <v>下水道事業会計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11.93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12.81</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12.53</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12.91</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12.28</v>
      </c>
    </row>
    <row r="35" spans="1:16" x14ac:dyDescent="0.15">
      <c r="A35" s="178" t="str">
        <f>IF(連結実質赤字比率に係る赤字・黒字の構成分析!C$35="",NA(),連結実質赤字比率に係る赤字・黒字の構成分析!C$35)</f>
        <v>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12.33</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13.36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13.93</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13.59</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12.72</v>
      </c>
    </row>
    <row r="36" spans="1:16" x14ac:dyDescent="0.15">
      <c r="A36" s="178" t="str">
        <f>IF(連結実質赤字比率に係る赤字・黒字の構成分析!C$34="",NA(),連結実質赤字比率に係る赤字・黒字の構成分析!C$34)</f>
        <v>地域開発事業特別会計</v>
      </c>
      <c r="B36" s="178">
        <f>IF(ROUND(VALUE(SUBSTITUTE(連結実質赤字比率に係る赤字・黒字の構成分析!F$34,"▲", "-")), 2) &lt; 0, ABS(ROUND(VALUE(SUBSTITUTE(連結実質赤字比率に係る赤字・黒字の構成分析!F$34,"▲", "-")), 2)), NA())</f>
        <v>3.27</v>
      </c>
      <c r="C36" s="178" t="e">
        <f>IF(ROUND(VALUE(SUBSTITUTE(連結実質赤字比率に係る赤字・黒字の構成分析!F$34,"▲", "-")), 2) &gt;= 0, ABS(ROUND(VALUE(SUBSTITUTE(連結実質赤字比率に係る赤字・黒字の構成分析!F$34,"▲", "-")), 2)), NA())</f>
        <v>#N/A</v>
      </c>
      <c r="D36" s="178">
        <f>IF(ROUND(VALUE(SUBSTITUTE(連結実質赤字比率に係る赤字・黒字の構成分析!G$34,"▲", "-")), 2) &lt; 0, ABS(ROUND(VALUE(SUBSTITUTE(連結実質赤字比率に係る赤字・黒字の構成分析!G$34,"▲", "-")), 2)), NA())</f>
        <v>2.84</v>
      </c>
      <c r="E36" s="178" t="e">
        <f>IF(ROUND(VALUE(SUBSTITUTE(連結実質赤字比率に係る赤字・黒字の構成分析!G$34,"▲", "-")), 2) &gt;= 0, ABS(ROUND(VALUE(SUBSTITUTE(連結実質赤字比率に係る赤字・黒字の構成分析!G$34,"▲", "-")), 2)), NA())</f>
        <v>#N/A</v>
      </c>
      <c r="F36" s="178">
        <f>IF(ROUND(VALUE(SUBSTITUTE(連結実質赤字比率に係る赤字・黒字の構成分析!H$34,"▲", "-")), 2) &lt; 0, ABS(ROUND(VALUE(SUBSTITUTE(連結実質赤字比率に係る赤字・黒字の構成分析!H$34,"▲", "-")), 2)), NA())</f>
        <v>2.76</v>
      </c>
      <c r="G36" s="178" t="e">
        <f>IF(ROUND(VALUE(SUBSTITUTE(連結実質赤字比率に係る赤字・黒字の構成分析!H$34,"▲", "-")), 2) &gt;= 0, ABS(ROUND(VALUE(SUBSTITUTE(連結実質赤字比率に係る赤字・黒字の構成分析!H$34,"▲", "-")), 2)), NA())</f>
        <v>#N/A</v>
      </c>
      <c r="H36" s="178">
        <f>IF(ROUND(VALUE(SUBSTITUTE(連結実質赤字比率に係る赤字・黒字の構成分析!I$34,"▲", "-")), 2) &lt; 0, ABS(ROUND(VALUE(SUBSTITUTE(連結実質赤字比率に係る赤字・黒字の構成分析!I$34,"▲", "-")), 2)), NA())</f>
        <v>2.76</v>
      </c>
      <c r="I36" s="178" t="e">
        <f>IF(ROUND(VALUE(SUBSTITUTE(連結実質赤字比率に係る赤字・黒字の構成分析!I$34,"▲", "-")), 2) &gt;= 0, ABS(ROUND(VALUE(SUBSTITUTE(連結実質赤字比率に係る赤字・黒字の構成分析!I$34,"▲", "-")), 2)), NA())</f>
        <v>#N/A</v>
      </c>
      <c r="J36" s="178">
        <f>IF(ROUND(VALUE(SUBSTITUTE(連結実質赤字比率に係る赤字・黒字の構成分析!J$34,"▲", "-")), 2) &lt; 0, ABS(ROUND(VALUE(SUBSTITUTE(連結実質赤字比率に係る赤字・黒字の構成分析!J$34,"▲", "-")), 2)), NA())</f>
        <v>2.34</v>
      </c>
      <c r="K36" s="178" t="e">
        <f>IF(ROUND(VALUE(SUBSTITUTE(連結実質赤字比率に係る赤字・黒字の構成分析!J$34,"▲", "-")), 2) &gt;= 0, ABS(ROUND(VALUE(SUBSTITUTE(連結実質赤字比率に係る赤字・黒字の構成分析!J$34,"▲", "-")), 2)), NA())</f>
        <v>#N/A</v>
      </c>
    </row>
    <row r="39" spans="1:16" x14ac:dyDescent="0.15">
      <c r="A39" s="147" t="s">
        <v>60</v>
      </c>
    </row>
    <row r="40" spans="1:16" x14ac:dyDescent="0.15">
      <c r="A40" s="179"/>
      <c r="B40" s="179" t="str">
        <f>'実質公債費比率（分子）の構造'!K$44</f>
        <v>H27</v>
      </c>
      <c r="C40" s="179"/>
      <c r="D40" s="179"/>
      <c r="E40" s="179" t="str">
        <f>'実質公債費比率（分子）の構造'!L$44</f>
        <v>H28</v>
      </c>
      <c r="F40" s="179"/>
      <c r="G40" s="179"/>
      <c r="H40" s="179" t="str">
        <f>'実質公債費比率（分子）の構造'!M$44</f>
        <v>H29</v>
      </c>
      <c r="I40" s="179"/>
      <c r="J40" s="179"/>
      <c r="K40" s="179" t="str">
        <f>'実質公債費比率（分子）の構造'!N$44</f>
        <v>H30</v>
      </c>
      <c r="L40" s="179"/>
      <c r="M40" s="179"/>
      <c r="N40" s="179" t="str">
        <f>'実質公債費比率（分子）の構造'!O$44</f>
        <v>R01</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2331</v>
      </c>
      <c r="E42" s="179"/>
      <c r="F42" s="179"/>
      <c r="G42" s="179">
        <f>'実質公債費比率（分子）の構造'!L$52</f>
        <v>2278</v>
      </c>
      <c r="H42" s="179"/>
      <c r="I42" s="179"/>
      <c r="J42" s="179">
        <f>'実質公債費比率（分子）の構造'!M$52</f>
        <v>2311</v>
      </c>
      <c r="K42" s="179"/>
      <c r="L42" s="179"/>
      <c r="M42" s="179">
        <f>'実質公債費比率（分子）の構造'!N$52</f>
        <v>2250</v>
      </c>
      <c r="N42" s="179"/>
      <c r="O42" s="179"/>
      <c r="P42" s="179">
        <f>'実質公債費比率（分子）の構造'!O$52</f>
        <v>2192</v>
      </c>
    </row>
    <row r="43" spans="1:16" x14ac:dyDescent="0.15">
      <c r="A43" s="179" t="s">
        <v>64</v>
      </c>
      <c r="B43" s="179">
        <f>'実質公債費比率（分子）の構造'!K$51</f>
        <v>1</v>
      </c>
      <c r="C43" s="179"/>
      <c r="D43" s="179"/>
      <c r="E43" s="179">
        <f>'実質公債費比率（分子）の構造'!L$51</f>
        <v>1</v>
      </c>
      <c r="F43" s="179"/>
      <c r="G43" s="179"/>
      <c r="H43" s="179">
        <f>'実質公債費比率（分子）の構造'!M$51</f>
        <v>0</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43</v>
      </c>
      <c r="C44" s="179"/>
      <c r="D44" s="179"/>
      <c r="E44" s="179">
        <f>'実質公債費比率（分子）の構造'!L$50</f>
        <v>36</v>
      </c>
      <c r="F44" s="179"/>
      <c r="G44" s="179"/>
      <c r="H44" s="179">
        <f>'実質公債費比率（分子）の構造'!M$50</f>
        <v>28</v>
      </c>
      <c r="I44" s="179"/>
      <c r="J44" s="179"/>
      <c r="K44" s="179">
        <f>'実質公債費比率（分子）の構造'!N$50</f>
        <v>12</v>
      </c>
      <c r="L44" s="179"/>
      <c r="M44" s="179"/>
      <c r="N44" s="179">
        <f>'実質公債費比率（分子）の構造'!O$50</f>
        <v>12</v>
      </c>
      <c r="O44" s="179"/>
      <c r="P44" s="179"/>
    </row>
    <row r="45" spans="1:16" x14ac:dyDescent="0.15">
      <c r="A45" s="179" t="s">
        <v>66</v>
      </c>
      <c r="B45" s="179">
        <f>'実質公債費比率（分子）の構造'!K$49</f>
        <v>123</v>
      </c>
      <c r="C45" s="179"/>
      <c r="D45" s="179"/>
      <c r="E45" s="179">
        <f>'実質公債費比率（分子）の構造'!L$49</f>
        <v>83</v>
      </c>
      <c r="F45" s="179"/>
      <c r="G45" s="179"/>
      <c r="H45" s="179">
        <f>'実質公債費比率（分子）の構造'!M$49</f>
        <v>106</v>
      </c>
      <c r="I45" s="179"/>
      <c r="J45" s="179"/>
      <c r="K45" s="179">
        <f>'実質公債費比率（分子）の構造'!N$49</f>
        <v>129</v>
      </c>
      <c r="L45" s="179"/>
      <c r="M45" s="179"/>
      <c r="N45" s="179">
        <f>'実質公債費比率（分子）の構造'!O$49</f>
        <v>208</v>
      </c>
      <c r="O45" s="179"/>
      <c r="P45" s="179"/>
    </row>
    <row r="46" spans="1:16" x14ac:dyDescent="0.15">
      <c r="A46" s="179" t="s">
        <v>67</v>
      </c>
      <c r="B46" s="179">
        <f>'実質公債費比率（分子）の構造'!K$48</f>
        <v>821</v>
      </c>
      <c r="C46" s="179"/>
      <c r="D46" s="179"/>
      <c r="E46" s="179">
        <f>'実質公債費比率（分子）の構造'!L$48</f>
        <v>596</v>
      </c>
      <c r="F46" s="179"/>
      <c r="G46" s="179"/>
      <c r="H46" s="179">
        <f>'実質公債費比率（分子）の構造'!M$48</f>
        <v>608</v>
      </c>
      <c r="I46" s="179"/>
      <c r="J46" s="179"/>
      <c r="K46" s="179">
        <f>'実質公債費比率（分子）の構造'!N$48</f>
        <v>572</v>
      </c>
      <c r="L46" s="179"/>
      <c r="M46" s="179"/>
      <c r="N46" s="179">
        <f>'実質公債費比率（分子）の構造'!O$48</f>
        <v>555</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2607</v>
      </c>
      <c r="C49" s="179"/>
      <c r="D49" s="179"/>
      <c r="E49" s="179">
        <f>'実質公債費比率（分子）の構造'!L$45</f>
        <v>2671</v>
      </c>
      <c r="F49" s="179"/>
      <c r="G49" s="179"/>
      <c r="H49" s="179">
        <f>'実質公債費比率（分子）の構造'!M$45</f>
        <v>2587</v>
      </c>
      <c r="I49" s="179"/>
      <c r="J49" s="179"/>
      <c r="K49" s="179">
        <f>'実質公債費比率（分子）の構造'!N$45</f>
        <v>2516</v>
      </c>
      <c r="L49" s="179"/>
      <c r="M49" s="179"/>
      <c r="N49" s="179">
        <f>'実質公債費比率（分子）の構造'!O$45</f>
        <v>2299</v>
      </c>
      <c r="O49" s="179"/>
      <c r="P49" s="179"/>
    </row>
    <row r="50" spans="1:16" x14ac:dyDescent="0.15">
      <c r="A50" s="179" t="s">
        <v>71</v>
      </c>
      <c r="B50" s="179" t="e">
        <f>NA()</f>
        <v>#N/A</v>
      </c>
      <c r="C50" s="179">
        <f>IF(ISNUMBER('実質公債費比率（分子）の構造'!K$53),'実質公債費比率（分子）の構造'!K$53,NA())</f>
        <v>1264</v>
      </c>
      <c r="D50" s="179" t="e">
        <f>NA()</f>
        <v>#N/A</v>
      </c>
      <c r="E50" s="179" t="e">
        <f>NA()</f>
        <v>#N/A</v>
      </c>
      <c r="F50" s="179">
        <f>IF(ISNUMBER('実質公債費比率（分子）の構造'!L$53),'実質公債費比率（分子）の構造'!L$53,NA())</f>
        <v>1109</v>
      </c>
      <c r="G50" s="179" t="e">
        <f>NA()</f>
        <v>#N/A</v>
      </c>
      <c r="H50" s="179" t="e">
        <f>NA()</f>
        <v>#N/A</v>
      </c>
      <c r="I50" s="179">
        <f>IF(ISNUMBER('実質公債費比率（分子）の構造'!M$53),'実質公債費比率（分子）の構造'!M$53,NA())</f>
        <v>1018</v>
      </c>
      <c r="J50" s="179" t="e">
        <f>NA()</f>
        <v>#N/A</v>
      </c>
      <c r="K50" s="179" t="e">
        <f>NA()</f>
        <v>#N/A</v>
      </c>
      <c r="L50" s="179">
        <f>IF(ISNUMBER('実質公債費比率（分子）の構造'!N$53),'実質公債費比率（分子）の構造'!N$53,NA())</f>
        <v>979</v>
      </c>
      <c r="M50" s="179" t="e">
        <f>NA()</f>
        <v>#N/A</v>
      </c>
      <c r="N50" s="179" t="e">
        <f>NA()</f>
        <v>#N/A</v>
      </c>
      <c r="O50" s="179">
        <f>IF(ISNUMBER('実質公債費比率（分子）の構造'!O$53),'実質公債費比率（分子）の構造'!O$53,NA())</f>
        <v>882</v>
      </c>
      <c r="P50" s="179" t="e">
        <f>NA()</f>
        <v>#N/A</v>
      </c>
    </row>
    <row r="53" spans="1:16" x14ac:dyDescent="0.15">
      <c r="A53" s="147" t="s">
        <v>72</v>
      </c>
    </row>
    <row r="54" spans="1:16" x14ac:dyDescent="0.15">
      <c r="A54" s="178"/>
      <c r="B54" s="178" t="str">
        <f>'将来負担比率（分子）の構造'!I$40</f>
        <v>H27</v>
      </c>
      <c r="C54" s="178"/>
      <c r="D54" s="178"/>
      <c r="E54" s="178" t="str">
        <f>'将来負担比率（分子）の構造'!J$40</f>
        <v>H28</v>
      </c>
      <c r="F54" s="178"/>
      <c r="G54" s="178"/>
      <c r="H54" s="178" t="str">
        <f>'将来負担比率（分子）の構造'!K$40</f>
        <v>H29</v>
      </c>
      <c r="I54" s="178"/>
      <c r="J54" s="178"/>
      <c r="K54" s="178" t="str">
        <f>'将来負担比率（分子）の構造'!L$40</f>
        <v>H30</v>
      </c>
      <c r="L54" s="178"/>
      <c r="M54" s="178"/>
      <c r="N54" s="178" t="str">
        <f>'将来負担比率（分子）の構造'!M$40</f>
        <v>R01</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23161</v>
      </c>
      <c r="E56" s="178"/>
      <c r="F56" s="178"/>
      <c r="G56" s="178">
        <f>'将来負担比率（分子）の構造'!J$52</f>
        <v>23159</v>
      </c>
      <c r="H56" s="178"/>
      <c r="I56" s="178"/>
      <c r="J56" s="178">
        <f>'将来負担比率（分子）の構造'!K$52</f>
        <v>22332</v>
      </c>
      <c r="K56" s="178"/>
      <c r="L56" s="178"/>
      <c r="M56" s="178">
        <f>'将来負担比率（分子）の構造'!L$52</f>
        <v>21906</v>
      </c>
      <c r="N56" s="178"/>
      <c r="O56" s="178"/>
      <c r="P56" s="178">
        <f>'将来負担比率（分子）の構造'!M$52</f>
        <v>21394</v>
      </c>
    </row>
    <row r="57" spans="1:16" x14ac:dyDescent="0.15">
      <c r="A57" s="178" t="s">
        <v>42</v>
      </c>
      <c r="B57" s="178"/>
      <c r="C57" s="178"/>
      <c r="D57" s="178">
        <f>'将来負担比率（分子）の構造'!I$51</f>
        <v>2490</v>
      </c>
      <c r="E57" s="178"/>
      <c r="F57" s="178"/>
      <c r="G57" s="178">
        <f>'将来負担比率（分子）の構造'!J$51</f>
        <v>2124</v>
      </c>
      <c r="H57" s="178"/>
      <c r="I57" s="178"/>
      <c r="J57" s="178">
        <f>'将来負担比率（分子）の構造'!K$51</f>
        <v>1845</v>
      </c>
      <c r="K57" s="178"/>
      <c r="L57" s="178"/>
      <c r="M57" s="178">
        <f>'将来負担比率（分子）の構造'!L$51</f>
        <v>1580</v>
      </c>
      <c r="N57" s="178"/>
      <c r="O57" s="178"/>
      <c r="P57" s="178">
        <f>'将来負担比率（分子）の構造'!M$51</f>
        <v>1466</v>
      </c>
    </row>
    <row r="58" spans="1:16" x14ac:dyDescent="0.15">
      <c r="A58" s="178" t="s">
        <v>41</v>
      </c>
      <c r="B58" s="178"/>
      <c r="C58" s="178"/>
      <c r="D58" s="178">
        <f>'将来負担比率（分子）の構造'!I$50</f>
        <v>2479</v>
      </c>
      <c r="E58" s="178"/>
      <c r="F58" s="178"/>
      <c r="G58" s="178">
        <f>'将来負担比率（分子）の構造'!J$50</f>
        <v>2550</v>
      </c>
      <c r="H58" s="178"/>
      <c r="I58" s="178"/>
      <c r="J58" s="178">
        <f>'将来負担比率（分子）の構造'!K$50</f>
        <v>3066</v>
      </c>
      <c r="K58" s="178"/>
      <c r="L58" s="178"/>
      <c r="M58" s="178">
        <f>'将来負担比率（分子）の構造'!L$50</f>
        <v>3549</v>
      </c>
      <c r="N58" s="178"/>
      <c r="O58" s="178"/>
      <c r="P58" s="178">
        <f>'将来負担比率（分子）の構造'!M$50</f>
        <v>3896</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3262</v>
      </c>
      <c r="C62" s="178"/>
      <c r="D62" s="178"/>
      <c r="E62" s="178">
        <f>'将来負担比率（分子）の構造'!J$45</f>
        <v>3343</v>
      </c>
      <c r="F62" s="178"/>
      <c r="G62" s="178"/>
      <c r="H62" s="178">
        <f>'将来負担比率（分子）の構造'!K$45</f>
        <v>3385</v>
      </c>
      <c r="I62" s="178"/>
      <c r="J62" s="178"/>
      <c r="K62" s="178">
        <f>'将来負担比率（分子）の構造'!L$45</f>
        <v>2842</v>
      </c>
      <c r="L62" s="178"/>
      <c r="M62" s="178"/>
      <c r="N62" s="178">
        <f>'将来負担比率（分子）の構造'!M$45</f>
        <v>2929</v>
      </c>
      <c r="O62" s="178"/>
      <c r="P62" s="178"/>
    </row>
    <row r="63" spans="1:16" x14ac:dyDescent="0.15">
      <c r="A63" s="178" t="s">
        <v>34</v>
      </c>
      <c r="B63" s="178">
        <f>'将来負担比率（分子）の構造'!I$44</f>
        <v>1995</v>
      </c>
      <c r="C63" s="178"/>
      <c r="D63" s="178"/>
      <c r="E63" s="178">
        <f>'将来負担比率（分子）の構造'!J$44</f>
        <v>2412</v>
      </c>
      <c r="F63" s="178"/>
      <c r="G63" s="178"/>
      <c r="H63" s="178">
        <f>'将来負担比率（分子）の構造'!K$44</f>
        <v>2315</v>
      </c>
      <c r="I63" s="178"/>
      <c r="J63" s="178"/>
      <c r="K63" s="178">
        <f>'将来負担比率（分子）の構造'!L$44</f>
        <v>2242</v>
      </c>
      <c r="L63" s="178"/>
      <c r="M63" s="178"/>
      <c r="N63" s="178">
        <f>'将来負担比率（分子）の構造'!M$44</f>
        <v>2050</v>
      </c>
      <c r="O63" s="178"/>
      <c r="P63" s="178"/>
    </row>
    <row r="64" spans="1:16" x14ac:dyDescent="0.15">
      <c r="A64" s="178" t="s">
        <v>33</v>
      </c>
      <c r="B64" s="178">
        <f>'将来負担比率（分子）の構造'!I$43</f>
        <v>11839</v>
      </c>
      <c r="C64" s="178"/>
      <c r="D64" s="178"/>
      <c r="E64" s="178">
        <f>'将来負担比率（分子）の構造'!J$43</f>
        <v>9928</v>
      </c>
      <c r="F64" s="178"/>
      <c r="G64" s="178"/>
      <c r="H64" s="178">
        <f>'将来負担比率（分子）の構造'!K$43</f>
        <v>8996</v>
      </c>
      <c r="I64" s="178"/>
      <c r="J64" s="178"/>
      <c r="K64" s="178">
        <f>'将来負担比率（分子）の構造'!L$43</f>
        <v>6989</v>
      </c>
      <c r="L64" s="178"/>
      <c r="M64" s="178"/>
      <c r="N64" s="178">
        <f>'将来負担比率（分子）の構造'!M$43</f>
        <v>6704</v>
      </c>
      <c r="O64" s="178"/>
      <c r="P64" s="178"/>
    </row>
    <row r="65" spans="1:16" x14ac:dyDescent="0.15">
      <c r="A65" s="178" t="s">
        <v>32</v>
      </c>
      <c r="B65" s="178">
        <f>'将来負担比率（分子）の構造'!I$42</f>
        <v>96</v>
      </c>
      <c r="C65" s="178"/>
      <c r="D65" s="178"/>
      <c r="E65" s="178">
        <f>'将来負担比率（分子）の構造'!J$42</f>
        <v>43</v>
      </c>
      <c r="F65" s="178"/>
      <c r="G65" s="178"/>
      <c r="H65" s="178">
        <f>'将来負担比率（分子）の構造'!K$42</f>
        <v>12</v>
      </c>
      <c r="I65" s="178"/>
      <c r="J65" s="178"/>
      <c r="K65" s="178" t="str">
        <f>'将来負担比率（分子）の構造'!L$42</f>
        <v>-</v>
      </c>
      <c r="L65" s="178"/>
      <c r="M65" s="178"/>
      <c r="N65" s="178">
        <f>'将来負担比率（分子）の構造'!M$42</f>
        <v>92</v>
      </c>
      <c r="O65" s="178"/>
      <c r="P65" s="178"/>
    </row>
    <row r="66" spans="1:16" x14ac:dyDescent="0.15">
      <c r="A66" s="178" t="s">
        <v>31</v>
      </c>
      <c r="B66" s="178">
        <f>'将来負担比率（分子）の構造'!I$41</f>
        <v>25221</v>
      </c>
      <c r="C66" s="178"/>
      <c r="D66" s="178"/>
      <c r="E66" s="178">
        <f>'将来負担比率（分子）の構造'!J$41</f>
        <v>25115</v>
      </c>
      <c r="F66" s="178"/>
      <c r="G66" s="178"/>
      <c r="H66" s="178">
        <f>'将来負担比率（分子）の構造'!K$41</f>
        <v>24073</v>
      </c>
      <c r="I66" s="178"/>
      <c r="J66" s="178"/>
      <c r="K66" s="178">
        <f>'将来負担比率（分子）の構造'!L$41</f>
        <v>22903</v>
      </c>
      <c r="L66" s="178"/>
      <c r="M66" s="178"/>
      <c r="N66" s="178">
        <f>'将来負担比率（分子）の構造'!M$41</f>
        <v>22597</v>
      </c>
      <c r="O66" s="178"/>
      <c r="P66" s="178"/>
    </row>
    <row r="67" spans="1:16" x14ac:dyDescent="0.15">
      <c r="A67" s="178" t="s">
        <v>75</v>
      </c>
      <c r="B67" s="178" t="e">
        <f>NA()</f>
        <v>#N/A</v>
      </c>
      <c r="C67" s="178">
        <f>IF(ISNUMBER('将来負担比率（分子）の構造'!I$53), IF('将来負担比率（分子）の構造'!I$53 &lt; 0, 0, '将来負担比率（分子）の構造'!I$53), NA())</f>
        <v>14282</v>
      </c>
      <c r="D67" s="178" t="e">
        <f>NA()</f>
        <v>#N/A</v>
      </c>
      <c r="E67" s="178" t="e">
        <f>NA()</f>
        <v>#N/A</v>
      </c>
      <c r="F67" s="178">
        <f>IF(ISNUMBER('将来負担比率（分子）の構造'!J$53), IF('将来負担比率（分子）の構造'!J$53 &lt; 0, 0, '将来負担比率（分子）の構造'!J$53), NA())</f>
        <v>13007</v>
      </c>
      <c r="G67" s="178" t="e">
        <f>NA()</f>
        <v>#N/A</v>
      </c>
      <c r="H67" s="178" t="e">
        <f>NA()</f>
        <v>#N/A</v>
      </c>
      <c r="I67" s="178">
        <f>IF(ISNUMBER('将来負担比率（分子）の構造'!K$53), IF('将来負担比率（分子）の構造'!K$53 &lt; 0, 0, '将来負担比率（分子）の構造'!K$53), NA())</f>
        <v>11538</v>
      </c>
      <c r="J67" s="178" t="e">
        <f>NA()</f>
        <v>#N/A</v>
      </c>
      <c r="K67" s="178" t="e">
        <f>NA()</f>
        <v>#N/A</v>
      </c>
      <c r="L67" s="178">
        <f>IF(ISNUMBER('将来負担比率（分子）の構造'!L$53), IF('将来負担比率（分子）の構造'!L$53 &lt; 0, 0, '将来負担比率（分子）の構造'!L$53), NA())</f>
        <v>7941</v>
      </c>
      <c r="M67" s="178" t="e">
        <f>NA()</f>
        <v>#N/A</v>
      </c>
      <c r="N67" s="178" t="e">
        <f>NA()</f>
        <v>#N/A</v>
      </c>
      <c r="O67" s="178">
        <f>IF(ISNUMBER('将来負担比率（分子）の構造'!M$53), IF('将来負担比率（分子）の構造'!M$53 &lt; 0, 0, '将来負担比率（分子）の構造'!M$53), NA())</f>
        <v>7617</v>
      </c>
      <c r="P67" s="178" t="e">
        <f>NA()</f>
        <v>#N/A</v>
      </c>
    </row>
    <row r="70" spans="1:16" x14ac:dyDescent="0.15">
      <c r="A70" s="180" t="s">
        <v>76</v>
      </c>
      <c r="B70" s="180"/>
      <c r="C70" s="180"/>
      <c r="D70" s="180"/>
      <c r="E70" s="180"/>
      <c r="F70" s="180"/>
    </row>
    <row r="71" spans="1:16" x14ac:dyDescent="0.15">
      <c r="A71" s="181"/>
      <c r="B71" s="181" t="str">
        <f>基金残高に係る経年分析!F54</f>
        <v>H29</v>
      </c>
      <c r="C71" s="181" t="str">
        <f>基金残高に係る経年分析!G54</f>
        <v>H30</v>
      </c>
      <c r="D71" s="181" t="str">
        <f>基金残高に係る経年分析!H54</f>
        <v>R01</v>
      </c>
    </row>
    <row r="72" spans="1:16" x14ac:dyDescent="0.15">
      <c r="A72" s="181" t="s">
        <v>77</v>
      </c>
      <c r="B72" s="182">
        <f>基金残高に係る経年分析!F55</f>
        <v>1112</v>
      </c>
      <c r="C72" s="182">
        <f>基金残高に係る経年分析!G55</f>
        <v>1212</v>
      </c>
      <c r="D72" s="182">
        <f>基金残高に係る経年分析!H55</f>
        <v>1473</v>
      </c>
    </row>
    <row r="73" spans="1:16" x14ac:dyDescent="0.15">
      <c r="A73" s="181" t="s">
        <v>78</v>
      </c>
      <c r="B73" s="182">
        <f>基金残高に係る経年分析!F56</f>
        <v>110</v>
      </c>
      <c r="C73" s="182">
        <f>基金残高に係る経年分析!G56</f>
        <v>180</v>
      </c>
      <c r="D73" s="182">
        <f>基金残高に係る経年分析!H56</f>
        <v>230</v>
      </c>
    </row>
    <row r="74" spans="1:16" x14ac:dyDescent="0.15">
      <c r="A74" s="181" t="s">
        <v>79</v>
      </c>
      <c r="B74" s="182">
        <f>基金残高に係る経年分析!F57</f>
        <v>1819</v>
      </c>
      <c r="C74" s="182">
        <f>基金残高に係る経年分析!G57</f>
        <v>1982</v>
      </c>
      <c r="D74" s="182">
        <f>基金残高に係る経年分析!H57</f>
        <v>2021</v>
      </c>
    </row>
  </sheetData>
  <sheetProtection algorithmName="SHA-512" hashValue="9QJfx67rVsJ1EBzvC3WsSTI0bg8sVR9sdVfnxDMwEUp8+VHEBp7VMB9MI11ggOep7WBvdKhkz+aT15Ic9vNYKg==" saltValue="V6/US4hJxkxFBhvkJ/OA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9" t="s">
        <v>217</v>
      </c>
      <c r="DI1" s="660"/>
      <c r="DJ1" s="660"/>
      <c r="DK1" s="660"/>
      <c r="DL1" s="660"/>
      <c r="DM1" s="660"/>
      <c r="DN1" s="661"/>
      <c r="DO1" s="223"/>
      <c r="DP1" s="659" t="s">
        <v>218</v>
      </c>
      <c r="DQ1" s="660"/>
      <c r="DR1" s="660"/>
      <c r="DS1" s="660"/>
      <c r="DT1" s="660"/>
      <c r="DU1" s="660"/>
      <c r="DV1" s="660"/>
      <c r="DW1" s="660"/>
      <c r="DX1" s="660"/>
      <c r="DY1" s="660"/>
      <c r="DZ1" s="660"/>
      <c r="EA1" s="660"/>
      <c r="EB1" s="660"/>
      <c r="EC1" s="661"/>
      <c r="ED1" s="221"/>
      <c r="EE1" s="221"/>
      <c r="EF1" s="221"/>
      <c r="EG1" s="221"/>
      <c r="EH1" s="221"/>
      <c r="EI1" s="221"/>
      <c r="EJ1" s="221"/>
      <c r="EK1" s="221"/>
      <c r="EL1" s="221"/>
      <c r="EM1" s="221"/>
    </row>
    <row r="2" spans="2:143" ht="22.5" customHeight="1" x14ac:dyDescent="0.15">
      <c r="B2" s="224" t="s">
        <v>219</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7" customFormat="1" ht="11.25" customHeight="1" x14ac:dyDescent="0.15">
      <c r="B5" s="669" t="s">
        <v>230</v>
      </c>
      <c r="C5" s="670"/>
      <c r="D5" s="670"/>
      <c r="E5" s="670"/>
      <c r="F5" s="670"/>
      <c r="G5" s="670"/>
      <c r="H5" s="670"/>
      <c r="I5" s="670"/>
      <c r="J5" s="670"/>
      <c r="K5" s="670"/>
      <c r="L5" s="670"/>
      <c r="M5" s="670"/>
      <c r="N5" s="670"/>
      <c r="O5" s="670"/>
      <c r="P5" s="670"/>
      <c r="Q5" s="671"/>
      <c r="R5" s="672">
        <v>6972394</v>
      </c>
      <c r="S5" s="673"/>
      <c r="T5" s="673"/>
      <c r="U5" s="673"/>
      <c r="V5" s="673"/>
      <c r="W5" s="673"/>
      <c r="X5" s="673"/>
      <c r="Y5" s="674"/>
      <c r="Z5" s="675">
        <v>34.5</v>
      </c>
      <c r="AA5" s="675"/>
      <c r="AB5" s="675"/>
      <c r="AC5" s="675"/>
      <c r="AD5" s="676">
        <v>6617129</v>
      </c>
      <c r="AE5" s="676"/>
      <c r="AF5" s="676"/>
      <c r="AG5" s="676"/>
      <c r="AH5" s="676"/>
      <c r="AI5" s="676"/>
      <c r="AJ5" s="676"/>
      <c r="AK5" s="676"/>
      <c r="AL5" s="677">
        <v>58</v>
      </c>
      <c r="AM5" s="678"/>
      <c r="AN5" s="678"/>
      <c r="AO5" s="679"/>
      <c r="AP5" s="669" t="s">
        <v>231</v>
      </c>
      <c r="AQ5" s="670"/>
      <c r="AR5" s="670"/>
      <c r="AS5" s="670"/>
      <c r="AT5" s="670"/>
      <c r="AU5" s="670"/>
      <c r="AV5" s="670"/>
      <c r="AW5" s="670"/>
      <c r="AX5" s="670"/>
      <c r="AY5" s="670"/>
      <c r="AZ5" s="670"/>
      <c r="BA5" s="670"/>
      <c r="BB5" s="670"/>
      <c r="BC5" s="670"/>
      <c r="BD5" s="670"/>
      <c r="BE5" s="670"/>
      <c r="BF5" s="671"/>
      <c r="BG5" s="683">
        <v>6615389</v>
      </c>
      <c r="BH5" s="684"/>
      <c r="BI5" s="684"/>
      <c r="BJ5" s="684"/>
      <c r="BK5" s="684"/>
      <c r="BL5" s="684"/>
      <c r="BM5" s="684"/>
      <c r="BN5" s="685"/>
      <c r="BO5" s="686">
        <v>94.9</v>
      </c>
      <c r="BP5" s="686"/>
      <c r="BQ5" s="686"/>
      <c r="BR5" s="686"/>
      <c r="BS5" s="687" t="s">
        <v>175</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139226</v>
      </c>
      <c r="S6" s="684"/>
      <c r="T6" s="684"/>
      <c r="U6" s="684"/>
      <c r="V6" s="684"/>
      <c r="W6" s="684"/>
      <c r="X6" s="684"/>
      <c r="Y6" s="685"/>
      <c r="Z6" s="686">
        <v>0.7</v>
      </c>
      <c r="AA6" s="686"/>
      <c r="AB6" s="686"/>
      <c r="AC6" s="686"/>
      <c r="AD6" s="687">
        <v>139226</v>
      </c>
      <c r="AE6" s="687"/>
      <c r="AF6" s="687"/>
      <c r="AG6" s="687"/>
      <c r="AH6" s="687"/>
      <c r="AI6" s="687"/>
      <c r="AJ6" s="687"/>
      <c r="AK6" s="687"/>
      <c r="AL6" s="688">
        <v>1.2</v>
      </c>
      <c r="AM6" s="689"/>
      <c r="AN6" s="689"/>
      <c r="AO6" s="690"/>
      <c r="AP6" s="680" t="s">
        <v>236</v>
      </c>
      <c r="AQ6" s="681"/>
      <c r="AR6" s="681"/>
      <c r="AS6" s="681"/>
      <c r="AT6" s="681"/>
      <c r="AU6" s="681"/>
      <c r="AV6" s="681"/>
      <c r="AW6" s="681"/>
      <c r="AX6" s="681"/>
      <c r="AY6" s="681"/>
      <c r="AZ6" s="681"/>
      <c r="BA6" s="681"/>
      <c r="BB6" s="681"/>
      <c r="BC6" s="681"/>
      <c r="BD6" s="681"/>
      <c r="BE6" s="681"/>
      <c r="BF6" s="682"/>
      <c r="BG6" s="683">
        <v>6615389</v>
      </c>
      <c r="BH6" s="684"/>
      <c r="BI6" s="684"/>
      <c r="BJ6" s="684"/>
      <c r="BK6" s="684"/>
      <c r="BL6" s="684"/>
      <c r="BM6" s="684"/>
      <c r="BN6" s="685"/>
      <c r="BO6" s="686">
        <v>94.9</v>
      </c>
      <c r="BP6" s="686"/>
      <c r="BQ6" s="686"/>
      <c r="BR6" s="686"/>
      <c r="BS6" s="687" t="s">
        <v>175</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183431</v>
      </c>
      <c r="CS6" s="684"/>
      <c r="CT6" s="684"/>
      <c r="CU6" s="684"/>
      <c r="CV6" s="684"/>
      <c r="CW6" s="684"/>
      <c r="CX6" s="684"/>
      <c r="CY6" s="685"/>
      <c r="CZ6" s="677">
        <v>0.9</v>
      </c>
      <c r="DA6" s="678"/>
      <c r="DB6" s="678"/>
      <c r="DC6" s="697"/>
      <c r="DD6" s="692" t="s">
        <v>175</v>
      </c>
      <c r="DE6" s="684"/>
      <c r="DF6" s="684"/>
      <c r="DG6" s="684"/>
      <c r="DH6" s="684"/>
      <c r="DI6" s="684"/>
      <c r="DJ6" s="684"/>
      <c r="DK6" s="684"/>
      <c r="DL6" s="684"/>
      <c r="DM6" s="684"/>
      <c r="DN6" s="684"/>
      <c r="DO6" s="684"/>
      <c r="DP6" s="685"/>
      <c r="DQ6" s="692">
        <v>183388</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6462</v>
      </c>
      <c r="S7" s="684"/>
      <c r="T7" s="684"/>
      <c r="U7" s="684"/>
      <c r="V7" s="684"/>
      <c r="W7" s="684"/>
      <c r="X7" s="684"/>
      <c r="Y7" s="685"/>
      <c r="Z7" s="686">
        <v>0</v>
      </c>
      <c r="AA7" s="686"/>
      <c r="AB7" s="686"/>
      <c r="AC7" s="686"/>
      <c r="AD7" s="687">
        <v>6462</v>
      </c>
      <c r="AE7" s="687"/>
      <c r="AF7" s="687"/>
      <c r="AG7" s="687"/>
      <c r="AH7" s="687"/>
      <c r="AI7" s="687"/>
      <c r="AJ7" s="687"/>
      <c r="AK7" s="687"/>
      <c r="AL7" s="688">
        <v>0.1</v>
      </c>
      <c r="AM7" s="689"/>
      <c r="AN7" s="689"/>
      <c r="AO7" s="690"/>
      <c r="AP7" s="680" t="s">
        <v>239</v>
      </c>
      <c r="AQ7" s="681"/>
      <c r="AR7" s="681"/>
      <c r="AS7" s="681"/>
      <c r="AT7" s="681"/>
      <c r="AU7" s="681"/>
      <c r="AV7" s="681"/>
      <c r="AW7" s="681"/>
      <c r="AX7" s="681"/>
      <c r="AY7" s="681"/>
      <c r="AZ7" s="681"/>
      <c r="BA7" s="681"/>
      <c r="BB7" s="681"/>
      <c r="BC7" s="681"/>
      <c r="BD7" s="681"/>
      <c r="BE7" s="681"/>
      <c r="BF7" s="682"/>
      <c r="BG7" s="683">
        <v>3260633</v>
      </c>
      <c r="BH7" s="684"/>
      <c r="BI7" s="684"/>
      <c r="BJ7" s="684"/>
      <c r="BK7" s="684"/>
      <c r="BL7" s="684"/>
      <c r="BM7" s="684"/>
      <c r="BN7" s="685"/>
      <c r="BO7" s="686">
        <v>46.8</v>
      </c>
      <c r="BP7" s="686"/>
      <c r="BQ7" s="686"/>
      <c r="BR7" s="686"/>
      <c r="BS7" s="687" t="s">
        <v>240</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2230213</v>
      </c>
      <c r="CS7" s="684"/>
      <c r="CT7" s="684"/>
      <c r="CU7" s="684"/>
      <c r="CV7" s="684"/>
      <c r="CW7" s="684"/>
      <c r="CX7" s="684"/>
      <c r="CY7" s="685"/>
      <c r="CZ7" s="686">
        <v>11.5</v>
      </c>
      <c r="DA7" s="686"/>
      <c r="DB7" s="686"/>
      <c r="DC7" s="686"/>
      <c r="DD7" s="692">
        <v>9195</v>
      </c>
      <c r="DE7" s="684"/>
      <c r="DF7" s="684"/>
      <c r="DG7" s="684"/>
      <c r="DH7" s="684"/>
      <c r="DI7" s="684"/>
      <c r="DJ7" s="684"/>
      <c r="DK7" s="684"/>
      <c r="DL7" s="684"/>
      <c r="DM7" s="684"/>
      <c r="DN7" s="684"/>
      <c r="DO7" s="684"/>
      <c r="DP7" s="685"/>
      <c r="DQ7" s="692">
        <v>1790272</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28466</v>
      </c>
      <c r="S8" s="684"/>
      <c r="T8" s="684"/>
      <c r="U8" s="684"/>
      <c r="V8" s="684"/>
      <c r="W8" s="684"/>
      <c r="X8" s="684"/>
      <c r="Y8" s="685"/>
      <c r="Z8" s="686">
        <v>0.1</v>
      </c>
      <c r="AA8" s="686"/>
      <c r="AB8" s="686"/>
      <c r="AC8" s="686"/>
      <c r="AD8" s="687">
        <v>28466</v>
      </c>
      <c r="AE8" s="687"/>
      <c r="AF8" s="687"/>
      <c r="AG8" s="687"/>
      <c r="AH8" s="687"/>
      <c r="AI8" s="687"/>
      <c r="AJ8" s="687"/>
      <c r="AK8" s="687"/>
      <c r="AL8" s="688">
        <v>0.2</v>
      </c>
      <c r="AM8" s="689"/>
      <c r="AN8" s="689"/>
      <c r="AO8" s="690"/>
      <c r="AP8" s="680" t="s">
        <v>243</v>
      </c>
      <c r="AQ8" s="681"/>
      <c r="AR8" s="681"/>
      <c r="AS8" s="681"/>
      <c r="AT8" s="681"/>
      <c r="AU8" s="681"/>
      <c r="AV8" s="681"/>
      <c r="AW8" s="681"/>
      <c r="AX8" s="681"/>
      <c r="AY8" s="681"/>
      <c r="AZ8" s="681"/>
      <c r="BA8" s="681"/>
      <c r="BB8" s="681"/>
      <c r="BC8" s="681"/>
      <c r="BD8" s="681"/>
      <c r="BE8" s="681"/>
      <c r="BF8" s="682"/>
      <c r="BG8" s="683">
        <v>91526</v>
      </c>
      <c r="BH8" s="684"/>
      <c r="BI8" s="684"/>
      <c r="BJ8" s="684"/>
      <c r="BK8" s="684"/>
      <c r="BL8" s="684"/>
      <c r="BM8" s="684"/>
      <c r="BN8" s="685"/>
      <c r="BO8" s="686">
        <v>1.3</v>
      </c>
      <c r="BP8" s="686"/>
      <c r="BQ8" s="686"/>
      <c r="BR8" s="686"/>
      <c r="BS8" s="692" t="s">
        <v>175</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6944598</v>
      </c>
      <c r="CS8" s="684"/>
      <c r="CT8" s="684"/>
      <c r="CU8" s="684"/>
      <c r="CV8" s="684"/>
      <c r="CW8" s="684"/>
      <c r="CX8" s="684"/>
      <c r="CY8" s="685"/>
      <c r="CZ8" s="686">
        <v>35.9</v>
      </c>
      <c r="DA8" s="686"/>
      <c r="DB8" s="686"/>
      <c r="DC8" s="686"/>
      <c r="DD8" s="692">
        <v>359259</v>
      </c>
      <c r="DE8" s="684"/>
      <c r="DF8" s="684"/>
      <c r="DG8" s="684"/>
      <c r="DH8" s="684"/>
      <c r="DI8" s="684"/>
      <c r="DJ8" s="684"/>
      <c r="DK8" s="684"/>
      <c r="DL8" s="684"/>
      <c r="DM8" s="684"/>
      <c r="DN8" s="684"/>
      <c r="DO8" s="684"/>
      <c r="DP8" s="685"/>
      <c r="DQ8" s="692">
        <v>3831712</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16383</v>
      </c>
      <c r="S9" s="684"/>
      <c r="T9" s="684"/>
      <c r="U9" s="684"/>
      <c r="V9" s="684"/>
      <c r="W9" s="684"/>
      <c r="X9" s="684"/>
      <c r="Y9" s="685"/>
      <c r="Z9" s="686">
        <v>0.1</v>
      </c>
      <c r="AA9" s="686"/>
      <c r="AB9" s="686"/>
      <c r="AC9" s="686"/>
      <c r="AD9" s="687">
        <v>16383</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2643014</v>
      </c>
      <c r="BH9" s="684"/>
      <c r="BI9" s="684"/>
      <c r="BJ9" s="684"/>
      <c r="BK9" s="684"/>
      <c r="BL9" s="684"/>
      <c r="BM9" s="684"/>
      <c r="BN9" s="685"/>
      <c r="BO9" s="686">
        <v>37.9</v>
      </c>
      <c r="BP9" s="686"/>
      <c r="BQ9" s="686"/>
      <c r="BR9" s="686"/>
      <c r="BS9" s="692" t="s">
        <v>175</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1386998</v>
      </c>
      <c r="CS9" s="684"/>
      <c r="CT9" s="684"/>
      <c r="CU9" s="684"/>
      <c r="CV9" s="684"/>
      <c r="CW9" s="684"/>
      <c r="CX9" s="684"/>
      <c r="CY9" s="685"/>
      <c r="CZ9" s="686">
        <v>7.2</v>
      </c>
      <c r="DA9" s="686"/>
      <c r="DB9" s="686"/>
      <c r="DC9" s="686"/>
      <c r="DD9" s="692">
        <v>6032</v>
      </c>
      <c r="DE9" s="684"/>
      <c r="DF9" s="684"/>
      <c r="DG9" s="684"/>
      <c r="DH9" s="684"/>
      <c r="DI9" s="684"/>
      <c r="DJ9" s="684"/>
      <c r="DK9" s="684"/>
      <c r="DL9" s="684"/>
      <c r="DM9" s="684"/>
      <c r="DN9" s="684"/>
      <c r="DO9" s="684"/>
      <c r="DP9" s="685"/>
      <c r="DQ9" s="692">
        <v>1229502</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175</v>
      </c>
      <c r="S10" s="684"/>
      <c r="T10" s="684"/>
      <c r="U10" s="684"/>
      <c r="V10" s="684"/>
      <c r="W10" s="684"/>
      <c r="X10" s="684"/>
      <c r="Y10" s="685"/>
      <c r="Z10" s="686" t="s">
        <v>175</v>
      </c>
      <c r="AA10" s="686"/>
      <c r="AB10" s="686"/>
      <c r="AC10" s="686"/>
      <c r="AD10" s="687" t="s">
        <v>240</v>
      </c>
      <c r="AE10" s="687"/>
      <c r="AF10" s="687"/>
      <c r="AG10" s="687"/>
      <c r="AH10" s="687"/>
      <c r="AI10" s="687"/>
      <c r="AJ10" s="687"/>
      <c r="AK10" s="687"/>
      <c r="AL10" s="688" t="s">
        <v>240</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170821</v>
      </c>
      <c r="BH10" s="684"/>
      <c r="BI10" s="684"/>
      <c r="BJ10" s="684"/>
      <c r="BK10" s="684"/>
      <c r="BL10" s="684"/>
      <c r="BM10" s="684"/>
      <c r="BN10" s="685"/>
      <c r="BO10" s="686">
        <v>2.4</v>
      </c>
      <c r="BP10" s="686"/>
      <c r="BQ10" s="686"/>
      <c r="BR10" s="686"/>
      <c r="BS10" s="692" t="s">
        <v>240</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78380</v>
      </c>
      <c r="CS10" s="684"/>
      <c r="CT10" s="684"/>
      <c r="CU10" s="684"/>
      <c r="CV10" s="684"/>
      <c r="CW10" s="684"/>
      <c r="CX10" s="684"/>
      <c r="CY10" s="685"/>
      <c r="CZ10" s="686">
        <v>0.4</v>
      </c>
      <c r="DA10" s="686"/>
      <c r="DB10" s="686"/>
      <c r="DC10" s="686"/>
      <c r="DD10" s="692" t="s">
        <v>175</v>
      </c>
      <c r="DE10" s="684"/>
      <c r="DF10" s="684"/>
      <c r="DG10" s="684"/>
      <c r="DH10" s="684"/>
      <c r="DI10" s="684"/>
      <c r="DJ10" s="684"/>
      <c r="DK10" s="684"/>
      <c r="DL10" s="684"/>
      <c r="DM10" s="684"/>
      <c r="DN10" s="684"/>
      <c r="DO10" s="684"/>
      <c r="DP10" s="685"/>
      <c r="DQ10" s="692">
        <v>46705</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939068</v>
      </c>
      <c r="S11" s="684"/>
      <c r="T11" s="684"/>
      <c r="U11" s="684"/>
      <c r="V11" s="684"/>
      <c r="W11" s="684"/>
      <c r="X11" s="684"/>
      <c r="Y11" s="685"/>
      <c r="Z11" s="688">
        <v>4.7</v>
      </c>
      <c r="AA11" s="689"/>
      <c r="AB11" s="689"/>
      <c r="AC11" s="701"/>
      <c r="AD11" s="692">
        <v>939068</v>
      </c>
      <c r="AE11" s="684"/>
      <c r="AF11" s="684"/>
      <c r="AG11" s="684"/>
      <c r="AH11" s="684"/>
      <c r="AI11" s="684"/>
      <c r="AJ11" s="684"/>
      <c r="AK11" s="685"/>
      <c r="AL11" s="688">
        <v>8.1999999999999993</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355272</v>
      </c>
      <c r="BH11" s="684"/>
      <c r="BI11" s="684"/>
      <c r="BJ11" s="684"/>
      <c r="BK11" s="684"/>
      <c r="BL11" s="684"/>
      <c r="BM11" s="684"/>
      <c r="BN11" s="685"/>
      <c r="BO11" s="686">
        <v>5.0999999999999996</v>
      </c>
      <c r="BP11" s="686"/>
      <c r="BQ11" s="686"/>
      <c r="BR11" s="686"/>
      <c r="BS11" s="692" t="s">
        <v>175</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201043</v>
      </c>
      <c r="CS11" s="684"/>
      <c r="CT11" s="684"/>
      <c r="CU11" s="684"/>
      <c r="CV11" s="684"/>
      <c r="CW11" s="684"/>
      <c r="CX11" s="684"/>
      <c r="CY11" s="685"/>
      <c r="CZ11" s="686">
        <v>1</v>
      </c>
      <c r="DA11" s="686"/>
      <c r="DB11" s="686"/>
      <c r="DC11" s="686"/>
      <c r="DD11" s="692">
        <v>72201</v>
      </c>
      <c r="DE11" s="684"/>
      <c r="DF11" s="684"/>
      <c r="DG11" s="684"/>
      <c r="DH11" s="684"/>
      <c r="DI11" s="684"/>
      <c r="DJ11" s="684"/>
      <c r="DK11" s="684"/>
      <c r="DL11" s="684"/>
      <c r="DM11" s="684"/>
      <c r="DN11" s="684"/>
      <c r="DO11" s="684"/>
      <c r="DP11" s="685"/>
      <c r="DQ11" s="692">
        <v>132038</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9231</v>
      </c>
      <c r="S12" s="684"/>
      <c r="T12" s="684"/>
      <c r="U12" s="684"/>
      <c r="V12" s="684"/>
      <c r="W12" s="684"/>
      <c r="X12" s="684"/>
      <c r="Y12" s="685"/>
      <c r="Z12" s="686">
        <v>0</v>
      </c>
      <c r="AA12" s="686"/>
      <c r="AB12" s="686"/>
      <c r="AC12" s="686"/>
      <c r="AD12" s="687">
        <v>9231</v>
      </c>
      <c r="AE12" s="687"/>
      <c r="AF12" s="687"/>
      <c r="AG12" s="687"/>
      <c r="AH12" s="687"/>
      <c r="AI12" s="687"/>
      <c r="AJ12" s="687"/>
      <c r="AK12" s="687"/>
      <c r="AL12" s="688">
        <v>0.1</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2858890</v>
      </c>
      <c r="BH12" s="684"/>
      <c r="BI12" s="684"/>
      <c r="BJ12" s="684"/>
      <c r="BK12" s="684"/>
      <c r="BL12" s="684"/>
      <c r="BM12" s="684"/>
      <c r="BN12" s="685"/>
      <c r="BO12" s="686">
        <v>41</v>
      </c>
      <c r="BP12" s="686"/>
      <c r="BQ12" s="686"/>
      <c r="BR12" s="686"/>
      <c r="BS12" s="692" t="s">
        <v>240</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1550156</v>
      </c>
      <c r="CS12" s="684"/>
      <c r="CT12" s="684"/>
      <c r="CU12" s="684"/>
      <c r="CV12" s="684"/>
      <c r="CW12" s="684"/>
      <c r="CX12" s="684"/>
      <c r="CY12" s="685"/>
      <c r="CZ12" s="686">
        <v>8</v>
      </c>
      <c r="DA12" s="686"/>
      <c r="DB12" s="686"/>
      <c r="DC12" s="686"/>
      <c r="DD12" s="692">
        <v>67098</v>
      </c>
      <c r="DE12" s="684"/>
      <c r="DF12" s="684"/>
      <c r="DG12" s="684"/>
      <c r="DH12" s="684"/>
      <c r="DI12" s="684"/>
      <c r="DJ12" s="684"/>
      <c r="DK12" s="684"/>
      <c r="DL12" s="684"/>
      <c r="DM12" s="684"/>
      <c r="DN12" s="684"/>
      <c r="DO12" s="684"/>
      <c r="DP12" s="685"/>
      <c r="DQ12" s="692">
        <v>964141</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175</v>
      </c>
      <c r="AA13" s="686"/>
      <c r="AB13" s="686"/>
      <c r="AC13" s="686"/>
      <c r="AD13" s="687" t="s">
        <v>175</v>
      </c>
      <c r="AE13" s="687"/>
      <c r="AF13" s="687"/>
      <c r="AG13" s="687"/>
      <c r="AH13" s="687"/>
      <c r="AI13" s="687"/>
      <c r="AJ13" s="687"/>
      <c r="AK13" s="687"/>
      <c r="AL13" s="688" t="s">
        <v>240</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2841907</v>
      </c>
      <c r="BH13" s="684"/>
      <c r="BI13" s="684"/>
      <c r="BJ13" s="684"/>
      <c r="BK13" s="684"/>
      <c r="BL13" s="684"/>
      <c r="BM13" s="684"/>
      <c r="BN13" s="685"/>
      <c r="BO13" s="686">
        <v>40.799999999999997</v>
      </c>
      <c r="BP13" s="686"/>
      <c r="BQ13" s="686"/>
      <c r="BR13" s="686"/>
      <c r="BS13" s="692" t="s">
        <v>240</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1861523</v>
      </c>
      <c r="CS13" s="684"/>
      <c r="CT13" s="684"/>
      <c r="CU13" s="684"/>
      <c r="CV13" s="684"/>
      <c r="CW13" s="684"/>
      <c r="CX13" s="684"/>
      <c r="CY13" s="685"/>
      <c r="CZ13" s="686">
        <v>9.6</v>
      </c>
      <c r="DA13" s="686"/>
      <c r="DB13" s="686"/>
      <c r="DC13" s="686"/>
      <c r="DD13" s="692">
        <v>880294</v>
      </c>
      <c r="DE13" s="684"/>
      <c r="DF13" s="684"/>
      <c r="DG13" s="684"/>
      <c r="DH13" s="684"/>
      <c r="DI13" s="684"/>
      <c r="DJ13" s="684"/>
      <c r="DK13" s="684"/>
      <c r="DL13" s="684"/>
      <c r="DM13" s="684"/>
      <c r="DN13" s="684"/>
      <c r="DO13" s="684"/>
      <c r="DP13" s="685"/>
      <c r="DQ13" s="692">
        <v>925496</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18780</v>
      </c>
      <c r="S14" s="684"/>
      <c r="T14" s="684"/>
      <c r="U14" s="684"/>
      <c r="V14" s="684"/>
      <c r="W14" s="684"/>
      <c r="X14" s="684"/>
      <c r="Y14" s="685"/>
      <c r="Z14" s="686">
        <v>0.1</v>
      </c>
      <c r="AA14" s="686"/>
      <c r="AB14" s="686"/>
      <c r="AC14" s="686"/>
      <c r="AD14" s="687">
        <v>18780</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157326</v>
      </c>
      <c r="BH14" s="684"/>
      <c r="BI14" s="684"/>
      <c r="BJ14" s="684"/>
      <c r="BK14" s="684"/>
      <c r="BL14" s="684"/>
      <c r="BM14" s="684"/>
      <c r="BN14" s="685"/>
      <c r="BO14" s="686">
        <v>2.2999999999999998</v>
      </c>
      <c r="BP14" s="686"/>
      <c r="BQ14" s="686"/>
      <c r="BR14" s="686"/>
      <c r="BS14" s="692" t="s">
        <v>240</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592850</v>
      </c>
      <c r="CS14" s="684"/>
      <c r="CT14" s="684"/>
      <c r="CU14" s="684"/>
      <c r="CV14" s="684"/>
      <c r="CW14" s="684"/>
      <c r="CX14" s="684"/>
      <c r="CY14" s="685"/>
      <c r="CZ14" s="686">
        <v>3.1</v>
      </c>
      <c r="DA14" s="686"/>
      <c r="DB14" s="686"/>
      <c r="DC14" s="686"/>
      <c r="DD14" s="692">
        <v>6004</v>
      </c>
      <c r="DE14" s="684"/>
      <c r="DF14" s="684"/>
      <c r="DG14" s="684"/>
      <c r="DH14" s="684"/>
      <c r="DI14" s="684"/>
      <c r="DJ14" s="684"/>
      <c r="DK14" s="684"/>
      <c r="DL14" s="684"/>
      <c r="DM14" s="684"/>
      <c r="DN14" s="684"/>
      <c r="DO14" s="684"/>
      <c r="DP14" s="685"/>
      <c r="DQ14" s="692">
        <v>577084</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175</v>
      </c>
      <c r="AA15" s="686"/>
      <c r="AB15" s="686"/>
      <c r="AC15" s="686"/>
      <c r="AD15" s="687" t="s">
        <v>175</v>
      </c>
      <c r="AE15" s="687"/>
      <c r="AF15" s="687"/>
      <c r="AG15" s="687"/>
      <c r="AH15" s="687"/>
      <c r="AI15" s="687"/>
      <c r="AJ15" s="687"/>
      <c r="AK15" s="687"/>
      <c r="AL15" s="688" t="s">
        <v>240</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338540</v>
      </c>
      <c r="BH15" s="684"/>
      <c r="BI15" s="684"/>
      <c r="BJ15" s="684"/>
      <c r="BK15" s="684"/>
      <c r="BL15" s="684"/>
      <c r="BM15" s="684"/>
      <c r="BN15" s="685"/>
      <c r="BO15" s="686">
        <v>4.9000000000000004</v>
      </c>
      <c r="BP15" s="686"/>
      <c r="BQ15" s="686"/>
      <c r="BR15" s="686"/>
      <c r="BS15" s="692" t="s">
        <v>240</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2032859</v>
      </c>
      <c r="CS15" s="684"/>
      <c r="CT15" s="684"/>
      <c r="CU15" s="684"/>
      <c r="CV15" s="684"/>
      <c r="CW15" s="684"/>
      <c r="CX15" s="684"/>
      <c r="CY15" s="685"/>
      <c r="CZ15" s="686">
        <v>10.5</v>
      </c>
      <c r="DA15" s="686"/>
      <c r="DB15" s="686"/>
      <c r="DC15" s="686"/>
      <c r="DD15" s="692">
        <v>537964</v>
      </c>
      <c r="DE15" s="684"/>
      <c r="DF15" s="684"/>
      <c r="DG15" s="684"/>
      <c r="DH15" s="684"/>
      <c r="DI15" s="684"/>
      <c r="DJ15" s="684"/>
      <c r="DK15" s="684"/>
      <c r="DL15" s="684"/>
      <c r="DM15" s="684"/>
      <c r="DN15" s="684"/>
      <c r="DO15" s="684"/>
      <c r="DP15" s="685"/>
      <c r="DQ15" s="692">
        <v>1298966</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4558</v>
      </c>
      <c r="S16" s="684"/>
      <c r="T16" s="684"/>
      <c r="U16" s="684"/>
      <c r="V16" s="684"/>
      <c r="W16" s="684"/>
      <c r="X16" s="684"/>
      <c r="Y16" s="685"/>
      <c r="Z16" s="686">
        <v>0</v>
      </c>
      <c r="AA16" s="686"/>
      <c r="AB16" s="686"/>
      <c r="AC16" s="686"/>
      <c r="AD16" s="687">
        <v>4558</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175</v>
      </c>
      <c r="BP16" s="686"/>
      <c r="BQ16" s="686"/>
      <c r="BR16" s="686"/>
      <c r="BS16" s="692" t="s">
        <v>175</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175</v>
      </c>
      <c r="CS16" s="684"/>
      <c r="CT16" s="684"/>
      <c r="CU16" s="684"/>
      <c r="CV16" s="684"/>
      <c r="CW16" s="684"/>
      <c r="CX16" s="684"/>
      <c r="CY16" s="685"/>
      <c r="CZ16" s="686" t="s">
        <v>240</v>
      </c>
      <c r="DA16" s="686"/>
      <c r="DB16" s="686"/>
      <c r="DC16" s="686"/>
      <c r="DD16" s="692" t="s">
        <v>175</v>
      </c>
      <c r="DE16" s="684"/>
      <c r="DF16" s="684"/>
      <c r="DG16" s="684"/>
      <c r="DH16" s="684"/>
      <c r="DI16" s="684"/>
      <c r="DJ16" s="684"/>
      <c r="DK16" s="684"/>
      <c r="DL16" s="684"/>
      <c r="DM16" s="684"/>
      <c r="DN16" s="684"/>
      <c r="DO16" s="684"/>
      <c r="DP16" s="685"/>
      <c r="DQ16" s="692" t="s">
        <v>240</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169775</v>
      </c>
      <c r="S17" s="684"/>
      <c r="T17" s="684"/>
      <c r="U17" s="684"/>
      <c r="V17" s="684"/>
      <c r="W17" s="684"/>
      <c r="X17" s="684"/>
      <c r="Y17" s="685"/>
      <c r="Z17" s="686">
        <v>0.8</v>
      </c>
      <c r="AA17" s="686"/>
      <c r="AB17" s="686"/>
      <c r="AC17" s="686"/>
      <c r="AD17" s="687">
        <v>169775</v>
      </c>
      <c r="AE17" s="687"/>
      <c r="AF17" s="687"/>
      <c r="AG17" s="687"/>
      <c r="AH17" s="687"/>
      <c r="AI17" s="687"/>
      <c r="AJ17" s="687"/>
      <c r="AK17" s="687"/>
      <c r="AL17" s="688">
        <v>1.5</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175</v>
      </c>
      <c r="BP17" s="686"/>
      <c r="BQ17" s="686"/>
      <c r="BR17" s="686"/>
      <c r="BS17" s="692" t="s">
        <v>175</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2300384</v>
      </c>
      <c r="CS17" s="684"/>
      <c r="CT17" s="684"/>
      <c r="CU17" s="684"/>
      <c r="CV17" s="684"/>
      <c r="CW17" s="684"/>
      <c r="CX17" s="684"/>
      <c r="CY17" s="685"/>
      <c r="CZ17" s="686">
        <v>11.9</v>
      </c>
      <c r="DA17" s="686"/>
      <c r="DB17" s="686"/>
      <c r="DC17" s="686"/>
      <c r="DD17" s="692" t="s">
        <v>240</v>
      </c>
      <c r="DE17" s="684"/>
      <c r="DF17" s="684"/>
      <c r="DG17" s="684"/>
      <c r="DH17" s="684"/>
      <c r="DI17" s="684"/>
      <c r="DJ17" s="684"/>
      <c r="DK17" s="684"/>
      <c r="DL17" s="684"/>
      <c r="DM17" s="684"/>
      <c r="DN17" s="684"/>
      <c r="DO17" s="684"/>
      <c r="DP17" s="685"/>
      <c r="DQ17" s="692">
        <v>2260094</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35865</v>
      </c>
      <c r="S18" s="684"/>
      <c r="T18" s="684"/>
      <c r="U18" s="684"/>
      <c r="V18" s="684"/>
      <c r="W18" s="684"/>
      <c r="X18" s="684"/>
      <c r="Y18" s="685"/>
      <c r="Z18" s="686">
        <v>0.2</v>
      </c>
      <c r="AA18" s="686"/>
      <c r="AB18" s="686"/>
      <c r="AC18" s="686"/>
      <c r="AD18" s="687">
        <v>35865</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175</v>
      </c>
      <c r="BH18" s="684"/>
      <c r="BI18" s="684"/>
      <c r="BJ18" s="684"/>
      <c r="BK18" s="684"/>
      <c r="BL18" s="684"/>
      <c r="BM18" s="684"/>
      <c r="BN18" s="685"/>
      <c r="BO18" s="686" t="s">
        <v>240</v>
      </c>
      <c r="BP18" s="686"/>
      <c r="BQ18" s="686"/>
      <c r="BR18" s="686"/>
      <c r="BS18" s="692" t="s">
        <v>175</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240</v>
      </c>
      <c r="DA18" s="686"/>
      <c r="DB18" s="686"/>
      <c r="DC18" s="686"/>
      <c r="DD18" s="692" t="s">
        <v>240</v>
      </c>
      <c r="DE18" s="684"/>
      <c r="DF18" s="684"/>
      <c r="DG18" s="684"/>
      <c r="DH18" s="684"/>
      <c r="DI18" s="684"/>
      <c r="DJ18" s="684"/>
      <c r="DK18" s="684"/>
      <c r="DL18" s="684"/>
      <c r="DM18" s="684"/>
      <c r="DN18" s="684"/>
      <c r="DO18" s="684"/>
      <c r="DP18" s="685"/>
      <c r="DQ18" s="692" t="s">
        <v>240</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2418</v>
      </c>
      <c r="S19" s="684"/>
      <c r="T19" s="684"/>
      <c r="U19" s="684"/>
      <c r="V19" s="684"/>
      <c r="W19" s="684"/>
      <c r="X19" s="684"/>
      <c r="Y19" s="685"/>
      <c r="Z19" s="686">
        <v>0</v>
      </c>
      <c r="AA19" s="686"/>
      <c r="AB19" s="686"/>
      <c r="AC19" s="686"/>
      <c r="AD19" s="687">
        <v>2418</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357005</v>
      </c>
      <c r="BH19" s="684"/>
      <c r="BI19" s="684"/>
      <c r="BJ19" s="684"/>
      <c r="BK19" s="684"/>
      <c r="BL19" s="684"/>
      <c r="BM19" s="684"/>
      <c r="BN19" s="685"/>
      <c r="BO19" s="686">
        <v>5.0999999999999996</v>
      </c>
      <c r="BP19" s="686"/>
      <c r="BQ19" s="686"/>
      <c r="BR19" s="686"/>
      <c r="BS19" s="692" t="s">
        <v>240</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175</v>
      </c>
      <c r="CS19" s="684"/>
      <c r="CT19" s="684"/>
      <c r="CU19" s="684"/>
      <c r="CV19" s="684"/>
      <c r="CW19" s="684"/>
      <c r="CX19" s="684"/>
      <c r="CY19" s="685"/>
      <c r="CZ19" s="686" t="s">
        <v>175</v>
      </c>
      <c r="DA19" s="686"/>
      <c r="DB19" s="686"/>
      <c r="DC19" s="686"/>
      <c r="DD19" s="692" t="s">
        <v>175</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1729</v>
      </c>
      <c r="S20" s="684"/>
      <c r="T20" s="684"/>
      <c r="U20" s="684"/>
      <c r="V20" s="684"/>
      <c r="W20" s="684"/>
      <c r="X20" s="684"/>
      <c r="Y20" s="685"/>
      <c r="Z20" s="686">
        <v>0</v>
      </c>
      <c r="AA20" s="686"/>
      <c r="AB20" s="686"/>
      <c r="AC20" s="686"/>
      <c r="AD20" s="687">
        <v>1729</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357005</v>
      </c>
      <c r="BH20" s="684"/>
      <c r="BI20" s="684"/>
      <c r="BJ20" s="684"/>
      <c r="BK20" s="684"/>
      <c r="BL20" s="684"/>
      <c r="BM20" s="684"/>
      <c r="BN20" s="685"/>
      <c r="BO20" s="686">
        <v>5.0999999999999996</v>
      </c>
      <c r="BP20" s="686"/>
      <c r="BQ20" s="686"/>
      <c r="BR20" s="686"/>
      <c r="BS20" s="692" t="s">
        <v>240</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19362435</v>
      </c>
      <c r="CS20" s="684"/>
      <c r="CT20" s="684"/>
      <c r="CU20" s="684"/>
      <c r="CV20" s="684"/>
      <c r="CW20" s="684"/>
      <c r="CX20" s="684"/>
      <c r="CY20" s="685"/>
      <c r="CZ20" s="686">
        <v>100</v>
      </c>
      <c r="DA20" s="686"/>
      <c r="DB20" s="686"/>
      <c r="DC20" s="686"/>
      <c r="DD20" s="692">
        <v>1938047</v>
      </c>
      <c r="DE20" s="684"/>
      <c r="DF20" s="684"/>
      <c r="DG20" s="684"/>
      <c r="DH20" s="684"/>
      <c r="DI20" s="684"/>
      <c r="DJ20" s="684"/>
      <c r="DK20" s="684"/>
      <c r="DL20" s="684"/>
      <c r="DM20" s="684"/>
      <c r="DN20" s="684"/>
      <c r="DO20" s="684"/>
      <c r="DP20" s="685"/>
      <c r="DQ20" s="692">
        <v>13239398</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129763</v>
      </c>
      <c r="S21" s="684"/>
      <c r="T21" s="684"/>
      <c r="U21" s="684"/>
      <c r="V21" s="684"/>
      <c r="W21" s="684"/>
      <c r="X21" s="684"/>
      <c r="Y21" s="685"/>
      <c r="Z21" s="686">
        <v>0.6</v>
      </c>
      <c r="AA21" s="686"/>
      <c r="AB21" s="686"/>
      <c r="AC21" s="686"/>
      <c r="AD21" s="687">
        <v>129763</v>
      </c>
      <c r="AE21" s="687"/>
      <c r="AF21" s="687"/>
      <c r="AG21" s="687"/>
      <c r="AH21" s="687"/>
      <c r="AI21" s="687"/>
      <c r="AJ21" s="687"/>
      <c r="AK21" s="687"/>
      <c r="AL21" s="688">
        <v>1.1000000000000001</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1741</v>
      </c>
      <c r="BH21" s="684"/>
      <c r="BI21" s="684"/>
      <c r="BJ21" s="684"/>
      <c r="BK21" s="684"/>
      <c r="BL21" s="684"/>
      <c r="BM21" s="684"/>
      <c r="BN21" s="685"/>
      <c r="BO21" s="686">
        <v>0</v>
      </c>
      <c r="BP21" s="686"/>
      <c r="BQ21" s="686"/>
      <c r="BR21" s="686"/>
      <c r="BS21" s="692" t="s">
        <v>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4231484</v>
      </c>
      <c r="S22" s="684"/>
      <c r="T22" s="684"/>
      <c r="U22" s="684"/>
      <c r="V22" s="684"/>
      <c r="W22" s="684"/>
      <c r="X22" s="684"/>
      <c r="Y22" s="685"/>
      <c r="Z22" s="686">
        <v>21</v>
      </c>
      <c r="AA22" s="686"/>
      <c r="AB22" s="686"/>
      <c r="AC22" s="686"/>
      <c r="AD22" s="687">
        <v>3341986</v>
      </c>
      <c r="AE22" s="687"/>
      <c r="AF22" s="687"/>
      <c r="AG22" s="687"/>
      <c r="AH22" s="687"/>
      <c r="AI22" s="687"/>
      <c r="AJ22" s="687"/>
      <c r="AK22" s="687"/>
      <c r="AL22" s="688">
        <v>29.3</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175</v>
      </c>
      <c r="BP22" s="686"/>
      <c r="BQ22" s="686"/>
      <c r="BR22" s="686"/>
      <c r="BS22" s="692" t="s">
        <v>240</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3341986</v>
      </c>
      <c r="S23" s="684"/>
      <c r="T23" s="684"/>
      <c r="U23" s="684"/>
      <c r="V23" s="684"/>
      <c r="W23" s="684"/>
      <c r="X23" s="684"/>
      <c r="Y23" s="685"/>
      <c r="Z23" s="686">
        <v>16.600000000000001</v>
      </c>
      <c r="AA23" s="686"/>
      <c r="AB23" s="686"/>
      <c r="AC23" s="686"/>
      <c r="AD23" s="687">
        <v>3341986</v>
      </c>
      <c r="AE23" s="687"/>
      <c r="AF23" s="687"/>
      <c r="AG23" s="687"/>
      <c r="AH23" s="687"/>
      <c r="AI23" s="687"/>
      <c r="AJ23" s="687"/>
      <c r="AK23" s="687"/>
      <c r="AL23" s="688">
        <v>29.3</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355264</v>
      </c>
      <c r="BH23" s="684"/>
      <c r="BI23" s="684"/>
      <c r="BJ23" s="684"/>
      <c r="BK23" s="684"/>
      <c r="BL23" s="684"/>
      <c r="BM23" s="684"/>
      <c r="BN23" s="685"/>
      <c r="BO23" s="686">
        <v>5.0999999999999996</v>
      </c>
      <c r="BP23" s="686"/>
      <c r="BQ23" s="686"/>
      <c r="BR23" s="686"/>
      <c r="BS23" s="692" t="s">
        <v>240</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889498</v>
      </c>
      <c r="S24" s="684"/>
      <c r="T24" s="684"/>
      <c r="U24" s="684"/>
      <c r="V24" s="684"/>
      <c r="W24" s="684"/>
      <c r="X24" s="684"/>
      <c r="Y24" s="685"/>
      <c r="Z24" s="686">
        <v>4.4000000000000004</v>
      </c>
      <c r="AA24" s="686"/>
      <c r="AB24" s="686"/>
      <c r="AC24" s="686"/>
      <c r="AD24" s="687" t="s">
        <v>240</v>
      </c>
      <c r="AE24" s="687"/>
      <c r="AF24" s="687"/>
      <c r="AG24" s="687"/>
      <c r="AH24" s="687"/>
      <c r="AI24" s="687"/>
      <c r="AJ24" s="687"/>
      <c r="AK24" s="687"/>
      <c r="AL24" s="688" t="s">
        <v>240</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240</v>
      </c>
      <c r="BH24" s="684"/>
      <c r="BI24" s="684"/>
      <c r="BJ24" s="684"/>
      <c r="BK24" s="684"/>
      <c r="BL24" s="684"/>
      <c r="BM24" s="684"/>
      <c r="BN24" s="685"/>
      <c r="BO24" s="686" t="s">
        <v>240</v>
      </c>
      <c r="BP24" s="686"/>
      <c r="BQ24" s="686"/>
      <c r="BR24" s="686"/>
      <c r="BS24" s="692" t="s">
        <v>240</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8895088</v>
      </c>
      <c r="CS24" s="673"/>
      <c r="CT24" s="673"/>
      <c r="CU24" s="673"/>
      <c r="CV24" s="673"/>
      <c r="CW24" s="673"/>
      <c r="CX24" s="673"/>
      <c r="CY24" s="674"/>
      <c r="CZ24" s="677">
        <v>45.9</v>
      </c>
      <c r="DA24" s="678"/>
      <c r="DB24" s="678"/>
      <c r="DC24" s="697"/>
      <c r="DD24" s="722">
        <v>6363725</v>
      </c>
      <c r="DE24" s="673"/>
      <c r="DF24" s="673"/>
      <c r="DG24" s="673"/>
      <c r="DH24" s="673"/>
      <c r="DI24" s="673"/>
      <c r="DJ24" s="673"/>
      <c r="DK24" s="674"/>
      <c r="DL24" s="722">
        <v>5918395</v>
      </c>
      <c r="DM24" s="673"/>
      <c r="DN24" s="673"/>
      <c r="DO24" s="673"/>
      <c r="DP24" s="673"/>
      <c r="DQ24" s="673"/>
      <c r="DR24" s="673"/>
      <c r="DS24" s="673"/>
      <c r="DT24" s="673"/>
      <c r="DU24" s="673"/>
      <c r="DV24" s="674"/>
      <c r="DW24" s="677">
        <v>49.1</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240</v>
      </c>
      <c r="AA25" s="686"/>
      <c r="AB25" s="686"/>
      <c r="AC25" s="686"/>
      <c r="AD25" s="687" t="s">
        <v>240</v>
      </c>
      <c r="AE25" s="687"/>
      <c r="AF25" s="687"/>
      <c r="AG25" s="687"/>
      <c r="AH25" s="687"/>
      <c r="AI25" s="687"/>
      <c r="AJ25" s="687"/>
      <c r="AK25" s="687"/>
      <c r="AL25" s="688" t="s">
        <v>175</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175</v>
      </c>
      <c r="BP25" s="686"/>
      <c r="BQ25" s="686"/>
      <c r="BR25" s="686"/>
      <c r="BS25" s="692" t="s">
        <v>240</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3235774</v>
      </c>
      <c r="CS25" s="719"/>
      <c r="CT25" s="719"/>
      <c r="CU25" s="719"/>
      <c r="CV25" s="719"/>
      <c r="CW25" s="719"/>
      <c r="CX25" s="719"/>
      <c r="CY25" s="720"/>
      <c r="CZ25" s="688">
        <v>16.7</v>
      </c>
      <c r="DA25" s="717"/>
      <c r="DB25" s="717"/>
      <c r="DC25" s="721"/>
      <c r="DD25" s="692">
        <v>2686289</v>
      </c>
      <c r="DE25" s="719"/>
      <c r="DF25" s="719"/>
      <c r="DG25" s="719"/>
      <c r="DH25" s="719"/>
      <c r="DI25" s="719"/>
      <c r="DJ25" s="719"/>
      <c r="DK25" s="720"/>
      <c r="DL25" s="692">
        <v>2551746</v>
      </c>
      <c r="DM25" s="719"/>
      <c r="DN25" s="719"/>
      <c r="DO25" s="719"/>
      <c r="DP25" s="719"/>
      <c r="DQ25" s="719"/>
      <c r="DR25" s="719"/>
      <c r="DS25" s="719"/>
      <c r="DT25" s="719"/>
      <c r="DU25" s="719"/>
      <c r="DV25" s="720"/>
      <c r="DW25" s="688">
        <v>21.2</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12535827</v>
      </c>
      <c r="S26" s="684"/>
      <c r="T26" s="684"/>
      <c r="U26" s="684"/>
      <c r="V26" s="684"/>
      <c r="W26" s="684"/>
      <c r="X26" s="684"/>
      <c r="Y26" s="685"/>
      <c r="Z26" s="686">
        <v>62.1</v>
      </c>
      <c r="AA26" s="686"/>
      <c r="AB26" s="686"/>
      <c r="AC26" s="686"/>
      <c r="AD26" s="687">
        <v>11291064</v>
      </c>
      <c r="AE26" s="687"/>
      <c r="AF26" s="687"/>
      <c r="AG26" s="687"/>
      <c r="AH26" s="687"/>
      <c r="AI26" s="687"/>
      <c r="AJ26" s="687"/>
      <c r="AK26" s="687"/>
      <c r="AL26" s="688">
        <v>98.9</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240</v>
      </c>
      <c r="BH26" s="684"/>
      <c r="BI26" s="684"/>
      <c r="BJ26" s="684"/>
      <c r="BK26" s="684"/>
      <c r="BL26" s="684"/>
      <c r="BM26" s="684"/>
      <c r="BN26" s="685"/>
      <c r="BO26" s="686" t="s">
        <v>175</v>
      </c>
      <c r="BP26" s="686"/>
      <c r="BQ26" s="686"/>
      <c r="BR26" s="686"/>
      <c r="BS26" s="692" t="s">
        <v>240</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2060325</v>
      </c>
      <c r="CS26" s="684"/>
      <c r="CT26" s="684"/>
      <c r="CU26" s="684"/>
      <c r="CV26" s="684"/>
      <c r="CW26" s="684"/>
      <c r="CX26" s="684"/>
      <c r="CY26" s="685"/>
      <c r="CZ26" s="688">
        <v>10.6</v>
      </c>
      <c r="DA26" s="717"/>
      <c r="DB26" s="717"/>
      <c r="DC26" s="721"/>
      <c r="DD26" s="692">
        <v>2022775</v>
      </c>
      <c r="DE26" s="684"/>
      <c r="DF26" s="684"/>
      <c r="DG26" s="684"/>
      <c r="DH26" s="684"/>
      <c r="DI26" s="684"/>
      <c r="DJ26" s="684"/>
      <c r="DK26" s="685"/>
      <c r="DL26" s="692" t="s">
        <v>175</v>
      </c>
      <c r="DM26" s="684"/>
      <c r="DN26" s="684"/>
      <c r="DO26" s="684"/>
      <c r="DP26" s="684"/>
      <c r="DQ26" s="684"/>
      <c r="DR26" s="684"/>
      <c r="DS26" s="684"/>
      <c r="DT26" s="684"/>
      <c r="DU26" s="684"/>
      <c r="DV26" s="685"/>
      <c r="DW26" s="688" t="s">
        <v>240</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9512</v>
      </c>
      <c r="S27" s="684"/>
      <c r="T27" s="684"/>
      <c r="U27" s="684"/>
      <c r="V27" s="684"/>
      <c r="W27" s="684"/>
      <c r="X27" s="684"/>
      <c r="Y27" s="685"/>
      <c r="Z27" s="686">
        <v>0</v>
      </c>
      <c r="AA27" s="686"/>
      <c r="AB27" s="686"/>
      <c r="AC27" s="686"/>
      <c r="AD27" s="687">
        <v>9512</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6972394</v>
      </c>
      <c r="BH27" s="684"/>
      <c r="BI27" s="684"/>
      <c r="BJ27" s="684"/>
      <c r="BK27" s="684"/>
      <c r="BL27" s="684"/>
      <c r="BM27" s="684"/>
      <c r="BN27" s="685"/>
      <c r="BO27" s="686">
        <v>100</v>
      </c>
      <c r="BP27" s="686"/>
      <c r="BQ27" s="686"/>
      <c r="BR27" s="686"/>
      <c r="BS27" s="692" t="s">
        <v>175</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3358930</v>
      </c>
      <c r="CS27" s="719"/>
      <c r="CT27" s="719"/>
      <c r="CU27" s="719"/>
      <c r="CV27" s="719"/>
      <c r="CW27" s="719"/>
      <c r="CX27" s="719"/>
      <c r="CY27" s="720"/>
      <c r="CZ27" s="688">
        <v>17.3</v>
      </c>
      <c r="DA27" s="717"/>
      <c r="DB27" s="717"/>
      <c r="DC27" s="721"/>
      <c r="DD27" s="692">
        <v>1417342</v>
      </c>
      <c r="DE27" s="719"/>
      <c r="DF27" s="719"/>
      <c r="DG27" s="719"/>
      <c r="DH27" s="719"/>
      <c r="DI27" s="719"/>
      <c r="DJ27" s="719"/>
      <c r="DK27" s="720"/>
      <c r="DL27" s="692">
        <v>1106555</v>
      </c>
      <c r="DM27" s="719"/>
      <c r="DN27" s="719"/>
      <c r="DO27" s="719"/>
      <c r="DP27" s="719"/>
      <c r="DQ27" s="719"/>
      <c r="DR27" s="719"/>
      <c r="DS27" s="719"/>
      <c r="DT27" s="719"/>
      <c r="DU27" s="719"/>
      <c r="DV27" s="720"/>
      <c r="DW27" s="688">
        <v>9.1999999999999993</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77511</v>
      </c>
      <c r="S28" s="684"/>
      <c r="T28" s="684"/>
      <c r="U28" s="684"/>
      <c r="V28" s="684"/>
      <c r="W28" s="684"/>
      <c r="X28" s="684"/>
      <c r="Y28" s="685"/>
      <c r="Z28" s="686">
        <v>0.4</v>
      </c>
      <c r="AA28" s="686"/>
      <c r="AB28" s="686"/>
      <c r="AC28" s="686"/>
      <c r="AD28" s="687" t="s">
        <v>240</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2300384</v>
      </c>
      <c r="CS28" s="684"/>
      <c r="CT28" s="684"/>
      <c r="CU28" s="684"/>
      <c r="CV28" s="684"/>
      <c r="CW28" s="684"/>
      <c r="CX28" s="684"/>
      <c r="CY28" s="685"/>
      <c r="CZ28" s="688">
        <v>11.9</v>
      </c>
      <c r="DA28" s="717"/>
      <c r="DB28" s="717"/>
      <c r="DC28" s="721"/>
      <c r="DD28" s="692">
        <v>2260094</v>
      </c>
      <c r="DE28" s="684"/>
      <c r="DF28" s="684"/>
      <c r="DG28" s="684"/>
      <c r="DH28" s="684"/>
      <c r="DI28" s="684"/>
      <c r="DJ28" s="684"/>
      <c r="DK28" s="685"/>
      <c r="DL28" s="692">
        <v>2260094</v>
      </c>
      <c r="DM28" s="684"/>
      <c r="DN28" s="684"/>
      <c r="DO28" s="684"/>
      <c r="DP28" s="684"/>
      <c r="DQ28" s="684"/>
      <c r="DR28" s="684"/>
      <c r="DS28" s="684"/>
      <c r="DT28" s="684"/>
      <c r="DU28" s="684"/>
      <c r="DV28" s="685"/>
      <c r="DW28" s="688">
        <v>18.7</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525243</v>
      </c>
      <c r="S29" s="684"/>
      <c r="T29" s="684"/>
      <c r="U29" s="684"/>
      <c r="V29" s="684"/>
      <c r="W29" s="684"/>
      <c r="X29" s="684"/>
      <c r="Y29" s="685"/>
      <c r="Z29" s="686">
        <v>2.6</v>
      </c>
      <c r="AA29" s="686"/>
      <c r="AB29" s="686"/>
      <c r="AC29" s="686"/>
      <c r="AD29" s="687">
        <v>86279</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309</v>
      </c>
      <c r="CG29" s="699"/>
      <c r="CH29" s="699"/>
      <c r="CI29" s="699"/>
      <c r="CJ29" s="699"/>
      <c r="CK29" s="699"/>
      <c r="CL29" s="699"/>
      <c r="CM29" s="699"/>
      <c r="CN29" s="699"/>
      <c r="CO29" s="699"/>
      <c r="CP29" s="699"/>
      <c r="CQ29" s="700"/>
      <c r="CR29" s="683">
        <v>2299246</v>
      </c>
      <c r="CS29" s="719"/>
      <c r="CT29" s="719"/>
      <c r="CU29" s="719"/>
      <c r="CV29" s="719"/>
      <c r="CW29" s="719"/>
      <c r="CX29" s="719"/>
      <c r="CY29" s="720"/>
      <c r="CZ29" s="688">
        <v>11.9</v>
      </c>
      <c r="DA29" s="717"/>
      <c r="DB29" s="717"/>
      <c r="DC29" s="721"/>
      <c r="DD29" s="692">
        <v>2258956</v>
      </c>
      <c r="DE29" s="719"/>
      <c r="DF29" s="719"/>
      <c r="DG29" s="719"/>
      <c r="DH29" s="719"/>
      <c r="DI29" s="719"/>
      <c r="DJ29" s="719"/>
      <c r="DK29" s="720"/>
      <c r="DL29" s="692">
        <v>2258956</v>
      </c>
      <c r="DM29" s="719"/>
      <c r="DN29" s="719"/>
      <c r="DO29" s="719"/>
      <c r="DP29" s="719"/>
      <c r="DQ29" s="719"/>
      <c r="DR29" s="719"/>
      <c r="DS29" s="719"/>
      <c r="DT29" s="719"/>
      <c r="DU29" s="719"/>
      <c r="DV29" s="720"/>
      <c r="DW29" s="688">
        <v>18.7</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108259</v>
      </c>
      <c r="S30" s="684"/>
      <c r="T30" s="684"/>
      <c r="U30" s="684"/>
      <c r="V30" s="684"/>
      <c r="W30" s="684"/>
      <c r="X30" s="684"/>
      <c r="Y30" s="685"/>
      <c r="Z30" s="686">
        <v>0.5</v>
      </c>
      <c r="AA30" s="686"/>
      <c r="AB30" s="686"/>
      <c r="AC30" s="686"/>
      <c r="AD30" s="687" t="s">
        <v>175</v>
      </c>
      <c r="AE30" s="687"/>
      <c r="AF30" s="687"/>
      <c r="AG30" s="687"/>
      <c r="AH30" s="687"/>
      <c r="AI30" s="687"/>
      <c r="AJ30" s="687"/>
      <c r="AK30" s="687"/>
      <c r="AL30" s="688" t="s">
        <v>240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36"/>
      <c r="BI30" s="736"/>
      <c r="BJ30" s="736"/>
      <c r="BK30" s="736"/>
      <c r="BL30" s="736"/>
      <c r="BM30" s="736"/>
      <c r="BN30" s="736"/>
      <c r="BO30" s="736"/>
      <c r="BP30" s="736"/>
      <c r="BQ30" s="737"/>
      <c r="BR30" s="662" t="s">
        <v>312</v>
      </c>
      <c r="BS30" s="736"/>
      <c r="BT30" s="736"/>
      <c r="BU30" s="736"/>
      <c r="BV30" s="736"/>
      <c r="BW30" s="736"/>
      <c r="BX30" s="736"/>
      <c r="BY30" s="736"/>
      <c r="BZ30" s="736"/>
      <c r="CA30" s="736"/>
      <c r="CB30" s="737"/>
      <c r="CD30" s="725"/>
      <c r="CE30" s="726"/>
      <c r="CF30" s="698" t="s">
        <v>313</v>
      </c>
      <c r="CG30" s="699"/>
      <c r="CH30" s="699"/>
      <c r="CI30" s="699"/>
      <c r="CJ30" s="699"/>
      <c r="CK30" s="699"/>
      <c r="CL30" s="699"/>
      <c r="CM30" s="699"/>
      <c r="CN30" s="699"/>
      <c r="CO30" s="699"/>
      <c r="CP30" s="699"/>
      <c r="CQ30" s="700"/>
      <c r="CR30" s="683">
        <v>2185510</v>
      </c>
      <c r="CS30" s="684"/>
      <c r="CT30" s="684"/>
      <c r="CU30" s="684"/>
      <c r="CV30" s="684"/>
      <c r="CW30" s="684"/>
      <c r="CX30" s="684"/>
      <c r="CY30" s="685"/>
      <c r="CZ30" s="688">
        <v>11.3</v>
      </c>
      <c r="DA30" s="717"/>
      <c r="DB30" s="717"/>
      <c r="DC30" s="721"/>
      <c r="DD30" s="692">
        <v>2147930</v>
      </c>
      <c r="DE30" s="684"/>
      <c r="DF30" s="684"/>
      <c r="DG30" s="684"/>
      <c r="DH30" s="684"/>
      <c r="DI30" s="684"/>
      <c r="DJ30" s="684"/>
      <c r="DK30" s="685"/>
      <c r="DL30" s="692">
        <v>2147930</v>
      </c>
      <c r="DM30" s="684"/>
      <c r="DN30" s="684"/>
      <c r="DO30" s="684"/>
      <c r="DP30" s="684"/>
      <c r="DQ30" s="684"/>
      <c r="DR30" s="684"/>
      <c r="DS30" s="684"/>
      <c r="DT30" s="684"/>
      <c r="DU30" s="684"/>
      <c r="DV30" s="685"/>
      <c r="DW30" s="688">
        <v>17.8</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1925591</v>
      </c>
      <c r="S31" s="684"/>
      <c r="T31" s="684"/>
      <c r="U31" s="684"/>
      <c r="V31" s="684"/>
      <c r="W31" s="684"/>
      <c r="X31" s="684"/>
      <c r="Y31" s="685"/>
      <c r="Z31" s="686">
        <v>9.5</v>
      </c>
      <c r="AA31" s="686"/>
      <c r="AB31" s="686"/>
      <c r="AC31" s="686"/>
      <c r="AD31" s="687" t="s">
        <v>240</v>
      </c>
      <c r="AE31" s="687"/>
      <c r="AF31" s="687"/>
      <c r="AG31" s="687"/>
      <c r="AH31" s="687"/>
      <c r="AI31" s="687"/>
      <c r="AJ31" s="687"/>
      <c r="AK31" s="687"/>
      <c r="AL31" s="688" t="s">
        <v>240</v>
      </c>
      <c r="AM31" s="689"/>
      <c r="AN31" s="689"/>
      <c r="AO31" s="690"/>
      <c r="AP31" s="740" t="s">
        <v>315</v>
      </c>
      <c r="AQ31" s="741"/>
      <c r="AR31" s="741"/>
      <c r="AS31" s="741"/>
      <c r="AT31" s="746" t="s">
        <v>316</v>
      </c>
      <c r="AU31" s="228"/>
      <c r="AV31" s="228"/>
      <c r="AW31" s="228"/>
      <c r="AX31" s="669" t="s">
        <v>190</v>
      </c>
      <c r="AY31" s="670"/>
      <c r="AZ31" s="670"/>
      <c r="BA31" s="670"/>
      <c r="BB31" s="670"/>
      <c r="BC31" s="670"/>
      <c r="BD31" s="670"/>
      <c r="BE31" s="670"/>
      <c r="BF31" s="671"/>
      <c r="BG31" s="751">
        <v>99.2</v>
      </c>
      <c r="BH31" s="738"/>
      <c r="BI31" s="738"/>
      <c r="BJ31" s="738"/>
      <c r="BK31" s="738"/>
      <c r="BL31" s="738"/>
      <c r="BM31" s="678">
        <v>98.4</v>
      </c>
      <c r="BN31" s="738"/>
      <c r="BO31" s="738"/>
      <c r="BP31" s="738"/>
      <c r="BQ31" s="739"/>
      <c r="BR31" s="751">
        <v>99.2</v>
      </c>
      <c r="BS31" s="738"/>
      <c r="BT31" s="738"/>
      <c r="BU31" s="738"/>
      <c r="BV31" s="738"/>
      <c r="BW31" s="738"/>
      <c r="BX31" s="678">
        <v>98.3</v>
      </c>
      <c r="BY31" s="738"/>
      <c r="BZ31" s="738"/>
      <c r="CA31" s="738"/>
      <c r="CB31" s="739"/>
      <c r="CD31" s="725"/>
      <c r="CE31" s="726"/>
      <c r="CF31" s="698" t="s">
        <v>317</v>
      </c>
      <c r="CG31" s="699"/>
      <c r="CH31" s="699"/>
      <c r="CI31" s="699"/>
      <c r="CJ31" s="699"/>
      <c r="CK31" s="699"/>
      <c r="CL31" s="699"/>
      <c r="CM31" s="699"/>
      <c r="CN31" s="699"/>
      <c r="CO31" s="699"/>
      <c r="CP31" s="699"/>
      <c r="CQ31" s="700"/>
      <c r="CR31" s="683">
        <v>113736</v>
      </c>
      <c r="CS31" s="719"/>
      <c r="CT31" s="719"/>
      <c r="CU31" s="719"/>
      <c r="CV31" s="719"/>
      <c r="CW31" s="719"/>
      <c r="CX31" s="719"/>
      <c r="CY31" s="720"/>
      <c r="CZ31" s="688">
        <v>0.6</v>
      </c>
      <c r="DA31" s="717"/>
      <c r="DB31" s="717"/>
      <c r="DC31" s="721"/>
      <c r="DD31" s="692">
        <v>111026</v>
      </c>
      <c r="DE31" s="719"/>
      <c r="DF31" s="719"/>
      <c r="DG31" s="719"/>
      <c r="DH31" s="719"/>
      <c r="DI31" s="719"/>
      <c r="DJ31" s="719"/>
      <c r="DK31" s="720"/>
      <c r="DL31" s="692">
        <v>111026</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318</v>
      </c>
      <c r="C32" s="730"/>
      <c r="D32" s="730"/>
      <c r="E32" s="730"/>
      <c r="F32" s="730"/>
      <c r="G32" s="730"/>
      <c r="H32" s="730"/>
      <c r="I32" s="730"/>
      <c r="J32" s="730"/>
      <c r="K32" s="730"/>
      <c r="L32" s="730"/>
      <c r="M32" s="730"/>
      <c r="N32" s="730"/>
      <c r="O32" s="730"/>
      <c r="P32" s="730"/>
      <c r="Q32" s="731"/>
      <c r="R32" s="683" t="s">
        <v>240</v>
      </c>
      <c r="S32" s="684"/>
      <c r="T32" s="684"/>
      <c r="U32" s="684"/>
      <c r="V32" s="684"/>
      <c r="W32" s="684"/>
      <c r="X32" s="684"/>
      <c r="Y32" s="685"/>
      <c r="Z32" s="686" t="s">
        <v>240</v>
      </c>
      <c r="AA32" s="686"/>
      <c r="AB32" s="686"/>
      <c r="AC32" s="686"/>
      <c r="AD32" s="687" t="s">
        <v>240</v>
      </c>
      <c r="AE32" s="687"/>
      <c r="AF32" s="687"/>
      <c r="AG32" s="687"/>
      <c r="AH32" s="687"/>
      <c r="AI32" s="687"/>
      <c r="AJ32" s="687"/>
      <c r="AK32" s="687"/>
      <c r="AL32" s="688" t="s">
        <v>175</v>
      </c>
      <c r="AM32" s="689"/>
      <c r="AN32" s="689"/>
      <c r="AO32" s="690"/>
      <c r="AP32" s="742"/>
      <c r="AQ32" s="743"/>
      <c r="AR32" s="743"/>
      <c r="AS32" s="743"/>
      <c r="AT32" s="747"/>
      <c r="AU32" s="227" t="s">
        <v>319</v>
      </c>
      <c r="AV32" s="227"/>
      <c r="AW32" s="227"/>
      <c r="AX32" s="680" t="s">
        <v>320</v>
      </c>
      <c r="AY32" s="681"/>
      <c r="AZ32" s="681"/>
      <c r="BA32" s="681"/>
      <c r="BB32" s="681"/>
      <c r="BC32" s="681"/>
      <c r="BD32" s="681"/>
      <c r="BE32" s="681"/>
      <c r="BF32" s="682"/>
      <c r="BG32" s="752">
        <v>99.2</v>
      </c>
      <c r="BH32" s="719"/>
      <c r="BI32" s="719"/>
      <c r="BJ32" s="719"/>
      <c r="BK32" s="719"/>
      <c r="BL32" s="719"/>
      <c r="BM32" s="689">
        <v>98.3</v>
      </c>
      <c r="BN32" s="749"/>
      <c r="BO32" s="749"/>
      <c r="BP32" s="749"/>
      <c r="BQ32" s="750"/>
      <c r="BR32" s="752">
        <v>99.2</v>
      </c>
      <c r="BS32" s="719"/>
      <c r="BT32" s="719"/>
      <c r="BU32" s="719"/>
      <c r="BV32" s="719"/>
      <c r="BW32" s="719"/>
      <c r="BX32" s="689">
        <v>98.2</v>
      </c>
      <c r="BY32" s="749"/>
      <c r="BZ32" s="749"/>
      <c r="CA32" s="749"/>
      <c r="CB32" s="750"/>
      <c r="CD32" s="727"/>
      <c r="CE32" s="728"/>
      <c r="CF32" s="698" t="s">
        <v>321</v>
      </c>
      <c r="CG32" s="699"/>
      <c r="CH32" s="699"/>
      <c r="CI32" s="699"/>
      <c r="CJ32" s="699"/>
      <c r="CK32" s="699"/>
      <c r="CL32" s="699"/>
      <c r="CM32" s="699"/>
      <c r="CN32" s="699"/>
      <c r="CO32" s="699"/>
      <c r="CP32" s="699"/>
      <c r="CQ32" s="700"/>
      <c r="CR32" s="683">
        <v>1138</v>
      </c>
      <c r="CS32" s="684"/>
      <c r="CT32" s="684"/>
      <c r="CU32" s="684"/>
      <c r="CV32" s="684"/>
      <c r="CW32" s="684"/>
      <c r="CX32" s="684"/>
      <c r="CY32" s="685"/>
      <c r="CZ32" s="688">
        <v>0</v>
      </c>
      <c r="DA32" s="717"/>
      <c r="DB32" s="717"/>
      <c r="DC32" s="721"/>
      <c r="DD32" s="692">
        <v>1138</v>
      </c>
      <c r="DE32" s="684"/>
      <c r="DF32" s="684"/>
      <c r="DG32" s="684"/>
      <c r="DH32" s="684"/>
      <c r="DI32" s="684"/>
      <c r="DJ32" s="684"/>
      <c r="DK32" s="685"/>
      <c r="DL32" s="692">
        <v>1138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974653</v>
      </c>
      <c r="S33" s="684"/>
      <c r="T33" s="684"/>
      <c r="U33" s="684"/>
      <c r="V33" s="684"/>
      <c r="W33" s="684"/>
      <c r="X33" s="684"/>
      <c r="Y33" s="685"/>
      <c r="Z33" s="686">
        <v>4.8</v>
      </c>
      <c r="AA33" s="686"/>
      <c r="AB33" s="686"/>
      <c r="AC33" s="686"/>
      <c r="AD33" s="687" t="s">
        <v>240</v>
      </c>
      <c r="AE33" s="687"/>
      <c r="AF33" s="687"/>
      <c r="AG33" s="687"/>
      <c r="AH33" s="687"/>
      <c r="AI33" s="687"/>
      <c r="AJ33" s="687"/>
      <c r="AK33" s="687"/>
      <c r="AL33" s="688" t="s">
        <v>240</v>
      </c>
      <c r="AM33" s="689"/>
      <c r="AN33" s="689"/>
      <c r="AO33" s="690"/>
      <c r="AP33" s="744"/>
      <c r="AQ33" s="745"/>
      <c r="AR33" s="745"/>
      <c r="AS33" s="745"/>
      <c r="AT33" s="748"/>
      <c r="AU33" s="229"/>
      <c r="AV33" s="229"/>
      <c r="AW33" s="229"/>
      <c r="AX33" s="733" t="s">
        <v>323</v>
      </c>
      <c r="AY33" s="734"/>
      <c r="AZ33" s="734"/>
      <c r="BA33" s="734"/>
      <c r="BB33" s="734"/>
      <c r="BC33" s="734"/>
      <c r="BD33" s="734"/>
      <c r="BE33" s="734"/>
      <c r="BF33" s="735"/>
      <c r="BG33" s="753">
        <v>99.1</v>
      </c>
      <c r="BH33" s="754"/>
      <c r="BI33" s="754"/>
      <c r="BJ33" s="754"/>
      <c r="BK33" s="754"/>
      <c r="BL33" s="754"/>
      <c r="BM33" s="755">
        <v>98.4</v>
      </c>
      <c r="BN33" s="754"/>
      <c r="BO33" s="754"/>
      <c r="BP33" s="754"/>
      <c r="BQ33" s="756"/>
      <c r="BR33" s="753">
        <v>99.3</v>
      </c>
      <c r="BS33" s="754"/>
      <c r="BT33" s="754"/>
      <c r="BU33" s="754"/>
      <c r="BV33" s="754"/>
      <c r="BW33" s="754"/>
      <c r="BX33" s="755">
        <v>98.4</v>
      </c>
      <c r="BY33" s="754"/>
      <c r="BZ33" s="754"/>
      <c r="CA33" s="754"/>
      <c r="CB33" s="756"/>
      <c r="CD33" s="698" t="s">
        <v>324</v>
      </c>
      <c r="CE33" s="699"/>
      <c r="CF33" s="699"/>
      <c r="CG33" s="699"/>
      <c r="CH33" s="699"/>
      <c r="CI33" s="699"/>
      <c r="CJ33" s="699"/>
      <c r="CK33" s="699"/>
      <c r="CL33" s="699"/>
      <c r="CM33" s="699"/>
      <c r="CN33" s="699"/>
      <c r="CO33" s="699"/>
      <c r="CP33" s="699"/>
      <c r="CQ33" s="700"/>
      <c r="CR33" s="683">
        <v>8529300</v>
      </c>
      <c r="CS33" s="719"/>
      <c r="CT33" s="719"/>
      <c r="CU33" s="719"/>
      <c r="CV33" s="719"/>
      <c r="CW33" s="719"/>
      <c r="CX33" s="719"/>
      <c r="CY33" s="720"/>
      <c r="CZ33" s="688">
        <v>44.1</v>
      </c>
      <c r="DA33" s="717"/>
      <c r="DB33" s="717"/>
      <c r="DC33" s="721"/>
      <c r="DD33" s="692">
        <v>6499889</v>
      </c>
      <c r="DE33" s="719"/>
      <c r="DF33" s="719"/>
      <c r="DG33" s="719"/>
      <c r="DH33" s="719"/>
      <c r="DI33" s="719"/>
      <c r="DJ33" s="719"/>
      <c r="DK33" s="720"/>
      <c r="DL33" s="692">
        <v>4892557</v>
      </c>
      <c r="DM33" s="719"/>
      <c r="DN33" s="719"/>
      <c r="DO33" s="719"/>
      <c r="DP33" s="719"/>
      <c r="DQ33" s="719"/>
      <c r="DR33" s="719"/>
      <c r="DS33" s="719"/>
      <c r="DT33" s="719"/>
      <c r="DU33" s="719"/>
      <c r="DV33" s="720"/>
      <c r="DW33" s="688">
        <v>40.6</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40975</v>
      </c>
      <c r="S34" s="684"/>
      <c r="T34" s="684"/>
      <c r="U34" s="684"/>
      <c r="V34" s="684"/>
      <c r="W34" s="684"/>
      <c r="X34" s="684"/>
      <c r="Y34" s="685"/>
      <c r="Z34" s="686">
        <v>0.2</v>
      </c>
      <c r="AA34" s="686"/>
      <c r="AB34" s="686"/>
      <c r="AC34" s="686"/>
      <c r="AD34" s="687">
        <v>27423</v>
      </c>
      <c r="AE34" s="687"/>
      <c r="AF34" s="687"/>
      <c r="AG34" s="687"/>
      <c r="AH34" s="687"/>
      <c r="AI34" s="687"/>
      <c r="AJ34" s="687"/>
      <c r="AK34" s="687"/>
      <c r="AL34" s="688">
        <v>0.2</v>
      </c>
      <c r="AM34" s="689"/>
      <c r="AN34" s="689"/>
      <c r="AO34" s="690"/>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698" t="s">
        <v>326</v>
      </c>
      <c r="CE34" s="699"/>
      <c r="CF34" s="699"/>
      <c r="CG34" s="699"/>
      <c r="CH34" s="699"/>
      <c r="CI34" s="699"/>
      <c r="CJ34" s="699"/>
      <c r="CK34" s="699"/>
      <c r="CL34" s="699"/>
      <c r="CM34" s="699"/>
      <c r="CN34" s="699"/>
      <c r="CO34" s="699"/>
      <c r="CP34" s="699"/>
      <c r="CQ34" s="700"/>
      <c r="CR34" s="683">
        <v>2780642</v>
      </c>
      <c r="CS34" s="684"/>
      <c r="CT34" s="684"/>
      <c r="CU34" s="684"/>
      <c r="CV34" s="684"/>
      <c r="CW34" s="684"/>
      <c r="CX34" s="684"/>
      <c r="CY34" s="685"/>
      <c r="CZ34" s="688">
        <v>14.4</v>
      </c>
      <c r="DA34" s="717"/>
      <c r="DB34" s="717"/>
      <c r="DC34" s="721"/>
      <c r="DD34" s="692">
        <v>2015760</v>
      </c>
      <c r="DE34" s="684"/>
      <c r="DF34" s="684"/>
      <c r="DG34" s="684"/>
      <c r="DH34" s="684"/>
      <c r="DI34" s="684"/>
      <c r="DJ34" s="684"/>
      <c r="DK34" s="685"/>
      <c r="DL34" s="692">
        <v>1579321</v>
      </c>
      <c r="DM34" s="684"/>
      <c r="DN34" s="684"/>
      <c r="DO34" s="684"/>
      <c r="DP34" s="684"/>
      <c r="DQ34" s="684"/>
      <c r="DR34" s="684"/>
      <c r="DS34" s="684"/>
      <c r="DT34" s="684"/>
      <c r="DU34" s="684"/>
      <c r="DV34" s="685"/>
      <c r="DW34" s="688">
        <v>13.1</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164011</v>
      </c>
      <c r="S35" s="684"/>
      <c r="T35" s="684"/>
      <c r="U35" s="684"/>
      <c r="V35" s="684"/>
      <c r="W35" s="684"/>
      <c r="X35" s="684"/>
      <c r="Y35" s="685"/>
      <c r="Z35" s="686">
        <v>0.8</v>
      </c>
      <c r="AA35" s="686"/>
      <c r="AB35" s="686"/>
      <c r="AC35" s="686"/>
      <c r="AD35" s="687" t="s">
        <v>175</v>
      </c>
      <c r="AE35" s="687"/>
      <c r="AF35" s="687"/>
      <c r="AG35" s="687"/>
      <c r="AH35" s="687"/>
      <c r="AI35" s="687"/>
      <c r="AJ35" s="687"/>
      <c r="AK35" s="687"/>
      <c r="AL35" s="688" t="s">
        <v>240</v>
      </c>
      <c r="AM35" s="689"/>
      <c r="AN35" s="689"/>
      <c r="AO35" s="690"/>
      <c r="AP35" s="232"/>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240722</v>
      </c>
      <c r="CS35" s="719"/>
      <c r="CT35" s="719"/>
      <c r="CU35" s="719"/>
      <c r="CV35" s="719"/>
      <c r="CW35" s="719"/>
      <c r="CX35" s="719"/>
      <c r="CY35" s="720"/>
      <c r="CZ35" s="688">
        <v>1.2</v>
      </c>
      <c r="DA35" s="717"/>
      <c r="DB35" s="717"/>
      <c r="DC35" s="721"/>
      <c r="DD35" s="692">
        <v>128802</v>
      </c>
      <c r="DE35" s="719"/>
      <c r="DF35" s="719"/>
      <c r="DG35" s="719"/>
      <c r="DH35" s="719"/>
      <c r="DI35" s="719"/>
      <c r="DJ35" s="719"/>
      <c r="DK35" s="720"/>
      <c r="DL35" s="692">
        <v>106816</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174772</v>
      </c>
      <c r="S36" s="684"/>
      <c r="T36" s="684"/>
      <c r="U36" s="684"/>
      <c r="V36" s="684"/>
      <c r="W36" s="684"/>
      <c r="X36" s="684"/>
      <c r="Y36" s="685"/>
      <c r="Z36" s="686">
        <v>0.9</v>
      </c>
      <c r="AA36" s="686"/>
      <c r="AB36" s="686"/>
      <c r="AC36" s="686"/>
      <c r="AD36" s="687" t="s">
        <v>240</v>
      </c>
      <c r="AE36" s="687"/>
      <c r="AF36" s="687"/>
      <c r="AG36" s="687"/>
      <c r="AH36" s="687"/>
      <c r="AI36" s="687"/>
      <c r="AJ36" s="687"/>
      <c r="AK36" s="687"/>
      <c r="AL36" s="688" t="s">
        <v>175</v>
      </c>
      <c r="AM36" s="689"/>
      <c r="AN36" s="689"/>
      <c r="AO36" s="690"/>
      <c r="AP36" s="232"/>
      <c r="AQ36" s="757" t="s">
        <v>332</v>
      </c>
      <c r="AR36" s="758"/>
      <c r="AS36" s="758"/>
      <c r="AT36" s="758"/>
      <c r="AU36" s="758"/>
      <c r="AV36" s="758"/>
      <c r="AW36" s="758"/>
      <c r="AX36" s="758"/>
      <c r="AY36" s="759"/>
      <c r="AZ36" s="672">
        <v>2716207</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59085</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2806735</v>
      </c>
      <c r="CS36" s="684"/>
      <c r="CT36" s="684"/>
      <c r="CU36" s="684"/>
      <c r="CV36" s="684"/>
      <c r="CW36" s="684"/>
      <c r="CX36" s="684"/>
      <c r="CY36" s="685"/>
      <c r="CZ36" s="688">
        <v>14.5</v>
      </c>
      <c r="DA36" s="717"/>
      <c r="DB36" s="717"/>
      <c r="DC36" s="721"/>
      <c r="DD36" s="692">
        <v>2522145</v>
      </c>
      <c r="DE36" s="684"/>
      <c r="DF36" s="684"/>
      <c r="DG36" s="684"/>
      <c r="DH36" s="684"/>
      <c r="DI36" s="684"/>
      <c r="DJ36" s="684"/>
      <c r="DK36" s="685"/>
      <c r="DL36" s="692">
        <v>1725352</v>
      </c>
      <c r="DM36" s="684"/>
      <c r="DN36" s="684"/>
      <c r="DO36" s="684"/>
      <c r="DP36" s="684"/>
      <c r="DQ36" s="684"/>
      <c r="DR36" s="684"/>
      <c r="DS36" s="684"/>
      <c r="DT36" s="684"/>
      <c r="DU36" s="684"/>
      <c r="DV36" s="685"/>
      <c r="DW36" s="688">
        <v>14.3</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746553</v>
      </c>
      <c r="S37" s="684"/>
      <c r="T37" s="684"/>
      <c r="U37" s="684"/>
      <c r="V37" s="684"/>
      <c r="W37" s="684"/>
      <c r="X37" s="684"/>
      <c r="Y37" s="685"/>
      <c r="Z37" s="686">
        <v>3.7</v>
      </c>
      <c r="AA37" s="686"/>
      <c r="AB37" s="686"/>
      <c r="AC37" s="686"/>
      <c r="AD37" s="687" t="s">
        <v>240</v>
      </c>
      <c r="AE37" s="687"/>
      <c r="AF37" s="687"/>
      <c r="AG37" s="687"/>
      <c r="AH37" s="687"/>
      <c r="AI37" s="687"/>
      <c r="AJ37" s="687"/>
      <c r="AK37" s="687"/>
      <c r="AL37" s="688" t="s">
        <v>240</v>
      </c>
      <c r="AM37" s="689"/>
      <c r="AN37" s="689"/>
      <c r="AO37" s="690"/>
      <c r="AQ37" s="761" t="s">
        <v>336</v>
      </c>
      <c r="AR37" s="762"/>
      <c r="AS37" s="762"/>
      <c r="AT37" s="762"/>
      <c r="AU37" s="762"/>
      <c r="AV37" s="762"/>
      <c r="AW37" s="762"/>
      <c r="AX37" s="762"/>
      <c r="AY37" s="763"/>
      <c r="AZ37" s="683">
        <v>488600</v>
      </c>
      <c r="BA37" s="684"/>
      <c r="BB37" s="684"/>
      <c r="BC37" s="684"/>
      <c r="BD37" s="719"/>
      <c r="BE37" s="719"/>
      <c r="BF37" s="750"/>
      <c r="BG37" s="698" t="s">
        <v>337</v>
      </c>
      <c r="BH37" s="699"/>
      <c r="BI37" s="699"/>
      <c r="BJ37" s="699"/>
      <c r="BK37" s="699"/>
      <c r="BL37" s="699"/>
      <c r="BM37" s="699"/>
      <c r="BN37" s="699"/>
      <c r="BO37" s="699"/>
      <c r="BP37" s="699"/>
      <c r="BQ37" s="699"/>
      <c r="BR37" s="699"/>
      <c r="BS37" s="699"/>
      <c r="BT37" s="699"/>
      <c r="BU37" s="700"/>
      <c r="BV37" s="683">
        <v>45902</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897369</v>
      </c>
      <c r="CS37" s="719"/>
      <c r="CT37" s="719"/>
      <c r="CU37" s="719"/>
      <c r="CV37" s="719"/>
      <c r="CW37" s="719"/>
      <c r="CX37" s="719"/>
      <c r="CY37" s="720"/>
      <c r="CZ37" s="688">
        <v>4.5999999999999996</v>
      </c>
      <c r="DA37" s="717"/>
      <c r="DB37" s="717"/>
      <c r="DC37" s="721"/>
      <c r="DD37" s="692">
        <v>852620</v>
      </c>
      <c r="DE37" s="719"/>
      <c r="DF37" s="719"/>
      <c r="DG37" s="719"/>
      <c r="DH37" s="719"/>
      <c r="DI37" s="719"/>
      <c r="DJ37" s="719"/>
      <c r="DK37" s="720"/>
      <c r="DL37" s="692">
        <v>669607</v>
      </c>
      <c r="DM37" s="719"/>
      <c r="DN37" s="719"/>
      <c r="DO37" s="719"/>
      <c r="DP37" s="719"/>
      <c r="DQ37" s="719"/>
      <c r="DR37" s="719"/>
      <c r="DS37" s="719"/>
      <c r="DT37" s="719"/>
      <c r="DU37" s="719"/>
      <c r="DV37" s="720"/>
      <c r="DW37" s="688">
        <v>5.6</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1022231</v>
      </c>
      <c r="S38" s="684"/>
      <c r="T38" s="684"/>
      <c r="U38" s="684"/>
      <c r="V38" s="684"/>
      <c r="W38" s="684"/>
      <c r="X38" s="684"/>
      <c r="Y38" s="685"/>
      <c r="Z38" s="686">
        <v>5.0999999999999996</v>
      </c>
      <c r="AA38" s="686"/>
      <c r="AB38" s="686"/>
      <c r="AC38" s="686"/>
      <c r="AD38" s="687">
        <v>27</v>
      </c>
      <c r="AE38" s="687"/>
      <c r="AF38" s="687"/>
      <c r="AG38" s="687"/>
      <c r="AH38" s="687"/>
      <c r="AI38" s="687"/>
      <c r="AJ38" s="687"/>
      <c r="AK38" s="687"/>
      <c r="AL38" s="688">
        <v>0</v>
      </c>
      <c r="AM38" s="689"/>
      <c r="AN38" s="689"/>
      <c r="AO38" s="690"/>
      <c r="AQ38" s="761" t="s">
        <v>340</v>
      </c>
      <c r="AR38" s="762"/>
      <c r="AS38" s="762"/>
      <c r="AT38" s="762"/>
      <c r="AU38" s="762"/>
      <c r="AV38" s="762"/>
      <c r="AW38" s="762"/>
      <c r="AX38" s="762"/>
      <c r="AY38" s="763"/>
      <c r="AZ38" s="683">
        <v>464460</v>
      </c>
      <c r="BA38" s="684"/>
      <c r="BB38" s="684"/>
      <c r="BC38" s="684"/>
      <c r="BD38" s="719"/>
      <c r="BE38" s="719"/>
      <c r="BF38" s="750"/>
      <c r="BG38" s="698" t="s">
        <v>341</v>
      </c>
      <c r="BH38" s="699"/>
      <c r="BI38" s="699"/>
      <c r="BJ38" s="699"/>
      <c r="BK38" s="699"/>
      <c r="BL38" s="699"/>
      <c r="BM38" s="699"/>
      <c r="BN38" s="699"/>
      <c r="BO38" s="699"/>
      <c r="BP38" s="699"/>
      <c r="BQ38" s="699"/>
      <c r="BR38" s="699"/>
      <c r="BS38" s="699"/>
      <c r="BT38" s="699"/>
      <c r="BU38" s="700"/>
      <c r="BV38" s="683">
        <v>6087</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1763147</v>
      </c>
      <c r="CS38" s="684"/>
      <c r="CT38" s="684"/>
      <c r="CU38" s="684"/>
      <c r="CV38" s="684"/>
      <c r="CW38" s="684"/>
      <c r="CX38" s="684"/>
      <c r="CY38" s="685"/>
      <c r="CZ38" s="688">
        <v>9.1</v>
      </c>
      <c r="DA38" s="717"/>
      <c r="DB38" s="717"/>
      <c r="DC38" s="721"/>
      <c r="DD38" s="692">
        <v>1522008</v>
      </c>
      <c r="DE38" s="684"/>
      <c r="DF38" s="684"/>
      <c r="DG38" s="684"/>
      <c r="DH38" s="684"/>
      <c r="DI38" s="684"/>
      <c r="DJ38" s="684"/>
      <c r="DK38" s="685"/>
      <c r="DL38" s="692">
        <v>1481068</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1879100</v>
      </c>
      <c r="S39" s="684"/>
      <c r="T39" s="684"/>
      <c r="U39" s="684"/>
      <c r="V39" s="684"/>
      <c r="W39" s="684"/>
      <c r="X39" s="684"/>
      <c r="Y39" s="685"/>
      <c r="Z39" s="686">
        <v>9.3000000000000007</v>
      </c>
      <c r="AA39" s="686"/>
      <c r="AB39" s="686"/>
      <c r="AC39" s="686"/>
      <c r="AD39" s="687" t="s">
        <v>240</v>
      </c>
      <c r="AE39" s="687"/>
      <c r="AF39" s="687"/>
      <c r="AG39" s="687"/>
      <c r="AH39" s="687"/>
      <c r="AI39" s="687"/>
      <c r="AJ39" s="687"/>
      <c r="AK39" s="687"/>
      <c r="AL39" s="688" t="s">
        <v>240</v>
      </c>
      <c r="AM39" s="689"/>
      <c r="AN39" s="689"/>
      <c r="AO39" s="690"/>
      <c r="AQ39" s="761" t="s">
        <v>344</v>
      </c>
      <c r="AR39" s="762"/>
      <c r="AS39" s="762"/>
      <c r="AT39" s="762"/>
      <c r="AU39" s="762"/>
      <c r="AV39" s="762"/>
      <c r="AW39" s="762"/>
      <c r="AX39" s="762"/>
      <c r="AY39" s="763"/>
      <c r="AZ39" s="683" t="s">
        <v>175</v>
      </c>
      <c r="BA39" s="684"/>
      <c r="BB39" s="684"/>
      <c r="BC39" s="684"/>
      <c r="BD39" s="719"/>
      <c r="BE39" s="719"/>
      <c r="BF39" s="750"/>
      <c r="BG39" s="698" t="s">
        <v>345</v>
      </c>
      <c r="BH39" s="699"/>
      <c r="BI39" s="699"/>
      <c r="BJ39" s="699"/>
      <c r="BK39" s="699"/>
      <c r="BL39" s="699"/>
      <c r="BM39" s="699"/>
      <c r="BN39" s="699"/>
      <c r="BO39" s="699"/>
      <c r="BP39" s="699"/>
      <c r="BQ39" s="699"/>
      <c r="BR39" s="699"/>
      <c r="BS39" s="699"/>
      <c r="BT39" s="699"/>
      <c r="BU39" s="700"/>
      <c r="BV39" s="683">
        <v>9254</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480438</v>
      </c>
      <c r="CS39" s="719"/>
      <c r="CT39" s="719"/>
      <c r="CU39" s="719"/>
      <c r="CV39" s="719"/>
      <c r="CW39" s="719"/>
      <c r="CX39" s="719"/>
      <c r="CY39" s="720"/>
      <c r="CZ39" s="688">
        <v>2.5</v>
      </c>
      <c r="DA39" s="717"/>
      <c r="DB39" s="717"/>
      <c r="DC39" s="721"/>
      <c r="DD39" s="692">
        <v>310000</v>
      </c>
      <c r="DE39" s="719"/>
      <c r="DF39" s="719"/>
      <c r="DG39" s="719"/>
      <c r="DH39" s="719"/>
      <c r="DI39" s="719"/>
      <c r="DJ39" s="719"/>
      <c r="DK39" s="720"/>
      <c r="DL39" s="692" t="s">
        <v>240</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240</v>
      </c>
      <c r="AA40" s="686"/>
      <c r="AB40" s="686"/>
      <c r="AC40" s="686"/>
      <c r="AD40" s="687" t="s">
        <v>175</v>
      </c>
      <c r="AE40" s="687"/>
      <c r="AF40" s="687"/>
      <c r="AG40" s="687"/>
      <c r="AH40" s="687"/>
      <c r="AI40" s="687"/>
      <c r="AJ40" s="687"/>
      <c r="AK40" s="687"/>
      <c r="AL40" s="688" t="s">
        <v>175</v>
      </c>
      <c r="AM40" s="689"/>
      <c r="AN40" s="689"/>
      <c r="AO40" s="690"/>
      <c r="AQ40" s="761" t="s">
        <v>348</v>
      </c>
      <c r="AR40" s="762"/>
      <c r="AS40" s="762"/>
      <c r="AT40" s="762"/>
      <c r="AU40" s="762"/>
      <c r="AV40" s="762"/>
      <c r="AW40" s="762"/>
      <c r="AX40" s="762"/>
      <c r="AY40" s="763"/>
      <c r="AZ40" s="683" t="s">
        <v>240</v>
      </c>
      <c r="BA40" s="684"/>
      <c r="BB40" s="684"/>
      <c r="BC40" s="684"/>
      <c r="BD40" s="719"/>
      <c r="BE40" s="719"/>
      <c r="BF40" s="750"/>
      <c r="BG40" s="764" t="s">
        <v>349</v>
      </c>
      <c r="BH40" s="765"/>
      <c r="BI40" s="765"/>
      <c r="BJ40" s="765"/>
      <c r="BK40" s="765"/>
      <c r="BL40" s="233"/>
      <c r="BM40" s="699" t="s">
        <v>350</v>
      </c>
      <c r="BN40" s="699"/>
      <c r="BO40" s="699"/>
      <c r="BP40" s="699"/>
      <c r="BQ40" s="699"/>
      <c r="BR40" s="699"/>
      <c r="BS40" s="699"/>
      <c r="BT40" s="699"/>
      <c r="BU40" s="700"/>
      <c r="BV40" s="683">
        <v>98</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v>457616</v>
      </c>
      <c r="CS40" s="684"/>
      <c r="CT40" s="684"/>
      <c r="CU40" s="684"/>
      <c r="CV40" s="684"/>
      <c r="CW40" s="684"/>
      <c r="CX40" s="684"/>
      <c r="CY40" s="685"/>
      <c r="CZ40" s="688">
        <v>2.4</v>
      </c>
      <c r="DA40" s="717"/>
      <c r="DB40" s="717"/>
      <c r="DC40" s="721"/>
      <c r="DD40" s="692">
        <v>1174</v>
      </c>
      <c r="DE40" s="684"/>
      <c r="DF40" s="684"/>
      <c r="DG40" s="684"/>
      <c r="DH40" s="684"/>
      <c r="DI40" s="684"/>
      <c r="DJ40" s="684"/>
      <c r="DK40" s="685"/>
      <c r="DL40" s="692" t="s">
        <v>175</v>
      </c>
      <c r="DM40" s="684"/>
      <c r="DN40" s="684"/>
      <c r="DO40" s="684"/>
      <c r="DP40" s="684"/>
      <c r="DQ40" s="684"/>
      <c r="DR40" s="684"/>
      <c r="DS40" s="684"/>
      <c r="DT40" s="684"/>
      <c r="DU40" s="684"/>
      <c r="DV40" s="685"/>
      <c r="DW40" s="688" t="s">
        <v>240</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650000</v>
      </c>
      <c r="S41" s="684"/>
      <c r="T41" s="684"/>
      <c r="U41" s="684"/>
      <c r="V41" s="684"/>
      <c r="W41" s="684"/>
      <c r="X41" s="684"/>
      <c r="Y41" s="685"/>
      <c r="Z41" s="686">
        <v>3.2</v>
      </c>
      <c r="AA41" s="686"/>
      <c r="AB41" s="686"/>
      <c r="AC41" s="686"/>
      <c r="AD41" s="687" t="s">
        <v>240</v>
      </c>
      <c r="AE41" s="687"/>
      <c r="AF41" s="687"/>
      <c r="AG41" s="687"/>
      <c r="AH41" s="687"/>
      <c r="AI41" s="687"/>
      <c r="AJ41" s="687"/>
      <c r="AK41" s="687"/>
      <c r="AL41" s="688" t="s">
        <v>175</v>
      </c>
      <c r="AM41" s="689"/>
      <c r="AN41" s="689"/>
      <c r="AO41" s="690"/>
      <c r="AQ41" s="761" t="s">
        <v>353</v>
      </c>
      <c r="AR41" s="762"/>
      <c r="AS41" s="762"/>
      <c r="AT41" s="762"/>
      <c r="AU41" s="762"/>
      <c r="AV41" s="762"/>
      <c r="AW41" s="762"/>
      <c r="AX41" s="762"/>
      <c r="AY41" s="763"/>
      <c r="AZ41" s="683">
        <v>292344</v>
      </c>
      <c r="BA41" s="684"/>
      <c r="BB41" s="684"/>
      <c r="BC41" s="684"/>
      <c r="BD41" s="719"/>
      <c r="BE41" s="719"/>
      <c r="BF41" s="750"/>
      <c r="BG41" s="764"/>
      <c r="BH41" s="765"/>
      <c r="BI41" s="765"/>
      <c r="BJ41" s="765"/>
      <c r="BK41" s="765"/>
      <c r="BL41" s="233"/>
      <c r="BM41" s="699" t="s">
        <v>354</v>
      </c>
      <c r="BN41" s="699"/>
      <c r="BO41" s="699"/>
      <c r="BP41" s="699"/>
      <c r="BQ41" s="699"/>
      <c r="BR41" s="699"/>
      <c r="BS41" s="699"/>
      <c r="BT41" s="699"/>
      <c r="BU41" s="700"/>
      <c r="BV41" s="683" t="s">
        <v>240</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175</v>
      </c>
      <c r="CS41" s="719"/>
      <c r="CT41" s="719"/>
      <c r="CU41" s="719"/>
      <c r="CV41" s="719"/>
      <c r="CW41" s="719"/>
      <c r="CX41" s="719"/>
      <c r="CY41" s="720"/>
      <c r="CZ41" s="688" t="s">
        <v>240</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356</v>
      </c>
      <c r="C42" s="734"/>
      <c r="D42" s="734"/>
      <c r="E42" s="734"/>
      <c r="F42" s="734"/>
      <c r="G42" s="734"/>
      <c r="H42" s="734"/>
      <c r="I42" s="734"/>
      <c r="J42" s="734"/>
      <c r="K42" s="734"/>
      <c r="L42" s="734"/>
      <c r="M42" s="734"/>
      <c r="N42" s="734"/>
      <c r="O42" s="734"/>
      <c r="P42" s="734"/>
      <c r="Q42" s="735"/>
      <c r="R42" s="768">
        <v>20184238</v>
      </c>
      <c r="S42" s="769"/>
      <c r="T42" s="769"/>
      <c r="U42" s="769"/>
      <c r="V42" s="769"/>
      <c r="W42" s="769"/>
      <c r="X42" s="769"/>
      <c r="Y42" s="777"/>
      <c r="Z42" s="778">
        <v>100</v>
      </c>
      <c r="AA42" s="778"/>
      <c r="AB42" s="778"/>
      <c r="AC42" s="778"/>
      <c r="AD42" s="779">
        <v>11414305</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1470803</v>
      </c>
      <c r="BA42" s="769"/>
      <c r="BB42" s="769"/>
      <c r="BC42" s="769"/>
      <c r="BD42" s="754"/>
      <c r="BE42" s="754"/>
      <c r="BF42" s="756"/>
      <c r="BG42" s="766"/>
      <c r="BH42" s="767"/>
      <c r="BI42" s="767"/>
      <c r="BJ42" s="767"/>
      <c r="BK42" s="767"/>
      <c r="BL42" s="234"/>
      <c r="BM42" s="709" t="s">
        <v>358</v>
      </c>
      <c r="BN42" s="709"/>
      <c r="BO42" s="709"/>
      <c r="BP42" s="709"/>
      <c r="BQ42" s="709"/>
      <c r="BR42" s="709"/>
      <c r="BS42" s="709"/>
      <c r="BT42" s="709"/>
      <c r="BU42" s="710"/>
      <c r="BV42" s="768">
        <v>358</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1938047</v>
      </c>
      <c r="CS42" s="684"/>
      <c r="CT42" s="684"/>
      <c r="CU42" s="684"/>
      <c r="CV42" s="684"/>
      <c r="CW42" s="684"/>
      <c r="CX42" s="684"/>
      <c r="CY42" s="685"/>
      <c r="CZ42" s="688">
        <v>10</v>
      </c>
      <c r="DA42" s="689"/>
      <c r="DB42" s="689"/>
      <c r="DC42" s="701"/>
      <c r="DD42" s="692">
        <v>375784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5"/>
      <c r="BW43" s="235"/>
      <c r="BX43" s="235"/>
      <c r="BY43" s="235"/>
      <c r="BZ43" s="235"/>
      <c r="CA43" s="235"/>
      <c r="CB43" s="235"/>
      <c r="CD43" s="680" t="s">
        <v>360</v>
      </c>
      <c r="CE43" s="681"/>
      <c r="CF43" s="681"/>
      <c r="CG43" s="681"/>
      <c r="CH43" s="681"/>
      <c r="CI43" s="681"/>
      <c r="CJ43" s="681"/>
      <c r="CK43" s="681"/>
      <c r="CL43" s="681"/>
      <c r="CM43" s="681"/>
      <c r="CN43" s="681"/>
      <c r="CO43" s="681"/>
      <c r="CP43" s="681"/>
      <c r="CQ43" s="682"/>
      <c r="CR43" s="683">
        <v>83524</v>
      </c>
      <c r="CS43" s="719"/>
      <c r="CT43" s="719"/>
      <c r="CU43" s="719"/>
      <c r="CV43" s="719"/>
      <c r="CW43" s="719"/>
      <c r="CX43" s="719"/>
      <c r="CY43" s="720"/>
      <c r="CZ43" s="688">
        <v>0.4</v>
      </c>
      <c r="DA43" s="717"/>
      <c r="DB43" s="717"/>
      <c r="DC43" s="721"/>
      <c r="DD43" s="692">
        <v>83524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1938047</v>
      </c>
      <c r="CS44" s="684"/>
      <c r="CT44" s="684"/>
      <c r="CU44" s="684"/>
      <c r="CV44" s="684"/>
      <c r="CW44" s="684"/>
      <c r="CX44" s="684"/>
      <c r="CY44" s="685"/>
      <c r="CZ44" s="688">
        <v>10</v>
      </c>
      <c r="DA44" s="689"/>
      <c r="DB44" s="689"/>
      <c r="DC44" s="701"/>
      <c r="DD44" s="692">
        <v>375784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831475</v>
      </c>
      <c r="CS45" s="719"/>
      <c r="CT45" s="719"/>
      <c r="CU45" s="719"/>
      <c r="CV45" s="719"/>
      <c r="CW45" s="719"/>
      <c r="CX45" s="719"/>
      <c r="CY45" s="720"/>
      <c r="CZ45" s="688">
        <v>4.3</v>
      </c>
      <c r="DA45" s="717"/>
      <c r="DB45" s="717"/>
      <c r="DC45" s="721"/>
      <c r="DD45" s="692">
        <v>69713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7" t="s">
        <v>363</v>
      </c>
      <c r="C46" s="227"/>
      <c r="D46" s="227"/>
      <c r="E46" s="227"/>
      <c r="F46" s="227"/>
      <c r="G46" s="227"/>
      <c r="H46" s="227"/>
      <c r="I46" s="227"/>
      <c r="J46" s="227"/>
      <c r="K46" s="227"/>
      <c r="L46" s="227"/>
      <c r="M46" s="227"/>
      <c r="N46" s="227"/>
      <c r="O46" s="227"/>
      <c r="P46" s="227"/>
      <c r="Q46" s="227"/>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797"/>
      <c r="CE46" s="798"/>
      <c r="CF46" s="680" t="s">
        <v>364</v>
      </c>
      <c r="CG46" s="681"/>
      <c r="CH46" s="681"/>
      <c r="CI46" s="681"/>
      <c r="CJ46" s="681"/>
      <c r="CK46" s="681"/>
      <c r="CL46" s="681"/>
      <c r="CM46" s="681"/>
      <c r="CN46" s="681"/>
      <c r="CO46" s="681"/>
      <c r="CP46" s="681"/>
      <c r="CQ46" s="682"/>
      <c r="CR46" s="683">
        <v>1094203</v>
      </c>
      <c r="CS46" s="684"/>
      <c r="CT46" s="684"/>
      <c r="CU46" s="684"/>
      <c r="CV46" s="684"/>
      <c r="CW46" s="684"/>
      <c r="CX46" s="684"/>
      <c r="CY46" s="685"/>
      <c r="CZ46" s="688">
        <v>5.7</v>
      </c>
      <c r="DA46" s="689"/>
      <c r="DB46" s="689"/>
      <c r="DC46" s="701"/>
      <c r="DD46" s="692">
        <v>303202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7" t="s">
        <v>365</v>
      </c>
      <c r="C47" s="227"/>
      <c r="D47" s="227"/>
      <c r="E47" s="227"/>
      <c r="F47" s="227"/>
      <c r="G47" s="227"/>
      <c r="H47" s="227"/>
      <c r="I47" s="227"/>
      <c r="J47" s="227"/>
      <c r="K47" s="227"/>
      <c r="L47" s="227"/>
      <c r="M47" s="227"/>
      <c r="N47" s="227"/>
      <c r="O47" s="227"/>
      <c r="P47" s="227"/>
      <c r="Q47" s="227"/>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797"/>
      <c r="CE47" s="798"/>
      <c r="CF47" s="680" t="s">
        <v>366</v>
      </c>
      <c r="CG47" s="681"/>
      <c r="CH47" s="681"/>
      <c r="CI47" s="681"/>
      <c r="CJ47" s="681"/>
      <c r="CK47" s="681"/>
      <c r="CL47" s="681"/>
      <c r="CM47" s="681"/>
      <c r="CN47" s="681"/>
      <c r="CO47" s="681"/>
      <c r="CP47" s="681"/>
      <c r="CQ47" s="682"/>
      <c r="CR47" s="683" t="s">
        <v>175</v>
      </c>
      <c r="CS47" s="719"/>
      <c r="CT47" s="719"/>
      <c r="CU47" s="719"/>
      <c r="CV47" s="719"/>
      <c r="CW47" s="719"/>
      <c r="CX47" s="719"/>
      <c r="CY47" s="720"/>
      <c r="CZ47" s="688" t="s">
        <v>240</v>
      </c>
      <c r="DA47" s="717"/>
      <c r="DB47" s="717"/>
      <c r="DC47" s="721"/>
      <c r="DD47" s="692" t="s">
        <v>175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8" t="s">
        <v>367</v>
      </c>
      <c r="CD48" s="799"/>
      <c r="CE48" s="800"/>
      <c r="CF48" s="680" t="s">
        <v>368</v>
      </c>
      <c r="CG48" s="681"/>
      <c r="CH48" s="681"/>
      <c r="CI48" s="681"/>
      <c r="CJ48" s="681"/>
      <c r="CK48" s="681"/>
      <c r="CL48" s="681"/>
      <c r="CM48" s="681"/>
      <c r="CN48" s="681"/>
      <c r="CO48" s="681"/>
      <c r="CP48" s="681"/>
      <c r="CQ48" s="682"/>
      <c r="CR48" s="683" t="s">
        <v>240</v>
      </c>
      <c r="CS48" s="684"/>
      <c r="CT48" s="684"/>
      <c r="CU48" s="684"/>
      <c r="CV48" s="684"/>
      <c r="CW48" s="684"/>
      <c r="CX48" s="684"/>
      <c r="CY48" s="685"/>
      <c r="CZ48" s="688" t="s">
        <v>240</v>
      </c>
      <c r="DA48" s="689"/>
      <c r="DB48" s="689"/>
      <c r="DC48" s="701"/>
      <c r="DD48" s="692" t="s">
        <v>175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369</v>
      </c>
      <c r="CE49" s="734"/>
      <c r="CF49" s="734"/>
      <c r="CG49" s="734"/>
      <c r="CH49" s="734"/>
      <c r="CI49" s="734"/>
      <c r="CJ49" s="734"/>
      <c r="CK49" s="734"/>
      <c r="CL49" s="734"/>
      <c r="CM49" s="734"/>
      <c r="CN49" s="734"/>
      <c r="CO49" s="734"/>
      <c r="CP49" s="734"/>
      <c r="CQ49" s="735"/>
      <c r="CR49" s="768">
        <v>19362435</v>
      </c>
      <c r="CS49" s="754"/>
      <c r="CT49" s="754"/>
      <c r="CU49" s="754"/>
      <c r="CV49" s="754"/>
      <c r="CW49" s="754"/>
      <c r="CX49" s="754"/>
      <c r="CY49" s="785"/>
      <c r="CZ49" s="780">
        <v>100</v>
      </c>
      <c r="DA49" s="786"/>
      <c r="DB49" s="786"/>
      <c r="DC49" s="787"/>
      <c r="DD49" s="788">
        <v>13239398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SuKQOXhE4Yz/mGaribqIH2NlX4F87A9MgvG2/lv9ZyFYH3PhKA8wC2YaGf3a7th2N3jMd0zwYUv7zRsSAHqhQ==" saltValue="jkztf8YYbi/KrR7zL3mKQ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370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30" t="s">
        <v>371</v>
      </c>
      <c r="DK2" s="831"/>
      <c r="DL2" s="831"/>
      <c r="DM2" s="831"/>
      <c r="DN2" s="831"/>
      <c r="DO2" s="832"/>
      <c r="DP2" s="247"/>
      <c r="DQ2" s="830" t="s">
        <v>372</v>
      </c>
      <c r="DR2" s="831"/>
      <c r="DS2" s="831"/>
      <c r="DT2" s="831"/>
      <c r="DU2" s="831"/>
      <c r="DV2" s="831"/>
      <c r="DW2" s="831"/>
      <c r="DX2" s="831"/>
      <c r="DY2" s="831"/>
      <c r="DZ2" s="832"/>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0"/>
      <c r="BA4" s="250"/>
      <c r="BB4" s="250"/>
      <c r="BC4" s="250"/>
      <c r="BD4" s="250"/>
      <c r="BE4" s="251"/>
      <c r="BF4" s="251"/>
      <c r="BG4" s="251"/>
      <c r="BH4" s="251"/>
      <c r="BI4" s="251"/>
      <c r="BJ4" s="251"/>
      <c r="BK4" s="251"/>
      <c r="BL4" s="251"/>
      <c r="BM4" s="251"/>
      <c r="BN4" s="251"/>
      <c r="BO4" s="251"/>
      <c r="BP4" s="251"/>
      <c r="BQ4" s="250" t="s">
        <v>374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4"/>
      <c r="BA5" s="254"/>
      <c r="BB5" s="254"/>
      <c r="BC5" s="254"/>
      <c r="BD5" s="254"/>
      <c r="BE5" s="255"/>
      <c r="BF5" s="255"/>
      <c r="BG5" s="255"/>
      <c r="BH5" s="255"/>
      <c r="BI5" s="255"/>
      <c r="BJ5" s="255"/>
      <c r="BK5" s="255"/>
      <c r="BL5" s="255"/>
      <c r="BM5" s="255"/>
      <c r="BN5" s="255"/>
      <c r="BO5" s="255"/>
      <c r="BP5" s="255"/>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2"/>
    </row>
    <row r="6" spans="1:131" s="253"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0"/>
      <c r="BA6" s="250"/>
      <c r="BB6" s="250"/>
      <c r="BC6" s="250"/>
      <c r="BD6" s="250"/>
      <c r="BE6" s="251"/>
      <c r="BF6" s="251"/>
      <c r="BG6" s="251"/>
      <c r="BH6" s="251"/>
      <c r="BI6" s="251"/>
      <c r="BJ6" s="251"/>
      <c r="BK6" s="251"/>
      <c r="BL6" s="251"/>
      <c r="BM6" s="251"/>
      <c r="BN6" s="251"/>
      <c r="BO6" s="251"/>
      <c r="BP6" s="251"/>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2"/>
    </row>
    <row r="7" spans="1:131" s="253" customFormat="1" ht="26.25" customHeight="1" thickTop="1" x14ac:dyDescent="0.15">
      <c r="A7" s="256">
        <v>1</v>
      </c>
      <c r="B7" s="815" t="s">
        <v>392</v>
      </c>
      <c r="C7" s="816"/>
      <c r="D7" s="816"/>
      <c r="E7" s="816"/>
      <c r="F7" s="816"/>
      <c r="G7" s="816"/>
      <c r="H7" s="816"/>
      <c r="I7" s="816"/>
      <c r="J7" s="816"/>
      <c r="K7" s="816"/>
      <c r="L7" s="816"/>
      <c r="M7" s="816"/>
      <c r="N7" s="816"/>
      <c r="O7" s="816"/>
      <c r="P7" s="817"/>
      <c r="Q7" s="818">
        <v>20107</v>
      </c>
      <c r="R7" s="819"/>
      <c r="S7" s="819"/>
      <c r="T7" s="819"/>
      <c r="U7" s="819"/>
      <c r="V7" s="819">
        <v>19345</v>
      </c>
      <c r="W7" s="819"/>
      <c r="X7" s="819"/>
      <c r="Y7" s="819"/>
      <c r="Z7" s="819"/>
      <c r="AA7" s="819">
        <v>762</v>
      </c>
      <c r="AB7" s="819"/>
      <c r="AC7" s="819"/>
      <c r="AD7" s="819"/>
      <c r="AE7" s="820"/>
      <c r="AF7" s="821">
        <v>676</v>
      </c>
      <c r="AG7" s="822"/>
      <c r="AH7" s="822"/>
      <c r="AI7" s="822"/>
      <c r="AJ7" s="823"/>
      <c r="AK7" s="858">
        <v>175</v>
      </c>
      <c r="AL7" s="859"/>
      <c r="AM7" s="859"/>
      <c r="AN7" s="859"/>
      <c r="AO7" s="859"/>
      <c r="AP7" s="859">
        <v>22597</v>
      </c>
      <c r="AQ7" s="859"/>
      <c r="AR7" s="859"/>
      <c r="AS7" s="859"/>
      <c r="AT7" s="859"/>
      <c r="AU7" s="860"/>
      <c r="AV7" s="860"/>
      <c r="AW7" s="860"/>
      <c r="AX7" s="860"/>
      <c r="AY7" s="861"/>
      <c r="AZ7" s="250"/>
      <c r="BA7" s="250"/>
      <c r="BB7" s="250"/>
      <c r="BC7" s="250"/>
      <c r="BD7" s="250"/>
      <c r="BE7" s="251"/>
      <c r="BF7" s="251"/>
      <c r="BG7" s="251"/>
      <c r="BH7" s="251"/>
      <c r="BI7" s="251"/>
      <c r="BJ7" s="251"/>
      <c r="BK7" s="251"/>
      <c r="BL7" s="251"/>
      <c r="BM7" s="251"/>
      <c r="BN7" s="251"/>
      <c r="BO7" s="251"/>
      <c r="BP7" s="251"/>
      <c r="BQ7" s="257">
        <v>1</v>
      </c>
      <c r="BR7" s="258"/>
      <c r="BS7" s="862" t="s">
        <v>618</v>
      </c>
      <c r="BT7" s="863"/>
      <c r="BU7" s="863"/>
      <c r="BV7" s="863"/>
      <c r="BW7" s="863"/>
      <c r="BX7" s="863"/>
      <c r="BY7" s="863"/>
      <c r="BZ7" s="863"/>
      <c r="CA7" s="863"/>
      <c r="CB7" s="863"/>
      <c r="CC7" s="863"/>
      <c r="CD7" s="863"/>
      <c r="CE7" s="863"/>
      <c r="CF7" s="863"/>
      <c r="CG7" s="864"/>
      <c r="CH7" s="855">
        <v>-1</v>
      </c>
      <c r="CI7" s="856"/>
      <c r="CJ7" s="856"/>
      <c r="CK7" s="856"/>
      <c r="CL7" s="857"/>
      <c r="CM7" s="855">
        <v>210</v>
      </c>
      <c r="CN7" s="856"/>
      <c r="CO7" s="856"/>
      <c r="CP7" s="856"/>
      <c r="CQ7" s="857"/>
      <c r="CR7" s="855">
        <v>30</v>
      </c>
      <c r="CS7" s="856"/>
      <c r="CT7" s="856"/>
      <c r="CU7" s="856"/>
      <c r="CV7" s="857"/>
      <c r="CW7" s="855">
        <v>18</v>
      </c>
      <c r="CX7" s="856"/>
      <c r="CY7" s="856"/>
      <c r="CZ7" s="856"/>
      <c r="DA7" s="857"/>
      <c r="DB7" s="855" t="s">
        <v>534</v>
      </c>
      <c r="DC7" s="856"/>
      <c r="DD7" s="856"/>
      <c r="DE7" s="856"/>
      <c r="DF7" s="857"/>
      <c r="DG7" s="855" t="s">
        <v>534</v>
      </c>
      <c r="DH7" s="856"/>
      <c r="DI7" s="856"/>
      <c r="DJ7" s="856"/>
      <c r="DK7" s="857"/>
      <c r="DL7" s="855" t="s">
        <v>534</v>
      </c>
      <c r="DM7" s="856"/>
      <c r="DN7" s="856"/>
      <c r="DO7" s="856"/>
      <c r="DP7" s="857"/>
      <c r="DQ7" s="855" t="s">
        <v>534</v>
      </c>
      <c r="DR7" s="856"/>
      <c r="DS7" s="856"/>
      <c r="DT7" s="856"/>
      <c r="DU7" s="857"/>
      <c r="DV7" s="836"/>
      <c r="DW7" s="837"/>
      <c r="DX7" s="837"/>
      <c r="DY7" s="837"/>
      <c r="DZ7" s="838"/>
      <c r="EA7" s="252"/>
    </row>
    <row r="8" spans="1:131" s="253" customFormat="1" ht="26.25" customHeight="1" x14ac:dyDescent="0.15">
      <c r="A8" s="259">
        <v>2</v>
      </c>
      <c r="B8" s="839" t="s">
        <v>393</v>
      </c>
      <c r="C8" s="840"/>
      <c r="D8" s="840"/>
      <c r="E8" s="840"/>
      <c r="F8" s="840"/>
      <c r="G8" s="840"/>
      <c r="H8" s="840"/>
      <c r="I8" s="840"/>
      <c r="J8" s="840"/>
      <c r="K8" s="840"/>
      <c r="L8" s="840"/>
      <c r="M8" s="840"/>
      <c r="N8" s="840"/>
      <c r="O8" s="840"/>
      <c r="P8" s="841"/>
      <c r="Q8" s="842">
        <v>9</v>
      </c>
      <c r="R8" s="843"/>
      <c r="S8" s="843"/>
      <c r="T8" s="843"/>
      <c r="U8" s="843"/>
      <c r="V8" s="843">
        <v>8</v>
      </c>
      <c r="W8" s="843"/>
      <c r="X8" s="843"/>
      <c r="Y8" s="843"/>
      <c r="Z8" s="843"/>
      <c r="AA8" s="843">
        <v>1</v>
      </c>
      <c r="AB8" s="843"/>
      <c r="AC8" s="843"/>
      <c r="AD8" s="843"/>
      <c r="AE8" s="844"/>
      <c r="AF8" s="845">
        <v>1</v>
      </c>
      <c r="AG8" s="846"/>
      <c r="AH8" s="846"/>
      <c r="AI8" s="846"/>
      <c r="AJ8" s="847"/>
      <c r="AK8" s="848">
        <v>0</v>
      </c>
      <c r="AL8" s="849"/>
      <c r="AM8" s="849"/>
      <c r="AN8" s="849"/>
      <c r="AO8" s="849"/>
      <c r="AP8" s="849" t="s">
        <v>534</v>
      </c>
      <c r="AQ8" s="849"/>
      <c r="AR8" s="849"/>
      <c r="AS8" s="849"/>
      <c r="AT8" s="849"/>
      <c r="AU8" s="850"/>
      <c r="AV8" s="850"/>
      <c r="AW8" s="850"/>
      <c r="AX8" s="850"/>
      <c r="AY8" s="851"/>
      <c r="AZ8" s="250"/>
      <c r="BA8" s="250"/>
      <c r="BB8" s="250"/>
      <c r="BC8" s="250"/>
      <c r="BD8" s="250"/>
      <c r="BE8" s="251"/>
      <c r="BF8" s="251"/>
      <c r="BG8" s="251"/>
      <c r="BH8" s="251"/>
      <c r="BI8" s="251"/>
      <c r="BJ8" s="251"/>
      <c r="BK8" s="251"/>
      <c r="BL8" s="251"/>
      <c r="BM8" s="251"/>
      <c r="BN8" s="251"/>
      <c r="BO8" s="251"/>
      <c r="BP8" s="251"/>
      <c r="BQ8" s="260">
        <v>2</v>
      </c>
      <c r="BR8" s="261"/>
      <c r="BS8" s="852" t="s">
        <v>619</v>
      </c>
      <c r="BT8" s="853"/>
      <c r="BU8" s="853"/>
      <c r="BV8" s="853"/>
      <c r="BW8" s="853"/>
      <c r="BX8" s="853"/>
      <c r="BY8" s="853"/>
      <c r="BZ8" s="853"/>
      <c r="CA8" s="853"/>
      <c r="CB8" s="853"/>
      <c r="CC8" s="853"/>
      <c r="CD8" s="853"/>
      <c r="CE8" s="853"/>
      <c r="CF8" s="853"/>
      <c r="CG8" s="854"/>
      <c r="CH8" s="865">
        <v>1</v>
      </c>
      <c r="CI8" s="866"/>
      <c r="CJ8" s="866"/>
      <c r="CK8" s="866"/>
      <c r="CL8" s="867"/>
      <c r="CM8" s="865">
        <v>84</v>
      </c>
      <c r="CN8" s="866"/>
      <c r="CO8" s="866"/>
      <c r="CP8" s="866"/>
      <c r="CQ8" s="867"/>
      <c r="CR8" s="865">
        <v>30</v>
      </c>
      <c r="CS8" s="866"/>
      <c r="CT8" s="866"/>
      <c r="CU8" s="866"/>
      <c r="CV8" s="867"/>
      <c r="CW8" s="865">
        <v>15</v>
      </c>
      <c r="CX8" s="866"/>
      <c r="CY8" s="866"/>
      <c r="CZ8" s="866"/>
      <c r="DA8" s="867"/>
      <c r="DB8" s="865" t="s">
        <v>534</v>
      </c>
      <c r="DC8" s="866"/>
      <c r="DD8" s="866"/>
      <c r="DE8" s="866"/>
      <c r="DF8" s="867"/>
      <c r="DG8" s="865" t="s">
        <v>534</v>
      </c>
      <c r="DH8" s="866"/>
      <c r="DI8" s="866"/>
      <c r="DJ8" s="866"/>
      <c r="DK8" s="867"/>
      <c r="DL8" s="865" t="s">
        <v>534</v>
      </c>
      <c r="DM8" s="866"/>
      <c r="DN8" s="866"/>
      <c r="DO8" s="866"/>
      <c r="DP8" s="867"/>
      <c r="DQ8" s="865" t="s">
        <v>534</v>
      </c>
      <c r="DR8" s="866"/>
      <c r="DS8" s="866"/>
      <c r="DT8" s="866"/>
      <c r="DU8" s="867"/>
      <c r="DV8" s="868"/>
      <c r="DW8" s="869"/>
      <c r="DX8" s="869"/>
      <c r="DY8" s="869"/>
      <c r="DZ8" s="870"/>
      <c r="EA8" s="252"/>
    </row>
    <row r="9" spans="1:131" s="253" customFormat="1" ht="26.25" customHeight="1" x14ac:dyDescent="0.15">
      <c r="A9" s="259">
        <v>3</v>
      </c>
      <c r="B9" s="839" t="s">
        <v>394</v>
      </c>
      <c r="C9" s="840"/>
      <c r="D9" s="840"/>
      <c r="E9" s="840"/>
      <c r="F9" s="840"/>
      <c r="G9" s="840"/>
      <c r="H9" s="840"/>
      <c r="I9" s="840"/>
      <c r="J9" s="840"/>
      <c r="K9" s="840"/>
      <c r="L9" s="840"/>
      <c r="M9" s="840"/>
      <c r="N9" s="840"/>
      <c r="O9" s="840"/>
      <c r="P9" s="841"/>
      <c r="Q9" s="842">
        <v>74</v>
      </c>
      <c r="R9" s="843"/>
      <c r="S9" s="843"/>
      <c r="T9" s="843"/>
      <c r="U9" s="843"/>
      <c r="V9" s="843">
        <v>15</v>
      </c>
      <c r="W9" s="843"/>
      <c r="X9" s="843"/>
      <c r="Y9" s="843"/>
      <c r="Z9" s="843"/>
      <c r="AA9" s="843">
        <v>59</v>
      </c>
      <c r="AB9" s="843"/>
      <c r="AC9" s="843"/>
      <c r="AD9" s="843"/>
      <c r="AE9" s="844"/>
      <c r="AF9" s="845">
        <v>59</v>
      </c>
      <c r="AG9" s="846"/>
      <c r="AH9" s="846"/>
      <c r="AI9" s="846"/>
      <c r="AJ9" s="847"/>
      <c r="AK9" s="848" t="s">
        <v>534</v>
      </c>
      <c r="AL9" s="849"/>
      <c r="AM9" s="849"/>
      <c r="AN9" s="849"/>
      <c r="AO9" s="849"/>
      <c r="AP9" s="849" t="s">
        <v>534</v>
      </c>
      <c r="AQ9" s="849"/>
      <c r="AR9" s="849"/>
      <c r="AS9" s="849"/>
      <c r="AT9" s="849"/>
      <c r="AU9" s="850"/>
      <c r="AV9" s="850"/>
      <c r="AW9" s="850"/>
      <c r="AX9" s="850"/>
      <c r="AY9" s="851"/>
      <c r="AZ9" s="250"/>
      <c r="BA9" s="250"/>
      <c r="BB9" s="250"/>
      <c r="BC9" s="250"/>
      <c r="BD9" s="250"/>
      <c r="BE9" s="251"/>
      <c r="BF9" s="251"/>
      <c r="BG9" s="251"/>
      <c r="BH9" s="251"/>
      <c r="BI9" s="251"/>
      <c r="BJ9" s="251"/>
      <c r="BK9" s="251"/>
      <c r="BL9" s="251"/>
      <c r="BM9" s="251"/>
      <c r="BN9" s="251"/>
      <c r="BO9" s="251"/>
      <c r="BP9" s="251"/>
      <c r="BQ9" s="260">
        <v>3</v>
      </c>
      <c r="BR9" s="261"/>
      <c r="BS9" s="852" t="s">
        <v>620</v>
      </c>
      <c r="BT9" s="853"/>
      <c r="BU9" s="853"/>
      <c r="BV9" s="853"/>
      <c r="BW9" s="853"/>
      <c r="BX9" s="853"/>
      <c r="BY9" s="853"/>
      <c r="BZ9" s="853"/>
      <c r="CA9" s="853"/>
      <c r="CB9" s="853"/>
      <c r="CC9" s="853"/>
      <c r="CD9" s="853"/>
      <c r="CE9" s="853"/>
      <c r="CF9" s="853"/>
      <c r="CG9" s="854"/>
      <c r="CH9" s="865">
        <v>13</v>
      </c>
      <c r="CI9" s="866"/>
      <c r="CJ9" s="866"/>
      <c r="CK9" s="866"/>
      <c r="CL9" s="867"/>
      <c r="CM9" s="865">
        <v>268</v>
      </c>
      <c r="CN9" s="866"/>
      <c r="CO9" s="866"/>
      <c r="CP9" s="866"/>
      <c r="CQ9" s="867"/>
      <c r="CR9" s="865">
        <v>25</v>
      </c>
      <c r="CS9" s="866"/>
      <c r="CT9" s="866"/>
      <c r="CU9" s="866"/>
      <c r="CV9" s="867"/>
      <c r="CW9" s="865" t="s">
        <v>534</v>
      </c>
      <c r="CX9" s="866"/>
      <c r="CY9" s="866"/>
      <c r="CZ9" s="866"/>
      <c r="DA9" s="867"/>
      <c r="DB9" s="865" t="s">
        <v>534</v>
      </c>
      <c r="DC9" s="866"/>
      <c r="DD9" s="866"/>
      <c r="DE9" s="866"/>
      <c r="DF9" s="867"/>
      <c r="DG9" s="865" t="s">
        <v>534</v>
      </c>
      <c r="DH9" s="866"/>
      <c r="DI9" s="866"/>
      <c r="DJ9" s="866"/>
      <c r="DK9" s="867"/>
      <c r="DL9" s="865" t="s">
        <v>534</v>
      </c>
      <c r="DM9" s="866"/>
      <c r="DN9" s="866"/>
      <c r="DO9" s="866"/>
      <c r="DP9" s="867"/>
      <c r="DQ9" s="865" t="s">
        <v>534</v>
      </c>
      <c r="DR9" s="866"/>
      <c r="DS9" s="866"/>
      <c r="DT9" s="866"/>
      <c r="DU9" s="867"/>
      <c r="DV9" s="868"/>
      <c r="DW9" s="869"/>
      <c r="DX9" s="869"/>
      <c r="DY9" s="869"/>
      <c r="DZ9" s="870"/>
      <c r="EA9" s="252"/>
    </row>
    <row r="10" spans="1:131" s="253" customFormat="1" ht="26.25" customHeight="1" x14ac:dyDescent="0.15">
      <c r="A10" s="259">
        <v>4</v>
      </c>
      <c r="B10" s="839" t="s">
        <v>395</v>
      </c>
      <c r="C10" s="840"/>
      <c r="D10" s="840"/>
      <c r="E10" s="840"/>
      <c r="F10" s="840"/>
      <c r="G10" s="840"/>
      <c r="H10" s="840"/>
      <c r="I10" s="840"/>
      <c r="J10" s="840"/>
      <c r="K10" s="840"/>
      <c r="L10" s="840"/>
      <c r="M10" s="840"/>
      <c r="N10" s="840"/>
      <c r="O10" s="840"/>
      <c r="P10" s="841"/>
      <c r="Q10" s="842">
        <v>49</v>
      </c>
      <c r="R10" s="843"/>
      <c r="S10" s="843"/>
      <c r="T10" s="843"/>
      <c r="U10" s="843"/>
      <c r="V10" s="843">
        <v>325</v>
      </c>
      <c r="W10" s="843"/>
      <c r="X10" s="843"/>
      <c r="Y10" s="843"/>
      <c r="Z10" s="843"/>
      <c r="AA10" s="843">
        <v>-276</v>
      </c>
      <c r="AB10" s="843"/>
      <c r="AC10" s="843"/>
      <c r="AD10" s="843"/>
      <c r="AE10" s="844"/>
      <c r="AF10" s="845">
        <v>-276</v>
      </c>
      <c r="AG10" s="846"/>
      <c r="AH10" s="846"/>
      <c r="AI10" s="846"/>
      <c r="AJ10" s="847"/>
      <c r="AK10" s="848" t="s">
        <v>534</v>
      </c>
      <c r="AL10" s="849"/>
      <c r="AM10" s="849"/>
      <c r="AN10" s="849"/>
      <c r="AO10" s="849"/>
      <c r="AP10" s="849" t="s">
        <v>534</v>
      </c>
      <c r="AQ10" s="849"/>
      <c r="AR10" s="849"/>
      <c r="AS10" s="849"/>
      <c r="AT10" s="849"/>
      <c r="AU10" s="850"/>
      <c r="AV10" s="850"/>
      <c r="AW10" s="850"/>
      <c r="AX10" s="850"/>
      <c r="AY10" s="851"/>
      <c r="AZ10" s="250"/>
      <c r="BA10" s="250"/>
      <c r="BB10" s="250"/>
      <c r="BC10" s="250"/>
      <c r="BD10" s="250"/>
      <c r="BE10" s="251"/>
      <c r="BF10" s="251"/>
      <c r="BG10" s="251"/>
      <c r="BH10" s="251"/>
      <c r="BI10" s="251"/>
      <c r="BJ10" s="251"/>
      <c r="BK10" s="251"/>
      <c r="BL10" s="251"/>
      <c r="BM10" s="251"/>
      <c r="BN10" s="251"/>
      <c r="BO10" s="251"/>
      <c r="BP10" s="251"/>
      <c r="BQ10" s="260">
        <v>4</v>
      </c>
      <c r="BR10" s="261"/>
      <c r="BS10" s="852" t="s">
        <v>621</v>
      </c>
      <c r="BT10" s="853"/>
      <c r="BU10" s="853"/>
      <c r="BV10" s="853"/>
      <c r="BW10" s="853"/>
      <c r="BX10" s="853"/>
      <c r="BY10" s="853"/>
      <c r="BZ10" s="853"/>
      <c r="CA10" s="853"/>
      <c r="CB10" s="853"/>
      <c r="CC10" s="853"/>
      <c r="CD10" s="853"/>
      <c r="CE10" s="853"/>
      <c r="CF10" s="853"/>
      <c r="CG10" s="854"/>
      <c r="CH10" s="865">
        <v>-1</v>
      </c>
      <c r="CI10" s="866"/>
      <c r="CJ10" s="866"/>
      <c r="CK10" s="866"/>
      <c r="CL10" s="867"/>
      <c r="CM10" s="865">
        <v>52</v>
      </c>
      <c r="CN10" s="866"/>
      <c r="CO10" s="866"/>
      <c r="CP10" s="866"/>
      <c r="CQ10" s="867"/>
      <c r="CR10" s="865">
        <v>4</v>
      </c>
      <c r="CS10" s="866"/>
      <c r="CT10" s="866"/>
      <c r="CU10" s="866"/>
      <c r="CV10" s="867"/>
      <c r="CW10" s="865">
        <v>1</v>
      </c>
      <c r="CX10" s="866"/>
      <c r="CY10" s="866"/>
      <c r="CZ10" s="866"/>
      <c r="DA10" s="867"/>
      <c r="DB10" s="865" t="s">
        <v>534</v>
      </c>
      <c r="DC10" s="866"/>
      <c r="DD10" s="866"/>
      <c r="DE10" s="866"/>
      <c r="DF10" s="867"/>
      <c r="DG10" s="865" t="s">
        <v>534</v>
      </c>
      <c r="DH10" s="866"/>
      <c r="DI10" s="866"/>
      <c r="DJ10" s="866"/>
      <c r="DK10" s="867"/>
      <c r="DL10" s="865" t="s">
        <v>534</v>
      </c>
      <c r="DM10" s="866"/>
      <c r="DN10" s="866"/>
      <c r="DO10" s="866"/>
      <c r="DP10" s="867"/>
      <c r="DQ10" s="865" t="s">
        <v>534</v>
      </c>
      <c r="DR10" s="866"/>
      <c r="DS10" s="866"/>
      <c r="DT10" s="866"/>
      <c r="DU10" s="867"/>
      <c r="DV10" s="868"/>
      <c r="DW10" s="869"/>
      <c r="DX10" s="869"/>
      <c r="DY10" s="869"/>
      <c r="DZ10" s="870"/>
      <c r="EA10" s="252"/>
    </row>
    <row r="11" spans="1:131" s="253" customFormat="1" ht="26.25" customHeight="1" x14ac:dyDescent="0.15">
      <c r="A11" s="259">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0"/>
      <c r="BA11" s="250"/>
      <c r="BB11" s="250"/>
      <c r="BC11" s="250"/>
      <c r="BD11" s="250"/>
      <c r="BE11" s="251"/>
      <c r="BF11" s="251"/>
      <c r="BG11" s="251"/>
      <c r="BH11" s="251"/>
      <c r="BI11" s="251"/>
      <c r="BJ11" s="251"/>
      <c r="BK11" s="251"/>
      <c r="BL11" s="251"/>
      <c r="BM11" s="251"/>
      <c r="BN11" s="251"/>
      <c r="BO11" s="251"/>
      <c r="BP11" s="251"/>
      <c r="BQ11" s="260">
        <v>5</v>
      </c>
      <c r="BR11" s="261"/>
      <c r="BS11" s="852" t="s">
        <v>622</v>
      </c>
      <c r="BT11" s="853"/>
      <c r="BU11" s="853"/>
      <c r="BV11" s="853"/>
      <c r="BW11" s="853"/>
      <c r="BX11" s="853"/>
      <c r="BY11" s="853"/>
      <c r="BZ11" s="853"/>
      <c r="CA11" s="853"/>
      <c r="CB11" s="853"/>
      <c r="CC11" s="853"/>
      <c r="CD11" s="853"/>
      <c r="CE11" s="853"/>
      <c r="CF11" s="853"/>
      <c r="CG11" s="854"/>
      <c r="CH11" s="865">
        <v>0</v>
      </c>
      <c r="CI11" s="866"/>
      <c r="CJ11" s="866"/>
      <c r="CK11" s="866"/>
      <c r="CL11" s="867"/>
      <c r="CM11" s="865">
        <v>7</v>
      </c>
      <c r="CN11" s="866"/>
      <c r="CO11" s="866"/>
      <c r="CP11" s="866"/>
      <c r="CQ11" s="867"/>
      <c r="CR11" s="865">
        <v>3</v>
      </c>
      <c r="CS11" s="866"/>
      <c r="CT11" s="866"/>
      <c r="CU11" s="866"/>
      <c r="CV11" s="867"/>
      <c r="CW11" s="865" t="s">
        <v>534</v>
      </c>
      <c r="CX11" s="866"/>
      <c r="CY11" s="866"/>
      <c r="CZ11" s="866"/>
      <c r="DA11" s="867"/>
      <c r="DB11" s="865" t="s">
        <v>534</v>
      </c>
      <c r="DC11" s="866"/>
      <c r="DD11" s="866"/>
      <c r="DE11" s="866"/>
      <c r="DF11" s="867"/>
      <c r="DG11" s="865" t="s">
        <v>534</v>
      </c>
      <c r="DH11" s="866"/>
      <c r="DI11" s="866"/>
      <c r="DJ11" s="866"/>
      <c r="DK11" s="867"/>
      <c r="DL11" s="865" t="s">
        <v>534</v>
      </c>
      <c r="DM11" s="866"/>
      <c r="DN11" s="866"/>
      <c r="DO11" s="866"/>
      <c r="DP11" s="867"/>
      <c r="DQ11" s="865" t="s">
        <v>534</v>
      </c>
      <c r="DR11" s="866"/>
      <c r="DS11" s="866"/>
      <c r="DT11" s="866"/>
      <c r="DU11" s="867"/>
      <c r="DV11" s="868"/>
      <c r="DW11" s="869"/>
      <c r="DX11" s="869"/>
      <c r="DY11" s="869"/>
      <c r="DZ11" s="870"/>
      <c r="EA11" s="252"/>
    </row>
    <row r="12" spans="1:131" s="253" customFormat="1" ht="26.25" customHeight="1" x14ac:dyDescent="0.15">
      <c r="A12" s="259">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0"/>
      <c r="BA12" s="250"/>
      <c r="BB12" s="250"/>
      <c r="BC12" s="250"/>
      <c r="BD12" s="250"/>
      <c r="BE12" s="251"/>
      <c r="BF12" s="251"/>
      <c r="BG12" s="251"/>
      <c r="BH12" s="251"/>
      <c r="BI12" s="251"/>
      <c r="BJ12" s="251"/>
      <c r="BK12" s="251"/>
      <c r="BL12" s="251"/>
      <c r="BM12" s="251"/>
      <c r="BN12" s="251"/>
      <c r="BO12" s="251"/>
      <c r="BP12" s="251"/>
      <c r="BQ12" s="260">
        <v>6</v>
      </c>
      <c r="BR12" s="261"/>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2"/>
    </row>
    <row r="13" spans="1:131" s="253" customFormat="1" ht="26.25" customHeight="1" x14ac:dyDescent="0.15">
      <c r="A13" s="259">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0"/>
      <c r="BA13" s="250"/>
      <c r="BB13" s="250"/>
      <c r="BC13" s="250"/>
      <c r="BD13" s="250"/>
      <c r="BE13" s="251"/>
      <c r="BF13" s="251"/>
      <c r="BG13" s="251"/>
      <c r="BH13" s="251"/>
      <c r="BI13" s="251"/>
      <c r="BJ13" s="251"/>
      <c r="BK13" s="251"/>
      <c r="BL13" s="251"/>
      <c r="BM13" s="251"/>
      <c r="BN13" s="251"/>
      <c r="BO13" s="251"/>
      <c r="BP13" s="251"/>
      <c r="BQ13" s="260">
        <v>7</v>
      </c>
      <c r="BR13" s="261"/>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2"/>
    </row>
    <row r="14" spans="1:131" s="253" customFormat="1" ht="26.25" customHeight="1" x14ac:dyDescent="0.15">
      <c r="A14" s="259">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0"/>
      <c r="BA14" s="250"/>
      <c r="BB14" s="250"/>
      <c r="BC14" s="250"/>
      <c r="BD14" s="250"/>
      <c r="BE14" s="251"/>
      <c r="BF14" s="251"/>
      <c r="BG14" s="251"/>
      <c r="BH14" s="251"/>
      <c r="BI14" s="251"/>
      <c r="BJ14" s="251"/>
      <c r="BK14" s="251"/>
      <c r="BL14" s="251"/>
      <c r="BM14" s="251"/>
      <c r="BN14" s="251"/>
      <c r="BO14" s="251"/>
      <c r="BP14" s="251"/>
      <c r="BQ14" s="260">
        <v>8</v>
      </c>
      <c r="BR14" s="261"/>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2"/>
    </row>
    <row r="15" spans="1:131" s="253" customFormat="1" ht="26.25" customHeight="1" x14ac:dyDescent="0.15">
      <c r="A15" s="259">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0"/>
      <c r="BA15" s="250"/>
      <c r="BB15" s="250"/>
      <c r="BC15" s="250"/>
      <c r="BD15" s="250"/>
      <c r="BE15" s="251"/>
      <c r="BF15" s="251"/>
      <c r="BG15" s="251"/>
      <c r="BH15" s="251"/>
      <c r="BI15" s="251"/>
      <c r="BJ15" s="251"/>
      <c r="BK15" s="251"/>
      <c r="BL15" s="251"/>
      <c r="BM15" s="251"/>
      <c r="BN15" s="251"/>
      <c r="BO15" s="251"/>
      <c r="BP15" s="251"/>
      <c r="BQ15" s="260">
        <v>9</v>
      </c>
      <c r="BR15" s="261"/>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2"/>
    </row>
    <row r="16" spans="1:131" s="253" customFormat="1" ht="26.25" customHeight="1" x14ac:dyDescent="0.15">
      <c r="A16" s="259">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0"/>
      <c r="BA16" s="250"/>
      <c r="BB16" s="250"/>
      <c r="BC16" s="250"/>
      <c r="BD16" s="250"/>
      <c r="BE16" s="251"/>
      <c r="BF16" s="251"/>
      <c r="BG16" s="251"/>
      <c r="BH16" s="251"/>
      <c r="BI16" s="251"/>
      <c r="BJ16" s="251"/>
      <c r="BK16" s="251"/>
      <c r="BL16" s="251"/>
      <c r="BM16" s="251"/>
      <c r="BN16" s="251"/>
      <c r="BO16" s="251"/>
      <c r="BP16" s="251"/>
      <c r="BQ16" s="260">
        <v>10</v>
      </c>
      <c r="BR16" s="261"/>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2"/>
    </row>
    <row r="17" spans="1:131" s="253" customFormat="1" ht="26.25" customHeight="1" x14ac:dyDescent="0.15">
      <c r="A17" s="259">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0"/>
      <c r="BA17" s="250"/>
      <c r="BB17" s="250"/>
      <c r="BC17" s="250"/>
      <c r="BD17" s="250"/>
      <c r="BE17" s="251"/>
      <c r="BF17" s="251"/>
      <c r="BG17" s="251"/>
      <c r="BH17" s="251"/>
      <c r="BI17" s="251"/>
      <c r="BJ17" s="251"/>
      <c r="BK17" s="251"/>
      <c r="BL17" s="251"/>
      <c r="BM17" s="251"/>
      <c r="BN17" s="251"/>
      <c r="BO17" s="251"/>
      <c r="BP17" s="251"/>
      <c r="BQ17" s="260">
        <v>11</v>
      </c>
      <c r="BR17" s="261"/>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2"/>
    </row>
    <row r="18" spans="1:131" s="253" customFormat="1" ht="26.25" customHeight="1" x14ac:dyDescent="0.15">
      <c r="A18" s="259">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0"/>
      <c r="BA18" s="250"/>
      <c r="BB18" s="250"/>
      <c r="BC18" s="250"/>
      <c r="BD18" s="250"/>
      <c r="BE18" s="251"/>
      <c r="BF18" s="251"/>
      <c r="BG18" s="251"/>
      <c r="BH18" s="251"/>
      <c r="BI18" s="251"/>
      <c r="BJ18" s="251"/>
      <c r="BK18" s="251"/>
      <c r="BL18" s="251"/>
      <c r="BM18" s="251"/>
      <c r="BN18" s="251"/>
      <c r="BO18" s="251"/>
      <c r="BP18" s="251"/>
      <c r="BQ18" s="260">
        <v>12</v>
      </c>
      <c r="BR18" s="261"/>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2"/>
    </row>
    <row r="19" spans="1:131" s="253" customFormat="1" ht="26.25" customHeight="1" x14ac:dyDescent="0.15">
      <c r="A19" s="259">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0"/>
      <c r="BA19" s="250"/>
      <c r="BB19" s="250"/>
      <c r="BC19" s="250"/>
      <c r="BD19" s="250"/>
      <c r="BE19" s="251"/>
      <c r="BF19" s="251"/>
      <c r="BG19" s="251"/>
      <c r="BH19" s="251"/>
      <c r="BI19" s="251"/>
      <c r="BJ19" s="251"/>
      <c r="BK19" s="251"/>
      <c r="BL19" s="251"/>
      <c r="BM19" s="251"/>
      <c r="BN19" s="251"/>
      <c r="BO19" s="251"/>
      <c r="BP19" s="251"/>
      <c r="BQ19" s="260">
        <v>13</v>
      </c>
      <c r="BR19" s="261"/>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2"/>
    </row>
    <row r="20" spans="1:131" s="253" customFormat="1" ht="26.25" customHeight="1" x14ac:dyDescent="0.15">
      <c r="A20" s="259">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0"/>
      <c r="BA20" s="250"/>
      <c r="BB20" s="250"/>
      <c r="BC20" s="250"/>
      <c r="BD20" s="250"/>
      <c r="BE20" s="251"/>
      <c r="BF20" s="251"/>
      <c r="BG20" s="251"/>
      <c r="BH20" s="251"/>
      <c r="BI20" s="251"/>
      <c r="BJ20" s="251"/>
      <c r="BK20" s="251"/>
      <c r="BL20" s="251"/>
      <c r="BM20" s="251"/>
      <c r="BN20" s="251"/>
      <c r="BO20" s="251"/>
      <c r="BP20" s="251"/>
      <c r="BQ20" s="260">
        <v>14</v>
      </c>
      <c r="BR20" s="261"/>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2"/>
    </row>
    <row r="21" spans="1:131" s="253" customFormat="1" ht="26.25" customHeight="1" thickBot="1" x14ac:dyDescent="0.2">
      <c r="A21" s="259">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0"/>
      <c r="BA21" s="250"/>
      <c r="BB21" s="250"/>
      <c r="BC21" s="250"/>
      <c r="BD21" s="250"/>
      <c r="BE21" s="251"/>
      <c r="BF21" s="251"/>
      <c r="BG21" s="251"/>
      <c r="BH21" s="251"/>
      <c r="BI21" s="251"/>
      <c r="BJ21" s="251"/>
      <c r="BK21" s="251"/>
      <c r="BL21" s="251"/>
      <c r="BM21" s="251"/>
      <c r="BN21" s="251"/>
      <c r="BO21" s="251"/>
      <c r="BP21" s="251"/>
      <c r="BQ21" s="260">
        <v>15</v>
      </c>
      <c r="BR21" s="261"/>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2"/>
    </row>
    <row r="22" spans="1:131" s="253" customFormat="1" ht="26.25" customHeight="1" x14ac:dyDescent="0.15">
      <c r="A22" s="259">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396</v>
      </c>
      <c r="BA22" s="890"/>
      <c r="BB22" s="890"/>
      <c r="BC22" s="890"/>
      <c r="BD22" s="891"/>
      <c r="BE22" s="251"/>
      <c r="BF22" s="251"/>
      <c r="BG22" s="251"/>
      <c r="BH22" s="251"/>
      <c r="BI22" s="251"/>
      <c r="BJ22" s="251"/>
      <c r="BK22" s="251"/>
      <c r="BL22" s="251"/>
      <c r="BM22" s="251"/>
      <c r="BN22" s="251"/>
      <c r="BO22" s="251"/>
      <c r="BP22" s="251"/>
      <c r="BQ22" s="260">
        <v>16</v>
      </c>
      <c r="BR22" s="261"/>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2"/>
    </row>
    <row r="23" spans="1:131" s="253" customFormat="1" ht="26.25" customHeight="1" thickBot="1" x14ac:dyDescent="0.2">
      <c r="A23" s="262" t="s">
        <v>397</v>
      </c>
      <c r="B23" s="874" t="s">
        <v>398</v>
      </c>
      <c r="C23" s="875"/>
      <c r="D23" s="875"/>
      <c r="E23" s="875"/>
      <c r="F23" s="875"/>
      <c r="G23" s="875"/>
      <c r="H23" s="875"/>
      <c r="I23" s="875"/>
      <c r="J23" s="875"/>
      <c r="K23" s="875"/>
      <c r="L23" s="875"/>
      <c r="M23" s="875"/>
      <c r="N23" s="875"/>
      <c r="O23" s="875"/>
      <c r="P23" s="876"/>
      <c r="Q23" s="877">
        <v>20233</v>
      </c>
      <c r="R23" s="878"/>
      <c r="S23" s="878"/>
      <c r="T23" s="878"/>
      <c r="U23" s="878"/>
      <c r="V23" s="878">
        <v>19687</v>
      </c>
      <c r="W23" s="878"/>
      <c r="X23" s="878"/>
      <c r="Y23" s="878"/>
      <c r="Z23" s="878"/>
      <c r="AA23" s="878">
        <v>546</v>
      </c>
      <c r="AB23" s="878"/>
      <c r="AC23" s="878"/>
      <c r="AD23" s="878"/>
      <c r="AE23" s="879"/>
      <c r="AF23" s="880">
        <v>460</v>
      </c>
      <c r="AG23" s="878"/>
      <c r="AH23" s="878"/>
      <c r="AI23" s="878"/>
      <c r="AJ23" s="881"/>
      <c r="AK23" s="882"/>
      <c r="AL23" s="883"/>
      <c r="AM23" s="883"/>
      <c r="AN23" s="883"/>
      <c r="AO23" s="883"/>
      <c r="AP23" s="878">
        <v>22597</v>
      </c>
      <c r="AQ23" s="878"/>
      <c r="AR23" s="878"/>
      <c r="AS23" s="878"/>
      <c r="AT23" s="878"/>
      <c r="AU23" s="884"/>
      <c r="AV23" s="884"/>
      <c r="AW23" s="884"/>
      <c r="AX23" s="884"/>
      <c r="AY23" s="885"/>
      <c r="AZ23" s="893" t="s">
        <v>399</v>
      </c>
      <c r="BA23" s="894"/>
      <c r="BB23" s="894"/>
      <c r="BC23" s="894"/>
      <c r="BD23" s="895"/>
      <c r="BE23" s="251"/>
      <c r="BF23" s="251"/>
      <c r="BG23" s="251"/>
      <c r="BH23" s="251"/>
      <c r="BI23" s="251"/>
      <c r="BJ23" s="251"/>
      <c r="BK23" s="251"/>
      <c r="BL23" s="251"/>
      <c r="BM23" s="251"/>
      <c r="BN23" s="251"/>
      <c r="BO23" s="251"/>
      <c r="BP23" s="251"/>
      <c r="BQ23" s="260">
        <v>17</v>
      </c>
      <c r="BR23" s="261"/>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2"/>
    </row>
    <row r="24" spans="1:131" s="253" customFormat="1" ht="26.25" customHeight="1" x14ac:dyDescent="0.15">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0"/>
      <c r="BA24" s="250"/>
      <c r="BB24" s="250"/>
      <c r="BC24" s="250"/>
      <c r="BD24" s="250"/>
      <c r="BE24" s="251"/>
      <c r="BF24" s="251"/>
      <c r="BG24" s="251"/>
      <c r="BH24" s="251"/>
      <c r="BI24" s="251"/>
      <c r="BJ24" s="251"/>
      <c r="BK24" s="251"/>
      <c r="BL24" s="251"/>
      <c r="BM24" s="251"/>
      <c r="BN24" s="251"/>
      <c r="BO24" s="251"/>
      <c r="BP24" s="251"/>
      <c r="BQ24" s="260">
        <v>18</v>
      </c>
      <c r="BR24" s="261"/>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2"/>
    </row>
    <row r="25" spans="1:131" s="245" customFormat="1" ht="26.25" customHeight="1" thickBot="1" x14ac:dyDescent="0.2">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0"/>
      <c r="BK25" s="250"/>
      <c r="BL25" s="250"/>
      <c r="BM25" s="250"/>
      <c r="BN25" s="250"/>
      <c r="BO25" s="263"/>
      <c r="BP25" s="263"/>
      <c r="BQ25" s="260">
        <v>19</v>
      </c>
      <c r="BR25" s="261"/>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4"/>
    </row>
    <row r="26" spans="1:131" s="245" customFormat="1" ht="26.25" customHeight="1" x14ac:dyDescent="0.15">
      <c r="A26" s="824" t="s">
        <v>375</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382</v>
      </c>
      <c r="BF26" s="802"/>
      <c r="BG26" s="802"/>
      <c r="BH26" s="802"/>
      <c r="BI26" s="813"/>
      <c r="BJ26" s="250"/>
      <c r="BK26" s="250"/>
      <c r="BL26" s="250"/>
      <c r="BM26" s="250"/>
      <c r="BN26" s="250"/>
      <c r="BO26" s="263"/>
      <c r="BP26" s="263"/>
      <c r="BQ26" s="260">
        <v>20</v>
      </c>
      <c r="BR26" s="261"/>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4"/>
    </row>
    <row r="27" spans="1:131" s="245"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0"/>
      <c r="BK27" s="250"/>
      <c r="BL27" s="250"/>
      <c r="BM27" s="250"/>
      <c r="BN27" s="250"/>
      <c r="BO27" s="263"/>
      <c r="BP27" s="263"/>
      <c r="BQ27" s="260">
        <v>21</v>
      </c>
      <c r="BR27" s="261"/>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4"/>
    </row>
    <row r="28" spans="1:131" s="245" customFormat="1" ht="26.25" customHeight="1" thickTop="1" x14ac:dyDescent="0.15">
      <c r="A28" s="264">
        <v>1</v>
      </c>
      <c r="B28" s="815" t="s">
        <v>410</v>
      </c>
      <c r="C28" s="816"/>
      <c r="D28" s="816"/>
      <c r="E28" s="816"/>
      <c r="F28" s="816"/>
      <c r="G28" s="816"/>
      <c r="H28" s="816"/>
      <c r="I28" s="816"/>
      <c r="J28" s="816"/>
      <c r="K28" s="816"/>
      <c r="L28" s="816"/>
      <c r="M28" s="816"/>
      <c r="N28" s="816"/>
      <c r="O28" s="816"/>
      <c r="P28" s="817"/>
      <c r="Q28" s="906">
        <v>4687</v>
      </c>
      <c r="R28" s="907"/>
      <c r="S28" s="907"/>
      <c r="T28" s="907"/>
      <c r="U28" s="907"/>
      <c r="V28" s="907">
        <v>4628</v>
      </c>
      <c r="W28" s="907"/>
      <c r="X28" s="907"/>
      <c r="Y28" s="907"/>
      <c r="Z28" s="907"/>
      <c r="AA28" s="907">
        <v>59</v>
      </c>
      <c r="AB28" s="907"/>
      <c r="AC28" s="907"/>
      <c r="AD28" s="907"/>
      <c r="AE28" s="908"/>
      <c r="AF28" s="909">
        <v>59</v>
      </c>
      <c r="AG28" s="907"/>
      <c r="AH28" s="907"/>
      <c r="AI28" s="907"/>
      <c r="AJ28" s="910"/>
      <c r="AK28" s="911">
        <v>292</v>
      </c>
      <c r="AL28" s="902"/>
      <c r="AM28" s="902"/>
      <c r="AN28" s="902"/>
      <c r="AO28" s="902"/>
      <c r="AP28" s="902" t="s">
        <v>534</v>
      </c>
      <c r="AQ28" s="902"/>
      <c r="AR28" s="902"/>
      <c r="AS28" s="902"/>
      <c r="AT28" s="902"/>
      <c r="AU28" s="902" t="s">
        <v>534</v>
      </c>
      <c r="AV28" s="902"/>
      <c r="AW28" s="902"/>
      <c r="AX28" s="902"/>
      <c r="AY28" s="902"/>
      <c r="AZ28" s="903" t="s">
        <v>534</v>
      </c>
      <c r="BA28" s="903"/>
      <c r="BB28" s="903"/>
      <c r="BC28" s="903"/>
      <c r="BD28" s="903"/>
      <c r="BE28" s="904"/>
      <c r="BF28" s="904"/>
      <c r="BG28" s="904"/>
      <c r="BH28" s="904"/>
      <c r="BI28" s="905"/>
      <c r="BJ28" s="250"/>
      <c r="BK28" s="250"/>
      <c r="BL28" s="250"/>
      <c r="BM28" s="250"/>
      <c r="BN28" s="250"/>
      <c r="BO28" s="263"/>
      <c r="BP28" s="263"/>
      <c r="BQ28" s="260">
        <v>22</v>
      </c>
      <c r="BR28" s="261"/>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4"/>
    </row>
    <row r="29" spans="1:131" s="245" customFormat="1" ht="26.25" customHeight="1" x14ac:dyDescent="0.15">
      <c r="A29" s="264">
        <v>2</v>
      </c>
      <c r="B29" s="839" t="s">
        <v>411</v>
      </c>
      <c r="C29" s="840"/>
      <c r="D29" s="840"/>
      <c r="E29" s="840"/>
      <c r="F29" s="840"/>
      <c r="G29" s="840"/>
      <c r="H29" s="840"/>
      <c r="I29" s="840"/>
      <c r="J29" s="840"/>
      <c r="K29" s="840"/>
      <c r="L29" s="840"/>
      <c r="M29" s="840"/>
      <c r="N29" s="840"/>
      <c r="O29" s="840"/>
      <c r="P29" s="841"/>
      <c r="Q29" s="842">
        <v>828</v>
      </c>
      <c r="R29" s="843"/>
      <c r="S29" s="843"/>
      <c r="T29" s="843"/>
      <c r="U29" s="843"/>
      <c r="V29" s="843">
        <v>806</v>
      </c>
      <c r="W29" s="843"/>
      <c r="X29" s="843"/>
      <c r="Y29" s="843"/>
      <c r="Z29" s="843"/>
      <c r="AA29" s="843">
        <v>22</v>
      </c>
      <c r="AB29" s="843"/>
      <c r="AC29" s="843"/>
      <c r="AD29" s="843"/>
      <c r="AE29" s="844"/>
      <c r="AF29" s="845">
        <v>22</v>
      </c>
      <c r="AG29" s="846"/>
      <c r="AH29" s="846"/>
      <c r="AI29" s="846"/>
      <c r="AJ29" s="847"/>
      <c r="AK29" s="914">
        <v>155</v>
      </c>
      <c r="AL29" s="915"/>
      <c r="AM29" s="915"/>
      <c r="AN29" s="915"/>
      <c r="AO29" s="915"/>
      <c r="AP29" s="915" t="s">
        <v>534</v>
      </c>
      <c r="AQ29" s="915"/>
      <c r="AR29" s="915"/>
      <c r="AS29" s="915"/>
      <c r="AT29" s="915"/>
      <c r="AU29" s="915" t="s">
        <v>534</v>
      </c>
      <c r="AV29" s="915"/>
      <c r="AW29" s="915"/>
      <c r="AX29" s="915"/>
      <c r="AY29" s="915"/>
      <c r="AZ29" s="916" t="s">
        <v>534</v>
      </c>
      <c r="BA29" s="916"/>
      <c r="BB29" s="916"/>
      <c r="BC29" s="916"/>
      <c r="BD29" s="916"/>
      <c r="BE29" s="912"/>
      <c r="BF29" s="912"/>
      <c r="BG29" s="912"/>
      <c r="BH29" s="912"/>
      <c r="BI29" s="913"/>
      <c r="BJ29" s="250"/>
      <c r="BK29" s="250"/>
      <c r="BL29" s="250"/>
      <c r="BM29" s="250"/>
      <c r="BN29" s="250"/>
      <c r="BO29" s="263"/>
      <c r="BP29" s="263"/>
      <c r="BQ29" s="260">
        <v>23</v>
      </c>
      <c r="BR29" s="261"/>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4"/>
    </row>
    <row r="30" spans="1:131" s="245" customFormat="1" ht="26.25" customHeight="1" x14ac:dyDescent="0.15">
      <c r="A30" s="264">
        <v>3</v>
      </c>
      <c r="B30" s="839" t="s">
        <v>412</v>
      </c>
      <c r="C30" s="840"/>
      <c r="D30" s="840"/>
      <c r="E30" s="840"/>
      <c r="F30" s="840"/>
      <c r="G30" s="840"/>
      <c r="H30" s="840"/>
      <c r="I30" s="840"/>
      <c r="J30" s="840"/>
      <c r="K30" s="840"/>
      <c r="L30" s="840"/>
      <c r="M30" s="840"/>
      <c r="N30" s="840"/>
      <c r="O30" s="840"/>
      <c r="P30" s="841"/>
      <c r="Q30" s="842">
        <v>876</v>
      </c>
      <c r="R30" s="843"/>
      <c r="S30" s="843"/>
      <c r="T30" s="843"/>
      <c r="U30" s="843"/>
      <c r="V30" s="843">
        <v>686</v>
      </c>
      <c r="W30" s="843"/>
      <c r="X30" s="843"/>
      <c r="Y30" s="843"/>
      <c r="Z30" s="843"/>
      <c r="AA30" s="843">
        <v>190</v>
      </c>
      <c r="AB30" s="843"/>
      <c r="AC30" s="843"/>
      <c r="AD30" s="843"/>
      <c r="AE30" s="844"/>
      <c r="AF30" s="845">
        <v>1495</v>
      </c>
      <c r="AG30" s="846"/>
      <c r="AH30" s="846"/>
      <c r="AI30" s="846"/>
      <c r="AJ30" s="847"/>
      <c r="AK30" s="914" t="s">
        <v>534</v>
      </c>
      <c r="AL30" s="915"/>
      <c r="AM30" s="915"/>
      <c r="AN30" s="915"/>
      <c r="AO30" s="915"/>
      <c r="AP30" s="915">
        <v>1746</v>
      </c>
      <c r="AQ30" s="915"/>
      <c r="AR30" s="915"/>
      <c r="AS30" s="915"/>
      <c r="AT30" s="915"/>
      <c r="AU30" s="915" t="s">
        <v>534</v>
      </c>
      <c r="AV30" s="915"/>
      <c r="AW30" s="915"/>
      <c r="AX30" s="915"/>
      <c r="AY30" s="915"/>
      <c r="AZ30" s="916" t="s">
        <v>534</v>
      </c>
      <c r="BA30" s="916"/>
      <c r="BB30" s="916"/>
      <c r="BC30" s="916"/>
      <c r="BD30" s="916"/>
      <c r="BE30" s="912" t="s">
        <v>413</v>
      </c>
      <c r="BF30" s="912"/>
      <c r="BG30" s="912"/>
      <c r="BH30" s="912"/>
      <c r="BI30" s="913"/>
      <c r="BJ30" s="250"/>
      <c r="BK30" s="250"/>
      <c r="BL30" s="250"/>
      <c r="BM30" s="250"/>
      <c r="BN30" s="250"/>
      <c r="BO30" s="263"/>
      <c r="BP30" s="263"/>
      <c r="BQ30" s="260">
        <v>24</v>
      </c>
      <c r="BR30" s="261"/>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4"/>
    </row>
    <row r="31" spans="1:131" s="245" customFormat="1" ht="26.25" customHeight="1" x14ac:dyDescent="0.15">
      <c r="A31" s="264">
        <v>4</v>
      </c>
      <c r="B31" s="839" t="s">
        <v>414</v>
      </c>
      <c r="C31" s="840"/>
      <c r="D31" s="840"/>
      <c r="E31" s="840"/>
      <c r="F31" s="840"/>
      <c r="G31" s="840"/>
      <c r="H31" s="840"/>
      <c r="I31" s="840"/>
      <c r="J31" s="840"/>
      <c r="K31" s="840"/>
      <c r="L31" s="840"/>
      <c r="M31" s="840"/>
      <c r="N31" s="840"/>
      <c r="O31" s="840"/>
      <c r="P31" s="841"/>
      <c r="Q31" s="842">
        <v>1670</v>
      </c>
      <c r="R31" s="843"/>
      <c r="S31" s="843"/>
      <c r="T31" s="843"/>
      <c r="U31" s="843"/>
      <c r="V31" s="843">
        <v>1443</v>
      </c>
      <c r="W31" s="843"/>
      <c r="X31" s="843"/>
      <c r="Y31" s="843"/>
      <c r="Z31" s="843"/>
      <c r="AA31" s="843">
        <v>227</v>
      </c>
      <c r="AB31" s="843"/>
      <c r="AC31" s="843"/>
      <c r="AD31" s="843"/>
      <c r="AE31" s="844"/>
      <c r="AF31" s="845">
        <v>1443</v>
      </c>
      <c r="AG31" s="846"/>
      <c r="AH31" s="846"/>
      <c r="AI31" s="846"/>
      <c r="AJ31" s="847"/>
      <c r="AK31" s="914">
        <v>309</v>
      </c>
      <c r="AL31" s="915"/>
      <c r="AM31" s="915"/>
      <c r="AN31" s="915"/>
      <c r="AO31" s="915"/>
      <c r="AP31" s="915">
        <v>8506</v>
      </c>
      <c r="AQ31" s="915"/>
      <c r="AR31" s="915"/>
      <c r="AS31" s="915"/>
      <c r="AT31" s="915"/>
      <c r="AU31" s="915">
        <v>2764</v>
      </c>
      <c r="AV31" s="915"/>
      <c r="AW31" s="915"/>
      <c r="AX31" s="915"/>
      <c r="AY31" s="915"/>
      <c r="AZ31" s="916" t="s">
        <v>534</v>
      </c>
      <c r="BA31" s="916"/>
      <c r="BB31" s="916"/>
      <c r="BC31" s="916"/>
      <c r="BD31" s="916"/>
      <c r="BE31" s="912" t="s">
        <v>415</v>
      </c>
      <c r="BF31" s="912"/>
      <c r="BG31" s="912"/>
      <c r="BH31" s="912"/>
      <c r="BI31" s="913"/>
      <c r="BJ31" s="250"/>
      <c r="BK31" s="250"/>
      <c r="BL31" s="250"/>
      <c r="BM31" s="250"/>
      <c r="BN31" s="250"/>
      <c r="BO31" s="263"/>
      <c r="BP31" s="263"/>
      <c r="BQ31" s="260">
        <v>25</v>
      </c>
      <c r="BR31" s="261"/>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4"/>
    </row>
    <row r="32" spans="1:131" s="245" customFormat="1" ht="26.25" customHeight="1" x14ac:dyDescent="0.15">
      <c r="A32" s="264">
        <v>5</v>
      </c>
      <c r="B32" s="839" t="s">
        <v>416</v>
      </c>
      <c r="C32" s="840"/>
      <c r="D32" s="840"/>
      <c r="E32" s="840"/>
      <c r="F32" s="840"/>
      <c r="G32" s="840"/>
      <c r="H32" s="840"/>
      <c r="I32" s="840"/>
      <c r="J32" s="840"/>
      <c r="K32" s="840"/>
      <c r="L32" s="840"/>
      <c r="M32" s="840"/>
      <c r="N32" s="840"/>
      <c r="O32" s="840"/>
      <c r="P32" s="841"/>
      <c r="Q32" s="842">
        <v>6871</v>
      </c>
      <c r="R32" s="843"/>
      <c r="S32" s="843"/>
      <c r="T32" s="843"/>
      <c r="U32" s="843"/>
      <c r="V32" s="843">
        <v>6992</v>
      </c>
      <c r="W32" s="843"/>
      <c r="X32" s="843"/>
      <c r="Y32" s="843"/>
      <c r="Z32" s="843"/>
      <c r="AA32" s="843">
        <v>-121</v>
      </c>
      <c r="AB32" s="843"/>
      <c r="AC32" s="843"/>
      <c r="AD32" s="843"/>
      <c r="AE32" s="844"/>
      <c r="AF32" s="845">
        <v>299</v>
      </c>
      <c r="AG32" s="846"/>
      <c r="AH32" s="846"/>
      <c r="AI32" s="846"/>
      <c r="AJ32" s="847"/>
      <c r="AK32" s="914">
        <v>314</v>
      </c>
      <c r="AL32" s="915"/>
      <c r="AM32" s="915"/>
      <c r="AN32" s="915"/>
      <c r="AO32" s="915"/>
      <c r="AP32" s="915">
        <v>8173</v>
      </c>
      <c r="AQ32" s="915"/>
      <c r="AR32" s="915"/>
      <c r="AS32" s="915"/>
      <c r="AT32" s="915"/>
      <c r="AU32" s="915">
        <v>3940</v>
      </c>
      <c r="AV32" s="915"/>
      <c r="AW32" s="915"/>
      <c r="AX32" s="915"/>
      <c r="AY32" s="915"/>
      <c r="AZ32" s="916" t="s">
        <v>534</v>
      </c>
      <c r="BA32" s="916"/>
      <c r="BB32" s="916"/>
      <c r="BC32" s="916"/>
      <c r="BD32" s="916"/>
      <c r="BE32" s="912" t="s">
        <v>413</v>
      </c>
      <c r="BF32" s="912"/>
      <c r="BG32" s="912"/>
      <c r="BH32" s="912"/>
      <c r="BI32" s="913"/>
      <c r="BJ32" s="250"/>
      <c r="BK32" s="250"/>
      <c r="BL32" s="250"/>
      <c r="BM32" s="250"/>
      <c r="BN32" s="250"/>
      <c r="BO32" s="263"/>
      <c r="BP32" s="263"/>
      <c r="BQ32" s="260">
        <v>26</v>
      </c>
      <c r="BR32" s="261"/>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4"/>
    </row>
    <row r="33" spans="1:131" s="245" customFormat="1" ht="26.25" customHeight="1" x14ac:dyDescent="0.15">
      <c r="A33" s="264">
        <v>6</v>
      </c>
      <c r="B33" s="839" t="s">
        <v>417</v>
      </c>
      <c r="C33" s="840"/>
      <c r="D33" s="840"/>
      <c r="E33" s="840"/>
      <c r="F33" s="840"/>
      <c r="G33" s="840"/>
      <c r="H33" s="840"/>
      <c r="I33" s="840"/>
      <c r="J33" s="840"/>
      <c r="K33" s="840"/>
      <c r="L33" s="840"/>
      <c r="M33" s="840"/>
      <c r="N33" s="840"/>
      <c r="O33" s="840"/>
      <c r="P33" s="841"/>
      <c r="Q33" s="842">
        <v>32</v>
      </c>
      <c r="R33" s="843"/>
      <c r="S33" s="843"/>
      <c r="T33" s="843"/>
      <c r="U33" s="843"/>
      <c r="V33" s="843">
        <v>9</v>
      </c>
      <c r="W33" s="843"/>
      <c r="X33" s="843"/>
      <c r="Y33" s="843"/>
      <c r="Z33" s="843"/>
      <c r="AA33" s="843">
        <v>23</v>
      </c>
      <c r="AB33" s="843"/>
      <c r="AC33" s="843"/>
      <c r="AD33" s="843"/>
      <c r="AE33" s="844"/>
      <c r="AF33" s="845">
        <v>23</v>
      </c>
      <c r="AG33" s="846"/>
      <c r="AH33" s="846"/>
      <c r="AI33" s="846"/>
      <c r="AJ33" s="847"/>
      <c r="AK33" s="914" t="s">
        <v>534</v>
      </c>
      <c r="AL33" s="915"/>
      <c r="AM33" s="915"/>
      <c r="AN33" s="915"/>
      <c r="AO33" s="915"/>
      <c r="AP33" s="915">
        <v>36</v>
      </c>
      <c r="AQ33" s="915"/>
      <c r="AR33" s="915"/>
      <c r="AS33" s="915"/>
      <c r="AT33" s="915"/>
      <c r="AU33" s="915" t="s">
        <v>534</v>
      </c>
      <c r="AV33" s="915"/>
      <c r="AW33" s="915"/>
      <c r="AX33" s="915"/>
      <c r="AY33" s="915"/>
      <c r="AZ33" s="916" t="s">
        <v>534</v>
      </c>
      <c r="BA33" s="916"/>
      <c r="BB33" s="916"/>
      <c r="BC33" s="916"/>
      <c r="BD33" s="916"/>
      <c r="BE33" s="912" t="s">
        <v>418</v>
      </c>
      <c r="BF33" s="912"/>
      <c r="BG33" s="912"/>
      <c r="BH33" s="912"/>
      <c r="BI33" s="913"/>
      <c r="BJ33" s="250"/>
      <c r="BK33" s="250"/>
      <c r="BL33" s="250"/>
      <c r="BM33" s="250"/>
      <c r="BN33" s="250"/>
      <c r="BO33" s="263"/>
      <c r="BP33" s="263"/>
      <c r="BQ33" s="260">
        <v>27</v>
      </c>
      <c r="BR33" s="261"/>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4"/>
    </row>
    <row r="34" spans="1:131" s="245" customFormat="1" ht="26.25" customHeight="1" x14ac:dyDescent="0.15">
      <c r="A34" s="264">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0"/>
      <c r="BK34" s="250"/>
      <c r="BL34" s="250"/>
      <c r="BM34" s="250"/>
      <c r="BN34" s="250"/>
      <c r="BO34" s="263"/>
      <c r="BP34" s="263"/>
      <c r="BQ34" s="260">
        <v>28</v>
      </c>
      <c r="BR34" s="261"/>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4"/>
    </row>
    <row r="35" spans="1:131" s="245" customFormat="1" ht="26.25" customHeight="1" x14ac:dyDescent="0.15">
      <c r="A35" s="264">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0"/>
      <c r="BK35" s="250"/>
      <c r="BL35" s="250"/>
      <c r="BM35" s="250"/>
      <c r="BN35" s="250"/>
      <c r="BO35" s="263"/>
      <c r="BP35" s="263"/>
      <c r="BQ35" s="260">
        <v>29</v>
      </c>
      <c r="BR35" s="261"/>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4"/>
    </row>
    <row r="36" spans="1:131" s="245" customFormat="1" ht="26.25" customHeight="1" x14ac:dyDescent="0.15">
      <c r="A36" s="264">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0"/>
      <c r="BK36" s="250"/>
      <c r="BL36" s="250"/>
      <c r="BM36" s="250"/>
      <c r="BN36" s="250"/>
      <c r="BO36" s="263"/>
      <c r="BP36" s="263"/>
      <c r="BQ36" s="260">
        <v>30</v>
      </c>
      <c r="BR36" s="261"/>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4"/>
    </row>
    <row r="37" spans="1:131" s="245" customFormat="1" ht="26.25" customHeight="1" x14ac:dyDescent="0.15">
      <c r="A37" s="264">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0"/>
      <c r="BK37" s="250"/>
      <c r="BL37" s="250"/>
      <c r="BM37" s="250"/>
      <c r="BN37" s="250"/>
      <c r="BO37" s="263"/>
      <c r="BP37" s="263"/>
      <c r="BQ37" s="260">
        <v>31</v>
      </c>
      <c r="BR37" s="261"/>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4"/>
    </row>
    <row r="38" spans="1:131" s="245" customFormat="1" ht="26.25" customHeight="1" x14ac:dyDescent="0.15">
      <c r="A38" s="264">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0"/>
      <c r="BK38" s="250"/>
      <c r="BL38" s="250"/>
      <c r="BM38" s="250"/>
      <c r="BN38" s="250"/>
      <c r="BO38" s="263"/>
      <c r="BP38" s="263"/>
      <c r="BQ38" s="260">
        <v>32</v>
      </c>
      <c r="BR38" s="261"/>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4"/>
    </row>
    <row r="39" spans="1:131" s="245" customFormat="1" ht="26.25" customHeight="1" x14ac:dyDescent="0.15">
      <c r="A39" s="264">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0"/>
      <c r="BK39" s="250"/>
      <c r="BL39" s="250"/>
      <c r="BM39" s="250"/>
      <c r="BN39" s="250"/>
      <c r="BO39" s="263"/>
      <c r="BP39" s="263"/>
      <c r="BQ39" s="260">
        <v>33</v>
      </c>
      <c r="BR39" s="261"/>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4"/>
    </row>
    <row r="40" spans="1:131" s="245" customFormat="1" ht="26.25" customHeight="1" x14ac:dyDescent="0.15">
      <c r="A40" s="259">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0"/>
      <c r="BK40" s="250"/>
      <c r="BL40" s="250"/>
      <c r="BM40" s="250"/>
      <c r="BN40" s="250"/>
      <c r="BO40" s="263"/>
      <c r="BP40" s="263"/>
      <c r="BQ40" s="260">
        <v>34</v>
      </c>
      <c r="BR40" s="261"/>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4"/>
    </row>
    <row r="41" spans="1:131" s="245" customFormat="1" ht="26.25" customHeight="1" x14ac:dyDescent="0.15">
      <c r="A41" s="259">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0"/>
      <c r="BK41" s="250"/>
      <c r="BL41" s="250"/>
      <c r="BM41" s="250"/>
      <c r="BN41" s="250"/>
      <c r="BO41" s="263"/>
      <c r="BP41" s="263"/>
      <c r="BQ41" s="260">
        <v>35</v>
      </c>
      <c r="BR41" s="261"/>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4"/>
    </row>
    <row r="42" spans="1:131" s="245" customFormat="1" ht="26.25" customHeight="1" x14ac:dyDescent="0.15">
      <c r="A42" s="259">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0"/>
      <c r="BK42" s="250"/>
      <c r="BL42" s="250"/>
      <c r="BM42" s="250"/>
      <c r="BN42" s="250"/>
      <c r="BO42" s="263"/>
      <c r="BP42" s="263"/>
      <c r="BQ42" s="260">
        <v>36</v>
      </c>
      <c r="BR42" s="261"/>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4"/>
    </row>
    <row r="43" spans="1:131" s="245" customFormat="1" ht="26.25" customHeight="1" x14ac:dyDescent="0.15">
      <c r="A43" s="259">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0"/>
      <c r="BK43" s="250"/>
      <c r="BL43" s="250"/>
      <c r="BM43" s="250"/>
      <c r="BN43" s="250"/>
      <c r="BO43" s="263"/>
      <c r="BP43" s="263"/>
      <c r="BQ43" s="260">
        <v>37</v>
      </c>
      <c r="BR43" s="261"/>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4"/>
    </row>
    <row r="44" spans="1:131" s="245" customFormat="1" ht="26.25" customHeight="1" x14ac:dyDescent="0.15">
      <c r="A44" s="259">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0"/>
      <c r="BK44" s="250"/>
      <c r="BL44" s="250"/>
      <c r="BM44" s="250"/>
      <c r="BN44" s="250"/>
      <c r="BO44" s="263"/>
      <c r="BP44" s="263"/>
      <c r="BQ44" s="260">
        <v>38</v>
      </c>
      <c r="BR44" s="261"/>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4"/>
    </row>
    <row r="45" spans="1:131" s="245" customFormat="1" ht="26.25" customHeight="1" x14ac:dyDescent="0.15">
      <c r="A45" s="259">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0"/>
      <c r="BK45" s="250"/>
      <c r="BL45" s="250"/>
      <c r="BM45" s="250"/>
      <c r="BN45" s="250"/>
      <c r="BO45" s="263"/>
      <c r="BP45" s="263"/>
      <c r="BQ45" s="260">
        <v>39</v>
      </c>
      <c r="BR45" s="261"/>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4"/>
    </row>
    <row r="46" spans="1:131" s="245" customFormat="1" ht="26.25" customHeight="1" x14ac:dyDescent="0.15">
      <c r="A46" s="259">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0"/>
      <c r="BK46" s="250"/>
      <c r="BL46" s="250"/>
      <c r="BM46" s="250"/>
      <c r="BN46" s="250"/>
      <c r="BO46" s="263"/>
      <c r="BP46" s="263"/>
      <c r="BQ46" s="260">
        <v>40</v>
      </c>
      <c r="BR46" s="261"/>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4"/>
    </row>
    <row r="47" spans="1:131" s="245" customFormat="1" ht="26.25" customHeight="1" x14ac:dyDescent="0.15">
      <c r="A47" s="259">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0"/>
      <c r="BK47" s="250"/>
      <c r="BL47" s="250"/>
      <c r="BM47" s="250"/>
      <c r="BN47" s="250"/>
      <c r="BO47" s="263"/>
      <c r="BP47" s="263"/>
      <c r="BQ47" s="260">
        <v>41</v>
      </c>
      <c r="BR47" s="261"/>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4"/>
    </row>
    <row r="48" spans="1:131" s="245" customFormat="1" ht="26.25" customHeight="1" x14ac:dyDescent="0.15">
      <c r="A48" s="259">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0"/>
      <c r="BK48" s="250"/>
      <c r="BL48" s="250"/>
      <c r="BM48" s="250"/>
      <c r="BN48" s="250"/>
      <c r="BO48" s="263"/>
      <c r="BP48" s="263"/>
      <c r="BQ48" s="260">
        <v>42</v>
      </c>
      <c r="BR48" s="261"/>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4"/>
    </row>
    <row r="49" spans="1:131" s="245" customFormat="1" ht="26.25" customHeight="1" x14ac:dyDescent="0.15">
      <c r="A49" s="259">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0"/>
      <c r="BK49" s="250"/>
      <c r="BL49" s="250"/>
      <c r="BM49" s="250"/>
      <c r="BN49" s="250"/>
      <c r="BO49" s="263"/>
      <c r="BP49" s="263"/>
      <c r="BQ49" s="260">
        <v>43</v>
      </c>
      <c r="BR49" s="261"/>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4"/>
    </row>
    <row r="50" spans="1:131" s="245" customFormat="1" ht="26.25" customHeight="1" x14ac:dyDescent="0.15">
      <c r="A50" s="259">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0"/>
      <c r="BK50" s="250"/>
      <c r="BL50" s="250"/>
      <c r="BM50" s="250"/>
      <c r="BN50" s="250"/>
      <c r="BO50" s="263"/>
      <c r="BP50" s="263"/>
      <c r="BQ50" s="260">
        <v>44</v>
      </c>
      <c r="BR50" s="261"/>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4"/>
    </row>
    <row r="51" spans="1:131" s="245" customFormat="1" ht="26.25" customHeight="1" x14ac:dyDescent="0.15">
      <c r="A51" s="259">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0"/>
      <c r="BK51" s="250"/>
      <c r="BL51" s="250"/>
      <c r="BM51" s="250"/>
      <c r="BN51" s="250"/>
      <c r="BO51" s="263"/>
      <c r="BP51" s="263"/>
      <c r="BQ51" s="260">
        <v>45</v>
      </c>
      <c r="BR51" s="261"/>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4"/>
    </row>
    <row r="52" spans="1:131" s="245" customFormat="1" ht="26.25" customHeight="1" x14ac:dyDescent="0.15">
      <c r="A52" s="259">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0"/>
      <c r="BK52" s="250"/>
      <c r="BL52" s="250"/>
      <c r="BM52" s="250"/>
      <c r="BN52" s="250"/>
      <c r="BO52" s="263"/>
      <c r="BP52" s="263"/>
      <c r="BQ52" s="260">
        <v>46</v>
      </c>
      <c r="BR52" s="261"/>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4"/>
    </row>
    <row r="53" spans="1:131" s="245" customFormat="1" ht="26.25" customHeight="1" x14ac:dyDescent="0.15">
      <c r="A53" s="259">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0"/>
      <c r="BK53" s="250"/>
      <c r="BL53" s="250"/>
      <c r="BM53" s="250"/>
      <c r="BN53" s="250"/>
      <c r="BO53" s="263"/>
      <c r="BP53" s="263"/>
      <c r="BQ53" s="260">
        <v>47</v>
      </c>
      <c r="BR53" s="261"/>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4"/>
    </row>
    <row r="54" spans="1:131" s="245" customFormat="1" ht="26.25" customHeight="1" x14ac:dyDescent="0.15">
      <c r="A54" s="259">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0"/>
      <c r="BK54" s="250"/>
      <c r="BL54" s="250"/>
      <c r="BM54" s="250"/>
      <c r="BN54" s="250"/>
      <c r="BO54" s="263"/>
      <c r="BP54" s="263"/>
      <c r="BQ54" s="260">
        <v>48</v>
      </c>
      <c r="BR54" s="261"/>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4"/>
    </row>
    <row r="55" spans="1:131" s="245" customFormat="1" ht="26.25" customHeight="1" x14ac:dyDescent="0.15">
      <c r="A55" s="259">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0"/>
      <c r="BK55" s="250"/>
      <c r="BL55" s="250"/>
      <c r="BM55" s="250"/>
      <c r="BN55" s="250"/>
      <c r="BO55" s="263"/>
      <c r="BP55" s="263"/>
      <c r="BQ55" s="260">
        <v>49</v>
      </c>
      <c r="BR55" s="261"/>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4"/>
    </row>
    <row r="56" spans="1:131" s="245" customFormat="1" ht="26.25" customHeight="1" x14ac:dyDescent="0.15">
      <c r="A56" s="259">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0"/>
      <c r="BK56" s="250"/>
      <c r="BL56" s="250"/>
      <c r="BM56" s="250"/>
      <c r="BN56" s="250"/>
      <c r="BO56" s="263"/>
      <c r="BP56" s="263"/>
      <c r="BQ56" s="260">
        <v>50</v>
      </c>
      <c r="BR56" s="261"/>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4"/>
    </row>
    <row r="57" spans="1:131" s="245" customFormat="1" ht="26.25" customHeight="1" x14ac:dyDescent="0.15">
      <c r="A57" s="259">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0"/>
      <c r="BK57" s="250"/>
      <c r="BL57" s="250"/>
      <c r="BM57" s="250"/>
      <c r="BN57" s="250"/>
      <c r="BO57" s="263"/>
      <c r="BP57" s="263"/>
      <c r="BQ57" s="260">
        <v>51</v>
      </c>
      <c r="BR57" s="261"/>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4"/>
    </row>
    <row r="58" spans="1:131" s="245" customFormat="1" ht="26.25" customHeight="1" x14ac:dyDescent="0.15">
      <c r="A58" s="259">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0"/>
      <c r="BK58" s="250"/>
      <c r="BL58" s="250"/>
      <c r="BM58" s="250"/>
      <c r="BN58" s="250"/>
      <c r="BO58" s="263"/>
      <c r="BP58" s="263"/>
      <c r="BQ58" s="260">
        <v>52</v>
      </c>
      <c r="BR58" s="261"/>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4"/>
    </row>
    <row r="59" spans="1:131" s="245" customFormat="1" ht="26.25" customHeight="1" x14ac:dyDescent="0.15">
      <c r="A59" s="259">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0"/>
      <c r="BK59" s="250"/>
      <c r="BL59" s="250"/>
      <c r="BM59" s="250"/>
      <c r="BN59" s="250"/>
      <c r="BO59" s="263"/>
      <c r="BP59" s="263"/>
      <c r="BQ59" s="260">
        <v>53</v>
      </c>
      <c r="BR59" s="261"/>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4"/>
    </row>
    <row r="60" spans="1:131" s="245" customFormat="1" ht="26.25" customHeight="1" x14ac:dyDescent="0.15">
      <c r="A60" s="259">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0"/>
      <c r="BK60" s="250"/>
      <c r="BL60" s="250"/>
      <c r="BM60" s="250"/>
      <c r="BN60" s="250"/>
      <c r="BO60" s="263"/>
      <c r="BP60" s="263"/>
      <c r="BQ60" s="260">
        <v>54</v>
      </c>
      <c r="BR60" s="261"/>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4"/>
    </row>
    <row r="61" spans="1:131" s="245" customFormat="1" ht="26.25" customHeight="1" thickBot="1" x14ac:dyDescent="0.2">
      <c r="A61" s="259">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0"/>
      <c r="BK61" s="250"/>
      <c r="BL61" s="250"/>
      <c r="BM61" s="250"/>
      <c r="BN61" s="250"/>
      <c r="BO61" s="263"/>
      <c r="BP61" s="263"/>
      <c r="BQ61" s="260">
        <v>55</v>
      </c>
      <c r="BR61" s="261"/>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4"/>
    </row>
    <row r="62" spans="1:131" s="245" customFormat="1" ht="26.25" customHeight="1" x14ac:dyDescent="0.15">
      <c r="A62" s="259">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3"/>
      <c r="BP62" s="263"/>
      <c r="BQ62" s="260">
        <v>56</v>
      </c>
      <c r="BR62" s="261"/>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4"/>
    </row>
    <row r="63" spans="1:131" s="245" customFormat="1" ht="26.25" customHeight="1" thickBot="1" x14ac:dyDescent="0.2">
      <c r="A63" s="262" t="s">
        <v>397</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3341</v>
      </c>
      <c r="AG63" s="926"/>
      <c r="AH63" s="926"/>
      <c r="AI63" s="926"/>
      <c r="AJ63" s="927"/>
      <c r="AK63" s="928"/>
      <c r="AL63" s="923"/>
      <c r="AM63" s="923"/>
      <c r="AN63" s="923"/>
      <c r="AO63" s="923"/>
      <c r="AP63" s="926">
        <v>18461</v>
      </c>
      <c r="AQ63" s="926"/>
      <c r="AR63" s="926"/>
      <c r="AS63" s="926"/>
      <c r="AT63" s="926"/>
      <c r="AU63" s="926">
        <v>6704</v>
      </c>
      <c r="AV63" s="926"/>
      <c r="AW63" s="926"/>
      <c r="AX63" s="926"/>
      <c r="AY63" s="926"/>
      <c r="AZ63" s="930"/>
      <c r="BA63" s="930"/>
      <c r="BB63" s="930"/>
      <c r="BC63" s="930"/>
      <c r="BD63" s="930"/>
      <c r="BE63" s="931"/>
      <c r="BF63" s="931"/>
      <c r="BG63" s="931"/>
      <c r="BH63" s="931"/>
      <c r="BI63" s="932"/>
      <c r="BJ63" s="933" t="s">
        <v>421</v>
      </c>
      <c r="BK63" s="934"/>
      <c r="BL63" s="934"/>
      <c r="BM63" s="934"/>
      <c r="BN63" s="935"/>
      <c r="BO63" s="263"/>
      <c r="BP63" s="263"/>
      <c r="BQ63" s="260">
        <v>57</v>
      </c>
      <c r="BR63" s="261"/>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4"/>
    </row>
    <row r="65" spans="1:131" s="245" customFormat="1" ht="26.25" customHeight="1" thickBot="1" x14ac:dyDescent="0.2">
      <c r="A65" s="250" t="s">
        <v>422</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4"/>
    </row>
    <row r="66" spans="1:131" s="245" customFormat="1" ht="26.25" customHeight="1" x14ac:dyDescent="0.15">
      <c r="A66" s="824" t="s">
        <v>423</v>
      </c>
      <c r="B66" s="825"/>
      <c r="C66" s="825"/>
      <c r="D66" s="825"/>
      <c r="E66" s="825"/>
      <c r="F66" s="825"/>
      <c r="G66" s="825"/>
      <c r="H66" s="825"/>
      <c r="I66" s="825"/>
      <c r="J66" s="825"/>
      <c r="K66" s="825"/>
      <c r="L66" s="825"/>
      <c r="M66" s="825"/>
      <c r="N66" s="825"/>
      <c r="O66" s="825"/>
      <c r="P66" s="826"/>
      <c r="Q66" s="801" t="s">
        <v>424</v>
      </c>
      <c r="R66" s="802"/>
      <c r="S66" s="802"/>
      <c r="T66" s="802"/>
      <c r="U66" s="803"/>
      <c r="V66" s="801" t="s">
        <v>425</v>
      </c>
      <c r="W66" s="802"/>
      <c r="X66" s="802"/>
      <c r="Y66" s="802"/>
      <c r="Z66" s="803"/>
      <c r="AA66" s="801" t="s">
        <v>426</v>
      </c>
      <c r="AB66" s="802"/>
      <c r="AC66" s="802"/>
      <c r="AD66" s="802"/>
      <c r="AE66" s="803"/>
      <c r="AF66" s="936" t="s">
        <v>427</v>
      </c>
      <c r="AG66" s="897"/>
      <c r="AH66" s="897"/>
      <c r="AI66" s="897"/>
      <c r="AJ66" s="937"/>
      <c r="AK66" s="801" t="s">
        <v>428</v>
      </c>
      <c r="AL66" s="825"/>
      <c r="AM66" s="825"/>
      <c r="AN66" s="825"/>
      <c r="AO66" s="826"/>
      <c r="AP66" s="801" t="s">
        <v>429</v>
      </c>
      <c r="AQ66" s="802"/>
      <c r="AR66" s="802"/>
      <c r="AS66" s="802"/>
      <c r="AT66" s="803"/>
      <c r="AU66" s="801" t="s">
        <v>430</v>
      </c>
      <c r="AV66" s="802"/>
      <c r="AW66" s="802"/>
      <c r="AX66" s="802"/>
      <c r="AY66" s="803"/>
      <c r="AZ66" s="801" t="s">
        <v>382</v>
      </c>
      <c r="BA66" s="802"/>
      <c r="BB66" s="802"/>
      <c r="BC66" s="802"/>
      <c r="BD66" s="813"/>
      <c r="BE66" s="263"/>
      <c r="BF66" s="263"/>
      <c r="BG66" s="263"/>
      <c r="BH66" s="263"/>
      <c r="BI66" s="263"/>
      <c r="BJ66" s="263"/>
      <c r="BK66" s="263"/>
      <c r="BL66" s="263"/>
      <c r="BM66" s="263"/>
      <c r="BN66" s="263"/>
      <c r="BO66" s="263"/>
      <c r="BP66" s="263"/>
      <c r="BQ66" s="260">
        <v>60</v>
      </c>
      <c r="BR66" s="265"/>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4"/>
    </row>
    <row r="67" spans="1:131" s="245"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3"/>
      <c r="BF67" s="263"/>
      <c r="BG67" s="263"/>
      <c r="BH67" s="263"/>
      <c r="BI67" s="263"/>
      <c r="BJ67" s="263"/>
      <c r="BK67" s="263"/>
      <c r="BL67" s="263"/>
      <c r="BM67" s="263"/>
      <c r="BN67" s="263"/>
      <c r="BO67" s="263"/>
      <c r="BP67" s="263"/>
      <c r="BQ67" s="260">
        <v>61</v>
      </c>
      <c r="BR67" s="265"/>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4"/>
    </row>
    <row r="68" spans="1:131" s="245" customFormat="1" ht="26.25" customHeight="1" thickTop="1" x14ac:dyDescent="0.15">
      <c r="A68" s="256">
        <v>1</v>
      </c>
      <c r="B68" s="953" t="s">
        <v>602</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3"/>
      <c r="BF68" s="263"/>
      <c r="BG68" s="263"/>
      <c r="BH68" s="263"/>
      <c r="BI68" s="263"/>
      <c r="BJ68" s="263"/>
      <c r="BK68" s="263"/>
      <c r="BL68" s="263"/>
      <c r="BM68" s="263"/>
      <c r="BN68" s="263"/>
      <c r="BO68" s="263"/>
      <c r="BP68" s="263"/>
      <c r="BQ68" s="260">
        <v>62</v>
      </c>
      <c r="BR68" s="265"/>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4"/>
    </row>
    <row r="69" spans="1:131" s="245" customFormat="1" ht="26.25" customHeight="1" x14ac:dyDescent="0.15">
      <c r="A69" s="259">
        <v>2</v>
      </c>
      <c r="B69" s="957" t="s">
        <v>603</v>
      </c>
      <c r="C69" s="958"/>
      <c r="D69" s="958"/>
      <c r="E69" s="958"/>
      <c r="F69" s="958"/>
      <c r="G69" s="958"/>
      <c r="H69" s="958"/>
      <c r="I69" s="958"/>
      <c r="J69" s="958"/>
      <c r="K69" s="958"/>
      <c r="L69" s="958"/>
      <c r="M69" s="958"/>
      <c r="N69" s="958"/>
      <c r="O69" s="958"/>
      <c r="P69" s="959"/>
      <c r="Q69" s="960">
        <v>292</v>
      </c>
      <c r="R69" s="915"/>
      <c r="S69" s="915"/>
      <c r="T69" s="915"/>
      <c r="U69" s="915"/>
      <c r="V69" s="915">
        <v>248</v>
      </c>
      <c r="W69" s="915"/>
      <c r="X69" s="915"/>
      <c r="Y69" s="915"/>
      <c r="Z69" s="915"/>
      <c r="AA69" s="915">
        <v>44</v>
      </c>
      <c r="AB69" s="915"/>
      <c r="AC69" s="915"/>
      <c r="AD69" s="915"/>
      <c r="AE69" s="915"/>
      <c r="AF69" s="915">
        <v>44</v>
      </c>
      <c r="AG69" s="915"/>
      <c r="AH69" s="915"/>
      <c r="AI69" s="915"/>
      <c r="AJ69" s="915"/>
      <c r="AK69" s="915" t="s">
        <v>534</v>
      </c>
      <c r="AL69" s="915"/>
      <c r="AM69" s="915"/>
      <c r="AN69" s="915"/>
      <c r="AO69" s="915"/>
      <c r="AP69" s="915" t="s">
        <v>534</v>
      </c>
      <c r="AQ69" s="915"/>
      <c r="AR69" s="915"/>
      <c r="AS69" s="915"/>
      <c r="AT69" s="915"/>
      <c r="AU69" s="915" t="s">
        <v>534</v>
      </c>
      <c r="AV69" s="915"/>
      <c r="AW69" s="915"/>
      <c r="AX69" s="915"/>
      <c r="AY69" s="915"/>
      <c r="AZ69" s="961"/>
      <c r="BA69" s="961"/>
      <c r="BB69" s="961"/>
      <c r="BC69" s="961"/>
      <c r="BD69" s="962"/>
      <c r="BE69" s="263"/>
      <c r="BF69" s="263"/>
      <c r="BG69" s="263"/>
      <c r="BH69" s="263"/>
      <c r="BI69" s="263"/>
      <c r="BJ69" s="263"/>
      <c r="BK69" s="263"/>
      <c r="BL69" s="263"/>
      <c r="BM69" s="263"/>
      <c r="BN69" s="263"/>
      <c r="BO69" s="263"/>
      <c r="BP69" s="263"/>
      <c r="BQ69" s="260">
        <v>63</v>
      </c>
      <c r="BR69" s="265"/>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4"/>
    </row>
    <row r="70" spans="1:131" s="245" customFormat="1" ht="26.25" customHeight="1" x14ac:dyDescent="0.15">
      <c r="A70" s="259">
        <v>3</v>
      </c>
      <c r="B70" s="957" t="s">
        <v>604</v>
      </c>
      <c r="C70" s="958"/>
      <c r="D70" s="958"/>
      <c r="E70" s="958"/>
      <c r="F70" s="958"/>
      <c r="G70" s="958"/>
      <c r="H70" s="958"/>
      <c r="I70" s="958"/>
      <c r="J70" s="958"/>
      <c r="K70" s="958"/>
      <c r="L70" s="958"/>
      <c r="M70" s="958"/>
      <c r="N70" s="958"/>
      <c r="O70" s="958"/>
      <c r="P70" s="959"/>
      <c r="Q70" s="960">
        <v>404</v>
      </c>
      <c r="R70" s="915"/>
      <c r="S70" s="915"/>
      <c r="T70" s="915"/>
      <c r="U70" s="915"/>
      <c r="V70" s="915">
        <v>377</v>
      </c>
      <c r="W70" s="915"/>
      <c r="X70" s="915"/>
      <c r="Y70" s="915"/>
      <c r="Z70" s="915"/>
      <c r="AA70" s="915">
        <v>27</v>
      </c>
      <c r="AB70" s="915"/>
      <c r="AC70" s="915"/>
      <c r="AD70" s="915"/>
      <c r="AE70" s="915"/>
      <c r="AF70" s="915">
        <v>27</v>
      </c>
      <c r="AG70" s="915"/>
      <c r="AH70" s="915"/>
      <c r="AI70" s="915"/>
      <c r="AJ70" s="915"/>
      <c r="AK70" s="915" t="s">
        <v>534</v>
      </c>
      <c r="AL70" s="915"/>
      <c r="AM70" s="915"/>
      <c r="AN70" s="915"/>
      <c r="AO70" s="915"/>
      <c r="AP70" s="915">
        <v>91</v>
      </c>
      <c r="AQ70" s="915"/>
      <c r="AR70" s="915"/>
      <c r="AS70" s="915"/>
      <c r="AT70" s="915"/>
      <c r="AU70" s="915">
        <v>21</v>
      </c>
      <c r="AV70" s="915"/>
      <c r="AW70" s="915"/>
      <c r="AX70" s="915"/>
      <c r="AY70" s="915"/>
      <c r="AZ70" s="961"/>
      <c r="BA70" s="961"/>
      <c r="BB70" s="961"/>
      <c r="BC70" s="961"/>
      <c r="BD70" s="962"/>
      <c r="BE70" s="263"/>
      <c r="BF70" s="263"/>
      <c r="BG70" s="263"/>
      <c r="BH70" s="263"/>
      <c r="BI70" s="263"/>
      <c r="BJ70" s="263"/>
      <c r="BK70" s="263"/>
      <c r="BL70" s="263"/>
      <c r="BM70" s="263"/>
      <c r="BN70" s="263"/>
      <c r="BO70" s="263"/>
      <c r="BP70" s="263"/>
      <c r="BQ70" s="260">
        <v>64</v>
      </c>
      <c r="BR70" s="265"/>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4"/>
    </row>
    <row r="71" spans="1:131" s="245" customFormat="1" ht="26.25" customHeight="1" x14ac:dyDescent="0.15">
      <c r="A71" s="259">
        <v>4</v>
      </c>
      <c r="B71" s="957" t="s">
        <v>605</v>
      </c>
      <c r="C71" s="958"/>
      <c r="D71" s="958"/>
      <c r="E71" s="958"/>
      <c r="F71" s="958"/>
      <c r="G71" s="958"/>
      <c r="H71" s="958"/>
      <c r="I71" s="958"/>
      <c r="J71" s="958"/>
      <c r="K71" s="958"/>
      <c r="L71" s="958"/>
      <c r="M71" s="958"/>
      <c r="N71" s="958"/>
      <c r="O71" s="958"/>
      <c r="P71" s="959"/>
      <c r="Q71" s="960">
        <v>19920</v>
      </c>
      <c r="R71" s="915"/>
      <c r="S71" s="915"/>
      <c r="T71" s="915"/>
      <c r="U71" s="915"/>
      <c r="V71" s="915">
        <v>19401</v>
      </c>
      <c r="W71" s="915"/>
      <c r="X71" s="915"/>
      <c r="Y71" s="915"/>
      <c r="Z71" s="915"/>
      <c r="AA71" s="915">
        <v>519</v>
      </c>
      <c r="AB71" s="915"/>
      <c r="AC71" s="915"/>
      <c r="AD71" s="915"/>
      <c r="AE71" s="915"/>
      <c r="AF71" s="915">
        <v>519</v>
      </c>
      <c r="AG71" s="915"/>
      <c r="AH71" s="915"/>
      <c r="AI71" s="915"/>
      <c r="AJ71" s="915"/>
      <c r="AK71" s="915">
        <v>249</v>
      </c>
      <c r="AL71" s="915"/>
      <c r="AM71" s="915"/>
      <c r="AN71" s="915"/>
      <c r="AO71" s="915"/>
      <c r="AP71" s="915" t="s">
        <v>534</v>
      </c>
      <c r="AQ71" s="915"/>
      <c r="AR71" s="915"/>
      <c r="AS71" s="915"/>
      <c r="AT71" s="915"/>
      <c r="AU71" s="915" t="s">
        <v>534</v>
      </c>
      <c r="AV71" s="915"/>
      <c r="AW71" s="915"/>
      <c r="AX71" s="915"/>
      <c r="AY71" s="915"/>
      <c r="AZ71" s="961"/>
      <c r="BA71" s="961"/>
      <c r="BB71" s="961"/>
      <c r="BC71" s="961"/>
      <c r="BD71" s="962"/>
      <c r="BE71" s="263"/>
      <c r="BF71" s="263"/>
      <c r="BG71" s="263"/>
      <c r="BH71" s="263"/>
      <c r="BI71" s="263"/>
      <c r="BJ71" s="263"/>
      <c r="BK71" s="263"/>
      <c r="BL71" s="263"/>
      <c r="BM71" s="263"/>
      <c r="BN71" s="263"/>
      <c r="BO71" s="263"/>
      <c r="BP71" s="263"/>
      <c r="BQ71" s="260">
        <v>65</v>
      </c>
      <c r="BR71" s="265"/>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4"/>
    </row>
    <row r="72" spans="1:131" s="245" customFormat="1" ht="26.25" customHeight="1" x14ac:dyDescent="0.15">
      <c r="A72" s="259">
        <v>5</v>
      </c>
      <c r="B72" s="957" t="s">
        <v>606</v>
      </c>
      <c r="C72" s="958"/>
      <c r="D72" s="958"/>
      <c r="E72" s="958"/>
      <c r="F72" s="958"/>
      <c r="G72" s="958"/>
      <c r="H72" s="958"/>
      <c r="I72" s="958"/>
      <c r="J72" s="958"/>
      <c r="K72" s="958"/>
      <c r="L72" s="958"/>
      <c r="M72" s="958"/>
      <c r="N72" s="958"/>
      <c r="O72" s="958"/>
      <c r="P72" s="959"/>
      <c r="Q72" s="960">
        <v>2515</v>
      </c>
      <c r="R72" s="915"/>
      <c r="S72" s="915"/>
      <c r="T72" s="915"/>
      <c r="U72" s="915"/>
      <c r="V72" s="915">
        <v>2387</v>
      </c>
      <c r="W72" s="915"/>
      <c r="X72" s="915"/>
      <c r="Y72" s="915"/>
      <c r="Z72" s="915"/>
      <c r="AA72" s="915">
        <v>128</v>
      </c>
      <c r="AB72" s="915"/>
      <c r="AC72" s="915"/>
      <c r="AD72" s="915"/>
      <c r="AE72" s="915"/>
      <c r="AF72" s="915">
        <v>128</v>
      </c>
      <c r="AG72" s="915"/>
      <c r="AH72" s="915"/>
      <c r="AI72" s="915"/>
      <c r="AJ72" s="915"/>
      <c r="AK72" s="915" t="s">
        <v>534</v>
      </c>
      <c r="AL72" s="915"/>
      <c r="AM72" s="915"/>
      <c r="AN72" s="915"/>
      <c r="AO72" s="915"/>
      <c r="AP72" s="915">
        <v>898</v>
      </c>
      <c r="AQ72" s="915"/>
      <c r="AR72" s="915"/>
      <c r="AS72" s="915"/>
      <c r="AT72" s="915"/>
      <c r="AU72" s="915">
        <v>210</v>
      </c>
      <c r="AV72" s="915"/>
      <c r="AW72" s="915"/>
      <c r="AX72" s="915"/>
      <c r="AY72" s="915"/>
      <c r="AZ72" s="961"/>
      <c r="BA72" s="961"/>
      <c r="BB72" s="961"/>
      <c r="BC72" s="961"/>
      <c r="BD72" s="962"/>
      <c r="BE72" s="263"/>
      <c r="BF72" s="263"/>
      <c r="BG72" s="263"/>
      <c r="BH72" s="263"/>
      <c r="BI72" s="263"/>
      <c r="BJ72" s="263"/>
      <c r="BK72" s="263"/>
      <c r="BL72" s="263"/>
      <c r="BM72" s="263"/>
      <c r="BN72" s="263"/>
      <c r="BO72" s="263"/>
      <c r="BP72" s="263"/>
      <c r="BQ72" s="260">
        <v>66</v>
      </c>
      <c r="BR72" s="265"/>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4"/>
    </row>
    <row r="73" spans="1:131" s="245" customFormat="1" ht="26.25" customHeight="1" x14ac:dyDescent="0.15">
      <c r="A73" s="259">
        <v>6</v>
      </c>
      <c r="B73" s="957" t="s">
        <v>607</v>
      </c>
      <c r="C73" s="958"/>
      <c r="D73" s="958"/>
      <c r="E73" s="958"/>
      <c r="F73" s="958"/>
      <c r="G73" s="958"/>
      <c r="H73" s="958"/>
      <c r="I73" s="958"/>
      <c r="J73" s="958"/>
      <c r="K73" s="958"/>
      <c r="L73" s="958"/>
      <c r="M73" s="958"/>
      <c r="N73" s="958"/>
      <c r="O73" s="958"/>
      <c r="P73" s="959"/>
      <c r="Q73" s="960">
        <v>23</v>
      </c>
      <c r="R73" s="915"/>
      <c r="S73" s="915"/>
      <c r="T73" s="915"/>
      <c r="U73" s="915"/>
      <c r="V73" s="915">
        <v>13</v>
      </c>
      <c r="W73" s="915"/>
      <c r="X73" s="915"/>
      <c r="Y73" s="915"/>
      <c r="Z73" s="915"/>
      <c r="AA73" s="915">
        <v>9</v>
      </c>
      <c r="AB73" s="915"/>
      <c r="AC73" s="915"/>
      <c r="AD73" s="915"/>
      <c r="AE73" s="915"/>
      <c r="AF73" s="915">
        <v>9</v>
      </c>
      <c r="AG73" s="915"/>
      <c r="AH73" s="915"/>
      <c r="AI73" s="915"/>
      <c r="AJ73" s="915"/>
      <c r="AK73" s="915" t="s">
        <v>534</v>
      </c>
      <c r="AL73" s="915"/>
      <c r="AM73" s="915"/>
      <c r="AN73" s="915"/>
      <c r="AO73" s="915"/>
      <c r="AP73" s="915" t="s">
        <v>534</v>
      </c>
      <c r="AQ73" s="915"/>
      <c r="AR73" s="915"/>
      <c r="AS73" s="915"/>
      <c r="AT73" s="915"/>
      <c r="AU73" s="915" t="s">
        <v>534</v>
      </c>
      <c r="AV73" s="915"/>
      <c r="AW73" s="915"/>
      <c r="AX73" s="915"/>
      <c r="AY73" s="915"/>
      <c r="AZ73" s="961"/>
      <c r="BA73" s="961"/>
      <c r="BB73" s="961"/>
      <c r="BC73" s="961"/>
      <c r="BD73" s="962"/>
      <c r="BE73" s="263"/>
      <c r="BF73" s="263"/>
      <c r="BG73" s="263"/>
      <c r="BH73" s="263"/>
      <c r="BI73" s="263"/>
      <c r="BJ73" s="263"/>
      <c r="BK73" s="263"/>
      <c r="BL73" s="263"/>
      <c r="BM73" s="263"/>
      <c r="BN73" s="263"/>
      <c r="BO73" s="263"/>
      <c r="BP73" s="263"/>
      <c r="BQ73" s="260">
        <v>67</v>
      </c>
      <c r="BR73" s="265"/>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4"/>
    </row>
    <row r="74" spans="1:131" s="245" customFormat="1" ht="26.25" customHeight="1" x14ac:dyDescent="0.15">
      <c r="A74" s="259">
        <v>7</v>
      </c>
      <c r="B74" s="957" t="s">
        <v>608</v>
      </c>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3"/>
      <c r="BF74" s="263"/>
      <c r="BG74" s="263"/>
      <c r="BH74" s="263"/>
      <c r="BI74" s="263"/>
      <c r="BJ74" s="263"/>
      <c r="BK74" s="263"/>
      <c r="BL74" s="263"/>
      <c r="BM74" s="263"/>
      <c r="BN74" s="263"/>
      <c r="BO74" s="263"/>
      <c r="BP74" s="263"/>
      <c r="BQ74" s="260">
        <v>68</v>
      </c>
      <c r="BR74" s="265"/>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4"/>
    </row>
    <row r="75" spans="1:131" s="245" customFormat="1" ht="26.25" customHeight="1" x14ac:dyDescent="0.15">
      <c r="A75" s="259">
        <v>8</v>
      </c>
      <c r="B75" s="957" t="s">
        <v>603</v>
      </c>
      <c r="C75" s="958"/>
      <c r="D75" s="958"/>
      <c r="E75" s="958"/>
      <c r="F75" s="958"/>
      <c r="G75" s="958"/>
      <c r="H75" s="958"/>
      <c r="I75" s="958"/>
      <c r="J75" s="958"/>
      <c r="K75" s="958"/>
      <c r="L75" s="958"/>
      <c r="M75" s="958"/>
      <c r="N75" s="958"/>
      <c r="O75" s="958"/>
      <c r="P75" s="959"/>
      <c r="Q75" s="963">
        <v>8</v>
      </c>
      <c r="R75" s="964"/>
      <c r="S75" s="964"/>
      <c r="T75" s="964"/>
      <c r="U75" s="914"/>
      <c r="V75" s="965">
        <v>8</v>
      </c>
      <c r="W75" s="964"/>
      <c r="X75" s="964"/>
      <c r="Y75" s="964"/>
      <c r="Z75" s="914"/>
      <c r="AA75" s="965" t="s">
        <v>628</v>
      </c>
      <c r="AB75" s="964"/>
      <c r="AC75" s="964"/>
      <c r="AD75" s="964"/>
      <c r="AE75" s="914"/>
      <c r="AF75" s="965">
        <v>0</v>
      </c>
      <c r="AG75" s="964"/>
      <c r="AH75" s="964"/>
      <c r="AI75" s="964"/>
      <c r="AJ75" s="914"/>
      <c r="AK75" s="965" t="s">
        <v>534</v>
      </c>
      <c r="AL75" s="964"/>
      <c r="AM75" s="964"/>
      <c r="AN75" s="964"/>
      <c r="AO75" s="914"/>
      <c r="AP75" s="965" t="s">
        <v>534</v>
      </c>
      <c r="AQ75" s="964"/>
      <c r="AR75" s="964"/>
      <c r="AS75" s="964"/>
      <c r="AT75" s="914"/>
      <c r="AU75" s="965" t="s">
        <v>534</v>
      </c>
      <c r="AV75" s="964"/>
      <c r="AW75" s="964"/>
      <c r="AX75" s="964"/>
      <c r="AY75" s="914"/>
      <c r="AZ75" s="961"/>
      <c r="BA75" s="961"/>
      <c r="BB75" s="961"/>
      <c r="BC75" s="961"/>
      <c r="BD75" s="962"/>
      <c r="BE75" s="263"/>
      <c r="BF75" s="263"/>
      <c r="BG75" s="263"/>
      <c r="BH75" s="263"/>
      <c r="BI75" s="263"/>
      <c r="BJ75" s="263"/>
      <c r="BK75" s="263"/>
      <c r="BL75" s="263"/>
      <c r="BM75" s="263"/>
      <c r="BN75" s="263"/>
      <c r="BO75" s="263"/>
      <c r="BP75" s="263"/>
      <c r="BQ75" s="260">
        <v>69</v>
      </c>
      <c r="BR75" s="265"/>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4"/>
    </row>
    <row r="76" spans="1:131" s="245" customFormat="1" ht="26.25" customHeight="1" x14ac:dyDescent="0.15">
      <c r="A76" s="259">
        <v>9</v>
      </c>
      <c r="B76" s="957" t="s">
        <v>609</v>
      </c>
      <c r="C76" s="958"/>
      <c r="D76" s="958"/>
      <c r="E76" s="958"/>
      <c r="F76" s="958"/>
      <c r="G76" s="958"/>
      <c r="H76" s="958"/>
      <c r="I76" s="958"/>
      <c r="J76" s="958"/>
      <c r="K76" s="958"/>
      <c r="L76" s="958"/>
      <c r="M76" s="958"/>
      <c r="N76" s="958"/>
      <c r="O76" s="958"/>
      <c r="P76" s="959"/>
      <c r="Q76" s="963">
        <v>81</v>
      </c>
      <c r="R76" s="964"/>
      <c r="S76" s="964"/>
      <c r="T76" s="964"/>
      <c r="U76" s="914"/>
      <c r="V76" s="965">
        <v>81</v>
      </c>
      <c r="W76" s="964"/>
      <c r="X76" s="964"/>
      <c r="Y76" s="964"/>
      <c r="Z76" s="914"/>
      <c r="AA76" s="965" t="s">
        <v>628</v>
      </c>
      <c r="AB76" s="964"/>
      <c r="AC76" s="964"/>
      <c r="AD76" s="964"/>
      <c r="AE76" s="914"/>
      <c r="AF76" s="965">
        <v>0</v>
      </c>
      <c r="AG76" s="964"/>
      <c r="AH76" s="964"/>
      <c r="AI76" s="964"/>
      <c r="AJ76" s="914"/>
      <c r="AK76" s="965" t="s">
        <v>534</v>
      </c>
      <c r="AL76" s="964"/>
      <c r="AM76" s="964"/>
      <c r="AN76" s="964"/>
      <c r="AO76" s="914"/>
      <c r="AP76" s="965" t="s">
        <v>534</v>
      </c>
      <c r="AQ76" s="964"/>
      <c r="AR76" s="964"/>
      <c r="AS76" s="964"/>
      <c r="AT76" s="914"/>
      <c r="AU76" s="965" t="s">
        <v>534</v>
      </c>
      <c r="AV76" s="964"/>
      <c r="AW76" s="964"/>
      <c r="AX76" s="964"/>
      <c r="AY76" s="914"/>
      <c r="AZ76" s="961"/>
      <c r="BA76" s="961"/>
      <c r="BB76" s="961"/>
      <c r="BC76" s="961"/>
      <c r="BD76" s="962"/>
      <c r="BE76" s="263"/>
      <c r="BF76" s="263"/>
      <c r="BG76" s="263"/>
      <c r="BH76" s="263"/>
      <c r="BI76" s="263"/>
      <c r="BJ76" s="263"/>
      <c r="BK76" s="263"/>
      <c r="BL76" s="263"/>
      <c r="BM76" s="263"/>
      <c r="BN76" s="263"/>
      <c r="BO76" s="263"/>
      <c r="BP76" s="263"/>
      <c r="BQ76" s="260">
        <v>70</v>
      </c>
      <c r="BR76" s="265"/>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4"/>
    </row>
    <row r="77" spans="1:131" s="245" customFormat="1" ht="26.25" customHeight="1" x14ac:dyDescent="0.15">
      <c r="A77" s="259">
        <v>10</v>
      </c>
      <c r="B77" s="957" t="s">
        <v>610</v>
      </c>
      <c r="C77" s="958"/>
      <c r="D77" s="958"/>
      <c r="E77" s="958"/>
      <c r="F77" s="958"/>
      <c r="G77" s="958"/>
      <c r="H77" s="958"/>
      <c r="I77" s="958"/>
      <c r="J77" s="958"/>
      <c r="K77" s="958"/>
      <c r="L77" s="958"/>
      <c r="M77" s="958"/>
      <c r="N77" s="958"/>
      <c r="O77" s="958"/>
      <c r="P77" s="959"/>
      <c r="Q77" s="963">
        <v>136</v>
      </c>
      <c r="R77" s="964"/>
      <c r="S77" s="964"/>
      <c r="T77" s="964"/>
      <c r="U77" s="914"/>
      <c r="V77" s="965">
        <v>136</v>
      </c>
      <c r="W77" s="964"/>
      <c r="X77" s="964"/>
      <c r="Y77" s="964"/>
      <c r="Z77" s="914"/>
      <c r="AA77" s="965" t="s">
        <v>628</v>
      </c>
      <c r="AB77" s="964"/>
      <c r="AC77" s="964"/>
      <c r="AD77" s="964"/>
      <c r="AE77" s="914"/>
      <c r="AF77" s="965">
        <v>0</v>
      </c>
      <c r="AG77" s="964"/>
      <c r="AH77" s="964"/>
      <c r="AI77" s="964"/>
      <c r="AJ77" s="914"/>
      <c r="AK77" s="965" t="s">
        <v>534</v>
      </c>
      <c r="AL77" s="964"/>
      <c r="AM77" s="964"/>
      <c r="AN77" s="964"/>
      <c r="AO77" s="914"/>
      <c r="AP77" s="965">
        <v>294</v>
      </c>
      <c r="AQ77" s="964"/>
      <c r="AR77" s="964"/>
      <c r="AS77" s="964"/>
      <c r="AT77" s="914"/>
      <c r="AU77" s="965">
        <v>208</v>
      </c>
      <c r="AV77" s="964"/>
      <c r="AW77" s="964"/>
      <c r="AX77" s="964"/>
      <c r="AY77" s="914"/>
      <c r="AZ77" s="961"/>
      <c r="BA77" s="961"/>
      <c r="BB77" s="961"/>
      <c r="BC77" s="961"/>
      <c r="BD77" s="962"/>
      <c r="BE77" s="263"/>
      <c r="BF77" s="263"/>
      <c r="BG77" s="263"/>
      <c r="BH77" s="263"/>
      <c r="BI77" s="263"/>
      <c r="BJ77" s="263"/>
      <c r="BK77" s="263"/>
      <c r="BL77" s="263"/>
      <c r="BM77" s="263"/>
      <c r="BN77" s="263"/>
      <c r="BO77" s="263"/>
      <c r="BP77" s="263"/>
      <c r="BQ77" s="260">
        <v>71</v>
      </c>
      <c r="BR77" s="265"/>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4"/>
    </row>
    <row r="78" spans="1:131" s="245" customFormat="1" ht="26.25" customHeight="1" x14ac:dyDescent="0.15">
      <c r="A78" s="259">
        <v>11</v>
      </c>
      <c r="B78" s="957" t="s">
        <v>611</v>
      </c>
      <c r="C78" s="958"/>
      <c r="D78" s="958"/>
      <c r="E78" s="958"/>
      <c r="F78" s="958"/>
      <c r="G78" s="958"/>
      <c r="H78" s="958"/>
      <c r="I78" s="958"/>
      <c r="J78" s="958"/>
      <c r="K78" s="958"/>
      <c r="L78" s="958"/>
      <c r="M78" s="958"/>
      <c r="N78" s="958"/>
      <c r="O78" s="958"/>
      <c r="P78" s="959"/>
      <c r="Q78" s="960">
        <v>759</v>
      </c>
      <c r="R78" s="915"/>
      <c r="S78" s="915"/>
      <c r="T78" s="915"/>
      <c r="U78" s="915"/>
      <c r="V78" s="915">
        <v>759</v>
      </c>
      <c r="W78" s="915"/>
      <c r="X78" s="915"/>
      <c r="Y78" s="915"/>
      <c r="Z78" s="915"/>
      <c r="AA78" s="915" t="s">
        <v>628</v>
      </c>
      <c r="AB78" s="915"/>
      <c r="AC78" s="915"/>
      <c r="AD78" s="915"/>
      <c r="AE78" s="915"/>
      <c r="AF78" s="915">
        <v>0</v>
      </c>
      <c r="AG78" s="915"/>
      <c r="AH78" s="915"/>
      <c r="AI78" s="915"/>
      <c r="AJ78" s="915"/>
      <c r="AK78" s="915" t="s">
        <v>534</v>
      </c>
      <c r="AL78" s="915"/>
      <c r="AM78" s="915"/>
      <c r="AN78" s="915"/>
      <c r="AO78" s="915"/>
      <c r="AP78" s="915">
        <v>4377</v>
      </c>
      <c r="AQ78" s="915"/>
      <c r="AR78" s="915"/>
      <c r="AS78" s="915"/>
      <c r="AT78" s="915"/>
      <c r="AU78" s="915">
        <v>1610</v>
      </c>
      <c r="AV78" s="915"/>
      <c r="AW78" s="915"/>
      <c r="AX78" s="915"/>
      <c r="AY78" s="915"/>
      <c r="AZ78" s="961"/>
      <c r="BA78" s="961"/>
      <c r="BB78" s="961"/>
      <c r="BC78" s="961"/>
      <c r="BD78" s="962"/>
      <c r="BE78" s="263"/>
      <c r="BF78" s="263"/>
      <c r="BG78" s="263"/>
      <c r="BH78" s="263"/>
      <c r="BI78" s="263"/>
      <c r="BJ78" s="266"/>
      <c r="BK78" s="266"/>
      <c r="BL78" s="266"/>
      <c r="BM78" s="266"/>
      <c r="BN78" s="266"/>
      <c r="BO78" s="263"/>
      <c r="BP78" s="263"/>
      <c r="BQ78" s="260">
        <v>72</v>
      </c>
      <c r="BR78" s="265"/>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4"/>
    </row>
    <row r="79" spans="1:131" s="245" customFormat="1" ht="26.25" customHeight="1" x14ac:dyDescent="0.15">
      <c r="A79" s="259">
        <v>12</v>
      </c>
      <c r="B79" s="957" t="s">
        <v>612</v>
      </c>
      <c r="C79" s="958"/>
      <c r="D79" s="958"/>
      <c r="E79" s="958"/>
      <c r="F79" s="958"/>
      <c r="G79" s="958"/>
      <c r="H79" s="958"/>
      <c r="I79" s="958"/>
      <c r="J79" s="958"/>
      <c r="K79" s="958"/>
      <c r="L79" s="958"/>
      <c r="M79" s="958"/>
      <c r="N79" s="958"/>
      <c r="O79" s="958"/>
      <c r="P79" s="959"/>
      <c r="Q79" s="960">
        <v>1069</v>
      </c>
      <c r="R79" s="915"/>
      <c r="S79" s="915"/>
      <c r="T79" s="915"/>
      <c r="U79" s="915"/>
      <c r="V79" s="915">
        <v>1042</v>
      </c>
      <c r="W79" s="915"/>
      <c r="X79" s="915"/>
      <c r="Y79" s="915"/>
      <c r="Z79" s="915"/>
      <c r="AA79" s="915">
        <v>28</v>
      </c>
      <c r="AB79" s="915"/>
      <c r="AC79" s="915"/>
      <c r="AD79" s="915"/>
      <c r="AE79" s="915"/>
      <c r="AF79" s="915">
        <v>28</v>
      </c>
      <c r="AG79" s="915"/>
      <c r="AH79" s="915"/>
      <c r="AI79" s="915"/>
      <c r="AJ79" s="915"/>
      <c r="AK79" s="915">
        <v>11</v>
      </c>
      <c r="AL79" s="915"/>
      <c r="AM79" s="915"/>
      <c r="AN79" s="915"/>
      <c r="AO79" s="915"/>
      <c r="AP79" s="915" t="s">
        <v>534</v>
      </c>
      <c r="AQ79" s="915"/>
      <c r="AR79" s="915"/>
      <c r="AS79" s="915"/>
      <c r="AT79" s="915"/>
      <c r="AU79" s="915" t="s">
        <v>534</v>
      </c>
      <c r="AV79" s="915"/>
      <c r="AW79" s="915"/>
      <c r="AX79" s="915"/>
      <c r="AY79" s="915"/>
      <c r="AZ79" s="961"/>
      <c r="BA79" s="961"/>
      <c r="BB79" s="961"/>
      <c r="BC79" s="961"/>
      <c r="BD79" s="962"/>
      <c r="BE79" s="263"/>
      <c r="BF79" s="263"/>
      <c r="BG79" s="263"/>
      <c r="BH79" s="263"/>
      <c r="BI79" s="263"/>
      <c r="BJ79" s="266"/>
      <c r="BK79" s="266"/>
      <c r="BL79" s="266"/>
      <c r="BM79" s="266"/>
      <c r="BN79" s="266"/>
      <c r="BO79" s="263"/>
      <c r="BP79" s="263"/>
      <c r="BQ79" s="260">
        <v>73</v>
      </c>
      <c r="BR79" s="265"/>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4"/>
    </row>
    <row r="80" spans="1:131" s="245" customFormat="1" ht="26.25" customHeight="1" x14ac:dyDescent="0.15">
      <c r="A80" s="259">
        <v>13</v>
      </c>
      <c r="B80" s="957" t="s">
        <v>613</v>
      </c>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3"/>
      <c r="BF80" s="263"/>
      <c r="BG80" s="263"/>
      <c r="BH80" s="263"/>
      <c r="BI80" s="263"/>
      <c r="BJ80" s="263"/>
      <c r="BK80" s="263"/>
      <c r="BL80" s="263"/>
      <c r="BM80" s="263"/>
      <c r="BN80" s="263"/>
      <c r="BO80" s="263"/>
      <c r="BP80" s="263"/>
      <c r="BQ80" s="260">
        <v>74</v>
      </c>
      <c r="BR80" s="265"/>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4"/>
    </row>
    <row r="81" spans="1:131" s="245" customFormat="1" ht="26.25" customHeight="1" x14ac:dyDescent="0.15">
      <c r="A81" s="259">
        <v>14</v>
      </c>
      <c r="B81" s="957" t="s">
        <v>603</v>
      </c>
      <c r="C81" s="958"/>
      <c r="D81" s="958"/>
      <c r="E81" s="958"/>
      <c r="F81" s="958"/>
      <c r="G81" s="958"/>
      <c r="H81" s="958"/>
      <c r="I81" s="958"/>
      <c r="J81" s="958"/>
      <c r="K81" s="958"/>
      <c r="L81" s="958"/>
      <c r="M81" s="958"/>
      <c r="N81" s="958"/>
      <c r="O81" s="958"/>
      <c r="P81" s="959"/>
      <c r="Q81" s="960">
        <v>1097</v>
      </c>
      <c r="R81" s="915"/>
      <c r="S81" s="915"/>
      <c r="T81" s="915"/>
      <c r="U81" s="915"/>
      <c r="V81" s="915">
        <v>1024</v>
      </c>
      <c r="W81" s="915"/>
      <c r="X81" s="915"/>
      <c r="Y81" s="915"/>
      <c r="Z81" s="915"/>
      <c r="AA81" s="915">
        <v>73</v>
      </c>
      <c r="AB81" s="915"/>
      <c r="AC81" s="915"/>
      <c r="AD81" s="915"/>
      <c r="AE81" s="915"/>
      <c r="AF81" s="915">
        <v>73</v>
      </c>
      <c r="AG81" s="915"/>
      <c r="AH81" s="915"/>
      <c r="AI81" s="915"/>
      <c r="AJ81" s="915"/>
      <c r="AK81" s="915">
        <v>141</v>
      </c>
      <c r="AL81" s="915"/>
      <c r="AM81" s="915"/>
      <c r="AN81" s="915"/>
      <c r="AO81" s="915"/>
      <c r="AP81" s="915" t="s">
        <v>534</v>
      </c>
      <c r="AQ81" s="915"/>
      <c r="AR81" s="915"/>
      <c r="AS81" s="915"/>
      <c r="AT81" s="915"/>
      <c r="AU81" s="915" t="s">
        <v>534</v>
      </c>
      <c r="AV81" s="915"/>
      <c r="AW81" s="915"/>
      <c r="AX81" s="915"/>
      <c r="AY81" s="915"/>
      <c r="AZ81" s="961"/>
      <c r="BA81" s="961"/>
      <c r="BB81" s="961"/>
      <c r="BC81" s="961"/>
      <c r="BD81" s="962"/>
      <c r="BE81" s="263"/>
      <c r="BF81" s="263"/>
      <c r="BG81" s="263"/>
      <c r="BH81" s="263"/>
      <c r="BI81" s="263"/>
      <c r="BJ81" s="263"/>
      <c r="BK81" s="263"/>
      <c r="BL81" s="263"/>
      <c r="BM81" s="263"/>
      <c r="BN81" s="263"/>
      <c r="BO81" s="263"/>
      <c r="BP81" s="263"/>
      <c r="BQ81" s="260">
        <v>75</v>
      </c>
      <c r="BR81" s="265"/>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4"/>
    </row>
    <row r="82" spans="1:131" s="245" customFormat="1" ht="26.25" customHeight="1" x14ac:dyDescent="0.15">
      <c r="A82" s="259">
        <v>15</v>
      </c>
      <c r="B82" s="957" t="s">
        <v>614</v>
      </c>
      <c r="C82" s="958"/>
      <c r="D82" s="958"/>
      <c r="E82" s="958"/>
      <c r="F82" s="958"/>
      <c r="G82" s="958"/>
      <c r="H82" s="958"/>
      <c r="I82" s="958"/>
      <c r="J82" s="958"/>
      <c r="K82" s="958"/>
      <c r="L82" s="958"/>
      <c r="M82" s="958"/>
      <c r="N82" s="958"/>
      <c r="O82" s="958"/>
      <c r="P82" s="959"/>
      <c r="Q82" s="960">
        <v>293449</v>
      </c>
      <c r="R82" s="915"/>
      <c r="S82" s="915"/>
      <c r="T82" s="915"/>
      <c r="U82" s="915"/>
      <c r="V82" s="915">
        <v>280469</v>
      </c>
      <c r="W82" s="915"/>
      <c r="X82" s="915"/>
      <c r="Y82" s="915"/>
      <c r="Z82" s="915"/>
      <c r="AA82" s="915">
        <v>12980</v>
      </c>
      <c r="AB82" s="915"/>
      <c r="AC82" s="915"/>
      <c r="AD82" s="915"/>
      <c r="AE82" s="915"/>
      <c r="AF82" s="915">
        <v>12980</v>
      </c>
      <c r="AG82" s="915"/>
      <c r="AH82" s="915"/>
      <c r="AI82" s="915"/>
      <c r="AJ82" s="915"/>
      <c r="AK82" s="915">
        <v>723</v>
      </c>
      <c r="AL82" s="915"/>
      <c r="AM82" s="915"/>
      <c r="AN82" s="915"/>
      <c r="AO82" s="915"/>
      <c r="AP82" s="915" t="s">
        <v>534</v>
      </c>
      <c r="AQ82" s="915"/>
      <c r="AR82" s="915"/>
      <c r="AS82" s="915"/>
      <c r="AT82" s="915"/>
      <c r="AU82" s="915" t="s">
        <v>534</v>
      </c>
      <c r="AV82" s="915"/>
      <c r="AW82" s="915"/>
      <c r="AX82" s="915"/>
      <c r="AY82" s="915"/>
      <c r="AZ82" s="961"/>
      <c r="BA82" s="961"/>
      <c r="BB82" s="961"/>
      <c r="BC82" s="961"/>
      <c r="BD82" s="962"/>
      <c r="BE82" s="263"/>
      <c r="BF82" s="263"/>
      <c r="BG82" s="263"/>
      <c r="BH82" s="263"/>
      <c r="BI82" s="263"/>
      <c r="BJ82" s="263"/>
      <c r="BK82" s="263"/>
      <c r="BL82" s="263"/>
      <c r="BM82" s="263"/>
      <c r="BN82" s="263"/>
      <c r="BO82" s="263"/>
      <c r="BP82" s="263"/>
      <c r="BQ82" s="260">
        <v>76</v>
      </c>
      <c r="BR82" s="265"/>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4"/>
    </row>
    <row r="83" spans="1:131" s="245" customFormat="1" ht="26.25" customHeight="1" x14ac:dyDescent="0.15">
      <c r="A83" s="259">
        <v>16</v>
      </c>
      <c r="B83" s="957" t="s">
        <v>615</v>
      </c>
      <c r="C83" s="958"/>
      <c r="D83" s="958"/>
      <c r="E83" s="958"/>
      <c r="F83" s="958"/>
      <c r="G83" s="958"/>
      <c r="H83" s="958"/>
      <c r="I83" s="958"/>
      <c r="J83" s="958"/>
      <c r="K83" s="958"/>
      <c r="L83" s="958"/>
      <c r="M83" s="958"/>
      <c r="N83" s="958"/>
      <c r="O83" s="958"/>
      <c r="P83" s="959"/>
      <c r="Q83" s="960">
        <v>394</v>
      </c>
      <c r="R83" s="915"/>
      <c r="S83" s="915"/>
      <c r="T83" s="915"/>
      <c r="U83" s="915"/>
      <c r="V83" s="915">
        <v>183</v>
      </c>
      <c r="W83" s="915"/>
      <c r="X83" s="915"/>
      <c r="Y83" s="915"/>
      <c r="Z83" s="915"/>
      <c r="AA83" s="915">
        <v>211</v>
      </c>
      <c r="AB83" s="915"/>
      <c r="AC83" s="915"/>
      <c r="AD83" s="915"/>
      <c r="AE83" s="915"/>
      <c r="AF83" s="915">
        <v>211</v>
      </c>
      <c r="AG83" s="915"/>
      <c r="AH83" s="915"/>
      <c r="AI83" s="915"/>
      <c r="AJ83" s="915"/>
      <c r="AK83" s="915">
        <v>4</v>
      </c>
      <c r="AL83" s="915"/>
      <c r="AM83" s="915"/>
      <c r="AN83" s="915"/>
      <c r="AO83" s="915"/>
      <c r="AP83" s="915" t="s">
        <v>534</v>
      </c>
      <c r="AQ83" s="915"/>
      <c r="AR83" s="915"/>
      <c r="AS83" s="915"/>
      <c r="AT83" s="915"/>
      <c r="AU83" s="915" t="s">
        <v>534</v>
      </c>
      <c r="AV83" s="915"/>
      <c r="AW83" s="915"/>
      <c r="AX83" s="915"/>
      <c r="AY83" s="915"/>
      <c r="AZ83" s="961"/>
      <c r="BA83" s="961"/>
      <c r="BB83" s="961"/>
      <c r="BC83" s="961"/>
      <c r="BD83" s="962"/>
      <c r="BE83" s="263"/>
      <c r="BF83" s="263"/>
      <c r="BG83" s="263"/>
      <c r="BH83" s="263"/>
      <c r="BI83" s="263"/>
      <c r="BJ83" s="263"/>
      <c r="BK83" s="263"/>
      <c r="BL83" s="263"/>
      <c r="BM83" s="263"/>
      <c r="BN83" s="263"/>
      <c r="BO83" s="263"/>
      <c r="BP83" s="263"/>
      <c r="BQ83" s="260">
        <v>77</v>
      </c>
      <c r="BR83" s="265"/>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4"/>
    </row>
    <row r="84" spans="1:131" s="245" customFormat="1" ht="26.25" customHeight="1" x14ac:dyDescent="0.15">
      <c r="A84" s="259">
        <v>17</v>
      </c>
      <c r="B84" s="957" t="s">
        <v>616</v>
      </c>
      <c r="C84" s="958"/>
      <c r="D84" s="958"/>
      <c r="E84" s="958"/>
      <c r="F84" s="958"/>
      <c r="G84" s="958"/>
      <c r="H84" s="958"/>
      <c r="I84" s="958"/>
      <c r="J84" s="958"/>
      <c r="K84" s="958"/>
      <c r="L84" s="958"/>
      <c r="M84" s="958"/>
      <c r="N84" s="958"/>
      <c r="O84" s="958"/>
      <c r="P84" s="959"/>
      <c r="Q84" s="960">
        <v>194</v>
      </c>
      <c r="R84" s="915"/>
      <c r="S84" s="915"/>
      <c r="T84" s="915"/>
      <c r="U84" s="915"/>
      <c r="V84" s="915">
        <v>191</v>
      </c>
      <c r="W84" s="915"/>
      <c r="X84" s="915"/>
      <c r="Y84" s="915"/>
      <c r="Z84" s="915"/>
      <c r="AA84" s="915">
        <v>3</v>
      </c>
      <c r="AB84" s="915"/>
      <c r="AC84" s="915"/>
      <c r="AD84" s="915"/>
      <c r="AE84" s="915"/>
      <c r="AF84" s="915">
        <v>3</v>
      </c>
      <c r="AG84" s="915"/>
      <c r="AH84" s="915"/>
      <c r="AI84" s="915"/>
      <c r="AJ84" s="915"/>
      <c r="AK84" s="915" t="s">
        <v>534</v>
      </c>
      <c r="AL84" s="915"/>
      <c r="AM84" s="915"/>
      <c r="AN84" s="915"/>
      <c r="AO84" s="915"/>
      <c r="AP84" s="915" t="s">
        <v>534</v>
      </c>
      <c r="AQ84" s="915"/>
      <c r="AR84" s="915"/>
      <c r="AS84" s="915"/>
      <c r="AT84" s="915"/>
      <c r="AU84" s="915" t="s">
        <v>534</v>
      </c>
      <c r="AV84" s="915"/>
      <c r="AW84" s="915"/>
      <c r="AX84" s="915"/>
      <c r="AY84" s="915"/>
      <c r="AZ84" s="961"/>
      <c r="BA84" s="961"/>
      <c r="BB84" s="961"/>
      <c r="BC84" s="961"/>
      <c r="BD84" s="962"/>
      <c r="BE84" s="263"/>
      <c r="BF84" s="263"/>
      <c r="BG84" s="263"/>
      <c r="BH84" s="263"/>
      <c r="BI84" s="263"/>
      <c r="BJ84" s="263"/>
      <c r="BK84" s="263"/>
      <c r="BL84" s="263"/>
      <c r="BM84" s="263"/>
      <c r="BN84" s="263"/>
      <c r="BO84" s="263"/>
      <c r="BP84" s="263"/>
      <c r="BQ84" s="260">
        <v>78</v>
      </c>
      <c r="BR84" s="265"/>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4"/>
    </row>
    <row r="85" spans="1:131" s="245" customFormat="1" ht="26.25" customHeight="1" x14ac:dyDescent="0.15">
      <c r="A85" s="259">
        <v>18</v>
      </c>
      <c r="B85" s="957" t="s">
        <v>617</v>
      </c>
      <c r="C85" s="958"/>
      <c r="D85" s="958"/>
      <c r="E85" s="958"/>
      <c r="F85" s="958"/>
      <c r="G85" s="958"/>
      <c r="H85" s="958"/>
      <c r="I85" s="958"/>
      <c r="J85" s="958"/>
      <c r="K85" s="958"/>
      <c r="L85" s="958"/>
      <c r="M85" s="958"/>
      <c r="N85" s="958"/>
      <c r="O85" s="958"/>
      <c r="P85" s="959"/>
      <c r="Q85" s="960">
        <v>1734</v>
      </c>
      <c r="R85" s="915"/>
      <c r="S85" s="915"/>
      <c r="T85" s="915"/>
      <c r="U85" s="915"/>
      <c r="V85" s="915">
        <v>1652</v>
      </c>
      <c r="W85" s="915"/>
      <c r="X85" s="915"/>
      <c r="Y85" s="915"/>
      <c r="Z85" s="915"/>
      <c r="AA85" s="915">
        <v>82</v>
      </c>
      <c r="AB85" s="915"/>
      <c r="AC85" s="915"/>
      <c r="AD85" s="915"/>
      <c r="AE85" s="915"/>
      <c r="AF85" s="915">
        <v>2</v>
      </c>
      <c r="AG85" s="915"/>
      <c r="AH85" s="915"/>
      <c r="AI85" s="915"/>
      <c r="AJ85" s="915"/>
      <c r="AK85" s="915" t="s">
        <v>534</v>
      </c>
      <c r="AL85" s="915"/>
      <c r="AM85" s="915"/>
      <c r="AN85" s="915"/>
      <c r="AO85" s="915"/>
      <c r="AP85" s="915" t="s">
        <v>534</v>
      </c>
      <c r="AQ85" s="915"/>
      <c r="AR85" s="915"/>
      <c r="AS85" s="915"/>
      <c r="AT85" s="915"/>
      <c r="AU85" s="915" t="s">
        <v>534</v>
      </c>
      <c r="AV85" s="915"/>
      <c r="AW85" s="915"/>
      <c r="AX85" s="915"/>
      <c r="AY85" s="915"/>
      <c r="AZ85" s="961"/>
      <c r="BA85" s="961"/>
      <c r="BB85" s="961"/>
      <c r="BC85" s="961"/>
      <c r="BD85" s="962"/>
      <c r="BE85" s="263"/>
      <c r="BF85" s="263"/>
      <c r="BG85" s="263"/>
      <c r="BH85" s="263"/>
      <c r="BI85" s="263"/>
      <c r="BJ85" s="263"/>
      <c r="BK85" s="263"/>
      <c r="BL85" s="263"/>
      <c r="BM85" s="263"/>
      <c r="BN85" s="263"/>
      <c r="BO85" s="263"/>
      <c r="BP85" s="263"/>
      <c r="BQ85" s="260">
        <v>79</v>
      </c>
      <c r="BR85" s="265"/>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4"/>
    </row>
    <row r="86" spans="1:131" s="245" customFormat="1" ht="26.25" customHeight="1" x14ac:dyDescent="0.15">
      <c r="A86" s="259">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3"/>
      <c r="BF86" s="263"/>
      <c r="BG86" s="263"/>
      <c r="BH86" s="263"/>
      <c r="BI86" s="263"/>
      <c r="BJ86" s="263"/>
      <c r="BK86" s="263"/>
      <c r="BL86" s="263"/>
      <c r="BM86" s="263"/>
      <c r="BN86" s="263"/>
      <c r="BO86" s="263"/>
      <c r="BP86" s="263"/>
      <c r="BQ86" s="260">
        <v>80</v>
      </c>
      <c r="BR86" s="265"/>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4"/>
    </row>
    <row r="87" spans="1:131" s="245" customFormat="1" ht="26.25" customHeight="1" x14ac:dyDescent="0.15">
      <c r="A87" s="267">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3"/>
      <c r="BF87" s="263"/>
      <c r="BG87" s="263"/>
      <c r="BH87" s="263"/>
      <c r="BI87" s="263"/>
      <c r="BJ87" s="263"/>
      <c r="BK87" s="263"/>
      <c r="BL87" s="263"/>
      <c r="BM87" s="263"/>
      <c r="BN87" s="263"/>
      <c r="BO87" s="263"/>
      <c r="BP87" s="263"/>
      <c r="BQ87" s="260">
        <v>81</v>
      </c>
      <c r="BR87" s="265"/>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4"/>
    </row>
    <row r="88" spans="1:131" s="245" customFormat="1" ht="26.25" customHeight="1" thickBot="1" x14ac:dyDescent="0.2">
      <c r="A88" s="262" t="s">
        <v>397</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14024</v>
      </c>
      <c r="AG88" s="926"/>
      <c r="AH88" s="926"/>
      <c r="AI88" s="926"/>
      <c r="AJ88" s="926"/>
      <c r="AK88" s="923"/>
      <c r="AL88" s="923"/>
      <c r="AM88" s="923"/>
      <c r="AN88" s="923"/>
      <c r="AO88" s="923"/>
      <c r="AP88" s="926">
        <v>5660</v>
      </c>
      <c r="AQ88" s="926"/>
      <c r="AR88" s="926"/>
      <c r="AS88" s="926"/>
      <c r="AT88" s="926"/>
      <c r="AU88" s="926">
        <v>2049</v>
      </c>
      <c r="AV88" s="926"/>
      <c r="AW88" s="926"/>
      <c r="AX88" s="926"/>
      <c r="AY88" s="926"/>
      <c r="AZ88" s="931"/>
      <c r="BA88" s="931"/>
      <c r="BB88" s="931"/>
      <c r="BC88" s="931"/>
      <c r="BD88" s="932"/>
      <c r="BE88" s="263"/>
      <c r="BF88" s="263"/>
      <c r="BG88" s="263"/>
      <c r="BH88" s="263"/>
      <c r="BI88" s="263"/>
      <c r="BJ88" s="263"/>
      <c r="BK88" s="263"/>
      <c r="BL88" s="263"/>
      <c r="BM88" s="263"/>
      <c r="BN88" s="263"/>
      <c r="BO88" s="263"/>
      <c r="BP88" s="263"/>
      <c r="BQ88" s="260">
        <v>82</v>
      </c>
      <c r="BR88" s="265"/>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397</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92</v>
      </c>
      <c r="CS102" s="934"/>
      <c r="CT102" s="934"/>
      <c r="CU102" s="934"/>
      <c r="CV102" s="977"/>
      <c r="CW102" s="976">
        <v>34</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435</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436</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4" customFormat="1" ht="26.25" customHeight="1" x14ac:dyDescent="0.15">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312</v>
      </c>
      <c r="AG109" s="979"/>
      <c r="AH109" s="979"/>
      <c r="AI109" s="979"/>
      <c r="AJ109" s="980"/>
      <c r="AK109" s="978" t="s">
        <v>311</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312</v>
      </c>
      <c r="BW109" s="979"/>
      <c r="BX109" s="979"/>
      <c r="BY109" s="979"/>
      <c r="BZ109" s="980"/>
      <c r="CA109" s="978" t="s">
        <v>311</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312</v>
      </c>
      <c r="DM109" s="979"/>
      <c r="DN109" s="979"/>
      <c r="DO109" s="979"/>
      <c r="DP109" s="980"/>
      <c r="DQ109" s="978" t="s">
        <v>311</v>
      </c>
      <c r="DR109" s="979"/>
      <c r="DS109" s="979"/>
      <c r="DT109" s="979"/>
      <c r="DU109" s="980"/>
      <c r="DV109" s="978" t="s">
        <v>441</v>
      </c>
      <c r="DW109" s="979"/>
      <c r="DX109" s="979"/>
      <c r="DY109" s="979"/>
      <c r="DZ109" s="981"/>
    </row>
    <row r="110" spans="1:131" s="244" customFormat="1" ht="26.25" customHeight="1" x14ac:dyDescent="0.15">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2587174</v>
      </c>
      <c r="AB110" s="986"/>
      <c r="AC110" s="986"/>
      <c r="AD110" s="986"/>
      <c r="AE110" s="987"/>
      <c r="AF110" s="988">
        <v>2516255</v>
      </c>
      <c r="AG110" s="986"/>
      <c r="AH110" s="986"/>
      <c r="AI110" s="986"/>
      <c r="AJ110" s="987"/>
      <c r="AK110" s="988">
        <v>2299246</v>
      </c>
      <c r="AL110" s="986"/>
      <c r="AM110" s="986"/>
      <c r="AN110" s="986"/>
      <c r="AO110" s="987"/>
      <c r="AP110" s="989">
        <v>23.2</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24072907</v>
      </c>
      <c r="BR110" s="1021"/>
      <c r="BS110" s="1021"/>
      <c r="BT110" s="1021"/>
      <c r="BU110" s="1021"/>
      <c r="BV110" s="1021">
        <v>22903436</v>
      </c>
      <c r="BW110" s="1021"/>
      <c r="BX110" s="1021"/>
      <c r="BY110" s="1021"/>
      <c r="BZ110" s="1021"/>
      <c r="CA110" s="1021">
        <v>22597026</v>
      </c>
      <c r="CB110" s="1021"/>
      <c r="CC110" s="1021"/>
      <c r="CD110" s="1021"/>
      <c r="CE110" s="1021"/>
      <c r="CF110" s="1035">
        <v>228.4</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447</v>
      </c>
      <c r="DH110" s="1021"/>
      <c r="DI110" s="1021"/>
      <c r="DJ110" s="1021"/>
      <c r="DK110" s="1021"/>
      <c r="DL110" s="1021" t="s">
        <v>447</v>
      </c>
      <c r="DM110" s="1021"/>
      <c r="DN110" s="1021"/>
      <c r="DO110" s="1021"/>
      <c r="DP110" s="1021"/>
      <c r="DQ110" s="1021" t="s">
        <v>448</v>
      </c>
      <c r="DR110" s="1021"/>
      <c r="DS110" s="1021"/>
      <c r="DT110" s="1021"/>
      <c r="DU110" s="1021"/>
      <c r="DV110" s="1022" t="s">
        <v>175</v>
      </c>
      <c r="DW110" s="1022"/>
      <c r="DX110" s="1022"/>
      <c r="DY110" s="1022"/>
      <c r="DZ110" s="1023"/>
    </row>
    <row r="111" spans="1:131" s="244" customFormat="1" ht="26.25" customHeight="1" x14ac:dyDescent="0.15">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450</v>
      </c>
      <c r="AB111" s="1028"/>
      <c r="AC111" s="1028"/>
      <c r="AD111" s="1028"/>
      <c r="AE111" s="1029"/>
      <c r="AF111" s="1030" t="s">
        <v>447</v>
      </c>
      <c r="AG111" s="1028"/>
      <c r="AH111" s="1028"/>
      <c r="AI111" s="1028"/>
      <c r="AJ111" s="1029"/>
      <c r="AK111" s="1030" t="s">
        <v>451</v>
      </c>
      <c r="AL111" s="1028"/>
      <c r="AM111" s="1028"/>
      <c r="AN111" s="1028"/>
      <c r="AO111" s="1029"/>
      <c r="AP111" s="1031" t="s">
        <v>447</v>
      </c>
      <c r="AQ111" s="1032"/>
      <c r="AR111" s="1032"/>
      <c r="AS111" s="1032"/>
      <c r="AT111" s="1033"/>
      <c r="AU111" s="994"/>
      <c r="AV111" s="995"/>
      <c r="AW111" s="995"/>
      <c r="AX111" s="995"/>
      <c r="AY111" s="995"/>
      <c r="AZ111" s="1043" t="s">
        <v>452</v>
      </c>
      <c r="BA111" s="1044"/>
      <c r="BB111" s="1044"/>
      <c r="BC111" s="1044"/>
      <c r="BD111" s="1044"/>
      <c r="BE111" s="1044"/>
      <c r="BF111" s="1044"/>
      <c r="BG111" s="1044"/>
      <c r="BH111" s="1044"/>
      <c r="BI111" s="1044"/>
      <c r="BJ111" s="1044"/>
      <c r="BK111" s="1044"/>
      <c r="BL111" s="1044"/>
      <c r="BM111" s="1044"/>
      <c r="BN111" s="1044"/>
      <c r="BO111" s="1044"/>
      <c r="BP111" s="1045"/>
      <c r="BQ111" s="1013">
        <v>11750</v>
      </c>
      <c r="BR111" s="1014"/>
      <c r="BS111" s="1014"/>
      <c r="BT111" s="1014"/>
      <c r="BU111" s="1014"/>
      <c r="BV111" s="1014" t="s">
        <v>453</v>
      </c>
      <c r="BW111" s="1014"/>
      <c r="BX111" s="1014"/>
      <c r="BY111" s="1014"/>
      <c r="BZ111" s="1014"/>
      <c r="CA111" s="1014">
        <v>92083</v>
      </c>
      <c r="CB111" s="1014"/>
      <c r="CC111" s="1014"/>
      <c r="CD111" s="1014"/>
      <c r="CE111" s="1014"/>
      <c r="CF111" s="1008">
        <v>0.9</v>
      </c>
      <c r="CG111" s="1009"/>
      <c r="CH111" s="1009"/>
      <c r="CI111" s="1009"/>
      <c r="CJ111" s="1009"/>
      <c r="CK111" s="1039"/>
      <c r="CL111" s="1040"/>
      <c r="CM111" s="1010" t="s">
        <v>454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447</v>
      </c>
      <c r="DH111" s="1014"/>
      <c r="DI111" s="1014"/>
      <c r="DJ111" s="1014"/>
      <c r="DK111" s="1014"/>
      <c r="DL111" s="1014" t="s">
        <v>455</v>
      </c>
      <c r="DM111" s="1014"/>
      <c r="DN111" s="1014"/>
      <c r="DO111" s="1014"/>
      <c r="DP111" s="1014"/>
      <c r="DQ111" s="1014" t="s">
        <v>453</v>
      </c>
      <c r="DR111" s="1014"/>
      <c r="DS111" s="1014"/>
      <c r="DT111" s="1014"/>
      <c r="DU111" s="1014"/>
      <c r="DV111" s="1015" t="s">
        <v>453</v>
      </c>
      <c r="DW111" s="1015"/>
      <c r="DX111" s="1015"/>
      <c r="DY111" s="1015"/>
      <c r="DZ111" s="1016"/>
    </row>
    <row r="112" spans="1:131" s="244" customFormat="1" ht="26.25" customHeight="1" x14ac:dyDescent="0.15">
      <c r="A112" s="1046" t="s">
        <v>456</v>
      </c>
      <c r="B112" s="1047"/>
      <c r="C112" s="1044" t="s">
        <v>457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447</v>
      </c>
      <c r="AB112" s="1053"/>
      <c r="AC112" s="1053"/>
      <c r="AD112" s="1053"/>
      <c r="AE112" s="1054"/>
      <c r="AF112" s="1055" t="s">
        <v>447</v>
      </c>
      <c r="AG112" s="1053"/>
      <c r="AH112" s="1053"/>
      <c r="AI112" s="1053"/>
      <c r="AJ112" s="1054"/>
      <c r="AK112" s="1055" t="s">
        <v>455</v>
      </c>
      <c r="AL112" s="1053"/>
      <c r="AM112" s="1053"/>
      <c r="AN112" s="1053"/>
      <c r="AO112" s="1054"/>
      <c r="AP112" s="1056" t="s">
        <v>448</v>
      </c>
      <c r="AQ112" s="1057"/>
      <c r="AR112" s="1057"/>
      <c r="AS112" s="1057"/>
      <c r="AT112" s="1058"/>
      <c r="AU112" s="994"/>
      <c r="AV112" s="995"/>
      <c r="AW112" s="995"/>
      <c r="AX112" s="995"/>
      <c r="AY112" s="995"/>
      <c r="AZ112" s="1043" t="s">
        <v>458</v>
      </c>
      <c r="BA112" s="1044"/>
      <c r="BB112" s="1044"/>
      <c r="BC112" s="1044"/>
      <c r="BD112" s="1044"/>
      <c r="BE112" s="1044"/>
      <c r="BF112" s="1044"/>
      <c r="BG112" s="1044"/>
      <c r="BH112" s="1044"/>
      <c r="BI112" s="1044"/>
      <c r="BJ112" s="1044"/>
      <c r="BK112" s="1044"/>
      <c r="BL112" s="1044"/>
      <c r="BM112" s="1044"/>
      <c r="BN112" s="1044"/>
      <c r="BO112" s="1044"/>
      <c r="BP112" s="1045"/>
      <c r="BQ112" s="1013">
        <v>8995858</v>
      </c>
      <c r="BR112" s="1014"/>
      <c r="BS112" s="1014"/>
      <c r="BT112" s="1014"/>
      <c r="BU112" s="1014"/>
      <c r="BV112" s="1014">
        <v>6989268</v>
      </c>
      <c r="BW112" s="1014"/>
      <c r="BX112" s="1014"/>
      <c r="BY112" s="1014"/>
      <c r="BZ112" s="1014"/>
      <c r="CA112" s="1014">
        <v>6703947</v>
      </c>
      <c r="CB112" s="1014"/>
      <c r="CC112" s="1014"/>
      <c r="CD112" s="1014"/>
      <c r="CE112" s="1014"/>
      <c r="CF112" s="1008">
        <v>67.8</v>
      </c>
      <c r="CG112" s="1009"/>
      <c r="CH112" s="1009"/>
      <c r="CI112" s="1009"/>
      <c r="CJ112" s="1009"/>
      <c r="CK112" s="1039"/>
      <c r="CL112" s="1040"/>
      <c r="CM112" s="1010" t="s">
        <v>459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448</v>
      </c>
      <c r="DH112" s="1014"/>
      <c r="DI112" s="1014"/>
      <c r="DJ112" s="1014"/>
      <c r="DK112" s="1014"/>
      <c r="DL112" s="1014" t="s">
        <v>448</v>
      </c>
      <c r="DM112" s="1014"/>
      <c r="DN112" s="1014"/>
      <c r="DO112" s="1014"/>
      <c r="DP112" s="1014"/>
      <c r="DQ112" s="1014" t="s">
        <v>447</v>
      </c>
      <c r="DR112" s="1014"/>
      <c r="DS112" s="1014"/>
      <c r="DT112" s="1014"/>
      <c r="DU112" s="1014"/>
      <c r="DV112" s="1015" t="s">
        <v>447</v>
      </c>
      <c r="DW112" s="1015"/>
      <c r="DX112" s="1015"/>
      <c r="DY112" s="1015"/>
      <c r="DZ112" s="1016"/>
    </row>
    <row r="113" spans="1:130" s="244" customFormat="1" ht="26.25" customHeight="1" x14ac:dyDescent="0.15">
      <c r="A113" s="1048"/>
      <c r="B113" s="1049"/>
      <c r="C113" s="1044" t="s">
        <v>460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608107</v>
      </c>
      <c r="AB113" s="1028"/>
      <c r="AC113" s="1028"/>
      <c r="AD113" s="1028"/>
      <c r="AE113" s="1029"/>
      <c r="AF113" s="1030">
        <v>571787</v>
      </c>
      <c r="AG113" s="1028"/>
      <c r="AH113" s="1028"/>
      <c r="AI113" s="1028"/>
      <c r="AJ113" s="1029"/>
      <c r="AK113" s="1030">
        <v>554760</v>
      </c>
      <c r="AL113" s="1028"/>
      <c r="AM113" s="1028"/>
      <c r="AN113" s="1028"/>
      <c r="AO113" s="1029"/>
      <c r="AP113" s="1031">
        <v>5.6</v>
      </c>
      <c r="AQ113" s="1032"/>
      <c r="AR113" s="1032"/>
      <c r="AS113" s="1032"/>
      <c r="AT113" s="1033"/>
      <c r="AU113" s="994"/>
      <c r="AV113" s="995"/>
      <c r="AW113" s="995"/>
      <c r="AX113" s="995"/>
      <c r="AY113" s="995"/>
      <c r="AZ113" s="1043" t="s">
        <v>461</v>
      </c>
      <c r="BA113" s="1044"/>
      <c r="BB113" s="1044"/>
      <c r="BC113" s="1044"/>
      <c r="BD113" s="1044"/>
      <c r="BE113" s="1044"/>
      <c r="BF113" s="1044"/>
      <c r="BG113" s="1044"/>
      <c r="BH113" s="1044"/>
      <c r="BI113" s="1044"/>
      <c r="BJ113" s="1044"/>
      <c r="BK113" s="1044"/>
      <c r="BL113" s="1044"/>
      <c r="BM113" s="1044"/>
      <c r="BN113" s="1044"/>
      <c r="BO113" s="1044"/>
      <c r="BP113" s="1045"/>
      <c r="BQ113" s="1013">
        <v>2315479</v>
      </c>
      <c r="BR113" s="1014"/>
      <c r="BS113" s="1014"/>
      <c r="BT113" s="1014"/>
      <c r="BU113" s="1014"/>
      <c r="BV113" s="1014">
        <v>2241710</v>
      </c>
      <c r="BW113" s="1014"/>
      <c r="BX113" s="1014"/>
      <c r="BY113" s="1014"/>
      <c r="BZ113" s="1014"/>
      <c r="CA113" s="1014">
        <v>2050252</v>
      </c>
      <c r="CB113" s="1014"/>
      <c r="CC113" s="1014"/>
      <c r="CD113" s="1014"/>
      <c r="CE113" s="1014"/>
      <c r="CF113" s="1008">
        <v>20.7</v>
      </c>
      <c r="CG113" s="1009"/>
      <c r="CH113" s="1009"/>
      <c r="CI113" s="1009"/>
      <c r="CJ113" s="1009"/>
      <c r="CK113" s="1039"/>
      <c r="CL113" s="1040"/>
      <c r="CM113" s="1010" t="s">
        <v>462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448</v>
      </c>
      <c r="DH113" s="1053"/>
      <c r="DI113" s="1053"/>
      <c r="DJ113" s="1053"/>
      <c r="DK113" s="1054"/>
      <c r="DL113" s="1055" t="s">
        <v>447</v>
      </c>
      <c r="DM113" s="1053"/>
      <c r="DN113" s="1053"/>
      <c r="DO113" s="1053"/>
      <c r="DP113" s="1054"/>
      <c r="DQ113" s="1055" t="s">
        <v>447</v>
      </c>
      <c r="DR113" s="1053"/>
      <c r="DS113" s="1053"/>
      <c r="DT113" s="1053"/>
      <c r="DU113" s="1054"/>
      <c r="DV113" s="1056" t="s">
        <v>455</v>
      </c>
      <c r="DW113" s="1057"/>
      <c r="DX113" s="1057"/>
      <c r="DY113" s="1057"/>
      <c r="DZ113" s="1058"/>
    </row>
    <row r="114" spans="1:130" s="244" customFormat="1" ht="26.25" customHeight="1" x14ac:dyDescent="0.15">
      <c r="A114" s="1048"/>
      <c r="B114" s="1049"/>
      <c r="C114" s="1044" t="s">
        <v>463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105951</v>
      </c>
      <c r="AB114" s="1053"/>
      <c r="AC114" s="1053"/>
      <c r="AD114" s="1053"/>
      <c r="AE114" s="1054"/>
      <c r="AF114" s="1055">
        <v>128999</v>
      </c>
      <c r="AG114" s="1053"/>
      <c r="AH114" s="1053"/>
      <c r="AI114" s="1053"/>
      <c r="AJ114" s="1054"/>
      <c r="AK114" s="1055">
        <v>207825</v>
      </c>
      <c r="AL114" s="1053"/>
      <c r="AM114" s="1053"/>
      <c r="AN114" s="1053"/>
      <c r="AO114" s="1054"/>
      <c r="AP114" s="1056">
        <v>2.1</v>
      </c>
      <c r="AQ114" s="1057"/>
      <c r="AR114" s="1057"/>
      <c r="AS114" s="1057"/>
      <c r="AT114" s="1058"/>
      <c r="AU114" s="994"/>
      <c r="AV114" s="995"/>
      <c r="AW114" s="995"/>
      <c r="AX114" s="995"/>
      <c r="AY114" s="995"/>
      <c r="AZ114" s="1043" t="s">
        <v>464</v>
      </c>
      <c r="BA114" s="1044"/>
      <c r="BB114" s="1044"/>
      <c r="BC114" s="1044"/>
      <c r="BD114" s="1044"/>
      <c r="BE114" s="1044"/>
      <c r="BF114" s="1044"/>
      <c r="BG114" s="1044"/>
      <c r="BH114" s="1044"/>
      <c r="BI114" s="1044"/>
      <c r="BJ114" s="1044"/>
      <c r="BK114" s="1044"/>
      <c r="BL114" s="1044"/>
      <c r="BM114" s="1044"/>
      <c r="BN114" s="1044"/>
      <c r="BO114" s="1044"/>
      <c r="BP114" s="1045"/>
      <c r="BQ114" s="1013">
        <v>3384977</v>
      </c>
      <c r="BR114" s="1014"/>
      <c r="BS114" s="1014"/>
      <c r="BT114" s="1014"/>
      <c r="BU114" s="1014"/>
      <c r="BV114" s="1014">
        <v>2841748</v>
      </c>
      <c r="BW114" s="1014"/>
      <c r="BX114" s="1014"/>
      <c r="BY114" s="1014"/>
      <c r="BZ114" s="1014"/>
      <c r="CA114" s="1014">
        <v>2928741</v>
      </c>
      <c r="CB114" s="1014"/>
      <c r="CC114" s="1014"/>
      <c r="CD114" s="1014"/>
      <c r="CE114" s="1014"/>
      <c r="CF114" s="1008">
        <v>29.6</v>
      </c>
      <c r="CG114" s="1009"/>
      <c r="CH114" s="1009"/>
      <c r="CI114" s="1009"/>
      <c r="CJ114" s="1009"/>
      <c r="CK114" s="1039"/>
      <c r="CL114" s="1040"/>
      <c r="CM114" s="1010" t="s">
        <v>465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453</v>
      </c>
      <c r="DH114" s="1053"/>
      <c r="DI114" s="1053"/>
      <c r="DJ114" s="1053"/>
      <c r="DK114" s="1054"/>
      <c r="DL114" s="1055" t="s">
        <v>453</v>
      </c>
      <c r="DM114" s="1053"/>
      <c r="DN114" s="1053"/>
      <c r="DO114" s="1053"/>
      <c r="DP114" s="1054"/>
      <c r="DQ114" s="1055" t="s">
        <v>447</v>
      </c>
      <c r="DR114" s="1053"/>
      <c r="DS114" s="1053"/>
      <c r="DT114" s="1053"/>
      <c r="DU114" s="1054"/>
      <c r="DV114" s="1056" t="s">
        <v>447</v>
      </c>
      <c r="DW114" s="1057"/>
      <c r="DX114" s="1057"/>
      <c r="DY114" s="1057"/>
      <c r="DZ114" s="1058"/>
    </row>
    <row r="115" spans="1:130" s="244" customFormat="1" ht="26.25" customHeight="1" x14ac:dyDescent="0.15">
      <c r="A115" s="1048"/>
      <c r="B115" s="1049"/>
      <c r="C115" s="1044" t="s">
        <v>466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28023</v>
      </c>
      <c r="AB115" s="1028"/>
      <c r="AC115" s="1028"/>
      <c r="AD115" s="1028"/>
      <c r="AE115" s="1029"/>
      <c r="AF115" s="1030">
        <v>11850</v>
      </c>
      <c r="AG115" s="1028"/>
      <c r="AH115" s="1028"/>
      <c r="AI115" s="1028"/>
      <c r="AJ115" s="1029"/>
      <c r="AK115" s="1030">
        <v>12007</v>
      </c>
      <c r="AL115" s="1028"/>
      <c r="AM115" s="1028"/>
      <c r="AN115" s="1028"/>
      <c r="AO115" s="1029"/>
      <c r="AP115" s="1031">
        <v>0.1</v>
      </c>
      <c r="AQ115" s="1032"/>
      <c r="AR115" s="1032"/>
      <c r="AS115" s="1032"/>
      <c r="AT115" s="1033"/>
      <c r="AU115" s="994"/>
      <c r="AV115" s="995"/>
      <c r="AW115" s="995"/>
      <c r="AX115" s="995"/>
      <c r="AY115" s="995"/>
      <c r="AZ115" s="1043" t="s">
        <v>467</v>
      </c>
      <c r="BA115" s="1044"/>
      <c r="BB115" s="1044"/>
      <c r="BC115" s="1044"/>
      <c r="BD115" s="1044"/>
      <c r="BE115" s="1044"/>
      <c r="BF115" s="1044"/>
      <c r="BG115" s="1044"/>
      <c r="BH115" s="1044"/>
      <c r="BI115" s="1044"/>
      <c r="BJ115" s="1044"/>
      <c r="BK115" s="1044"/>
      <c r="BL115" s="1044"/>
      <c r="BM115" s="1044"/>
      <c r="BN115" s="1044"/>
      <c r="BO115" s="1044"/>
      <c r="BP115" s="1045"/>
      <c r="BQ115" s="1013" t="s">
        <v>447</v>
      </c>
      <c r="BR115" s="1014"/>
      <c r="BS115" s="1014"/>
      <c r="BT115" s="1014"/>
      <c r="BU115" s="1014"/>
      <c r="BV115" s="1014" t="s">
        <v>448</v>
      </c>
      <c r="BW115" s="1014"/>
      <c r="BX115" s="1014"/>
      <c r="BY115" s="1014"/>
      <c r="BZ115" s="1014"/>
      <c r="CA115" s="1014" t="s">
        <v>455</v>
      </c>
      <c r="CB115" s="1014"/>
      <c r="CC115" s="1014"/>
      <c r="CD115" s="1014"/>
      <c r="CE115" s="1014"/>
      <c r="CF115" s="1008" t="s">
        <v>447</v>
      </c>
      <c r="CG115" s="1009"/>
      <c r="CH115" s="1009"/>
      <c r="CI115" s="1009"/>
      <c r="CJ115" s="1009"/>
      <c r="CK115" s="1039"/>
      <c r="CL115" s="1040"/>
      <c r="CM115" s="1043" t="s">
        <v>468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447</v>
      </c>
      <c r="DH115" s="1053"/>
      <c r="DI115" s="1053"/>
      <c r="DJ115" s="1053"/>
      <c r="DK115" s="1054"/>
      <c r="DL115" s="1055" t="s">
        <v>447</v>
      </c>
      <c r="DM115" s="1053"/>
      <c r="DN115" s="1053"/>
      <c r="DO115" s="1053"/>
      <c r="DP115" s="1054"/>
      <c r="DQ115" s="1055" t="s">
        <v>447</v>
      </c>
      <c r="DR115" s="1053"/>
      <c r="DS115" s="1053"/>
      <c r="DT115" s="1053"/>
      <c r="DU115" s="1054"/>
      <c r="DV115" s="1056" t="s">
        <v>447</v>
      </c>
      <c r="DW115" s="1057"/>
      <c r="DX115" s="1057"/>
      <c r="DY115" s="1057"/>
      <c r="DZ115" s="1058"/>
    </row>
    <row r="116" spans="1:130" s="244" customFormat="1" ht="26.25" customHeight="1" x14ac:dyDescent="0.15">
      <c r="A116" s="1050"/>
      <c r="B116" s="1051"/>
      <c r="C116" s="1059" t="s">
        <v>469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416</v>
      </c>
      <c r="AB116" s="1053"/>
      <c r="AC116" s="1053"/>
      <c r="AD116" s="1053"/>
      <c r="AE116" s="1054"/>
      <c r="AF116" s="1055" t="s">
        <v>453</v>
      </c>
      <c r="AG116" s="1053"/>
      <c r="AH116" s="1053"/>
      <c r="AI116" s="1053"/>
      <c r="AJ116" s="1054"/>
      <c r="AK116" s="1055" t="s">
        <v>453</v>
      </c>
      <c r="AL116" s="1053"/>
      <c r="AM116" s="1053"/>
      <c r="AN116" s="1053"/>
      <c r="AO116" s="1054"/>
      <c r="AP116" s="1056" t="s">
        <v>448</v>
      </c>
      <c r="AQ116" s="1057"/>
      <c r="AR116" s="1057"/>
      <c r="AS116" s="1057"/>
      <c r="AT116" s="1058"/>
      <c r="AU116" s="994"/>
      <c r="AV116" s="995"/>
      <c r="AW116" s="995"/>
      <c r="AX116" s="995"/>
      <c r="AY116" s="995"/>
      <c r="AZ116" s="1061" t="s">
        <v>470</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447</v>
      </c>
      <c r="BW116" s="1014"/>
      <c r="BX116" s="1014"/>
      <c r="BY116" s="1014"/>
      <c r="BZ116" s="1014"/>
      <c r="CA116" s="1014" t="s">
        <v>448</v>
      </c>
      <c r="CB116" s="1014"/>
      <c r="CC116" s="1014"/>
      <c r="CD116" s="1014"/>
      <c r="CE116" s="1014"/>
      <c r="CF116" s="1008" t="s">
        <v>447</v>
      </c>
      <c r="CG116" s="1009"/>
      <c r="CH116" s="1009"/>
      <c r="CI116" s="1009"/>
      <c r="CJ116" s="1009"/>
      <c r="CK116" s="1039"/>
      <c r="CL116" s="1040"/>
      <c r="CM116" s="1010" t="s">
        <v>471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11750</v>
      </c>
      <c r="DH116" s="1053"/>
      <c r="DI116" s="1053"/>
      <c r="DJ116" s="1053"/>
      <c r="DK116" s="1054"/>
      <c r="DL116" s="1055" t="s">
        <v>447</v>
      </c>
      <c r="DM116" s="1053"/>
      <c r="DN116" s="1053"/>
      <c r="DO116" s="1053"/>
      <c r="DP116" s="1054"/>
      <c r="DQ116" s="1055" t="s">
        <v>447</v>
      </c>
      <c r="DR116" s="1053"/>
      <c r="DS116" s="1053"/>
      <c r="DT116" s="1053"/>
      <c r="DU116" s="1054"/>
      <c r="DV116" s="1056" t="s">
        <v>447</v>
      </c>
      <c r="DW116" s="1057"/>
      <c r="DX116" s="1057"/>
      <c r="DY116" s="1057"/>
      <c r="DZ116" s="1058"/>
    </row>
    <row r="117" spans="1:130" s="244"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472</v>
      </c>
      <c r="Z117" s="980"/>
      <c r="AA117" s="1070">
        <v>3329671</v>
      </c>
      <c r="AB117" s="1071"/>
      <c r="AC117" s="1071"/>
      <c r="AD117" s="1071"/>
      <c r="AE117" s="1072"/>
      <c r="AF117" s="1073">
        <v>3228891</v>
      </c>
      <c r="AG117" s="1071"/>
      <c r="AH117" s="1071"/>
      <c r="AI117" s="1071"/>
      <c r="AJ117" s="1072"/>
      <c r="AK117" s="1073">
        <v>3073838</v>
      </c>
      <c r="AL117" s="1071"/>
      <c r="AM117" s="1071"/>
      <c r="AN117" s="1071"/>
      <c r="AO117" s="1072"/>
      <c r="AP117" s="1074"/>
      <c r="AQ117" s="1075"/>
      <c r="AR117" s="1075"/>
      <c r="AS117" s="1075"/>
      <c r="AT117" s="1076"/>
      <c r="AU117" s="994"/>
      <c r="AV117" s="995"/>
      <c r="AW117" s="995"/>
      <c r="AX117" s="995"/>
      <c r="AY117" s="995"/>
      <c r="AZ117" s="1061" t="s">
        <v>473</v>
      </c>
      <c r="BA117" s="1062"/>
      <c r="BB117" s="1062"/>
      <c r="BC117" s="1062"/>
      <c r="BD117" s="1062"/>
      <c r="BE117" s="1062"/>
      <c r="BF117" s="1062"/>
      <c r="BG117" s="1062"/>
      <c r="BH117" s="1062"/>
      <c r="BI117" s="1062"/>
      <c r="BJ117" s="1062"/>
      <c r="BK117" s="1062"/>
      <c r="BL117" s="1062"/>
      <c r="BM117" s="1062"/>
      <c r="BN117" s="1062"/>
      <c r="BO117" s="1062"/>
      <c r="BP117" s="1063"/>
      <c r="BQ117" s="1013" t="s">
        <v>447</v>
      </c>
      <c r="BR117" s="1014"/>
      <c r="BS117" s="1014"/>
      <c r="BT117" s="1014"/>
      <c r="BU117" s="1014"/>
      <c r="BV117" s="1014" t="s">
        <v>447</v>
      </c>
      <c r="BW117" s="1014"/>
      <c r="BX117" s="1014"/>
      <c r="BY117" s="1014"/>
      <c r="BZ117" s="1014"/>
      <c r="CA117" s="1014" t="s">
        <v>455</v>
      </c>
      <c r="CB117" s="1014"/>
      <c r="CC117" s="1014"/>
      <c r="CD117" s="1014"/>
      <c r="CE117" s="1014"/>
      <c r="CF117" s="1008" t="s">
        <v>474</v>
      </c>
      <c r="CG117" s="1009"/>
      <c r="CH117" s="1009"/>
      <c r="CI117" s="1009"/>
      <c r="CJ117" s="1009"/>
      <c r="CK117" s="1039"/>
      <c r="CL117" s="1040"/>
      <c r="CM117" s="1010" t="s">
        <v>475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474</v>
      </c>
      <c r="DH117" s="1053"/>
      <c r="DI117" s="1053"/>
      <c r="DJ117" s="1053"/>
      <c r="DK117" s="1054"/>
      <c r="DL117" s="1055" t="s">
        <v>447</v>
      </c>
      <c r="DM117" s="1053"/>
      <c r="DN117" s="1053"/>
      <c r="DO117" s="1053"/>
      <c r="DP117" s="1054"/>
      <c r="DQ117" s="1055" t="s">
        <v>455</v>
      </c>
      <c r="DR117" s="1053"/>
      <c r="DS117" s="1053"/>
      <c r="DT117" s="1053"/>
      <c r="DU117" s="1054"/>
      <c r="DV117" s="1056" t="s">
        <v>474</v>
      </c>
      <c r="DW117" s="1057"/>
      <c r="DX117" s="1057"/>
      <c r="DY117" s="1057"/>
      <c r="DZ117" s="1058"/>
    </row>
    <row r="118" spans="1:130" s="244" customFormat="1" ht="26.25" customHeight="1" x14ac:dyDescent="0.15">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312</v>
      </c>
      <c r="AG118" s="979"/>
      <c r="AH118" s="979"/>
      <c r="AI118" s="979"/>
      <c r="AJ118" s="980"/>
      <c r="AK118" s="978" t="s">
        <v>311</v>
      </c>
      <c r="AL118" s="979"/>
      <c r="AM118" s="979"/>
      <c r="AN118" s="979"/>
      <c r="AO118" s="980"/>
      <c r="AP118" s="1065" t="s">
        <v>441</v>
      </c>
      <c r="AQ118" s="1066"/>
      <c r="AR118" s="1066"/>
      <c r="AS118" s="1066"/>
      <c r="AT118" s="1067"/>
      <c r="AU118" s="994"/>
      <c r="AV118" s="995"/>
      <c r="AW118" s="995"/>
      <c r="AX118" s="995"/>
      <c r="AY118" s="995"/>
      <c r="AZ118" s="1068" t="s">
        <v>476</v>
      </c>
      <c r="BA118" s="1059"/>
      <c r="BB118" s="1059"/>
      <c r="BC118" s="1059"/>
      <c r="BD118" s="1059"/>
      <c r="BE118" s="1059"/>
      <c r="BF118" s="1059"/>
      <c r="BG118" s="1059"/>
      <c r="BH118" s="1059"/>
      <c r="BI118" s="1059"/>
      <c r="BJ118" s="1059"/>
      <c r="BK118" s="1059"/>
      <c r="BL118" s="1059"/>
      <c r="BM118" s="1059"/>
      <c r="BN118" s="1059"/>
      <c r="BO118" s="1059"/>
      <c r="BP118" s="1060"/>
      <c r="BQ118" s="1091" t="s">
        <v>447</v>
      </c>
      <c r="BR118" s="1092"/>
      <c r="BS118" s="1092"/>
      <c r="BT118" s="1092"/>
      <c r="BU118" s="1092"/>
      <c r="BV118" s="1092" t="s">
        <v>447</v>
      </c>
      <c r="BW118" s="1092"/>
      <c r="BX118" s="1092"/>
      <c r="BY118" s="1092"/>
      <c r="BZ118" s="1092"/>
      <c r="CA118" s="1092" t="s">
        <v>474</v>
      </c>
      <c r="CB118" s="1092"/>
      <c r="CC118" s="1092"/>
      <c r="CD118" s="1092"/>
      <c r="CE118" s="1092"/>
      <c r="CF118" s="1008" t="s">
        <v>474</v>
      </c>
      <c r="CG118" s="1009"/>
      <c r="CH118" s="1009"/>
      <c r="CI118" s="1009"/>
      <c r="CJ118" s="1009"/>
      <c r="CK118" s="1039"/>
      <c r="CL118" s="1040"/>
      <c r="CM118" s="1010" t="s">
        <v>477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447</v>
      </c>
      <c r="DH118" s="1053"/>
      <c r="DI118" s="1053"/>
      <c r="DJ118" s="1053"/>
      <c r="DK118" s="1054"/>
      <c r="DL118" s="1055" t="s">
        <v>474</v>
      </c>
      <c r="DM118" s="1053"/>
      <c r="DN118" s="1053"/>
      <c r="DO118" s="1053"/>
      <c r="DP118" s="1054"/>
      <c r="DQ118" s="1055" t="s">
        <v>447</v>
      </c>
      <c r="DR118" s="1053"/>
      <c r="DS118" s="1053"/>
      <c r="DT118" s="1053"/>
      <c r="DU118" s="1054"/>
      <c r="DV118" s="1056" t="s">
        <v>447</v>
      </c>
      <c r="DW118" s="1057"/>
      <c r="DX118" s="1057"/>
      <c r="DY118" s="1057"/>
      <c r="DZ118" s="1058"/>
    </row>
    <row r="119" spans="1:130" s="244" customFormat="1" ht="26.25" customHeight="1" x14ac:dyDescent="0.15">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447</v>
      </c>
      <c r="AB119" s="986"/>
      <c r="AC119" s="986"/>
      <c r="AD119" s="986"/>
      <c r="AE119" s="987"/>
      <c r="AF119" s="988" t="s">
        <v>474</v>
      </c>
      <c r="AG119" s="986"/>
      <c r="AH119" s="986"/>
      <c r="AI119" s="986"/>
      <c r="AJ119" s="987"/>
      <c r="AK119" s="988" t="s">
        <v>447</v>
      </c>
      <c r="AL119" s="986"/>
      <c r="AM119" s="986"/>
      <c r="AN119" s="986"/>
      <c r="AO119" s="987"/>
      <c r="AP119" s="989" t="s">
        <v>447</v>
      </c>
      <c r="AQ119" s="990"/>
      <c r="AR119" s="990"/>
      <c r="AS119" s="990"/>
      <c r="AT119" s="991"/>
      <c r="AU119" s="996"/>
      <c r="AV119" s="997"/>
      <c r="AW119" s="997"/>
      <c r="AX119" s="997"/>
      <c r="AY119" s="997"/>
      <c r="AZ119" s="275" t="s">
        <v>190</v>
      </c>
      <c r="BA119" s="275"/>
      <c r="BB119" s="275"/>
      <c r="BC119" s="275"/>
      <c r="BD119" s="275"/>
      <c r="BE119" s="275"/>
      <c r="BF119" s="275"/>
      <c r="BG119" s="275"/>
      <c r="BH119" s="275"/>
      <c r="BI119" s="275"/>
      <c r="BJ119" s="275"/>
      <c r="BK119" s="275"/>
      <c r="BL119" s="275"/>
      <c r="BM119" s="275"/>
      <c r="BN119" s="275"/>
      <c r="BO119" s="1069" t="s">
        <v>478</v>
      </c>
      <c r="BP119" s="1100"/>
      <c r="BQ119" s="1091">
        <v>38780971</v>
      </c>
      <c r="BR119" s="1092"/>
      <c r="BS119" s="1092"/>
      <c r="BT119" s="1092"/>
      <c r="BU119" s="1092"/>
      <c r="BV119" s="1092">
        <v>34976162</v>
      </c>
      <c r="BW119" s="1092"/>
      <c r="BX119" s="1092"/>
      <c r="BY119" s="1092"/>
      <c r="BZ119" s="1092"/>
      <c r="CA119" s="1092">
        <v>34372049</v>
      </c>
      <c r="CB119" s="1092"/>
      <c r="CC119" s="1092"/>
      <c r="CD119" s="1092"/>
      <c r="CE119" s="1092"/>
      <c r="CF119" s="1093"/>
      <c r="CG119" s="1094"/>
      <c r="CH119" s="1094"/>
      <c r="CI119" s="1094"/>
      <c r="CJ119" s="1095"/>
      <c r="CK119" s="1041"/>
      <c r="CL119" s="1042"/>
      <c r="CM119" s="1096" t="s">
        <v>479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474</v>
      </c>
      <c r="DH119" s="1078"/>
      <c r="DI119" s="1078"/>
      <c r="DJ119" s="1078"/>
      <c r="DK119" s="1079"/>
      <c r="DL119" s="1077" t="s">
        <v>474</v>
      </c>
      <c r="DM119" s="1078"/>
      <c r="DN119" s="1078"/>
      <c r="DO119" s="1078"/>
      <c r="DP119" s="1079"/>
      <c r="DQ119" s="1077">
        <v>92083</v>
      </c>
      <c r="DR119" s="1078"/>
      <c r="DS119" s="1078"/>
      <c r="DT119" s="1078"/>
      <c r="DU119" s="1079"/>
      <c r="DV119" s="1080">
        <v>0.9</v>
      </c>
      <c r="DW119" s="1081"/>
      <c r="DX119" s="1081"/>
      <c r="DY119" s="1081"/>
      <c r="DZ119" s="1082"/>
    </row>
    <row r="120" spans="1:130" s="244" customFormat="1" ht="26.25" customHeight="1" x14ac:dyDescent="0.15">
      <c r="A120" s="1153"/>
      <c r="B120" s="1040"/>
      <c r="C120" s="1010" t="s">
        <v>454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474</v>
      </c>
      <c r="AB120" s="1053"/>
      <c r="AC120" s="1053"/>
      <c r="AD120" s="1053"/>
      <c r="AE120" s="1054"/>
      <c r="AF120" s="1055" t="s">
        <v>474</v>
      </c>
      <c r="AG120" s="1053"/>
      <c r="AH120" s="1053"/>
      <c r="AI120" s="1053"/>
      <c r="AJ120" s="1054"/>
      <c r="AK120" s="1055" t="s">
        <v>474</v>
      </c>
      <c r="AL120" s="1053"/>
      <c r="AM120" s="1053"/>
      <c r="AN120" s="1053"/>
      <c r="AO120" s="1054"/>
      <c r="AP120" s="1056" t="s">
        <v>474</v>
      </c>
      <c r="AQ120" s="1057"/>
      <c r="AR120" s="1057"/>
      <c r="AS120" s="1057"/>
      <c r="AT120" s="1058"/>
      <c r="AU120" s="1083" t="s">
        <v>480</v>
      </c>
      <c r="AV120" s="1084"/>
      <c r="AW120" s="1084"/>
      <c r="AX120" s="1084"/>
      <c r="AY120" s="1085"/>
      <c r="AZ120" s="1034" t="s">
        <v>481</v>
      </c>
      <c r="BA120" s="983"/>
      <c r="BB120" s="983"/>
      <c r="BC120" s="983"/>
      <c r="BD120" s="983"/>
      <c r="BE120" s="983"/>
      <c r="BF120" s="983"/>
      <c r="BG120" s="983"/>
      <c r="BH120" s="983"/>
      <c r="BI120" s="983"/>
      <c r="BJ120" s="983"/>
      <c r="BK120" s="983"/>
      <c r="BL120" s="983"/>
      <c r="BM120" s="983"/>
      <c r="BN120" s="983"/>
      <c r="BO120" s="983"/>
      <c r="BP120" s="984"/>
      <c r="BQ120" s="1020">
        <v>3066208</v>
      </c>
      <c r="BR120" s="1021"/>
      <c r="BS120" s="1021"/>
      <c r="BT120" s="1021"/>
      <c r="BU120" s="1021"/>
      <c r="BV120" s="1021">
        <v>3549454</v>
      </c>
      <c r="BW120" s="1021"/>
      <c r="BX120" s="1021"/>
      <c r="BY120" s="1021"/>
      <c r="BZ120" s="1021"/>
      <c r="CA120" s="1021">
        <v>3895598</v>
      </c>
      <c r="CB120" s="1021"/>
      <c r="CC120" s="1021"/>
      <c r="CD120" s="1021"/>
      <c r="CE120" s="1021"/>
      <c r="CF120" s="1035">
        <v>39.4</v>
      </c>
      <c r="CG120" s="1036"/>
      <c r="CH120" s="1036"/>
      <c r="CI120" s="1036"/>
      <c r="CJ120" s="1036"/>
      <c r="CK120" s="1101" t="s">
        <v>482</v>
      </c>
      <c r="CL120" s="1102"/>
      <c r="CM120" s="1102"/>
      <c r="CN120" s="1102"/>
      <c r="CO120" s="1103"/>
      <c r="CP120" s="1109" t="s">
        <v>483</v>
      </c>
      <c r="CQ120" s="1110"/>
      <c r="CR120" s="1110"/>
      <c r="CS120" s="1110"/>
      <c r="CT120" s="1110"/>
      <c r="CU120" s="1110"/>
      <c r="CV120" s="1110"/>
      <c r="CW120" s="1110"/>
      <c r="CX120" s="1110"/>
      <c r="CY120" s="1110"/>
      <c r="CZ120" s="1110"/>
      <c r="DA120" s="1110"/>
      <c r="DB120" s="1110"/>
      <c r="DC120" s="1110"/>
      <c r="DD120" s="1110"/>
      <c r="DE120" s="1110"/>
      <c r="DF120" s="1111"/>
      <c r="DG120" s="1020">
        <v>5273243</v>
      </c>
      <c r="DH120" s="1021"/>
      <c r="DI120" s="1021"/>
      <c r="DJ120" s="1021"/>
      <c r="DK120" s="1021"/>
      <c r="DL120" s="1021">
        <v>3911252</v>
      </c>
      <c r="DM120" s="1021"/>
      <c r="DN120" s="1021"/>
      <c r="DO120" s="1021"/>
      <c r="DP120" s="1021"/>
      <c r="DQ120" s="1021">
        <v>3939507</v>
      </c>
      <c r="DR120" s="1021"/>
      <c r="DS120" s="1021"/>
      <c r="DT120" s="1021"/>
      <c r="DU120" s="1021"/>
      <c r="DV120" s="1022">
        <v>39.799999999999997</v>
      </c>
      <c r="DW120" s="1022"/>
      <c r="DX120" s="1022"/>
      <c r="DY120" s="1022"/>
      <c r="DZ120" s="1023"/>
    </row>
    <row r="121" spans="1:130" s="244" customFormat="1" ht="26.25" customHeight="1" x14ac:dyDescent="0.15">
      <c r="A121" s="1153"/>
      <c r="B121" s="1040"/>
      <c r="C121" s="1061" t="s">
        <v>484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474</v>
      </c>
      <c r="AB121" s="1053"/>
      <c r="AC121" s="1053"/>
      <c r="AD121" s="1053"/>
      <c r="AE121" s="1054"/>
      <c r="AF121" s="1055" t="s">
        <v>474</v>
      </c>
      <c r="AG121" s="1053"/>
      <c r="AH121" s="1053"/>
      <c r="AI121" s="1053"/>
      <c r="AJ121" s="1054"/>
      <c r="AK121" s="1055" t="s">
        <v>474</v>
      </c>
      <c r="AL121" s="1053"/>
      <c r="AM121" s="1053"/>
      <c r="AN121" s="1053"/>
      <c r="AO121" s="1054"/>
      <c r="AP121" s="1056" t="s">
        <v>474</v>
      </c>
      <c r="AQ121" s="1057"/>
      <c r="AR121" s="1057"/>
      <c r="AS121" s="1057"/>
      <c r="AT121" s="1058"/>
      <c r="AU121" s="1086"/>
      <c r="AV121" s="1087"/>
      <c r="AW121" s="1087"/>
      <c r="AX121" s="1087"/>
      <c r="AY121" s="1088"/>
      <c r="AZ121" s="1043" t="s">
        <v>485</v>
      </c>
      <c r="BA121" s="1044"/>
      <c r="BB121" s="1044"/>
      <c r="BC121" s="1044"/>
      <c r="BD121" s="1044"/>
      <c r="BE121" s="1044"/>
      <c r="BF121" s="1044"/>
      <c r="BG121" s="1044"/>
      <c r="BH121" s="1044"/>
      <c r="BI121" s="1044"/>
      <c r="BJ121" s="1044"/>
      <c r="BK121" s="1044"/>
      <c r="BL121" s="1044"/>
      <c r="BM121" s="1044"/>
      <c r="BN121" s="1044"/>
      <c r="BO121" s="1044"/>
      <c r="BP121" s="1045"/>
      <c r="BQ121" s="1013">
        <v>1844786</v>
      </c>
      <c r="BR121" s="1014"/>
      <c r="BS121" s="1014"/>
      <c r="BT121" s="1014"/>
      <c r="BU121" s="1014"/>
      <c r="BV121" s="1014">
        <v>1579744</v>
      </c>
      <c r="BW121" s="1014"/>
      <c r="BX121" s="1014"/>
      <c r="BY121" s="1014"/>
      <c r="BZ121" s="1014"/>
      <c r="CA121" s="1014">
        <v>1465973</v>
      </c>
      <c r="CB121" s="1014"/>
      <c r="CC121" s="1014"/>
      <c r="CD121" s="1014"/>
      <c r="CE121" s="1014"/>
      <c r="CF121" s="1008">
        <v>14.8</v>
      </c>
      <c r="CG121" s="1009"/>
      <c r="CH121" s="1009"/>
      <c r="CI121" s="1009"/>
      <c r="CJ121" s="1009"/>
      <c r="CK121" s="1104"/>
      <c r="CL121" s="1105"/>
      <c r="CM121" s="1105"/>
      <c r="CN121" s="1105"/>
      <c r="CO121" s="1106"/>
      <c r="CP121" s="1114" t="s">
        <v>486</v>
      </c>
      <c r="CQ121" s="1115"/>
      <c r="CR121" s="1115"/>
      <c r="CS121" s="1115"/>
      <c r="CT121" s="1115"/>
      <c r="CU121" s="1115"/>
      <c r="CV121" s="1115"/>
      <c r="CW121" s="1115"/>
      <c r="CX121" s="1115"/>
      <c r="CY121" s="1115"/>
      <c r="CZ121" s="1115"/>
      <c r="DA121" s="1115"/>
      <c r="DB121" s="1115"/>
      <c r="DC121" s="1115"/>
      <c r="DD121" s="1115"/>
      <c r="DE121" s="1115"/>
      <c r="DF121" s="1116"/>
      <c r="DG121" s="1013">
        <v>3722615</v>
      </c>
      <c r="DH121" s="1014"/>
      <c r="DI121" s="1014"/>
      <c r="DJ121" s="1014"/>
      <c r="DK121" s="1014"/>
      <c r="DL121" s="1014">
        <v>3078016</v>
      </c>
      <c r="DM121" s="1014"/>
      <c r="DN121" s="1014"/>
      <c r="DO121" s="1014"/>
      <c r="DP121" s="1014"/>
      <c r="DQ121" s="1014">
        <v>2764440</v>
      </c>
      <c r="DR121" s="1014"/>
      <c r="DS121" s="1014"/>
      <c r="DT121" s="1014"/>
      <c r="DU121" s="1014"/>
      <c r="DV121" s="1015">
        <v>27.9</v>
      </c>
      <c r="DW121" s="1015"/>
      <c r="DX121" s="1015"/>
      <c r="DY121" s="1015"/>
      <c r="DZ121" s="1016"/>
    </row>
    <row r="122" spans="1:130" s="244" customFormat="1" ht="26.25" customHeight="1" x14ac:dyDescent="0.15">
      <c r="A122" s="1153"/>
      <c r="B122" s="1040"/>
      <c r="C122" s="1010" t="s">
        <v>465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v>15973</v>
      </c>
      <c r="AB122" s="1053"/>
      <c r="AC122" s="1053"/>
      <c r="AD122" s="1053"/>
      <c r="AE122" s="1054"/>
      <c r="AF122" s="1055" t="s">
        <v>474</v>
      </c>
      <c r="AG122" s="1053"/>
      <c r="AH122" s="1053"/>
      <c r="AI122" s="1053"/>
      <c r="AJ122" s="1054"/>
      <c r="AK122" s="1055" t="s">
        <v>474</v>
      </c>
      <c r="AL122" s="1053"/>
      <c r="AM122" s="1053"/>
      <c r="AN122" s="1053"/>
      <c r="AO122" s="1054"/>
      <c r="AP122" s="1056" t="s">
        <v>474</v>
      </c>
      <c r="AQ122" s="1057"/>
      <c r="AR122" s="1057"/>
      <c r="AS122" s="1057"/>
      <c r="AT122" s="1058"/>
      <c r="AU122" s="1086"/>
      <c r="AV122" s="1087"/>
      <c r="AW122" s="1087"/>
      <c r="AX122" s="1087"/>
      <c r="AY122" s="1088"/>
      <c r="AZ122" s="1068" t="s">
        <v>487</v>
      </c>
      <c r="BA122" s="1059"/>
      <c r="BB122" s="1059"/>
      <c r="BC122" s="1059"/>
      <c r="BD122" s="1059"/>
      <c r="BE122" s="1059"/>
      <c r="BF122" s="1059"/>
      <c r="BG122" s="1059"/>
      <c r="BH122" s="1059"/>
      <c r="BI122" s="1059"/>
      <c r="BJ122" s="1059"/>
      <c r="BK122" s="1059"/>
      <c r="BL122" s="1059"/>
      <c r="BM122" s="1059"/>
      <c r="BN122" s="1059"/>
      <c r="BO122" s="1059"/>
      <c r="BP122" s="1060"/>
      <c r="BQ122" s="1091">
        <v>22332208</v>
      </c>
      <c r="BR122" s="1092"/>
      <c r="BS122" s="1092"/>
      <c r="BT122" s="1092"/>
      <c r="BU122" s="1092"/>
      <c r="BV122" s="1092">
        <v>21905977</v>
      </c>
      <c r="BW122" s="1092"/>
      <c r="BX122" s="1092"/>
      <c r="BY122" s="1092"/>
      <c r="BZ122" s="1092"/>
      <c r="CA122" s="1092">
        <v>21393628</v>
      </c>
      <c r="CB122" s="1092"/>
      <c r="CC122" s="1092"/>
      <c r="CD122" s="1092"/>
      <c r="CE122" s="1092"/>
      <c r="CF122" s="1112">
        <v>216.2</v>
      </c>
      <c r="CG122" s="1113"/>
      <c r="CH122" s="1113"/>
      <c r="CI122" s="1113"/>
      <c r="CJ122" s="1113"/>
      <c r="CK122" s="1104"/>
      <c r="CL122" s="1105"/>
      <c r="CM122" s="1105"/>
      <c r="CN122" s="1105"/>
      <c r="CO122" s="1106"/>
      <c r="CP122" s="1114" t="s">
        <v>488</v>
      </c>
      <c r="CQ122" s="1115"/>
      <c r="CR122" s="1115"/>
      <c r="CS122" s="1115"/>
      <c r="CT122" s="1115"/>
      <c r="CU122" s="1115"/>
      <c r="CV122" s="1115"/>
      <c r="CW122" s="1115"/>
      <c r="CX122" s="1115"/>
      <c r="CY122" s="1115"/>
      <c r="CZ122" s="1115"/>
      <c r="DA122" s="1115"/>
      <c r="DB122" s="1115"/>
      <c r="DC122" s="1115"/>
      <c r="DD122" s="1115"/>
      <c r="DE122" s="1115"/>
      <c r="DF122" s="1116"/>
      <c r="DG122" s="1013" t="s">
        <v>450</v>
      </c>
      <c r="DH122" s="1014"/>
      <c r="DI122" s="1014"/>
      <c r="DJ122" s="1014"/>
      <c r="DK122" s="1014"/>
      <c r="DL122" s="1014" t="s">
        <v>450</v>
      </c>
      <c r="DM122" s="1014"/>
      <c r="DN122" s="1014"/>
      <c r="DO122" s="1014"/>
      <c r="DP122" s="1014"/>
      <c r="DQ122" s="1014" t="s">
        <v>450</v>
      </c>
      <c r="DR122" s="1014"/>
      <c r="DS122" s="1014"/>
      <c r="DT122" s="1014"/>
      <c r="DU122" s="1014"/>
      <c r="DV122" s="1015" t="s">
        <v>450</v>
      </c>
      <c r="DW122" s="1015"/>
      <c r="DX122" s="1015"/>
      <c r="DY122" s="1015"/>
      <c r="DZ122" s="1016"/>
    </row>
    <row r="123" spans="1:130" s="244" customFormat="1" ht="26.25" customHeight="1" x14ac:dyDescent="0.15">
      <c r="A123" s="1153"/>
      <c r="B123" s="1040"/>
      <c r="C123" s="1010" t="s">
        <v>471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11750</v>
      </c>
      <c r="AB123" s="1053"/>
      <c r="AC123" s="1053"/>
      <c r="AD123" s="1053"/>
      <c r="AE123" s="1054"/>
      <c r="AF123" s="1055">
        <v>11750</v>
      </c>
      <c r="AG123" s="1053"/>
      <c r="AH123" s="1053"/>
      <c r="AI123" s="1053"/>
      <c r="AJ123" s="1054"/>
      <c r="AK123" s="1055" t="s">
        <v>450</v>
      </c>
      <c r="AL123" s="1053"/>
      <c r="AM123" s="1053"/>
      <c r="AN123" s="1053"/>
      <c r="AO123" s="1054"/>
      <c r="AP123" s="1056" t="s">
        <v>474</v>
      </c>
      <c r="AQ123" s="1057"/>
      <c r="AR123" s="1057"/>
      <c r="AS123" s="1057"/>
      <c r="AT123" s="1058"/>
      <c r="AU123" s="1089"/>
      <c r="AV123" s="1090"/>
      <c r="AW123" s="1090"/>
      <c r="AX123" s="1090"/>
      <c r="AY123" s="1090"/>
      <c r="AZ123" s="275" t="s">
        <v>190</v>
      </c>
      <c r="BA123" s="275"/>
      <c r="BB123" s="275"/>
      <c r="BC123" s="275"/>
      <c r="BD123" s="275"/>
      <c r="BE123" s="275"/>
      <c r="BF123" s="275"/>
      <c r="BG123" s="275"/>
      <c r="BH123" s="275"/>
      <c r="BI123" s="275"/>
      <c r="BJ123" s="275"/>
      <c r="BK123" s="275"/>
      <c r="BL123" s="275"/>
      <c r="BM123" s="275"/>
      <c r="BN123" s="275"/>
      <c r="BO123" s="1069" t="s">
        <v>489</v>
      </c>
      <c r="BP123" s="1100"/>
      <c r="BQ123" s="1159">
        <v>27243202</v>
      </c>
      <c r="BR123" s="1160"/>
      <c r="BS123" s="1160"/>
      <c r="BT123" s="1160"/>
      <c r="BU123" s="1160"/>
      <c r="BV123" s="1160">
        <v>27035175</v>
      </c>
      <c r="BW123" s="1160"/>
      <c r="BX123" s="1160"/>
      <c r="BY123" s="1160"/>
      <c r="BZ123" s="1160"/>
      <c r="CA123" s="1160">
        <v>26755199</v>
      </c>
      <c r="CB123" s="1160"/>
      <c r="CC123" s="1160"/>
      <c r="CD123" s="1160"/>
      <c r="CE123" s="1160"/>
      <c r="CF123" s="1093"/>
      <c r="CG123" s="1094"/>
      <c r="CH123" s="1094"/>
      <c r="CI123" s="1094"/>
      <c r="CJ123" s="1095"/>
      <c r="CK123" s="1104"/>
      <c r="CL123" s="1105"/>
      <c r="CM123" s="1105"/>
      <c r="CN123" s="1105"/>
      <c r="CO123" s="1106"/>
      <c r="CP123" s="1114" t="s">
        <v>490</v>
      </c>
      <c r="CQ123" s="1115"/>
      <c r="CR123" s="1115"/>
      <c r="CS123" s="1115"/>
      <c r="CT123" s="1115"/>
      <c r="CU123" s="1115"/>
      <c r="CV123" s="1115"/>
      <c r="CW123" s="1115"/>
      <c r="CX123" s="1115"/>
      <c r="CY123" s="1115"/>
      <c r="CZ123" s="1115"/>
      <c r="DA123" s="1115"/>
      <c r="DB123" s="1115"/>
      <c r="DC123" s="1115"/>
      <c r="DD123" s="1115"/>
      <c r="DE123" s="1115"/>
      <c r="DF123" s="1116"/>
      <c r="DG123" s="1052" t="s">
        <v>491</v>
      </c>
      <c r="DH123" s="1053"/>
      <c r="DI123" s="1053"/>
      <c r="DJ123" s="1053"/>
      <c r="DK123" s="1054"/>
      <c r="DL123" s="1055" t="s">
        <v>491</v>
      </c>
      <c r="DM123" s="1053"/>
      <c r="DN123" s="1053"/>
      <c r="DO123" s="1053"/>
      <c r="DP123" s="1054"/>
      <c r="DQ123" s="1055" t="s">
        <v>491</v>
      </c>
      <c r="DR123" s="1053"/>
      <c r="DS123" s="1053"/>
      <c r="DT123" s="1053"/>
      <c r="DU123" s="1054"/>
      <c r="DV123" s="1056" t="s">
        <v>491</v>
      </c>
      <c r="DW123" s="1057"/>
      <c r="DX123" s="1057"/>
      <c r="DY123" s="1057"/>
      <c r="DZ123" s="1058"/>
    </row>
    <row r="124" spans="1:130" s="244" customFormat="1" ht="26.25" customHeight="1" thickBot="1" x14ac:dyDescent="0.2">
      <c r="A124" s="1153"/>
      <c r="B124" s="1040"/>
      <c r="C124" s="1010" t="s">
        <v>475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491</v>
      </c>
      <c r="AB124" s="1053"/>
      <c r="AC124" s="1053"/>
      <c r="AD124" s="1053"/>
      <c r="AE124" s="1054"/>
      <c r="AF124" s="1055" t="s">
        <v>491</v>
      </c>
      <c r="AG124" s="1053"/>
      <c r="AH124" s="1053"/>
      <c r="AI124" s="1053"/>
      <c r="AJ124" s="1054"/>
      <c r="AK124" s="1055" t="s">
        <v>491</v>
      </c>
      <c r="AL124" s="1053"/>
      <c r="AM124" s="1053"/>
      <c r="AN124" s="1053"/>
      <c r="AO124" s="1054"/>
      <c r="AP124" s="1056" t="s">
        <v>491</v>
      </c>
      <c r="AQ124" s="1057"/>
      <c r="AR124" s="1057"/>
      <c r="AS124" s="1057"/>
      <c r="AT124" s="1058"/>
      <c r="AU124" s="1155" t="s">
        <v>492</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117.4</v>
      </c>
      <c r="BR124" s="1122"/>
      <c r="BS124" s="1122"/>
      <c r="BT124" s="1122"/>
      <c r="BU124" s="1122"/>
      <c r="BV124" s="1122">
        <v>81.099999999999994</v>
      </c>
      <c r="BW124" s="1122"/>
      <c r="BX124" s="1122"/>
      <c r="BY124" s="1122"/>
      <c r="BZ124" s="1122"/>
      <c r="CA124" s="1122">
        <v>76.900000000000006</v>
      </c>
      <c r="CB124" s="1122"/>
      <c r="CC124" s="1122"/>
      <c r="CD124" s="1122"/>
      <c r="CE124" s="1122"/>
      <c r="CF124" s="1123"/>
      <c r="CG124" s="1124"/>
      <c r="CH124" s="1124"/>
      <c r="CI124" s="1124"/>
      <c r="CJ124" s="1125"/>
      <c r="CK124" s="1107"/>
      <c r="CL124" s="1107"/>
      <c r="CM124" s="1107"/>
      <c r="CN124" s="1107"/>
      <c r="CO124" s="1108"/>
      <c r="CP124" s="1114" t="s">
        <v>493</v>
      </c>
      <c r="CQ124" s="1115"/>
      <c r="CR124" s="1115"/>
      <c r="CS124" s="1115"/>
      <c r="CT124" s="1115"/>
      <c r="CU124" s="1115"/>
      <c r="CV124" s="1115"/>
      <c r="CW124" s="1115"/>
      <c r="CX124" s="1115"/>
      <c r="CY124" s="1115"/>
      <c r="CZ124" s="1115"/>
      <c r="DA124" s="1115"/>
      <c r="DB124" s="1115"/>
      <c r="DC124" s="1115"/>
      <c r="DD124" s="1115"/>
      <c r="DE124" s="1115"/>
      <c r="DF124" s="1116"/>
      <c r="DG124" s="1099" t="s">
        <v>494</v>
      </c>
      <c r="DH124" s="1078"/>
      <c r="DI124" s="1078"/>
      <c r="DJ124" s="1078"/>
      <c r="DK124" s="1079"/>
      <c r="DL124" s="1077" t="s">
        <v>494</v>
      </c>
      <c r="DM124" s="1078"/>
      <c r="DN124" s="1078"/>
      <c r="DO124" s="1078"/>
      <c r="DP124" s="1079"/>
      <c r="DQ124" s="1077" t="s">
        <v>494</v>
      </c>
      <c r="DR124" s="1078"/>
      <c r="DS124" s="1078"/>
      <c r="DT124" s="1078"/>
      <c r="DU124" s="1079"/>
      <c r="DV124" s="1080" t="s">
        <v>494</v>
      </c>
      <c r="DW124" s="1081"/>
      <c r="DX124" s="1081"/>
      <c r="DY124" s="1081"/>
      <c r="DZ124" s="1082"/>
    </row>
    <row r="125" spans="1:130" s="244" customFormat="1" ht="26.25" customHeight="1" x14ac:dyDescent="0.15">
      <c r="A125" s="1153"/>
      <c r="B125" s="1040"/>
      <c r="C125" s="1010" t="s">
        <v>477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495</v>
      </c>
      <c r="AB125" s="1053"/>
      <c r="AC125" s="1053"/>
      <c r="AD125" s="1053"/>
      <c r="AE125" s="1054"/>
      <c r="AF125" s="1055" t="s">
        <v>494</v>
      </c>
      <c r="AG125" s="1053"/>
      <c r="AH125" s="1053"/>
      <c r="AI125" s="1053"/>
      <c r="AJ125" s="1054"/>
      <c r="AK125" s="1055" t="s">
        <v>495</v>
      </c>
      <c r="AL125" s="1053"/>
      <c r="AM125" s="1053"/>
      <c r="AN125" s="1053"/>
      <c r="AO125" s="1054"/>
      <c r="AP125" s="1056" t="s">
        <v>495</v>
      </c>
      <c r="AQ125" s="1057"/>
      <c r="AR125" s="1057"/>
      <c r="AS125" s="1057"/>
      <c r="AT125" s="105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7" t="s">
        <v>496</v>
      </c>
      <c r="CL125" s="1102"/>
      <c r="CM125" s="1102"/>
      <c r="CN125" s="1102"/>
      <c r="CO125" s="1103"/>
      <c r="CP125" s="1034" t="s">
        <v>497</v>
      </c>
      <c r="CQ125" s="983"/>
      <c r="CR125" s="983"/>
      <c r="CS125" s="983"/>
      <c r="CT125" s="983"/>
      <c r="CU125" s="983"/>
      <c r="CV125" s="983"/>
      <c r="CW125" s="983"/>
      <c r="CX125" s="983"/>
      <c r="CY125" s="983"/>
      <c r="CZ125" s="983"/>
      <c r="DA125" s="983"/>
      <c r="DB125" s="983"/>
      <c r="DC125" s="983"/>
      <c r="DD125" s="983"/>
      <c r="DE125" s="983"/>
      <c r="DF125" s="984"/>
      <c r="DG125" s="1020" t="s">
        <v>494</v>
      </c>
      <c r="DH125" s="1021"/>
      <c r="DI125" s="1021"/>
      <c r="DJ125" s="1021"/>
      <c r="DK125" s="1021"/>
      <c r="DL125" s="1021" t="s">
        <v>494</v>
      </c>
      <c r="DM125" s="1021"/>
      <c r="DN125" s="1021"/>
      <c r="DO125" s="1021"/>
      <c r="DP125" s="1021"/>
      <c r="DQ125" s="1021" t="s">
        <v>495</v>
      </c>
      <c r="DR125" s="1021"/>
      <c r="DS125" s="1021"/>
      <c r="DT125" s="1021"/>
      <c r="DU125" s="1021"/>
      <c r="DV125" s="1022" t="s">
        <v>494</v>
      </c>
      <c r="DW125" s="1022"/>
      <c r="DX125" s="1022"/>
      <c r="DY125" s="1022"/>
      <c r="DZ125" s="1023"/>
    </row>
    <row r="126" spans="1:130" s="244" customFormat="1" ht="26.25" customHeight="1" thickBot="1" x14ac:dyDescent="0.2">
      <c r="A126" s="1153"/>
      <c r="B126" s="1040"/>
      <c r="C126" s="1010" t="s">
        <v>479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494</v>
      </c>
      <c r="AB126" s="1053"/>
      <c r="AC126" s="1053"/>
      <c r="AD126" s="1053"/>
      <c r="AE126" s="1054"/>
      <c r="AF126" s="1055" t="s">
        <v>494</v>
      </c>
      <c r="AG126" s="1053"/>
      <c r="AH126" s="1053"/>
      <c r="AI126" s="1053"/>
      <c r="AJ126" s="1054"/>
      <c r="AK126" s="1055">
        <v>11510</v>
      </c>
      <c r="AL126" s="1053"/>
      <c r="AM126" s="1053"/>
      <c r="AN126" s="1053"/>
      <c r="AO126" s="1054"/>
      <c r="AP126" s="1056">
        <v>0.1</v>
      </c>
      <c r="AQ126" s="1057"/>
      <c r="AR126" s="1057"/>
      <c r="AS126" s="1057"/>
      <c r="AT126" s="105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8"/>
      <c r="CL126" s="1105"/>
      <c r="CM126" s="1105"/>
      <c r="CN126" s="1105"/>
      <c r="CO126" s="1106"/>
      <c r="CP126" s="1043" t="s">
        <v>498</v>
      </c>
      <c r="CQ126" s="1044"/>
      <c r="CR126" s="1044"/>
      <c r="CS126" s="1044"/>
      <c r="CT126" s="1044"/>
      <c r="CU126" s="1044"/>
      <c r="CV126" s="1044"/>
      <c r="CW126" s="1044"/>
      <c r="CX126" s="1044"/>
      <c r="CY126" s="1044"/>
      <c r="CZ126" s="1044"/>
      <c r="DA126" s="1044"/>
      <c r="DB126" s="1044"/>
      <c r="DC126" s="1044"/>
      <c r="DD126" s="1044"/>
      <c r="DE126" s="1044"/>
      <c r="DF126" s="1045"/>
      <c r="DG126" s="1013" t="s">
        <v>495</v>
      </c>
      <c r="DH126" s="1014"/>
      <c r="DI126" s="1014"/>
      <c r="DJ126" s="1014"/>
      <c r="DK126" s="1014"/>
      <c r="DL126" s="1014" t="s">
        <v>494</v>
      </c>
      <c r="DM126" s="1014"/>
      <c r="DN126" s="1014"/>
      <c r="DO126" s="1014"/>
      <c r="DP126" s="1014"/>
      <c r="DQ126" s="1014" t="s">
        <v>494</v>
      </c>
      <c r="DR126" s="1014"/>
      <c r="DS126" s="1014"/>
      <c r="DT126" s="1014"/>
      <c r="DU126" s="1014"/>
      <c r="DV126" s="1015" t="s">
        <v>494</v>
      </c>
      <c r="DW126" s="1015"/>
      <c r="DX126" s="1015"/>
      <c r="DY126" s="1015"/>
      <c r="DZ126" s="1016"/>
    </row>
    <row r="127" spans="1:130" s="244" customFormat="1" ht="26.25" customHeight="1" x14ac:dyDescent="0.15">
      <c r="A127" s="1154"/>
      <c r="B127" s="1042"/>
      <c r="C127" s="1096" t="s">
        <v>499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300</v>
      </c>
      <c r="AB127" s="1053"/>
      <c r="AC127" s="1053"/>
      <c r="AD127" s="1053"/>
      <c r="AE127" s="1054"/>
      <c r="AF127" s="1055">
        <v>100</v>
      </c>
      <c r="AG127" s="1053"/>
      <c r="AH127" s="1053"/>
      <c r="AI127" s="1053"/>
      <c r="AJ127" s="1054"/>
      <c r="AK127" s="1055">
        <v>497</v>
      </c>
      <c r="AL127" s="1053"/>
      <c r="AM127" s="1053"/>
      <c r="AN127" s="1053"/>
      <c r="AO127" s="1054"/>
      <c r="AP127" s="1056">
        <v>0</v>
      </c>
      <c r="AQ127" s="1057"/>
      <c r="AR127" s="1057"/>
      <c r="AS127" s="1057"/>
      <c r="AT127" s="1058"/>
      <c r="AU127" s="280"/>
      <c r="AV127" s="280"/>
      <c r="AW127" s="280"/>
      <c r="AX127" s="1126" t="s">
        <v>500</v>
      </c>
      <c r="AY127" s="1127"/>
      <c r="AZ127" s="1127"/>
      <c r="BA127" s="1127"/>
      <c r="BB127" s="1127"/>
      <c r="BC127" s="1127"/>
      <c r="BD127" s="1127"/>
      <c r="BE127" s="1128"/>
      <c r="BF127" s="1129" t="s">
        <v>501</v>
      </c>
      <c r="BG127" s="1127"/>
      <c r="BH127" s="1127"/>
      <c r="BI127" s="1127"/>
      <c r="BJ127" s="1127"/>
      <c r="BK127" s="1127"/>
      <c r="BL127" s="1128"/>
      <c r="BM127" s="1129" t="s">
        <v>502</v>
      </c>
      <c r="BN127" s="1127"/>
      <c r="BO127" s="1127"/>
      <c r="BP127" s="1127"/>
      <c r="BQ127" s="1127"/>
      <c r="BR127" s="1127"/>
      <c r="BS127" s="1128"/>
      <c r="BT127" s="1129" t="s">
        <v>503</v>
      </c>
      <c r="BU127" s="1127"/>
      <c r="BV127" s="1127"/>
      <c r="BW127" s="1127"/>
      <c r="BX127" s="1127"/>
      <c r="BY127" s="1127"/>
      <c r="BZ127" s="1151"/>
      <c r="CA127" s="280"/>
      <c r="CB127" s="280"/>
      <c r="CC127" s="280"/>
      <c r="CD127" s="281"/>
      <c r="CE127" s="281"/>
      <c r="CF127" s="281"/>
      <c r="CG127" s="278"/>
      <c r="CH127" s="278"/>
      <c r="CI127" s="278"/>
      <c r="CJ127" s="279"/>
      <c r="CK127" s="1118"/>
      <c r="CL127" s="1105"/>
      <c r="CM127" s="1105"/>
      <c r="CN127" s="1105"/>
      <c r="CO127" s="1106"/>
      <c r="CP127" s="1043" t="s">
        <v>504</v>
      </c>
      <c r="CQ127" s="1044"/>
      <c r="CR127" s="1044"/>
      <c r="CS127" s="1044"/>
      <c r="CT127" s="1044"/>
      <c r="CU127" s="1044"/>
      <c r="CV127" s="1044"/>
      <c r="CW127" s="1044"/>
      <c r="CX127" s="1044"/>
      <c r="CY127" s="1044"/>
      <c r="CZ127" s="1044"/>
      <c r="DA127" s="1044"/>
      <c r="DB127" s="1044"/>
      <c r="DC127" s="1044"/>
      <c r="DD127" s="1044"/>
      <c r="DE127" s="1044"/>
      <c r="DF127" s="1045"/>
      <c r="DG127" s="1013" t="s">
        <v>494</v>
      </c>
      <c r="DH127" s="1014"/>
      <c r="DI127" s="1014"/>
      <c r="DJ127" s="1014"/>
      <c r="DK127" s="1014"/>
      <c r="DL127" s="1014" t="s">
        <v>494</v>
      </c>
      <c r="DM127" s="1014"/>
      <c r="DN127" s="1014"/>
      <c r="DO127" s="1014"/>
      <c r="DP127" s="1014"/>
      <c r="DQ127" s="1014" t="s">
        <v>494</v>
      </c>
      <c r="DR127" s="1014"/>
      <c r="DS127" s="1014"/>
      <c r="DT127" s="1014"/>
      <c r="DU127" s="1014"/>
      <c r="DV127" s="1015" t="s">
        <v>494</v>
      </c>
      <c r="DW127" s="1015"/>
      <c r="DX127" s="1015"/>
      <c r="DY127" s="1015"/>
      <c r="DZ127" s="1016"/>
    </row>
    <row r="128" spans="1:130" s="244" customFormat="1" ht="26.25" customHeight="1" thickBot="1" x14ac:dyDescent="0.2">
      <c r="A128" s="1137" t="s">
        <v>505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506</v>
      </c>
      <c r="X128" s="1139"/>
      <c r="Y128" s="1139"/>
      <c r="Z128" s="1140"/>
      <c r="AA128" s="1141">
        <v>365452</v>
      </c>
      <c r="AB128" s="1142"/>
      <c r="AC128" s="1142"/>
      <c r="AD128" s="1142"/>
      <c r="AE128" s="1143"/>
      <c r="AF128" s="1144">
        <v>340344</v>
      </c>
      <c r="AG128" s="1142"/>
      <c r="AH128" s="1142"/>
      <c r="AI128" s="1142"/>
      <c r="AJ128" s="1143"/>
      <c r="AK128" s="1144">
        <v>335016</v>
      </c>
      <c r="AL128" s="1142"/>
      <c r="AM128" s="1142"/>
      <c r="AN128" s="1142"/>
      <c r="AO128" s="1143"/>
      <c r="AP128" s="1145"/>
      <c r="AQ128" s="1146"/>
      <c r="AR128" s="1146"/>
      <c r="AS128" s="1146"/>
      <c r="AT128" s="1147"/>
      <c r="AU128" s="280"/>
      <c r="AV128" s="280"/>
      <c r="AW128" s="280"/>
      <c r="AX128" s="982" t="s">
        <v>507</v>
      </c>
      <c r="AY128" s="983"/>
      <c r="AZ128" s="983"/>
      <c r="BA128" s="983"/>
      <c r="BB128" s="983"/>
      <c r="BC128" s="983"/>
      <c r="BD128" s="983"/>
      <c r="BE128" s="984"/>
      <c r="BF128" s="1148" t="s">
        <v>508</v>
      </c>
      <c r="BG128" s="1149"/>
      <c r="BH128" s="1149"/>
      <c r="BI128" s="1149"/>
      <c r="BJ128" s="1149"/>
      <c r="BK128" s="1149"/>
      <c r="BL128" s="1150"/>
      <c r="BM128" s="1148">
        <v>13.09</v>
      </c>
      <c r="BN128" s="1149"/>
      <c r="BO128" s="1149"/>
      <c r="BP128" s="1149"/>
      <c r="BQ128" s="1149"/>
      <c r="BR128" s="1149"/>
      <c r="BS128" s="1150"/>
      <c r="BT128" s="1148">
        <v>20</v>
      </c>
      <c r="BU128" s="1149"/>
      <c r="BV128" s="1149"/>
      <c r="BW128" s="1149"/>
      <c r="BX128" s="1149"/>
      <c r="BY128" s="1149"/>
      <c r="BZ128" s="1173"/>
      <c r="CA128" s="281"/>
      <c r="CB128" s="281"/>
      <c r="CC128" s="281"/>
      <c r="CD128" s="281"/>
      <c r="CE128" s="281"/>
      <c r="CF128" s="281"/>
      <c r="CG128" s="278"/>
      <c r="CH128" s="278"/>
      <c r="CI128" s="278"/>
      <c r="CJ128" s="279"/>
      <c r="CK128" s="1119"/>
      <c r="CL128" s="1120"/>
      <c r="CM128" s="1120"/>
      <c r="CN128" s="1120"/>
      <c r="CO128" s="1121"/>
      <c r="CP128" s="1130" t="s">
        <v>509</v>
      </c>
      <c r="CQ128" s="1131"/>
      <c r="CR128" s="1131"/>
      <c r="CS128" s="1131"/>
      <c r="CT128" s="1131"/>
      <c r="CU128" s="1131"/>
      <c r="CV128" s="1131"/>
      <c r="CW128" s="1131"/>
      <c r="CX128" s="1131"/>
      <c r="CY128" s="1131"/>
      <c r="CZ128" s="1131"/>
      <c r="DA128" s="1131"/>
      <c r="DB128" s="1131"/>
      <c r="DC128" s="1131"/>
      <c r="DD128" s="1131"/>
      <c r="DE128" s="1131"/>
      <c r="DF128" s="1132"/>
      <c r="DG128" s="1133" t="s">
        <v>510</v>
      </c>
      <c r="DH128" s="1134"/>
      <c r="DI128" s="1134"/>
      <c r="DJ128" s="1134"/>
      <c r="DK128" s="1134"/>
      <c r="DL128" s="1134" t="s">
        <v>510</v>
      </c>
      <c r="DM128" s="1134"/>
      <c r="DN128" s="1134"/>
      <c r="DO128" s="1134"/>
      <c r="DP128" s="1134"/>
      <c r="DQ128" s="1134" t="s">
        <v>508</v>
      </c>
      <c r="DR128" s="1134"/>
      <c r="DS128" s="1134"/>
      <c r="DT128" s="1134"/>
      <c r="DU128" s="1134"/>
      <c r="DV128" s="1135" t="s">
        <v>510</v>
      </c>
      <c r="DW128" s="1135"/>
      <c r="DX128" s="1135"/>
      <c r="DY128" s="1135"/>
      <c r="DZ128" s="1136"/>
    </row>
    <row r="129" spans="1:131" s="244"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511</v>
      </c>
      <c r="X129" s="1168"/>
      <c r="Y129" s="1168"/>
      <c r="Z129" s="1169"/>
      <c r="AA129" s="1052">
        <v>11767893</v>
      </c>
      <c r="AB129" s="1053"/>
      <c r="AC129" s="1053"/>
      <c r="AD129" s="1053"/>
      <c r="AE129" s="1054"/>
      <c r="AF129" s="1055">
        <v>11692995</v>
      </c>
      <c r="AG129" s="1053"/>
      <c r="AH129" s="1053"/>
      <c r="AI129" s="1053"/>
      <c r="AJ129" s="1054"/>
      <c r="AK129" s="1055">
        <v>11750683</v>
      </c>
      <c r="AL129" s="1053"/>
      <c r="AM129" s="1053"/>
      <c r="AN129" s="1053"/>
      <c r="AO129" s="1054"/>
      <c r="AP129" s="1170"/>
      <c r="AQ129" s="1171"/>
      <c r="AR129" s="1171"/>
      <c r="AS129" s="1171"/>
      <c r="AT129" s="1172"/>
      <c r="AU129" s="282"/>
      <c r="AV129" s="282"/>
      <c r="AW129" s="282"/>
      <c r="AX129" s="1161" t="s">
        <v>512</v>
      </c>
      <c r="AY129" s="1044"/>
      <c r="AZ129" s="1044"/>
      <c r="BA129" s="1044"/>
      <c r="BB129" s="1044"/>
      <c r="BC129" s="1044"/>
      <c r="BD129" s="1044"/>
      <c r="BE129" s="1045"/>
      <c r="BF129" s="1162" t="s">
        <v>513</v>
      </c>
      <c r="BG129" s="1163"/>
      <c r="BH129" s="1163"/>
      <c r="BI129" s="1163"/>
      <c r="BJ129" s="1163"/>
      <c r="BK129" s="1163"/>
      <c r="BL129" s="1164"/>
      <c r="BM129" s="1162">
        <v>18.09</v>
      </c>
      <c r="BN129" s="1163"/>
      <c r="BO129" s="1163"/>
      <c r="BP129" s="1163"/>
      <c r="BQ129" s="1163"/>
      <c r="BR129" s="1163"/>
      <c r="BS129" s="1164"/>
      <c r="BT129" s="1162">
        <v>30</v>
      </c>
      <c r="BU129" s="1165"/>
      <c r="BV129" s="1165"/>
      <c r="BW129" s="1165"/>
      <c r="BX129" s="1165"/>
      <c r="BY129" s="1165"/>
      <c r="BZ129" s="1166"/>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4" t="s">
        <v>514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515</v>
      </c>
      <c r="X130" s="1168"/>
      <c r="Y130" s="1168"/>
      <c r="Z130" s="1169"/>
      <c r="AA130" s="1052">
        <v>1945390</v>
      </c>
      <c r="AB130" s="1053"/>
      <c r="AC130" s="1053"/>
      <c r="AD130" s="1053"/>
      <c r="AE130" s="1054"/>
      <c r="AF130" s="1055">
        <v>1910167</v>
      </c>
      <c r="AG130" s="1053"/>
      <c r="AH130" s="1053"/>
      <c r="AI130" s="1053"/>
      <c r="AJ130" s="1054"/>
      <c r="AK130" s="1055">
        <v>1856447</v>
      </c>
      <c r="AL130" s="1053"/>
      <c r="AM130" s="1053"/>
      <c r="AN130" s="1053"/>
      <c r="AO130" s="1054"/>
      <c r="AP130" s="1170"/>
      <c r="AQ130" s="1171"/>
      <c r="AR130" s="1171"/>
      <c r="AS130" s="1171"/>
      <c r="AT130" s="1172"/>
      <c r="AU130" s="282"/>
      <c r="AV130" s="282"/>
      <c r="AW130" s="282"/>
      <c r="AX130" s="1161" t="s">
        <v>516</v>
      </c>
      <c r="AY130" s="1044"/>
      <c r="AZ130" s="1044"/>
      <c r="BA130" s="1044"/>
      <c r="BB130" s="1044"/>
      <c r="BC130" s="1044"/>
      <c r="BD130" s="1044"/>
      <c r="BE130" s="1045"/>
      <c r="BF130" s="1198">
        <v>9.6999999999999993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517</v>
      </c>
      <c r="X131" s="1206"/>
      <c r="Y131" s="1206"/>
      <c r="Z131" s="1207"/>
      <c r="AA131" s="1099">
        <v>9822503</v>
      </c>
      <c r="AB131" s="1078"/>
      <c r="AC131" s="1078"/>
      <c r="AD131" s="1078"/>
      <c r="AE131" s="1079"/>
      <c r="AF131" s="1077">
        <v>9782828</v>
      </c>
      <c r="AG131" s="1078"/>
      <c r="AH131" s="1078"/>
      <c r="AI131" s="1078"/>
      <c r="AJ131" s="1079"/>
      <c r="AK131" s="1077">
        <v>9894236</v>
      </c>
      <c r="AL131" s="1078"/>
      <c r="AM131" s="1078"/>
      <c r="AN131" s="1078"/>
      <c r="AO131" s="1079"/>
      <c r="AP131" s="1208"/>
      <c r="AQ131" s="1209"/>
      <c r="AR131" s="1209"/>
      <c r="AS131" s="1209"/>
      <c r="AT131" s="1210"/>
      <c r="AU131" s="282"/>
      <c r="AV131" s="282"/>
      <c r="AW131" s="282"/>
      <c r="AX131" s="1180" t="s">
        <v>518</v>
      </c>
      <c r="AY131" s="1131"/>
      <c r="AZ131" s="1131"/>
      <c r="BA131" s="1131"/>
      <c r="BB131" s="1131"/>
      <c r="BC131" s="1131"/>
      <c r="BD131" s="1131"/>
      <c r="BE131" s="1132"/>
      <c r="BF131" s="1181">
        <v>76.900000000000006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7" t="s">
        <v>519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520</v>
      </c>
      <c r="W132" s="1191"/>
      <c r="X132" s="1191"/>
      <c r="Y132" s="1191"/>
      <c r="Z132" s="1192"/>
      <c r="AA132" s="1193">
        <v>10.372396930000001</v>
      </c>
      <c r="AB132" s="1194"/>
      <c r="AC132" s="1194"/>
      <c r="AD132" s="1194"/>
      <c r="AE132" s="1195"/>
      <c r="AF132" s="1196">
        <v>10.000993579999999</v>
      </c>
      <c r="AG132" s="1194"/>
      <c r="AH132" s="1194"/>
      <c r="AI132" s="1194"/>
      <c r="AJ132" s="1195"/>
      <c r="AK132" s="1196">
        <v>8.9180710869999995</v>
      </c>
      <c r="AL132" s="1194"/>
      <c r="AM132" s="1194"/>
      <c r="AN132" s="1194"/>
      <c r="AO132" s="1195"/>
      <c r="AP132" s="1093"/>
      <c r="AQ132" s="1094"/>
      <c r="AR132" s="1094"/>
      <c r="AS132" s="1094"/>
      <c r="AT132" s="119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521</v>
      </c>
      <c r="W133" s="1174"/>
      <c r="X133" s="1174"/>
      <c r="Y133" s="1174"/>
      <c r="Z133" s="1175"/>
      <c r="AA133" s="1176">
        <v>11.3</v>
      </c>
      <c r="AB133" s="1177"/>
      <c r="AC133" s="1177"/>
      <c r="AD133" s="1177"/>
      <c r="AE133" s="1178"/>
      <c r="AF133" s="1176">
        <v>10.5</v>
      </c>
      <c r="AG133" s="1177"/>
      <c r="AH133" s="1177"/>
      <c r="AI133" s="1177"/>
      <c r="AJ133" s="1178"/>
      <c r="AK133" s="1176">
        <v>9.6999999999999993</v>
      </c>
      <c r="AL133" s="1177"/>
      <c r="AM133" s="1177"/>
      <c r="AN133" s="1177"/>
      <c r="AO133" s="1178"/>
      <c r="AP133" s="1123"/>
      <c r="AQ133" s="1124"/>
      <c r="AR133" s="1124"/>
      <c r="AS133" s="1124"/>
      <c r="AT133" s="1179"/>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5t8EAQSptB72p73QKwwizzUnN6mGr8UCtXhHp3nfgOhu1fwxlpZfAYj6bWSfgshgXFXOLvX7JBXcStNi3cQYMg==" saltValue="ovgi31nTBJQ3nfm94thZ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522</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jr5PxYVpZ+V1dipHj13Dt9j19kIM3sZR8DsP8hPxuWvebCDBPcmHt2uabtqSlXrxufF2RRFkE0eSGWMemXAlkA==" saltValue="yBCED4+e4xqZ4HneuzMn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tJSFZ7AVrdLMOa2pQovGtzbhWU7jD6d5gwPz/b88I7yMa0/3bIq/d/xDdbpB6mfcHvqhGRQK57e8VWag74OTw==" saltValue="Tz/M1bjUTEm+y+H0pv52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523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524</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4" t="s">
        <v>525</v>
      </c>
      <c r="AP7" s="301"/>
      <c r="AQ7" s="302" t="s">
        <v>526</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5"/>
      <c r="AP8" s="307" t="s">
        <v>527</v>
      </c>
      <c r="AQ8" s="308" t="s">
        <v>528</v>
      </c>
      <c r="AR8" s="309" t="s">
        <v>529</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6" t="s">
        <v>530</v>
      </c>
      <c r="AL9" s="1217"/>
      <c r="AM9" s="1217"/>
      <c r="AN9" s="1218"/>
      <c r="AO9" s="310">
        <v>3235774</v>
      </c>
      <c r="AP9" s="310">
        <v>65484</v>
      </c>
      <c r="AQ9" s="311">
        <v>63299</v>
      </c>
      <c r="AR9" s="312">
        <v>3.5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6" t="s">
        <v>531</v>
      </c>
      <c r="AL10" s="1217"/>
      <c r="AM10" s="1217"/>
      <c r="AN10" s="1218"/>
      <c r="AO10" s="313">
        <v>276409</v>
      </c>
      <c r="AP10" s="313">
        <v>5594</v>
      </c>
      <c r="AQ10" s="314">
        <v>6012</v>
      </c>
      <c r="AR10" s="315">
        <v>-7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6" t="s">
        <v>532</v>
      </c>
      <c r="AL11" s="1217"/>
      <c r="AM11" s="1217"/>
      <c r="AN11" s="1218"/>
      <c r="AO11" s="313">
        <v>492897</v>
      </c>
      <c r="AP11" s="313">
        <v>9975</v>
      </c>
      <c r="AQ11" s="314">
        <v>6006</v>
      </c>
      <c r="AR11" s="315">
        <v>66.099999999999994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6" t="s">
        <v>533</v>
      </c>
      <c r="AL12" s="1217"/>
      <c r="AM12" s="1217"/>
      <c r="AN12" s="1218"/>
      <c r="AO12" s="313" t="s">
        <v>534</v>
      </c>
      <c r="AP12" s="313" t="s">
        <v>534</v>
      </c>
      <c r="AQ12" s="314">
        <v>1513</v>
      </c>
      <c r="AR12" s="315" t="s">
        <v>534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6" t="s">
        <v>535</v>
      </c>
      <c r="AL13" s="1217"/>
      <c r="AM13" s="1217"/>
      <c r="AN13" s="1218"/>
      <c r="AO13" s="313" t="s">
        <v>534</v>
      </c>
      <c r="AP13" s="313" t="s">
        <v>534</v>
      </c>
      <c r="AQ13" s="314">
        <v>6</v>
      </c>
      <c r="AR13" s="315" t="s">
        <v>534</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6" t="s">
        <v>536</v>
      </c>
      <c r="AL14" s="1217"/>
      <c r="AM14" s="1217"/>
      <c r="AN14" s="1218"/>
      <c r="AO14" s="313">
        <v>16072</v>
      </c>
      <c r="AP14" s="313">
        <v>325</v>
      </c>
      <c r="AQ14" s="314">
        <v>2299</v>
      </c>
      <c r="AR14" s="315">
        <v>-85.9</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6" t="s">
        <v>537</v>
      </c>
      <c r="AL15" s="1217"/>
      <c r="AM15" s="1217"/>
      <c r="AN15" s="1218"/>
      <c r="AO15" s="313">
        <v>83524</v>
      </c>
      <c r="AP15" s="313">
        <v>1690</v>
      </c>
      <c r="AQ15" s="314">
        <v>1728</v>
      </c>
      <c r="AR15" s="315">
        <v>-2.2000000000000002</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9" t="s">
        <v>538</v>
      </c>
      <c r="AL16" s="1220"/>
      <c r="AM16" s="1220"/>
      <c r="AN16" s="1221"/>
      <c r="AO16" s="313">
        <v>-177252</v>
      </c>
      <c r="AP16" s="313">
        <v>-3587</v>
      </c>
      <c r="AQ16" s="314">
        <v>-4986</v>
      </c>
      <c r="AR16" s="315">
        <v>-28.1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9" t="s">
        <v>190</v>
      </c>
      <c r="AL17" s="1220"/>
      <c r="AM17" s="1220"/>
      <c r="AN17" s="1221"/>
      <c r="AO17" s="313">
        <v>3927424</v>
      </c>
      <c r="AP17" s="313">
        <v>79482</v>
      </c>
      <c r="AQ17" s="314">
        <v>75877</v>
      </c>
      <c r="AR17" s="315">
        <v>4.8</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539</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540</v>
      </c>
      <c r="AP20" s="321" t="s">
        <v>541</v>
      </c>
      <c r="AQ20" s="322" t="s">
        <v>542</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11" t="s">
        <v>543</v>
      </c>
      <c r="AL21" s="1212"/>
      <c r="AM21" s="1212"/>
      <c r="AN21" s="1213"/>
      <c r="AO21" s="325">
        <v>8.0299999999999994</v>
      </c>
      <c r="AP21" s="326">
        <v>7.41</v>
      </c>
      <c r="AQ21" s="327">
        <v>0.62</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11" t="s">
        <v>544</v>
      </c>
      <c r="AL22" s="1212"/>
      <c r="AM22" s="1212"/>
      <c r="AN22" s="1213"/>
      <c r="AO22" s="330">
        <v>96.9</v>
      </c>
      <c r="AP22" s="331">
        <v>98.4</v>
      </c>
      <c r="AQ22" s="332">
        <v>-1.5</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545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546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547</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4" t="s">
        <v>525</v>
      </c>
      <c r="AP30" s="301"/>
      <c r="AQ30" s="302" t="s">
        <v>526</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5"/>
      <c r="AP31" s="307" t="s">
        <v>527</v>
      </c>
      <c r="AQ31" s="308" t="s">
        <v>528</v>
      </c>
      <c r="AR31" s="309" t="s">
        <v>529</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7" t="s">
        <v>548</v>
      </c>
      <c r="AL32" s="1228"/>
      <c r="AM32" s="1228"/>
      <c r="AN32" s="1229"/>
      <c r="AO32" s="340">
        <v>2299246</v>
      </c>
      <c r="AP32" s="340">
        <v>46531</v>
      </c>
      <c r="AQ32" s="341">
        <v>39476</v>
      </c>
      <c r="AR32" s="342">
        <v>17.899999999999999</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7" t="s">
        <v>549</v>
      </c>
      <c r="AL33" s="1228"/>
      <c r="AM33" s="1228"/>
      <c r="AN33" s="1229"/>
      <c r="AO33" s="340" t="s">
        <v>534</v>
      </c>
      <c r="AP33" s="340" t="s">
        <v>534</v>
      </c>
      <c r="AQ33" s="341" t="s">
        <v>534</v>
      </c>
      <c r="AR33" s="342" t="s">
        <v>534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7" t="s">
        <v>550</v>
      </c>
      <c r="AL34" s="1228"/>
      <c r="AM34" s="1228"/>
      <c r="AN34" s="1229"/>
      <c r="AO34" s="340" t="s">
        <v>534</v>
      </c>
      <c r="AP34" s="340" t="s">
        <v>534</v>
      </c>
      <c r="AQ34" s="341">
        <v>57</v>
      </c>
      <c r="AR34" s="342" t="s">
        <v>534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7" t="s">
        <v>551</v>
      </c>
      <c r="AL35" s="1228"/>
      <c r="AM35" s="1228"/>
      <c r="AN35" s="1229"/>
      <c r="AO35" s="340">
        <v>554760</v>
      </c>
      <c r="AP35" s="340">
        <v>11227</v>
      </c>
      <c r="AQ35" s="341">
        <v>13586</v>
      </c>
      <c r="AR35" s="342">
        <v>-17.399999999999999</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7" t="s">
        <v>552</v>
      </c>
      <c r="AL36" s="1228"/>
      <c r="AM36" s="1228"/>
      <c r="AN36" s="1229"/>
      <c r="AO36" s="340">
        <v>207825</v>
      </c>
      <c r="AP36" s="340">
        <v>4206</v>
      </c>
      <c r="AQ36" s="341">
        <v>1761</v>
      </c>
      <c r="AR36" s="342">
        <v>138.80000000000001</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7" t="s">
        <v>553</v>
      </c>
      <c r="AL37" s="1228"/>
      <c r="AM37" s="1228"/>
      <c r="AN37" s="1229"/>
      <c r="AO37" s="340">
        <v>12007</v>
      </c>
      <c r="AP37" s="340">
        <v>243</v>
      </c>
      <c r="AQ37" s="341">
        <v>609</v>
      </c>
      <c r="AR37" s="342">
        <v>-60.1</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30" t="s">
        <v>554</v>
      </c>
      <c r="AL38" s="1231"/>
      <c r="AM38" s="1231"/>
      <c r="AN38" s="1232"/>
      <c r="AO38" s="343" t="s">
        <v>534</v>
      </c>
      <c r="AP38" s="343" t="s">
        <v>534</v>
      </c>
      <c r="AQ38" s="344">
        <v>1</v>
      </c>
      <c r="AR38" s="332" t="s">
        <v>534</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30" t="s">
        <v>555</v>
      </c>
      <c r="AL39" s="1231"/>
      <c r="AM39" s="1231"/>
      <c r="AN39" s="1232"/>
      <c r="AO39" s="340">
        <v>-335016</v>
      </c>
      <c r="AP39" s="340">
        <v>-6780</v>
      </c>
      <c r="AQ39" s="341">
        <v>-5546</v>
      </c>
      <c r="AR39" s="342">
        <v>22.3</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7" t="s">
        <v>556</v>
      </c>
      <c r="AL40" s="1228"/>
      <c r="AM40" s="1228"/>
      <c r="AN40" s="1229"/>
      <c r="AO40" s="340">
        <v>-1856447</v>
      </c>
      <c r="AP40" s="340">
        <v>-37570</v>
      </c>
      <c r="AQ40" s="341">
        <v>-36890</v>
      </c>
      <c r="AR40" s="342">
        <v>1.8</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3" t="s">
        <v>303</v>
      </c>
      <c r="AL41" s="1234"/>
      <c r="AM41" s="1234"/>
      <c r="AN41" s="1235"/>
      <c r="AO41" s="340">
        <v>882375</v>
      </c>
      <c r="AP41" s="340">
        <v>17857</v>
      </c>
      <c r="AQ41" s="341">
        <v>13053</v>
      </c>
      <c r="AR41" s="342">
        <v>36.799999999999997</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557</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558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559</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22" t="s">
        <v>525</v>
      </c>
      <c r="AN49" s="1224" t="s">
        <v>560</v>
      </c>
      <c r="AO49" s="1225"/>
      <c r="AP49" s="1225"/>
      <c r="AQ49" s="1225"/>
      <c r="AR49" s="1226"/>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3"/>
      <c r="AN50" s="356" t="s">
        <v>561</v>
      </c>
      <c r="AO50" s="357" t="s">
        <v>562</v>
      </c>
      <c r="AP50" s="358" t="s">
        <v>563</v>
      </c>
      <c r="AQ50" s="359" t="s">
        <v>564</v>
      </c>
      <c r="AR50" s="360" t="s">
        <v>565</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566</v>
      </c>
      <c r="AL51" s="353"/>
      <c r="AM51" s="361">
        <v>1919695</v>
      </c>
      <c r="AN51" s="362">
        <v>37481</v>
      </c>
      <c r="AO51" s="363">
        <v>-34.9</v>
      </c>
      <c r="AP51" s="364">
        <v>54227</v>
      </c>
      <c r="AQ51" s="365">
        <v>-6.4</v>
      </c>
      <c r="AR51" s="366">
        <v>-28.5</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567</v>
      </c>
      <c r="AM52" s="369">
        <v>1095760</v>
      </c>
      <c r="AN52" s="370">
        <v>21394</v>
      </c>
      <c r="AO52" s="371">
        <v>-36.9</v>
      </c>
      <c r="AP52" s="372">
        <v>29694</v>
      </c>
      <c r="AQ52" s="373">
        <v>1.3</v>
      </c>
      <c r="AR52" s="374">
        <v>-38.200000000000003</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568</v>
      </c>
      <c r="AL53" s="353"/>
      <c r="AM53" s="361">
        <v>2227384</v>
      </c>
      <c r="AN53" s="362">
        <v>43800</v>
      </c>
      <c r="AO53" s="363">
        <v>16.899999999999999</v>
      </c>
      <c r="AP53" s="364">
        <v>57295</v>
      </c>
      <c r="AQ53" s="365">
        <v>5.7</v>
      </c>
      <c r="AR53" s="366">
        <v>11.2</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567</v>
      </c>
      <c r="AM54" s="369">
        <v>1841175</v>
      </c>
      <c r="AN54" s="370">
        <v>36206</v>
      </c>
      <c r="AO54" s="371">
        <v>69.2</v>
      </c>
      <c r="AP54" s="372">
        <v>32771</v>
      </c>
      <c r="AQ54" s="373">
        <v>10.4</v>
      </c>
      <c r="AR54" s="374">
        <v>58.8</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569</v>
      </c>
      <c r="AL55" s="353"/>
      <c r="AM55" s="361">
        <v>1331625</v>
      </c>
      <c r="AN55" s="362">
        <v>26415</v>
      </c>
      <c r="AO55" s="363">
        <v>-39.700000000000003</v>
      </c>
      <c r="AP55" s="364">
        <v>54110</v>
      </c>
      <c r="AQ55" s="365">
        <v>-5.6</v>
      </c>
      <c r="AR55" s="366">
        <v>-34.1</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567</v>
      </c>
      <c r="AM56" s="369">
        <v>761705</v>
      </c>
      <c r="AN56" s="370">
        <v>15110</v>
      </c>
      <c r="AO56" s="371">
        <v>-58.3</v>
      </c>
      <c r="AP56" s="372">
        <v>30620</v>
      </c>
      <c r="AQ56" s="373">
        <v>-6.6</v>
      </c>
      <c r="AR56" s="374">
        <v>-51.7</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570</v>
      </c>
      <c r="AL57" s="353"/>
      <c r="AM57" s="361">
        <v>1121230</v>
      </c>
      <c r="AN57" s="362">
        <v>22487</v>
      </c>
      <c r="AO57" s="363">
        <v>-14.9</v>
      </c>
      <c r="AP57" s="364">
        <v>54684</v>
      </c>
      <c r="AQ57" s="365">
        <v>1.1000000000000001</v>
      </c>
      <c r="AR57" s="366">
        <v>-16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567</v>
      </c>
      <c r="AM58" s="369">
        <v>617081</v>
      </c>
      <c r="AN58" s="370">
        <v>12376</v>
      </c>
      <c r="AO58" s="371">
        <v>-18.100000000000001</v>
      </c>
      <c r="AP58" s="372">
        <v>32829</v>
      </c>
      <c r="AQ58" s="373">
        <v>7.2</v>
      </c>
      <c r="AR58" s="374">
        <v>-25.3</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571</v>
      </c>
      <c r="AL59" s="353"/>
      <c r="AM59" s="361">
        <v>1938047</v>
      </c>
      <c r="AN59" s="362">
        <v>39221</v>
      </c>
      <c r="AO59" s="363">
        <v>74.400000000000006</v>
      </c>
      <c r="AP59" s="364">
        <v>62383</v>
      </c>
      <c r="AQ59" s="365">
        <v>14.1</v>
      </c>
      <c r="AR59" s="366">
        <v>60.3</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567</v>
      </c>
      <c r="AM60" s="369">
        <v>1094203</v>
      </c>
      <c r="AN60" s="370">
        <v>22144</v>
      </c>
      <c r="AO60" s="371">
        <v>78.900000000000006</v>
      </c>
      <c r="AP60" s="372">
        <v>35325</v>
      </c>
      <c r="AQ60" s="373">
        <v>7.6</v>
      </c>
      <c r="AR60" s="374">
        <v>71.3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572</v>
      </c>
      <c r="AL61" s="375"/>
      <c r="AM61" s="376">
        <v>1707596</v>
      </c>
      <c r="AN61" s="377">
        <v>33881</v>
      </c>
      <c r="AO61" s="378">
        <v>0.4</v>
      </c>
      <c r="AP61" s="379">
        <v>56540</v>
      </c>
      <c r="AQ61" s="380">
        <v>1.8</v>
      </c>
      <c r="AR61" s="366">
        <v>-1.4</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567</v>
      </c>
      <c r="AM62" s="369">
        <v>1081985</v>
      </c>
      <c r="AN62" s="370">
        <v>21446</v>
      </c>
      <c r="AO62" s="371">
        <v>7</v>
      </c>
      <c r="AP62" s="372">
        <v>32248</v>
      </c>
      <c r="AQ62" s="373">
        <v>4</v>
      </c>
      <c r="AR62" s="374">
        <v>3</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n++gz42V25IHhvFh/srSVEdLmyWnbi/QxLfm/dyM9+qLGdLfNGu+fYEk8FQ/HRononLbxx/b7VcldHkRnMWqZQ==" saltValue="dNtP0CSMBvWQT1taRoLW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574</v>
      </c>
    </row>
    <row r="120" spans="125:125" ht="13.5" hidden="1" customHeight="1" x14ac:dyDescent="0.15"/>
    <row r="121" spans="125:125" ht="13.5" hidden="1" customHeight="1" x14ac:dyDescent="0.15">
      <c r="DU121" s="288"/>
    </row>
  </sheetData>
  <sheetProtection algorithmName="SHA-512" hashValue="GZmf06/gq+Y2Lbf5gEQGUrDzXbyh6/IQYOqby+HR7+OI/8uzB2ZliIkCIqpDkA5oWqIDnylCktPXj0Z/K0sGQQ==" saltValue="YN7sOAFtMfEY4HBgRMZa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575</v>
      </c>
    </row>
  </sheetData>
  <sheetProtection algorithmName="SHA-512" hashValue="91YMN/R0iwrJNvYdrpNhTYZjyu8idlVA543pcIgMltZTxwCMBH5uJnUoOSq9QCmPxVwwZi9+9Ro3NDhTfRT9cw==" saltValue="x9FYZKUKznLFh21lU0BB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6" t="s">
        <v>3</v>
      </c>
      <c r="D47" s="1236"/>
      <c r="E47" s="1237"/>
      <c r="F47" s="11">
        <v>8.4499999999999993</v>
      </c>
      <c r="G47" s="12">
        <v>8.5399999999999991</v>
      </c>
      <c r="H47" s="12">
        <v>9.4499999999999993</v>
      </c>
      <c r="I47" s="12">
        <v>10.37</v>
      </c>
      <c r="J47" s="13">
        <v>12.53</v>
      </c>
    </row>
    <row r="48" spans="2:10" ht="57.75" customHeight="1" x14ac:dyDescent="0.15">
      <c r="B48" s="14"/>
      <c r="C48" s="1238" t="s">
        <v>4</v>
      </c>
      <c r="D48" s="1238"/>
      <c r="E48" s="1239"/>
      <c r="F48" s="15">
        <v>5.96</v>
      </c>
      <c r="G48" s="16">
        <v>5.69</v>
      </c>
      <c r="H48" s="16">
        <v>6.21</v>
      </c>
      <c r="I48" s="16">
        <v>6.07</v>
      </c>
      <c r="J48" s="17">
        <v>6.26</v>
      </c>
    </row>
    <row r="49" spans="2:10" ht="57.75" customHeight="1" thickBot="1" x14ac:dyDescent="0.2">
      <c r="B49" s="18"/>
      <c r="C49" s="1240" t="s">
        <v>5</v>
      </c>
      <c r="D49" s="1240"/>
      <c r="E49" s="1241"/>
      <c r="F49" s="19">
        <v>0.87</v>
      </c>
      <c r="G49" s="20" t="s">
        <v>581</v>
      </c>
      <c r="H49" s="20">
        <v>1.35</v>
      </c>
      <c r="I49" s="20">
        <v>0.68</v>
      </c>
      <c r="J49" s="21">
        <v>2.44</v>
      </c>
    </row>
    <row r="50" spans="2:10" ht="13.5" customHeight="1" x14ac:dyDescent="0.15"/>
  </sheetData>
  <sheetProtection algorithmName="SHA-512" hashValue="1hIf089hOY0QYZQGHKJZJY0oVdnvOspoMTdGlZDd1GiP1VcO90C/SjJJ7GnsDsuB19Qit8jy9qtutuhFeA0bew==" saltValue="XRxn4ZZk2F9x6sNBqkAa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subject>
  <dc:creator>財務調査課</dc:creator>
  <cp:keywords>
  </cp:keywords>
  <dc:description>
  </dc:description>
  <cp:lastModifiedBy> </cp:lastModifiedBy>
  <cp:lastPrinted>2021-02-28T23:17:50Z</cp:lastPrinted>
  <dcterms:created xsi:type="dcterms:W3CDTF">2021-02-05T02:30:16Z</dcterms:created>
  <dcterms:modified xsi:type="dcterms:W3CDTF">2021-10-13T07:19:12Z</dcterms:modified>
  <cp:category>
  </cp:category>
</cp:coreProperties>
</file>