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olr1\userdata$\okaya33340\Desktop\全般\★★★いったん保存\050928_【依頼10.16まで】令和３年度財政状況資料集の作成について（決算統計・地方公会計関係）\"/>
    </mc:Choice>
  </mc:AlternateContent>
  <bookViews>
    <workbookView xWindow="-120" yWindow="-120" windowWidth="20730" windowHeight="11160" tabRatio="83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12" l="1"/>
  <c r="AA30" i="12"/>
  <c r="AA31" i="12"/>
  <c r="AA32" i="12"/>
  <c r="AA33" i="12"/>
  <c r="AA28" i="12"/>
  <c r="AA8" i="12"/>
  <c r="AA9" i="12"/>
  <c r="AA10" i="12"/>
  <c r="AA7" i="12"/>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BE36" i="10"/>
  <c r="U36" i="10"/>
  <c r="BE35" i="10"/>
  <c r="C34" i="10"/>
  <c r="C35" i="10" s="1"/>
  <c r="C36" i="10" s="1"/>
  <c r="C37"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CO34" i="10"/>
  <c r="CO35" i="10" s="1"/>
  <c r="CO36" i="10" s="1"/>
  <c r="CO37" i="10" s="1"/>
  <c r="CO38"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<sst xmlns="http://schemas.openxmlformats.org/spreadsheetml/2006/main" count="1166" uniqueCount="646">
  <si>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</si>
  <si>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</si>
  <si>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</si>
  <si>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</si>
  <si>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</si>
  <si>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</si>
  <si>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</si>
  <si>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</si>
  <si>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</si>
  <si>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</si>
  <si>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</si>
  <si>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</si>
  <si>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</si>
  <si>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</si>
  <si>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</si>
  <si>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</si>
  <si>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</si>
  <si>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</si>
  <si>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</si>
  <si>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</si>
  <si>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</si>
  <si>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</si>
  <si>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</si>
  <si>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</si>
  <si>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</si>
  <si>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</si>
  <si>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</si>
  <si>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</si>
  <si>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</si>
  <si>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</si>
  <si>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</si>
  <si>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</si>
  <si>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</si>
  <si>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</si>
  <si>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</si>
  <si>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</si>
  <si>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</si>
  <si>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</si>
  <si>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</si>
  <si>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</si>
  <si>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</si>
  <si>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</si>
  <si>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</si>
  <si>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</si>
  <si>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</si>
  <si>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</si>
  <si>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</si>
  <si>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</si>
  <si>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</si>
  <si>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</si>
  <si>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</si>
  <si>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</si>
  <si>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</si>
  <si>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</si>
  <si>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</si>
  <si>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</si>
  <si>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</si>
  <si>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</si>
  <si>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</si>
  <si>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</si>
  <si>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</si>
  <si>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</si>
  <si>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</si>
  <si>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</si>
  <si>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</si>
  <si>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</si>
  <si>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</si>
  <si>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</si>
  <si>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</si>
  <si>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</si>
  <si>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</si>
  <si>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</si>
  <si>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</si>
  <si>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</si>
  <si>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</si>
  <si>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</si>
  <si>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</si>
  <si>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</si>
  <si>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</si>
  <si>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</si>
  <si>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</si>
  <si>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</si>
  <si>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</si>
  <si>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</si>
  <si>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</si>
  <si>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</si>
  <si>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</si>
  <si>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</si>
  <si>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</si>
  <si>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</si>
  <si>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</si>
  <si>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</si>
  <si>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</si>
  <si>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</si>
  <si>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</si>
  <si>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</si>
  <si>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</si>
  <si>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</si>
  <si>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</si>
  <si>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</si>
  <si>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</si>
  <si>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</si>
  <si>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</si>
  <si>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</si>
  <si>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</si>
  <si>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</si>
  <si>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</si>
  <si>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</si>
  <si>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</si>
  <si>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</si>
  <si>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</si>
  <si>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</si>
  <si>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</si>
  <si>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</si>
  <si>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</si>
  <si>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</si>
  <si>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</si>
  <si>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</si>
  <si>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</si>
  <si>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</si>
  <si>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</si>
  <si>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</si>
  <si>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</si>
  <si>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</si>
  <si>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</si>
  <si>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</si>
  <si>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</si>
  <si>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</si>
  <si>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</si>
  <si>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</si>
  <si>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</si>
  <si>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</si>
  <si>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</si>
  <si>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</si>
  <si>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</si>
  <si>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</si>
  <si>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</si>
  <si>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</si>
  <si>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</si>
  <si>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</si>
  <si>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</si>
  <si>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</si>
  <si>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</si>
  <si>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</si>
  <si>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</si>
  <si>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</si>
  <si>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</si>
  <si>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</si>
  <si>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</si>
  <si>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</si>
  <si>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</si>
  <si>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</si>
  <si>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</si>
  <si>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</si>
  <si>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</si>
  <si>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</si>
  <si>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</si>
  <si>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</si>
  <si>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</si>
  <si>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</si>
  <si>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</si>
  <si>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</si>
  <si>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</si>
  <si>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</si>
  <si>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</si>
  <si>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</si>
  <si>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</si>
  <si>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</si>
  <si>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</si>
  <si>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</si>
  <si>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</si>
  <si>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</si>
  <si>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</si>
  <si>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</si>
  <si>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</si>
  <si>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</si>
  <si>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</si>
  <si>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</si>
  <si>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</si>
  <si>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</si>
  <si>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</si>
  <si>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</si>
  <si>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</si>
  <si>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</si>
  <si>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</si>
  <si>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</si>
  <si>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</si>
  <si>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</si>
  <si>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</si>
  <si>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</si>
  <si>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</si>
  <si>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</si>
  <si>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</si>
  <si>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</si>
  <si>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</si>
  <si>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</si>
  <si>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</si>
  <si>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</si>
  <si>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</si>
  <si>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</si>
  <si>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</si>
  <si>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</si>
  <si>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</si>
  <si>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</si>
  <si>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</si>
  <si>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</si>
  <si>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</si>
  <si>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</si>
  <si>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</si>
  <si>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</si>
  <si>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</si>
  <si>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</si>
  <si>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</si>
  <si>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</si>
  <si>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</si>
  <si>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</si>
  <si>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</si>
  <si>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</si>
  <si>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</si>
  <si>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</si>
  <si>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長野県岡谷市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</si>
  <si>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</si>
  <si>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</si>
  <si>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</si>
  <si>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</si>
  <si>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</si>
  <si>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</si>
  <si>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</si>
  <si>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</si>
  <si>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</si>
  <si>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</si>
  <si>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</si>
  <si>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</si>
  <si>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</si>
  <si>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</si>
  <si>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</si>
  <si>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</si>
  <si>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</si>
  <si>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</si>
  <si>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</si>
  <si>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</si>
  <si>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</si>
  <si>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</si>
  <si>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</si>
  <si>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</si>
  <si>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</si>
  <si>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</si>
  <si>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</si>
  <si>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</si>
  <si>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</si>
  <si>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</si>
  <si>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</si>
  <si>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</si>
  <si>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</si>
  <si>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</si>
  <si>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</si>
  <si>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</si>
  <si>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</si>
  <si>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</si>
  <si>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</si>
  <si>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</si>
  <si>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</si>
  <si>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</si>
  <si>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</si>
  <si>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</si>
  <si>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</si>
  <si>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</si>
  <si>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</si>
  <si>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</si>
  <si>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</si>
  <si>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</si>
  <si>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</si>
  <si>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</si>
  <si>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</si>
  <si>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</si>
  <si>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</si>
  <si>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</si>
  <si>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</si>
  <si>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</si>
  <si>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</si>
  <si>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</si>
  <si>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</si>
  <si>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</si>
  <si>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</si>
  <si>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</si>
  <si>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</si>
  <si>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</si>
  <si>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</si>
  <si>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</si>
  <si>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</si>
  <si>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</si>
  <si>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</si>
  <si>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</si>
  <si>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</si>
  <si>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</si>
  <si>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</si>
  <si>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</si>
  <si>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</si>
  <si>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</si>
  <si>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</si>
  <si>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</si>
  <si>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</si>
  <si>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</si>
  <si>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</si>
  <si>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</si>
  <si>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</si>
  <si>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</si>
  <si>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</si>
  <si>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</si>
  <si>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</si>
  <si>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</si>
  <si>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</si>
  <si>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</si>
  <si>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</si>
  <si>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</si>
  <si>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</si>
  <si>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</si>
  <si>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</si>
  <si>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</si>
  <si>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</si>
  <si>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</si>
  <si>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</si>
  <si>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</si>
  <si>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</si>
  <si>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</si>
  <si>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</si>
  <si>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</si>
  <si>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</si>
  <si>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</si>
  <si>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</si>
  <si>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</si>
  <si>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</si>
  <si>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</si>
  <si>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</si>
  <si>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</si>
  <si>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</si>
  <si>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</si>
  <si>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</si>
  <si>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</si>
  <si>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</si>
  <si>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</si>
  <si>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</si>
  <si>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</si>
  <si>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</si>
  <si>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</si>
  <si>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</si>
  <si>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</si>
  <si>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</si>
  <si>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</si>
  <si>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</si>
  <si>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</si>
  <si>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</si>
  <si>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</si>
  <si>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</si>
  <si>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</si>
  <si>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</si>
  <si>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</si>
  <si>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</si>
  <si>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</si>
  <si>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</si>
  <si>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</si>
  <si>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</si>
  <si>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</si>
  <si>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</si>
  <si>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</si>
  <si>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</si>
  <si>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</si>
  <si>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</si>
  <si>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</si>
  <si>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</si>
  <si>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</si>
  <si>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</si>
  <si>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</si>
  <si>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</si>
  <si>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長野県岡谷市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</si>
  <si>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</si>
  <si>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</si>
  <si>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</si>
  <si>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</si>
  <si>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</si>
  <si>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</si>
  <si>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</si>
  <si>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</si>
  <si>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</si>
  <si>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</si>
  <si>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</si>
  <si>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</si>
  <si>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</si>
  <si>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</si>
  <si>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</si>
  <si>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</si>
  <si>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</si>
  <si>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</si>
  <si>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</si>
  <si>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</si>
  <si>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</si>
  <si>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</si>
  <si>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</si>
  <si>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</si>
  <si>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</si>
  <si>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</si>
  <si>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</si>
  <si>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</si>
  <si>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</si>
  <si>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</si>
  <si>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</si>
  <si>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</si>
  <si>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</si>
  <si>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</si>
  <si>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</si>
  <si>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</si>
  <si>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</si>
  <si>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</si>
  <si>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</si>
  <si>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</si>
  <si>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</si>
  <si>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</si>
  <si>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</si>
  <si>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</si>
  <si>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</si>
  <si>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</si>
  <si>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</si>
  <si>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</si>
  <si>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</si>
  <si>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</si>
  <si>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</si>
  <si>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</si>
  <si>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</si>
  <si>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</si>
  <si>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</si>
  <si>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</si>
  <si>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</si>
  <si>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</si>
  <si>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</si>
  <si>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</si>
  <si>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</si>
  <si>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</si>
  <si>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</si>
  <si>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</si>
  <si>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</si>
  <si>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</si>
  <si>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</si>
  <si>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</si>
  <si>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</si>
  <si>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</si>
  <si>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</si>
  <si>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</si>
  <si>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</si>
  <si>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</si>
  <si>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</si>
  <si>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</si>
  <si>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</si>
  <si>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</si>
  <si>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</si>
  <si>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</si>
  <si>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</si>
  <si>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</si>
  <si>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</si>
  <si>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</si>
  <si>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</si>
  <si>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</si>
  <si>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</si>
  <si>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</si>
  <si>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</si>
  <si>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</si>
  <si>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</si>
  <si>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</si>
  <si>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</si>
  <si>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</si>
  <si>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</si>
  <si>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</si>
  <si>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</si>
  <si>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</si>
  <si>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</si>
  <si>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</si>
  <si>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</si>
  <si>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</si>
  <si>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</si>
  <si>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</si>
  <si>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</si>
  <si>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</si>
  <si>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</si>
  <si>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</si>
  <si>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</si>
  <si>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</si>
  <si>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</si>
  <si>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</si>
  <si>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</si>
  <si>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</si>
  <si>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</si>
  <si>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</si>
  <si>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</si>
  <si>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</si>
  <si>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</si>
  <si>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</si>
  <si>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</si>
  <si>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</si>
  <si>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t>
    <phoneticPr fontId="5"/>
  </si>
  <si>
    <t>-</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</si>
  <si>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</si>
  <si>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</si>
  <si>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</si>
  <si>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</si>
  <si>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</si>
  <si>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</si>
  <si>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</si>
  <si>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</si>
  <si>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</si>
  <si>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</si>
  <si>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</si>
  <si>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</si>
  <si>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</si>
  <si>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</si>
  <si>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</si>
  <si>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</si>
  <si>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</si>
  <si>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</si>
  <si>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</si>
  <si>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</si>
  <si>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</si>
  <si>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</si>
  <si>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</si>
  <si>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</si>
  <si>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</si>
  <si>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</si>
  <si>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</si>
  <si>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</si>
  <si>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</si>
  <si>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</si>
  <si>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</si>
  <si>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</si>
  <si>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</si>
  <si>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</si>
  <si>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</si>
  <si>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</si>
  <si>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</si>
  <si>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</si>
  <si>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</si>
  <si>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</si>
  <si>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</si>
  <si>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</si>
  <si>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</si>
  <si>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</si>
  <si>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</si>
  <si>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</si>
  <si>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</si>
  <si>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</si>
  <si>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</si>
  <si>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</si>
  <si>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</si>
  <si>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</si>
  <si>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</si>
  <si>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</si>
  <si>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</si>
  <si>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</si>
  <si>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</si>
  <si>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</si>
  <si>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</si>
  <si>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</si>
  <si>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</si>
  <si>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</si>
  <si>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</si>
  <si>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</si>
  <si>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</si>
  <si>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</si>
  <si>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</si>
  <si>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</si>
  <si>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</si>
  <si>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</si>
  <si>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</si>
  <si>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</si>
  <si>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</si>
  <si>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</si>
  <si>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</si>
  <si>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</si>
  <si>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</si>
  <si>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</si>
  <si>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</si>
  <si>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</si>
  <si>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</si>
  <si>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</si>
  <si>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</si>
  <si>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</si>
  <si>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</si>
  <si>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</si>
  <si>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</si>
  <si>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0.44</t>
  </si>
  <si>
    <t>地域開発事業特別会計</t>
  </si>
  <si>
    <t>▲ 2.76</t>
  </si>
  <si>
    <t>▲ 2.34</t>
  </si>
  <si>
    <t>▲ 2.19</t>
  </si>
  <si>
    <t>▲ 1.99</t>
  </si>
  <si>
    <t>下水道事業会計</t>
  </si>
  <si>
    <t>水道事業会計</t>
  </si>
  <si>
    <t>一般会計</t>
  </si>
  <si>
    <t>病院事業会計</t>
  </si>
  <si>
    <t>国民健康保険事業特別会計</t>
  </si>
  <si>
    <t>霊園事業特別会計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</si>
  <si>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</si>
  <si>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</si>
  <si>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</si>
  <si>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</si>
  <si>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</si>
  <si>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</si>
  <si>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</si>
  <si>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</si>
  <si>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</si>
  <si>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ふるさとまちづくり基金</t>
    <rPh sb="9" eb="11">
      <t>キキン</t>
    </rPh>
    <phoneticPr fontId="18"/>
  </si>
  <si>
    <t>市営住宅整備基金</t>
    <rPh sb="0" eb="2">
      <t>シエイ</t>
    </rPh>
    <rPh sb="2" eb="4">
      <t>ジュウタク</t>
    </rPh>
    <rPh sb="4" eb="6">
      <t>セイビ</t>
    </rPh>
    <rPh sb="6" eb="8">
      <t>キキン</t>
    </rPh>
    <phoneticPr fontId="18"/>
  </si>
  <si>
    <t>社会福祉施設整備基金</t>
    <rPh sb="0" eb="2">
      <t>シャカイ</t>
    </rPh>
    <rPh sb="2" eb="4">
      <t>フクシ</t>
    </rPh>
    <rPh sb="4" eb="6">
      <t>シセツ</t>
    </rPh>
    <rPh sb="6" eb="8">
      <t>セイビ</t>
    </rPh>
    <rPh sb="8" eb="10">
      <t>キキン</t>
    </rPh>
    <phoneticPr fontId="18"/>
  </si>
  <si>
    <t>文化会館事業基金</t>
    <rPh sb="0" eb="2">
      <t>ブンカ</t>
    </rPh>
    <rPh sb="2" eb="4">
      <t>カイカン</t>
    </rPh>
    <rPh sb="4" eb="6">
      <t>ジギョウ</t>
    </rPh>
    <rPh sb="6" eb="8">
      <t>キキン</t>
    </rPh>
    <phoneticPr fontId="18"/>
  </si>
  <si>
    <t>病院施設整備基金</t>
    <rPh sb="0" eb="4">
      <t>ビョウインシセツ</t>
    </rPh>
    <rPh sb="4" eb="8">
      <t>セイビキキン</t>
    </rPh>
    <phoneticPr fontId="18"/>
  </si>
  <si>
    <t>-</t>
    <phoneticPr fontId="2"/>
  </si>
  <si>
    <t>おかや文化振興事業団　</t>
    <rPh sb="3" eb="5">
      <t>ブンカ</t>
    </rPh>
    <rPh sb="5" eb="7">
      <t>シンコウ</t>
    </rPh>
    <rPh sb="7" eb="10">
      <t>ジギョウダン</t>
    </rPh>
    <phoneticPr fontId="2"/>
  </si>
  <si>
    <t>諏訪湖勤労者福祉サービスセンター　</t>
    <rPh sb="0" eb="2">
      <t>スワ</t>
    </rPh>
    <rPh sb="2" eb="3">
      <t>コ</t>
    </rPh>
    <rPh sb="3" eb="6">
      <t>キンロウシャ</t>
    </rPh>
    <rPh sb="6" eb="8">
      <t>フクシ</t>
    </rPh>
    <phoneticPr fontId="2"/>
  </si>
  <si>
    <t>やまびこスケートの森　</t>
    <rPh sb="9" eb="10">
      <t>モリ</t>
    </rPh>
    <phoneticPr fontId="2"/>
  </si>
  <si>
    <t>岡谷市土地開発公社　</t>
    <rPh sb="0" eb="3">
      <t>オカヤシ</t>
    </rPh>
    <rPh sb="3" eb="5">
      <t>トチ</t>
    </rPh>
    <rPh sb="5" eb="7">
      <t>カイハツ</t>
    </rPh>
    <rPh sb="7" eb="9">
      <t>コウシャ</t>
    </rPh>
    <phoneticPr fontId="2"/>
  </si>
  <si>
    <t>岡谷市スポーツ協会</t>
    <rPh sb="0" eb="3">
      <t>オカヤシ</t>
    </rPh>
    <rPh sb="7" eb="9">
      <t>キョウカイ</t>
    </rPh>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</si>
  <si>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</si>
  <si>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</si>
  <si>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</si>
  <si>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</si>
  <si>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</si>
  <si>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</si>
  <si>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</si>
  <si>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</si>
  <si>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</si>
  <si>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</si>
  <si>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</si>
  <si>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</si>
  <si>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</si>
  <si>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</si>
  <si>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</si>
  <si>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</si>
  <si>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</si>
  <si>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</si>
  <si>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</si>
  <si>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近年の大型の施設整備事業が影響し、類似団体平均と比較し高い水準にある。今後は地方債の新規発行を最小限に抑えるよう努めるが、公共施設等の老朽化に対し借入を行う必要が生じるため、施設の統廃合も進める必要がある。
・有形固定資産減価償却率については、類似団体平均を上回っている。市内の公共施設の老朽化が著しいことから、施設の統廃合を進め、維持管理経費の増加に歯止めをかけるよう努める。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</si>
  <si>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</si>
  <si>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</si>
  <si>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</si>
  <si>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</si>
  <si>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</si>
  <si>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</si>
  <si>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・将来負担比率、実質公債費比率、ともに平成27年度をピークに減少に転じている。大型の施設整備事業が完了したことによるものであり、今後も地方債の新規発行の抑制に努める。</t>
    <rPh sb="2" eb="4">
      <t>ショウライ</t>
    </rPh>
    <rPh sb="4" eb="6">
      <t>フタン</t>
    </rPh>
    <rPh sb="6" eb="8">
      <t>ヒリツ</t>
    </rPh>
    <rPh sb="9" eb="11">
      <t>ジッシツ</t>
    </rPh>
    <rPh sb="11" eb="14">
      <t>コウサイヒ</t>
    </rPh>
    <rPh sb="14" eb="16">
      <t>ヒリツ</t>
    </rPh>
    <rPh sb="20" eb="22">
      <t>ヘイセイ</t>
    </rPh>
    <rPh sb="24" eb="26">
      <t>ネンド</t>
    </rPh>
    <rPh sb="31" eb="33">
      <t>ゲンショウ</t>
    </rPh>
    <rPh sb="34" eb="35">
      <t>テン</t>
    </rPh>
    <rPh sb="40" eb="42">
      <t>オオガタ</t>
    </rPh>
    <rPh sb="43" eb="45">
      <t>シセツ</t>
    </rPh>
    <rPh sb="45" eb="47">
      <t>セイビ</t>
    </rPh>
    <rPh sb="47" eb="49">
      <t>ジギョウ</t>
    </rPh>
    <rPh sb="50" eb="52">
      <t>カンリョウ</t>
    </rPh>
    <rPh sb="65" eb="67">
      <t>コンゴ</t>
    </rPh>
    <rPh sb="68" eb="71">
      <t>チホウサイ</t>
    </rPh>
    <rPh sb="72" eb="74">
      <t>シンキ</t>
    </rPh>
    <rPh sb="74" eb="76">
      <t>ハッコウ</t>
    </rPh>
    <rPh sb="77" eb="79">
      <t>ヨクセイ</t>
    </rPh>
    <rPh sb="80" eb="8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</si>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</sst>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2171-4220-872A-102D698B72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26415</c:v>
                </c:pt>
                <c:pt idx="1">
                  <c:v>22487</c:v>
                </c:pt>
                <c:pt idx="2">
                  <c:v>39221</c:v>
                </c:pt>
                <c:pt idx="3">
                  <c:v>44136</c:v>
                </c:pt>
                <c:pt idx="4">
                  <c:v>52058</c:v>
                </c:pt>
              </c:numCache>
            </c:numRef>
          </c:val>
          <c:smooth val="0"/>
          <c:extLst>
            <c:ext xmlns:c16="http://schemas.microsoft.com/office/drawing/2014/chart" uri="{C3380CC4-5D6E-409C-BE32-E72D297353CC}">
              <c16:uniqueId val="{00000001-2171-4220-872A-102D698B72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6.21</c:v>
                </c:pt>
                <c:pt idx="1">
                  <c:v>6.07</c:v>
                </c:pt>
                <c:pt idx="2">
                  <c:v>6.26</c:v>
                </c:pt>
                <c:pt idx="3">
                  <c:v>5.66</c:v>
                </c:pt>
                <c:pt idx="4">
                  <c:v>6.51</c:v>
                </c:pt>
              </c:numCache>
            </c:numRef>
          </c:val>
          <c:extLst>
            <c:ext xmlns:c16="http://schemas.microsoft.com/office/drawing/2014/chart" uri="{C3380CC4-5D6E-409C-BE32-E72D297353CC}">
              <c16:uniqueId val="{00000000-65D6-4D15-BD1A-D57B3E6A10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9.4499999999999993</c:v>
                </c:pt>
                <c:pt idx="1">
                  <c:v>10.37</c:v>
                </c:pt>
                <c:pt idx="2">
                  <c:v>12.53</c:v>
                </c:pt>
                <c:pt idx="3">
                  <c:v>12.24</c:v>
                </c:pt>
                <c:pt idx="4">
                  <c:v>15.18</c:v>
                </c:pt>
              </c:numCache>
            </c:numRef>
          </c:val>
          <c:extLst>
            <c:ext xmlns:c16="http://schemas.microsoft.com/office/drawing/2014/chart" uri="{C3380CC4-5D6E-409C-BE32-E72D297353CC}">
              <c16:uniqueId val="{00000001-65D6-4D15-BD1A-D57B3E6A10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0.68</c:v>
                </c:pt>
                <c:pt idx="2">
                  <c:v>2.44</c:v>
                </c:pt>
                <c:pt idx="3">
                  <c:v>-0.44</c:v>
                </c:pt>
                <c:pt idx="4">
                  <c:v>4.7</c:v>
                </c:pt>
              </c:numCache>
            </c:numRef>
          </c:val>
          <c:smooth val="0"/>
          <c:extLst>
            <c:ext xmlns:c16="http://schemas.microsoft.com/office/drawing/2014/chart" uri="{C3380CC4-5D6E-409C-BE32-E72D297353CC}">
              <c16:uniqueId val="{00000002-65D6-4D15-BD1A-D57B3E6A10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0.19</c:v>
                </c:pt>
                <c:pt idx="4">
                  <c:v>#N/A</c:v>
                </c:pt>
                <c:pt idx="5">
                  <c:v>0.19</c:v>
                </c:pt>
                <c:pt idx="6">
                  <c:v>#N/A</c:v>
                </c:pt>
                <c:pt idx="7">
                  <c:v>0.18</c:v>
                </c:pt>
                <c:pt idx="8">
                  <c:v>#N/A</c:v>
                </c:pt>
                <c:pt idx="9">
                  <c:v>0.18</c:v>
                </c:pt>
              </c:numCache>
            </c:numRef>
          </c:val>
          <c:extLst>
            <c:ext xmlns:c16="http://schemas.microsoft.com/office/drawing/2014/chart" uri="{C3380CC4-5D6E-409C-BE32-E72D297353CC}">
              <c16:uniqueId val="{00000000-6AC6-4F48-8177-347E75F071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C6-4F48-8177-347E75F0719F}"/>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0.12</c:v>
                </c:pt>
                <c:pt idx="4">
                  <c:v>#N/A</c:v>
                </c:pt>
                <c:pt idx="5">
                  <c:v>0.19</c:v>
                </c:pt>
                <c:pt idx="6">
                  <c:v>#N/A</c:v>
                </c:pt>
                <c:pt idx="7">
                  <c:v>0.17</c:v>
                </c:pt>
                <c:pt idx="8">
                  <c:v>#N/A</c:v>
                </c:pt>
                <c:pt idx="9">
                  <c:v>0.19</c:v>
                </c:pt>
              </c:numCache>
            </c:numRef>
          </c:val>
          <c:extLst>
            <c:ext xmlns:c16="http://schemas.microsoft.com/office/drawing/2014/chart" uri="{C3380CC4-5D6E-409C-BE32-E72D297353CC}">
              <c16:uniqueId val="{00000002-6AC6-4F48-8177-347E75F0719F}"/>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0.54</c:v>
                </c:pt>
                <c:pt idx="2">
                  <c:v>#N/A</c:v>
                </c:pt>
                <c:pt idx="3">
                  <c:v>0.42</c:v>
                </c:pt>
                <c:pt idx="4">
                  <c:v>#N/A</c:v>
                </c:pt>
                <c:pt idx="5">
                  <c:v>0.49</c:v>
                </c:pt>
                <c:pt idx="6">
                  <c:v>#N/A</c:v>
                </c:pt>
                <c:pt idx="7">
                  <c:v>0.49</c:v>
                </c:pt>
                <c:pt idx="8">
                  <c:v>#N/A</c:v>
                </c:pt>
                <c:pt idx="9">
                  <c:v>0.42</c:v>
                </c:pt>
              </c:numCache>
            </c:numRef>
          </c:val>
          <c:extLst>
            <c:ext xmlns:c16="http://schemas.microsoft.com/office/drawing/2014/chart" uri="{C3380CC4-5D6E-409C-BE32-E72D297353CC}">
              <c16:uniqueId val="{00000003-6AC6-4F48-8177-347E75F0719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1.88</c:v>
                </c:pt>
                <c:pt idx="2">
                  <c:v>#N/A</c:v>
                </c:pt>
                <c:pt idx="3">
                  <c:v>0.56999999999999995</c:v>
                </c:pt>
                <c:pt idx="4">
                  <c:v>#N/A</c:v>
                </c:pt>
                <c:pt idx="5">
                  <c:v>0.5</c:v>
                </c:pt>
                <c:pt idx="6">
                  <c:v>#N/A</c:v>
                </c:pt>
                <c:pt idx="7">
                  <c:v>0.85</c:v>
                </c:pt>
                <c:pt idx="8">
                  <c:v>#N/A</c:v>
                </c:pt>
                <c:pt idx="9">
                  <c:v>0.79</c:v>
                </c:pt>
              </c:numCache>
            </c:numRef>
          </c:val>
          <c:extLst>
            <c:ext xmlns:c16="http://schemas.microsoft.com/office/drawing/2014/chart" uri="{C3380CC4-5D6E-409C-BE32-E72D297353CC}">
              <c16:uniqueId val="{00000004-6AC6-4F48-8177-347E75F0719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7.15</c:v>
                </c:pt>
                <c:pt idx="2">
                  <c:v>#N/A</c:v>
                </c:pt>
                <c:pt idx="3">
                  <c:v>6.34</c:v>
                </c:pt>
                <c:pt idx="4">
                  <c:v>#N/A</c:v>
                </c:pt>
                <c:pt idx="5">
                  <c:v>2.54</c:v>
                </c:pt>
                <c:pt idx="6">
                  <c:v>#N/A</c:v>
                </c:pt>
                <c:pt idx="7">
                  <c:v>0</c:v>
                </c:pt>
                <c:pt idx="8">
                  <c:v>#N/A</c:v>
                </c:pt>
                <c:pt idx="9">
                  <c:v>1.92</c:v>
                </c:pt>
              </c:numCache>
            </c:numRef>
          </c:val>
          <c:extLst>
            <c:ext xmlns:c16="http://schemas.microsoft.com/office/drawing/2014/chart" uri="{C3380CC4-5D6E-409C-BE32-E72D297353CC}">
              <c16:uniqueId val="{00000005-6AC6-4F48-8177-347E75F0719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5.65</c:v>
                </c:pt>
                <c:pt idx="2">
                  <c:v>#N/A</c:v>
                </c:pt>
                <c:pt idx="3">
                  <c:v>5.63</c:v>
                </c:pt>
                <c:pt idx="4">
                  <c:v>#N/A</c:v>
                </c:pt>
                <c:pt idx="5">
                  <c:v>5.75</c:v>
                </c:pt>
                <c:pt idx="6">
                  <c:v>#N/A</c:v>
                </c:pt>
                <c:pt idx="7">
                  <c:v>5.15</c:v>
                </c:pt>
                <c:pt idx="8">
                  <c:v>#N/A</c:v>
                </c:pt>
                <c:pt idx="9">
                  <c:v>6.06</c:v>
                </c:pt>
              </c:numCache>
            </c:numRef>
          </c:val>
          <c:extLst>
            <c:ext xmlns:c16="http://schemas.microsoft.com/office/drawing/2014/chart" uri="{C3380CC4-5D6E-409C-BE32-E72D297353CC}">
              <c16:uniqueId val="{00000006-6AC6-4F48-8177-347E75F0719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13.93</c:v>
                </c:pt>
                <c:pt idx="2">
                  <c:v>#N/A</c:v>
                </c:pt>
                <c:pt idx="3">
                  <c:v>13.59</c:v>
                </c:pt>
                <c:pt idx="4">
                  <c:v>#N/A</c:v>
                </c:pt>
                <c:pt idx="5">
                  <c:v>12.72</c:v>
                </c:pt>
                <c:pt idx="6">
                  <c:v>#N/A</c:v>
                </c:pt>
                <c:pt idx="7">
                  <c:v>11.16</c:v>
                </c:pt>
                <c:pt idx="8">
                  <c:v>#N/A</c:v>
                </c:pt>
                <c:pt idx="9">
                  <c:v>10.38</c:v>
                </c:pt>
              </c:numCache>
            </c:numRef>
          </c:val>
          <c:extLst>
            <c:ext xmlns:c16="http://schemas.microsoft.com/office/drawing/2014/chart" uri="{C3380CC4-5D6E-409C-BE32-E72D297353CC}">
              <c16:uniqueId val="{00000007-6AC6-4F48-8177-347E75F0719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12.53</c:v>
                </c:pt>
                <c:pt idx="2">
                  <c:v>#N/A</c:v>
                </c:pt>
                <c:pt idx="3">
                  <c:v>12.91</c:v>
                </c:pt>
                <c:pt idx="4">
                  <c:v>#N/A</c:v>
                </c:pt>
                <c:pt idx="5">
                  <c:v>12.28</c:v>
                </c:pt>
                <c:pt idx="6">
                  <c:v>#N/A</c:v>
                </c:pt>
                <c:pt idx="7">
                  <c:v>12</c:v>
                </c:pt>
                <c:pt idx="8">
                  <c:v>#N/A</c:v>
                </c:pt>
                <c:pt idx="9">
                  <c:v>11.45</c:v>
                </c:pt>
              </c:numCache>
            </c:numRef>
          </c:val>
          <c:extLst>
            <c:ext xmlns:c16="http://schemas.microsoft.com/office/drawing/2014/chart" uri="{C3380CC4-5D6E-409C-BE32-E72D297353CC}">
              <c16:uniqueId val="{00000008-6AC6-4F48-8177-347E75F0719F}"/>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2.76</c:v>
                </c:pt>
                <c:pt idx="1">
                  <c:v>#N/A</c:v>
                </c:pt>
                <c:pt idx="2">
                  <c:v>2.76</c:v>
                </c:pt>
                <c:pt idx="3">
                  <c:v>#N/A</c:v>
                </c:pt>
                <c:pt idx="4">
                  <c:v>2.34</c:v>
                </c:pt>
                <c:pt idx="5">
                  <c:v>#N/A</c:v>
                </c:pt>
                <c:pt idx="6">
                  <c:v>2.19</c:v>
                </c:pt>
                <c:pt idx="7">
                  <c:v>#N/A</c:v>
                </c:pt>
                <c:pt idx="8">
                  <c:v>1.99</c:v>
                </c:pt>
                <c:pt idx="9">
                  <c:v>#N/A</c:v>
                </c:pt>
              </c:numCache>
            </c:numRef>
          </c:val>
          <c:extLst>
            <c:ext xmlns:c16="http://schemas.microsoft.com/office/drawing/2014/chart" uri="{C3380CC4-5D6E-409C-BE32-E72D297353CC}">
              <c16:uniqueId val="{00000009-6AC6-4F48-8177-347E75F071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2311</c:v>
                </c:pt>
                <c:pt idx="5">
                  <c:v>2250</c:v>
                </c:pt>
                <c:pt idx="8">
                  <c:v>2192</c:v>
                </c:pt>
                <c:pt idx="11">
                  <c:v>2082</c:v>
                </c:pt>
                <c:pt idx="14">
                  <c:v>2054</c:v>
                </c:pt>
              </c:numCache>
            </c:numRef>
          </c:val>
          <c:extLst>
            <c:ext xmlns:c16="http://schemas.microsoft.com/office/drawing/2014/chart" uri="{C3380CC4-5D6E-409C-BE32-E72D297353CC}">
              <c16:uniqueId val="{00000000-4C3F-493D-B39A-161FE5242C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F-493D-B39A-161FE5242C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c:v>
                </c:pt>
                <c:pt idx="3">
                  <c:v>12</c:v>
                </c:pt>
                <c:pt idx="6">
                  <c:v>12</c:v>
                </c:pt>
                <c:pt idx="9">
                  <c:v>12</c:v>
                </c:pt>
                <c:pt idx="12">
                  <c:v>12</c:v>
                </c:pt>
              </c:numCache>
            </c:numRef>
          </c:val>
          <c:extLst>
            <c:ext xmlns:c16="http://schemas.microsoft.com/office/drawing/2014/chart" uri="{C3380CC4-5D6E-409C-BE32-E72D297353CC}">
              <c16:uniqueId val="{00000002-4C3F-493D-B39A-161FE5242C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106</c:v>
                </c:pt>
                <c:pt idx="3">
                  <c:v>129</c:v>
                </c:pt>
                <c:pt idx="6">
                  <c:v>208</c:v>
                </c:pt>
                <c:pt idx="9">
                  <c:v>254</c:v>
                </c:pt>
                <c:pt idx="12">
                  <c:v>254</c:v>
                </c:pt>
              </c:numCache>
            </c:numRef>
          </c:val>
          <c:extLst>
            <c:ext xmlns:c16="http://schemas.microsoft.com/office/drawing/2014/chart" uri="{C3380CC4-5D6E-409C-BE32-E72D297353CC}">
              <c16:uniqueId val="{00000003-4C3F-493D-B39A-161FE5242C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608</c:v>
                </c:pt>
                <c:pt idx="3">
                  <c:v>572</c:v>
                </c:pt>
                <c:pt idx="6">
                  <c:v>555</c:v>
                </c:pt>
                <c:pt idx="9">
                  <c:v>611</c:v>
                </c:pt>
                <c:pt idx="12">
                  <c:v>573</c:v>
                </c:pt>
              </c:numCache>
            </c:numRef>
          </c:val>
          <c:extLst>
            <c:ext xmlns:c16="http://schemas.microsoft.com/office/drawing/2014/chart" uri="{C3380CC4-5D6E-409C-BE32-E72D297353CC}">
              <c16:uniqueId val="{00000004-4C3F-493D-B39A-161FE5242C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F-493D-B39A-161FE5242C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F-493D-B39A-161FE5242C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2587</c:v>
                </c:pt>
                <c:pt idx="3">
                  <c:v>2516</c:v>
                </c:pt>
                <c:pt idx="6">
                  <c:v>2299</c:v>
                </c:pt>
                <c:pt idx="9">
                  <c:v>2102</c:v>
                </c:pt>
                <c:pt idx="12">
                  <c:v>1921</c:v>
                </c:pt>
              </c:numCache>
            </c:numRef>
          </c:val>
          <c:extLst>
            <c:ext xmlns:c16="http://schemas.microsoft.com/office/drawing/2014/chart" uri="{C3380CC4-5D6E-409C-BE32-E72D297353CC}">
              <c16:uniqueId val="{00000007-4C3F-493D-B39A-161FE5242C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1018</c:v>
                </c:pt>
                <c:pt idx="2">
                  <c:v>#N/A</c:v>
                </c:pt>
                <c:pt idx="3">
                  <c:v>#N/A</c:v>
                </c:pt>
                <c:pt idx="4">
                  <c:v>979</c:v>
                </c:pt>
                <c:pt idx="5">
                  <c:v>#N/A</c:v>
                </c:pt>
                <c:pt idx="6">
                  <c:v>#N/A</c:v>
                </c:pt>
                <c:pt idx="7">
                  <c:v>882</c:v>
                </c:pt>
                <c:pt idx="8">
                  <c:v>#N/A</c:v>
                </c:pt>
                <c:pt idx="9">
                  <c:v>#N/A</c:v>
                </c:pt>
                <c:pt idx="10">
                  <c:v>897</c:v>
                </c:pt>
                <c:pt idx="11">
                  <c:v>#N/A</c:v>
                </c:pt>
                <c:pt idx="12">
                  <c:v>#N/A</c:v>
                </c:pt>
                <c:pt idx="13">
                  <c:v>706</c:v>
                </c:pt>
                <c:pt idx="14">
                  <c:v>#N/A</c:v>
                </c:pt>
              </c:numCache>
            </c:numRef>
          </c:val>
          <c:smooth val="0"/>
          <c:extLst>
            <c:ext xmlns:c16="http://schemas.microsoft.com/office/drawing/2014/chart" uri="{C3380CC4-5D6E-409C-BE32-E72D297353CC}">
              <c16:uniqueId val="{00000008-4C3F-493D-B39A-161FE5242C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22332</c:v>
                </c:pt>
                <c:pt idx="5">
                  <c:v>21906</c:v>
                </c:pt>
                <c:pt idx="8">
                  <c:v>21394</c:v>
                </c:pt>
                <c:pt idx="11">
                  <c:v>21315</c:v>
                </c:pt>
                <c:pt idx="14">
                  <c:v>21139</c:v>
                </c:pt>
              </c:numCache>
            </c:numRef>
          </c:val>
          <c:extLst>
            <c:ext xmlns:c16="http://schemas.microsoft.com/office/drawing/2014/chart" uri="{C3380CC4-5D6E-409C-BE32-E72D297353CC}">
              <c16:uniqueId val="{00000000-32EB-4FD8-981E-C67C1F1EF4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1845</c:v>
                </c:pt>
                <c:pt idx="5">
                  <c:v>1580</c:v>
                </c:pt>
                <c:pt idx="8">
                  <c:v>1466</c:v>
                </c:pt>
                <c:pt idx="11">
                  <c:v>1396</c:v>
                </c:pt>
                <c:pt idx="14">
                  <c:v>1458</c:v>
                </c:pt>
              </c:numCache>
            </c:numRef>
          </c:val>
          <c:extLst>
            <c:ext xmlns:c16="http://schemas.microsoft.com/office/drawing/2014/chart" uri="{C3380CC4-5D6E-409C-BE32-E72D297353CC}">
              <c16:uniqueId val="{00000001-32EB-4FD8-981E-C67C1F1EF4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3066</c:v>
                </c:pt>
                <c:pt idx="5">
                  <c:v>3549</c:v>
                </c:pt>
                <c:pt idx="8">
                  <c:v>3896</c:v>
                </c:pt>
                <c:pt idx="11">
                  <c:v>3962</c:v>
                </c:pt>
                <c:pt idx="14">
                  <c:v>5021</c:v>
                </c:pt>
              </c:numCache>
            </c:numRef>
          </c:val>
          <c:extLst>
            <c:ext xmlns:c16="http://schemas.microsoft.com/office/drawing/2014/chart" uri="{C3380CC4-5D6E-409C-BE32-E72D297353CC}">
              <c16:uniqueId val="{00000002-32EB-4FD8-981E-C67C1F1EF4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EB-4FD8-981E-C67C1F1EF4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EB-4FD8-981E-C67C1F1EF4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EB-4FD8-981E-C67C1F1EF4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3385</c:v>
                </c:pt>
                <c:pt idx="3">
                  <c:v>2842</c:v>
                </c:pt>
                <c:pt idx="6">
                  <c:v>2929</c:v>
                </c:pt>
                <c:pt idx="9">
                  <c:v>2940</c:v>
                </c:pt>
                <c:pt idx="12">
                  <c:v>3030</c:v>
                </c:pt>
              </c:numCache>
            </c:numRef>
          </c:val>
          <c:extLst>
            <c:ext xmlns:c16="http://schemas.microsoft.com/office/drawing/2014/chart" uri="{C3380CC4-5D6E-409C-BE32-E72D297353CC}">
              <c16:uniqueId val="{00000006-32EB-4FD8-981E-C67C1F1EF4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2315</c:v>
                </c:pt>
                <c:pt idx="3">
                  <c:v>2242</c:v>
                </c:pt>
                <c:pt idx="6">
                  <c:v>2050</c:v>
                </c:pt>
                <c:pt idx="9">
                  <c:v>1807</c:v>
                </c:pt>
                <c:pt idx="12">
                  <c:v>1578</c:v>
                </c:pt>
              </c:numCache>
            </c:numRef>
          </c:val>
          <c:extLst>
            <c:ext xmlns:c16="http://schemas.microsoft.com/office/drawing/2014/chart" uri="{C3380CC4-5D6E-409C-BE32-E72D297353CC}">
              <c16:uniqueId val="{00000007-32EB-4FD8-981E-C67C1F1EF4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8996</c:v>
                </c:pt>
                <c:pt idx="3">
                  <c:v>6989</c:v>
                </c:pt>
                <c:pt idx="6">
                  <c:v>6704</c:v>
                </c:pt>
                <c:pt idx="9">
                  <c:v>6298</c:v>
                </c:pt>
                <c:pt idx="12">
                  <c:v>6039</c:v>
                </c:pt>
              </c:numCache>
            </c:numRef>
          </c:val>
          <c:extLst>
            <c:ext xmlns:c16="http://schemas.microsoft.com/office/drawing/2014/chart" uri="{C3380CC4-5D6E-409C-BE32-E72D297353CC}">
              <c16:uniqueId val="{00000008-32EB-4FD8-981E-C67C1F1EF4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c:v>
                </c:pt>
                <c:pt idx="3">
                  <c:v>0</c:v>
                </c:pt>
                <c:pt idx="6">
                  <c:v>92</c:v>
                </c:pt>
                <c:pt idx="9">
                  <c:v>81</c:v>
                </c:pt>
                <c:pt idx="12">
                  <c:v>69</c:v>
                </c:pt>
              </c:numCache>
            </c:numRef>
          </c:val>
          <c:extLst>
            <c:ext xmlns:c16="http://schemas.microsoft.com/office/drawing/2014/chart" uri="{C3380CC4-5D6E-409C-BE32-E72D297353CC}">
              <c16:uniqueId val="{00000009-32EB-4FD8-981E-C67C1F1EF4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24073</c:v>
                </c:pt>
                <c:pt idx="3">
                  <c:v>22903</c:v>
                </c:pt>
                <c:pt idx="6">
                  <c:v>22597</c:v>
                </c:pt>
                <c:pt idx="9">
                  <c:v>22561</c:v>
                </c:pt>
                <c:pt idx="12">
                  <c:v>22871</c:v>
                </c:pt>
              </c:numCache>
            </c:numRef>
          </c:val>
          <c:extLst>
            <c:ext xmlns:c16="http://schemas.microsoft.com/office/drawing/2014/chart" uri="{C3380CC4-5D6E-409C-BE32-E72D297353CC}">
              <c16:uniqueId val="{0000000A-32EB-4FD8-981E-C67C1F1EF4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11538</c:v>
                </c:pt>
                <c:pt idx="2">
                  <c:v>#N/A</c:v>
                </c:pt>
                <c:pt idx="3">
                  <c:v>#N/A</c:v>
                </c:pt>
                <c:pt idx="4">
                  <c:v>7941</c:v>
                </c:pt>
                <c:pt idx="5">
                  <c:v>#N/A</c:v>
                </c:pt>
                <c:pt idx="6">
                  <c:v>#N/A</c:v>
                </c:pt>
                <c:pt idx="7">
                  <c:v>7617</c:v>
                </c:pt>
                <c:pt idx="8">
                  <c:v>#N/A</c:v>
                </c:pt>
                <c:pt idx="9">
                  <c:v>#N/A</c:v>
                </c:pt>
                <c:pt idx="10">
                  <c:v>7013</c:v>
                </c:pt>
                <c:pt idx="11">
                  <c:v>#N/A</c:v>
                </c:pt>
                <c:pt idx="12">
                  <c:v>#N/A</c:v>
                </c:pt>
                <c:pt idx="13">
                  <c:v>5968</c:v>
                </c:pt>
                <c:pt idx="14">
                  <c:v>#N/A</c:v>
                </c:pt>
              </c:numCache>
            </c:numRef>
          </c:val>
          <c:smooth val="0"/>
          <c:extLst>
            <c:ext xmlns:c16="http://schemas.microsoft.com/office/drawing/2014/chart" uri="{C3380CC4-5D6E-409C-BE32-E72D297353CC}">
              <c16:uniqueId val="{0000000B-32EB-4FD8-981E-C67C1F1EF4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1473</c:v>
                </c:pt>
                <c:pt idx="1">
                  <c:v>1474</c:v>
                </c:pt>
                <c:pt idx="2">
                  <c:v>1925</c:v>
                </c:pt>
              </c:numCache>
            </c:numRef>
          </c:val>
          <c:extLst>
            <c:ext xmlns:c16="http://schemas.microsoft.com/office/drawing/2014/chart" uri="{C3380CC4-5D6E-409C-BE32-E72D297353CC}">
              <c16:uniqueId val="{00000000-5A3E-49A9-A68B-266DB3087D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230</c:v>
                </c:pt>
                <c:pt idx="1">
                  <c:v>230</c:v>
                </c:pt>
                <c:pt idx="2">
                  <c:v>580</c:v>
                </c:pt>
              </c:numCache>
            </c:numRef>
          </c:val>
          <c:extLst>
            <c:ext xmlns:c16="http://schemas.microsoft.com/office/drawing/2014/chart" uri="{C3380CC4-5D6E-409C-BE32-E72D297353CC}">
              <c16:uniqueId val="{00000001-5A3E-49A9-A68B-266DB3087D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2021</c:v>
                </c:pt>
                <c:pt idx="1">
                  <c:v>2083</c:v>
                </c:pt>
                <c:pt idx="2">
                  <c:v>2332</c:v>
                </c:pt>
              </c:numCache>
            </c:numRef>
          </c:val>
          <c:extLst>
            <c:ext xmlns:c16="http://schemas.microsoft.com/office/drawing/2014/chart" uri="{C3380CC4-5D6E-409C-BE32-E72D297353CC}">
              <c16:uniqueId val="{00000002-5A3E-49A9-A68B-266DB3087D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{05056E49-3D35-4526-92FE-C60F5524269C}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91-4DAB-88FC-492B9C9975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{02686B51-5F49-4B2D-B7D4-87FCC7AF80D3}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91-4DAB-88FC-492B9C9975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{86E2E79C-7F8B-4694-B717-692D947D337E}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91-4DAB-88FC-492B9C9975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{4FCA24D0-04F2-46AD-8B20-4CE1CC3AB80D}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91-4DAB-88FC-492B9C9975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{CC400341-E5BF-4F5A-9945-7FDDF663BD18}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91-4DAB-88FC-492B9C99755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{815B43A5-0148-45F2-93F2-C3626BF1735B}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91-4DAB-88FC-492B9C99755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{70233FFF-530B-4985-A99C-D45244BD39CD}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91-4DAB-88FC-492B9C99755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{AFDF3824-45A2-4657-805C-DEA9740D25D3}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91-4DAB-88FC-492B9C99755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{897C0918-65D2-4CCC-8816-AA1D2519EAD8}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91-4DAB-88FC-492B9C9975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64.8</c:v>
                </c:pt>
                <c:pt idx="16">
                  <c:v>65.5</c:v>
                </c:pt>
                <c:pt idx="24">
                  <c:v>66.7</c:v>
                </c:pt>
                <c:pt idx="32">
                  <c:v>67.8</c:v>
                </c:pt>
              </c:numCache>
            </c:numRef>
          </c:xVal>
          <c:yVal>
            <c:numRef>
              <c:f>公会計指標分析・財政指標組合せ分析表!$BP$51:$DC$51</c:f>
              <c:numCache>
                <c:formatCode>#,##0.0;"▲ "#,##0.0</c:formatCode>
                <c:ptCount val="40"/>
                <c:pt idx="0">
                  <c:v>117.4</c:v>
                </c:pt>
                <c:pt idx="8">
                  <c:v>81.099999999999994</c:v>
                </c:pt>
                <c:pt idx="16">
                  <c:v>76.900000000000006</c:v>
                </c:pt>
                <c:pt idx="24">
                  <c:v>68.3</c:v>
                </c:pt>
                <c:pt idx="32">
                  <c:v>54.6</c:v>
                </c:pt>
              </c:numCache>
            </c:numRef>
          </c:yVal>
          <c:smooth val="0"/>
          <c:extLst>
            <c:ext xmlns:c16="http://schemas.microsoft.com/office/drawing/2014/chart" uri="{C3380CC4-5D6E-409C-BE32-E72D297353CC}">
              <c16:uniqueId val="{00000009-EA91-4DAB-88FC-492B9C9975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{978D7D2F-ED42-46D8-B759-CBE895D168AD}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91-4DAB-88FC-492B9C9975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{C7116E89-3727-434F-9689-19A07167835D}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91-4DAB-88FC-492B9C9975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{C24599D2-C5FF-4198-91F8-747EB15E81E9}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91-4DAB-88FC-492B9C9975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{2E0A0207-D680-49C4-A9C6-39E7C5ACDF3F}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91-4DAB-88FC-492B9C9975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{0C12DA3A-0C74-4738-BDDC-F232A017FD5A}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91-4DAB-88FC-492B9C99755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{0581A476-3AE8-45B0-9830-7FB563FF7D78}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91-4DAB-88FC-492B9C99755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{6EC03A9B-0712-46CA-81F1-FD81DABEF5B9}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91-4DAB-88FC-492B9C99755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{A0FBC652-0136-44F4-8DD9-9DE80009DB18}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91-4DAB-88FC-492B9C99755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{A8F2EC7A-CAA9-4764-8FC9-E1D031573271}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91-4DAB-88FC-492B9C9975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63.1</c:v>
                </c:pt>
              </c:numCache>
            </c:numRef>
          </c:xVal>
          <c:yVal>
            <c:numRef>
              <c:f>公会計指標分析・財政指標組合せ分析表!$BP$55:$DC$55</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EA91-4DAB-88FC-492B9C997557}"/>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{D33A271C-4E74-4CD1-8FE4-E47F37B0459B}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E9-4769-AF4C-48CCEDA0A0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{FE1D9EDE-4211-40C7-B243-EE03467085FD}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E9-4769-AF4C-48CCEDA0A0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{A46B9298-5776-468B-A61C-9EC182E835F3}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E9-4769-AF4C-48CCEDA0A0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{D7934263-90F6-4E42-A309-2F9A291054B2}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E9-4769-AF4C-48CCEDA0A0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{719F8A39-2E7F-4BF6-8078-B71F56B71897}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E9-4769-AF4C-48CCEDA0A03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{F14B5B32-0CF6-46D9-9ED4-6A5DF0A379D2}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E9-4769-AF4C-48CCEDA0A03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{345E77DA-722F-43D4-97E5-305C36ECD7D6}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E9-4769-AF4C-48CCEDA0A03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{70071A49-5DEE-49B8-919C-C05379AA615B}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E9-4769-AF4C-48CCEDA0A03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{4D6AD725-01FD-47F7-9C56-CA24150D08A7}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E9-4769-AF4C-48CCEDA0A0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10.5</c:v>
                </c:pt>
                <c:pt idx="16">
                  <c:v>9.6999999999999993</c:v>
                </c:pt>
                <c:pt idx="24">
                  <c:v>9.1999999999999993</c:v>
                </c:pt>
                <c:pt idx="32">
                  <c:v>8</c:v>
                </c:pt>
              </c:numCache>
            </c:numRef>
          </c:xVal>
          <c:yVal>
            <c:numRef>
              <c:f>公会計指標分析・財政指標組合せ分析表!$BP$73:$DC$73</c:f>
              <c:numCache>
                <c:formatCode>#,##0.0;"▲ "#,##0.0</c:formatCode>
                <c:ptCount val="40"/>
                <c:pt idx="0">
                  <c:v>117.4</c:v>
                </c:pt>
                <c:pt idx="8">
                  <c:v>81.099999999999994</c:v>
                </c:pt>
                <c:pt idx="16">
                  <c:v>76.900000000000006</c:v>
                </c:pt>
                <c:pt idx="24">
                  <c:v>68.3</c:v>
                </c:pt>
                <c:pt idx="32">
                  <c:v>54.6</c:v>
                </c:pt>
              </c:numCache>
            </c:numRef>
          </c:yVal>
          <c:smooth val="0"/>
          <c:extLst>
            <c:ext xmlns:c16="http://schemas.microsoft.com/office/drawing/2014/chart" uri="{C3380CC4-5D6E-409C-BE32-E72D297353CC}">
              <c16:uniqueId val="{00000009-FFE9-4769-AF4C-48CCEDA0A0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{D92FBFAF-8F7A-49C9-8DC7-A69D4CBD4199}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E9-4769-AF4C-48CCEDA0A0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{16EDDC08-1C83-4886-8A7C-2B0575A765C1}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E9-4769-AF4C-48CCEDA0A0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{7F50BCE7-05D1-4795-B044-4B92BA8E44C4}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E9-4769-AF4C-48CCEDA0A0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{1BBEFB2F-723A-46F3-93FD-CD53C94E8DF8}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E9-4769-AF4C-48CCEDA0A0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{8423A8EC-E3C5-42A1-AAEE-0133AFAF836E}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E9-4769-AF4C-48CCEDA0A03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{588ECA7F-9FDF-40E3-9BF0-6B752A0ECABD}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E9-4769-AF4C-48CCEDA0A03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{E9325649-2664-4C07-8991-99EC9AD7C70E}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E9-4769-AF4C-48CCEDA0A03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{9B6933A1-6EB7-4D60-915C-968A9C567BEA}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E9-4769-AF4C-48CCEDA0A03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{201B5A66-543F-477E-89E3-569FAC72978C}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E9-4769-AF4C-48CCEDA0A0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FFE9-4769-AF4C-48CCEDA0A03E}"/>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FD01E0A-E798-4E70-9AF2-D6382545B29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981D363-80A3-4814-81E1-2D18A7D2948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が減</a:t>
          </a:r>
          <a:r>
            <a:rPr kumimoji="1" lang="ja-JP" altLang="ja-JP" sz="1100">
              <a:solidFill>
                <a:schemeClr val="dk1"/>
              </a:solidFill>
              <a:effectLst/>
              <a:latin typeface="+mn-lt"/>
              <a:ea typeface="+mn-ea"/>
              <a:cs typeface="+mn-cs"/>
            </a:rPr>
            <a:t>となったことに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、実質公債費比率の分子全体で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キャップ制の徹底による地方債残高の抑制を図るとともに、事業の緊急性や優先度のほか、後年度の財政負担の影響等を検討したうえで、市債の適正な発行と管理を行い、健全財政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公営企業会計の起債残高の減に伴う公営企業債等繰入見込額が減となったことに加え、充当可能基金が増となったことに伴い、将来負担比率の分子全体で</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しかしながら、</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類似団体と比較すると高い数値であることから、一般会計の地方債残高については、今後も引き続き、キャップ制の徹底により残高の抑制に努め、健全で将来にわたって持続可能な財政運営を推進する。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長野県岡谷市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・行財政改革の取り組みによる歳出削減の効果やふるさと納税による寄附金の増などにより、近年基金残高は増加している。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人口減少等により、市税収入や地方交付税をはじめとした一般財源総額は、今後も減少が見込まれるなか、全国的に自然災害が多発している状況や新型コロナウイルス感染症による影響が不透明であること等を考慮すると、将来起こりうるリスクに適切に対応できるよう基金残高の確保についてより一層留意する必要があることから、将来にわたる安定した財政運営の推進に向け、予算の効率的かつ効果的な執行に努めることにより、基金繰入額の抑制を図るなど、引き続き基金残高の確保に努める。</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岡谷市行財政改革プログラム（令和元年度～令和５年度）」に掲げている「持続可能な行財政運営の推進」に向け、事務事業の見直しや業務の効率化等を推進するとともに、歳入に見合った歳出規模への転換を図り、基金に頼らない安定的で持続可能な行財政基盤の確立に向けてより一層取り組む。</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・ふるさとまちづくり基金：自ら考え自ら行う地域づくりを進めるための財源に充てる場合。</a:t>
          </a:r>
          <a:endParaRPr lang="ja-JP" altLang="ja-JP" sz="1600">
            <a:effectLst/>
          </a:endParaRPr>
        </a:p>
        <a:p>
          <a:r>
            <a:rPr kumimoji="1" lang="ja-JP" altLang="ja-JP" sz="1200">
              <a:solidFill>
                <a:schemeClr val="dk1"/>
              </a:solidFill>
              <a:effectLst/>
              <a:latin typeface="+mn-lt"/>
              <a:ea typeface="+mn-ea"/>
              <a:cs typeface="+mn-cs"/>
            </a:rPr>
            <a:t>・市営住宅整備基金：市営住宅の建設整備又は地方債の償還をする場合。</a:t>
          </a:r>
          <a:endParaRPr lang="ja-JP" altLang="ja-JP" sz="1600">
            <a:effectLst/>
          </a:endParaRPr>
        </a:p>
        <a:p>
          <a:r>
            <a:rPr kumimoji="1" lang="ja-JP" altLang="ja-JP" sz="1200">
              <a:solidFill>
                <a:schemeClr val="dk1"/>
              </a:solidFill>
              <a:effectLst/>
              <a:latin typeface="+mn-lt"/>
              <a:ea typeface="+mn-ea"/>
              <a:cs typeface="+mn-cs"/>
            </a:rPr>
            <a:t>・社会福祉施設整備基金：岡谷市社会福祉施設を整備する場合。</a:t>
          </a:r>
          <a:endParaRPr lang="ja-JP" altLang="ja-JP" sz="1600">
            <a:effectLst/>
          </a:endParaRPr>
        </a:p>
        <a:p>
          <a:r>
            <a:rPr kumimoji="1" lang="ja-JP" altLang="ja-JP" sz="1200">
              <a:solidFill>
                <a:schemeClr val="dk1"/>
              </a:solidFill>
              <a:effectLst/>
              <a:latin typeface="+mn-lt"/>
              <a:ea typeface="+mn-ea"/>
              <a:cs typeface="+mn-cs"/>
            </a:rPr>
            <a:t>・文化会館事業基金：岡谷市文化会館の行う文化事業及び施設整備事業の財源に充てる場合。</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・病院施設整備基金：</a:t>
          </a:r>
          <a:r>
            <a:rPr lang="ja-JP" altLang="ja-JP" sz="1200">
              <a:solidFill>
                <a:schemeClr val="dk1"/>
              </a:solidFill>
              <a:effectLst/>
              <a:latin typeface="+mn-lt"/>
              <a:ea typeface="+mn-ea"/>
              <a:cs typeface="+mn-cs"/>
            </a:rPr>
            <a:t>岡谷市病院施設等の整備をする場合</a:t>
          </a:r>
          <a:r>
            <a:rPr kumimoji="1" lang="ja-JP" altLang="ja-JP" sz="1200">
              <a:solidFill>
                <a:schemeClr val="dk1"/>
              </a:solidFill>
              <a:effectLst/>
              <a:latin typeface="+mn-lt"/>
              <a:ea typeface="+mn-ea"/>
              <a:cs typeface="+mn-cs"/>
            </a:rPr>
            <a:t>。</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・決算余剰金やふるさと納税による寄附金を積立てたことによる増加</a:t>
          </a:r>
          <a:r>
            <a:rPr lang="ja-JP" altLang="ja-JP" sz="1200">
              <a:solidFill>
                <a:schemeClr val="dk1"/>
              </a:solidFill>
              <a:effectLst/>
              <a:latin typeface="+mn-lt"/>
              <a:ea typeface="+mn-ea"/>
              <a:cs typeface="+mn-cs"/>
            </a:rPr>
            <a:t>。</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・公共施設やインフラ施設等の老朽化対策に要する経費等の増が見込まれていることから、</a:t>
          </a:r>
          <a:r>
            <a:rPr lang="ja-JP" altLang="ja-JP" sz="1200">
              <a:solidFill>
                <a:schemeClr val="dk1"/>
              </a:solidFill>
              <a:effectLst/>
              <a:latin typeface="+mn-lt"/>
              <a:ea typeface="+mn-ea"/>
              <a:cs typeface="+mn-cs"/>
            </a:rPr>
            <a:t>予算の効率的かつ効果的な執行に努め、基金からの繰入額の抑制を図るとともに、引き続き、基金残高の確保に努める。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・寄附金</a:t>
          </a:r>
          <a:r>
            <a:rPr kumimoji="1" lang="ja-JP" altLang="en-US" sz="1200">
              <a:solidFill>
                <a:schemeClr val="dk1"/>
              </a:solidFill>
              <a:effectLst/>
              <a:latin typeface="+mn-lt"/>
              <a:ea typeface="+mn-ea"/>
              <a:cs typeface="+mn-cs"/>
            </a:rPr>
            <a:t>及び決算剰余金等</a:t>
          </a:r>
          <a:r>
            <a:rPr kumimoji="1" lang="ja-JP" altLang="ja-JP" sz="1200">
              <a:solidFill>
                <a:schemeClr val="dk1"/>
              </a:solidFill>
              <a:effectLst/>
              <a:latin typeface="+mn-lt"/>
              <a:ea typeface="+mn-ea"/>
              <a:cs typeface="+mn-cs"/>
            </a:rPr>
            <a:t>の積立てによる増加。</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・「岡谷市行財政改革プログラム（令和元年度～令和５年度）」において目標数値として設定している令和５年度末の財政調整基金・減債基残高１５億円の確保に向け、取組を推進する。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・利子</a:t>
          </a:r>
          <a:r>
            <a:rPr kumimoji="1" lang="ja-JP" altLang="en-US" sz="1200">
              <a:solidFill>
                <a:schemeClr val="dk1"/>
              </a:solidFill>
              <a:effectLst/>
              <a:latin typeface="+mn-lt"/>
              <a:ea typeface="+mn-ea"/>
              <a:cs typeface="+mn-cs"/>
            </a:rPr>
            <a:t>及び決算剰余金</a:t>
          </a:r>
          <a:r>
            <a:rPr kumimoji="1" lang="ja-JP" altLang="ja-JP" sz="1200">
              <a:solidFill>
                <a:schemeClr val="dk1"/>
              </a:solidFill>
              <a:effectLst/>
              <a:latin typeface="+mn-lt"/>
              <a:ea typeface="+mn-ea"/>
              <a:cs typeface="+mn-cs"/>
            </a:rPr>
            <a:t>等の積立て</a:t>
          </a:r>
          <a:r>
            <a:rPr kumimoji="1" lang="ja-JP" altLang="en-US" sz="1200">
              <a:solidFill>
                <a:schemeClr val="dk1"/>
              </a:solidFill>
              <a:effectLst/>
              <a:latin typeface="+mn-lt"/>
              <a:ea typeface="+mn-ea"/>
              <a:cs typeface="+mn-cs"/>
            </a:rPr>
            <a:t>による増加</a:t>
          </a:r>
          <a:r>
            <a:rPr kumimoji="1" lang="ja-JP" altLang="ja-JP" sz="1200">
              <a:solidFill>
                <a:schemeClr val="dk1"/>
              </a:solidFill>
              <a:effectLst/>
              <a:latin typeface="+mn-lt"/>
              <a:ea typeface="+mn-ea"/>
              <a:cs typeface="+mn-cs"/>
            </a:rPr>
            <a:t>。</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・「岡谷市行財政改革プログラム（令和元年度～令和５年度）」において目標数値として設定している令和５年度末の財政調整基金・減債基残高１５億円の確保に向け、取組を推進する。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当市では、平成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年度に策定した公共施設等総合管理計画において、公共施設等の延べ床面積を、今後</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年間で</a:t>
          </a:r>
          <a:r>
            <a:rPr kumimoji="1" lang="en-US" altLang="ja-JP" sz="1100" baseline="0">
              <a:solidFill>
                <a:schemeClr val="dk1"/>
              </a:solidFill>
              <a:effectLst/>
              <a:latin typeface="+mn-lt"/>
              <a:ea typeface="+mn-ea"/>
              <a:cs typeface="+mn-cs"/>
            </a:rPr>
            <a:t>30.4</a:t>
          </a:r>
          <a:r>
            <a:rPr kumimoji="1" lang="ja-JP" altLang="ja-JP" sz="1100" baseline="0">
              <a:solidFill>
                <a:schemeClr val="dk1"/>
              </a:solidFill>
              <a:effectLst/>
              <a:latin typeface="+mn-lt"/>
              <a:ea typeface="+mn-ea"/>
              <a:cs typeface="+mn-cs"/>
            </a:rPr>
            <a:t>万㎡から</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24.3</a:t>
          </a:r>
          <a:r>
            <a:rPr kumimoji="1" lang="ja-JP" altLang="ja-JP" sz="1100" baseline="0">
              <a:solidFill>
                <a:schemeClr val="dk1"/>
              </a:solidFill>
              <a:effectLst/>
              <a:latin typeface="+mn-lt"/>
              <a:ea typeface="+mn-ea"/>
              <a:cs typeface="+mn-cs"/>
            </a:rPr>
            <a:t>万㎡に縮減する必要があるとした。</a:t>
          </a:r>
          <a:endParaRPr lang="ja-JP" altLang="ja-JP">
            <a:effectLst/>
          </a:endParaRPr>
        </a:p>
        <a:p>
          <a:r>
            <a:rPr kumimoji="1" lang="ja-JP" altLang="ja-JP" sz="1100" baseline="0">
              <a:solidFill>
                <a:schemeClr val="dk1"/>
              </a:solidFill>
              <a:effectLst/>
              <a:latin typeface="+mn-lt"/>
              <a:ea typeface="+mn-ea"/>
              <a:cs typeface="+mn-cs"/>
            </a:rPr>
            <a:t>　有形固定資産減価償却率は上昇傾向にあるため、計画の目標値に向けた施設の統廃合をより一層進めていく必要がある。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75" name="フローチャート: 判断 74"/>
        <xdr:cNvSpPr/>
      </xdr:nvSpPr>
      <xdr:spPr>
        <a:xfrm>
          <a:off x="3238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76" name="フローチャート: 判断 75"/>
        <xdr:cNvSpPr/>
      </xdr:nvSpPr>
      <xdr:spPr>
        <a:xfrm>
          <a:off x="2476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7" name="フローチャート: 判断 7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楕円 82"/>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4"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5" name="楕円 84"/>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32385</xdr:rowOff>
    </xdr:to>
    <xdr:cxnSp macro="">
      <xdr:nvCxnSpPr>
        <xdr:cNvPr id="86" name="直線コネクタ 85"/>
        <xdr:cNvCxnSpPr/>
      </xdr:nvCxnSpPr>
      <xdr:spPr>
        <a:xfrm>
          <a:off x="4051300" y="608493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7" name="楕円 86"/>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30</xdr:row>
      <xdr:rowOff>169908</xdr:rowOff>
    </xdr:to>
    <xdr:cxnSp macro="">
      <xdr:nvCxnSpPr>
        <xdr:cNvPr id="88" name="直線コネクタ 87"/>
        <xdr:cNvCxnSpPr/>
      </xdr:nvCxnSpPr>
      <xdr:spPr>
        <a:xfrm>
          <a:off x="3289300" y="604792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9" name="楕円 88"/>
        <xdr:cNvSpPr/>
      </xdr:nvSpPr>
      <xdr:spPr>
        <a:xfrm>
          <a:off x="247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132897</xdr:rowOff>
    </xdr:to>
    <xdr:cxnSp macro="">
      <xdr:nvCxnSpPr>
        <xdr:cNvPr id="90" name="直線コネクタ 89"/>
        <xdr:cNvCxnSpPr/>
      </xdr:nvCxnSpPr>
      <xdr:spPr>
        <a:xfrm>
          <a:off x="2527300" y="602633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17326</xdr:rowOff>
    </xdr:from>
    <xdr:to>
      <xdr:col>7</xdr:col>
      <xdr:colOff>187325</xdr:colOff>
      <xdr:row>30</xdr:row>
      <xdr:rowOff>118926</xdr:rowOff>
    </xdr:to>
    <xdr:sp macro="" textlink="">
      <xdr:nvSpPr>
        <xdr:cNvPr id="91" name="楕円 90"/>
        <xdr:cNvSpPr/>
      </xdr:nvSpPr>
      <xdr:spPr>
        <a:xfrm>
          <a:off x="1714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68126</xdr:rowOff>
    </xdr:from>
    <xdr:to>
      <xdr:col>11</xdr:col>
      <xdr:colOff>136525</xdr:colOff>
      <xdr:row>30</xdr:row>
      <xdr:rowOff>111306</xdr:rowOff>
    </xdr:to>
    <xdr:cxnSp macro="">
      <xdr:nvCxnSpPr>
        <xdr:cNvPr id="92" name="直線コネクタ 91"/>
        <xdr:cNvCxnSpPr/>
      </xdr:nvCxnSpPr>
      <xdr:spPr>
        <a:xfrm>
          <a:off x="1765300" y="598315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94" name="n_2aveValue有形固定資産減価償却率"/>
        <xdr:cNvSpPr txBox="1"/>
      </xdr:nvSpPr>
      <xdr:spPr>
        <a:xfrm>
          <a:off x="3086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95" name="n_3aveValue有形固定資産減価償却率"/>
        <xdr:cNvSpPr txBox="1"/>
      </xdr:nvSpPr>
      <xdr:spPr>
        <a:xfrm>
          <a:off x="2324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6"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97" name="n_1mainValue有形固定資産減価償却率"/>
        <xdr:cNvSpPr txBox="1"/>
      </xdr:nvSpPr>
      <xdr:spPr>
        <a:xfrm>
          <a:off x="38360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8" name="n_2main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9" name="n_3main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110053</xdr:rowOff>
    </xdr:from>
    <xdr:ext cx="405111" cy="259045"/>
    <xdr:sp macro="" textlink="">
      <xdr:nvSpPr>
        <xdr:cNvPr id="100" name="n_4mainValue有形固定資産減価償却率"/>
        <xdr:cNvSpPr txBox="1"/>
      </xdr:nvSpPr>
      <xdr:spPr>
        <a:xfrm>
          <a:off x="1562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類似団体と比較し、債務償還比率は依然高い状況にある。</a:t>
          </a:r>
          <a:endParaRPr lang="ja-JP" altLang="ja-JP">
            <a:effectLst/>
          </a:endParaRPr>
        </a:p>
        <a:p>
          <a:r>
            <a:rPr kumimoji="1" lang="ja-JP" altLang="ja-JP" sz="1100">
              <a:solidFill>
                <a:schemeClr val="dk1"/>
              </a:solidFill>
              <a:effectLst/>
              <a:latin typeface="+mn-lt"/>
              <a:ea typeface="+mn-ea"/>
              <a:cs typeface="+mn-cs"/>
            </a:rPr>
            <a:t>　近年行った大規模な施設整備事業に伴う起債残高の増によるものであるが、今後も引き続きキャップ制の徹底により借入額の抑制に努める。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38" name="フローチャート: 判断 137"/>
        <xdr:cNvSpPr/>
      </xdr:nvSpPr>
      <xdr:spPr>
        <a:xfrm>
          <a:off x="13271500" y="604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39" name="フローチャート: 判断 138"/>
        <xdr:cNvSpPr/>
      </xdr:nvSpPr>
      <xdr:spPr>
        <a:xfrm>
          <a:off x="12509500" y="60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40" name="フローチャート: 判断 139"/>
        <xdr:cNvSpPr/>
      </xdr:nvSpPr>
      <xdr:spPr>
        <a:xfrm>
          <a:off x="11747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129815</xdr:rowOff>
    </xdr:from>
    <xdr:to>
      <xdr:col>76</xdr:col>
      <xdr:colOff>73025</xdr:colOff>
      <xdr:row>30</xdr:row>
      <xdr:rowOff>59965</xdr:rowOff>
    </xdr:to>
    <xdr:sp macro="" textlink="">
      <xdr:nvSpPr>
        <xdr:cNvPr id="146" name="楕円 145"/>
        <xdr:cNvSpPr/>
      </xdr:nvSpPr>
      <xdr:spPr>
        <a:xfrm>
          <a:off x="14744700" y="58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108242</xdr:rowOff>
    </xdr:from>
    <xdr:ext cx="469744" cy="259045"/>
    <xdr:sp macro="" textlink="">
      <xdr:nvSpPr>
        <xdr:cNvPr id="147" name="債務償還比率該当値テキスト"/>
        <xdr:cNvSpPr txBox="1"/>
      </xdr:nvSpPr>
      <xdr:spPr>
        <a:xfrm>
          <a:off x="14846300" y="585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113284</xdr:rowOff>
    </xdr:from>
    <xdr:to>
      <xdr:col>72</xdr:col>
      <xdr:colOff>123825</xdr:colOff>
      <xdr:row>32</xdr:row>
      <xdr:rowOff>43434</xdr:rowOff>
    </xdr:to>
    <xdr:sp macro="" textlink="">
      <xdr:nvSpPr>
        <xdr:cNvPr id="148" name="楕円 147"/>
        <xdr:cNvSpPr/>
      </xdr:nvSpPr>
      <xdr:spPr>
        <a:xfrm>
          <a:off x="14033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9165</xdr:rowOff>
    </xdr:from>
    <xdr:to>
      <xdr:col>76</xdr:col>
      <xdr:colOff>22225</xdr:colOff>
      <xdr:row>31</xdr:row>
      <xdr:rowOff>164084</xdr:rowOff>
    </xdr:to>
    <xdr:cxnSp macro="">
      <xdr:nvCxnSpPr>
        <xdr:cNvPr id="149" name="直線コネクタ 148"/>
        <xdr:cNvCxnSpPr/>
      </xdr:nvCxnSpPr>
      <xdr:spPr>
        <a:xfrm flipV="1">
          <a:off x="14084300" y="5924190"/>
          <a:ext cx="711200" cy="3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64347</xdr:rowOff>
    </xdr:from>
    <xdr:to>
      <xdr:col>68</xdr:col>
      <xdr:colOff>123825</xdr:colOff>
      <xdr:row>31</xdr:row>
      <xdr:rowOff>165947</xdr:rowOff>
    </xdr:to>
    <xdr:sp macro="" textlink="">
      <xdr:nvSpPr>
        <xdr:cNvPr id="150" name="楕円 149"/>
        <xdr:cNvSpPr/>
      </xdr:nvSpPr>
      <xdr:spPr>
        <a:xfrm>
          <a:off x="13271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115147</xdr:rowOff>
    </xdr:from>
    <xdr:to>
      <xdr:col>72</xdr:col>
      <xdr:colOff>73025</xdr:colOff>
      <xdr:row>31</xdr:row>
      <xdr:rowOff>164084</xdr:rowOff>
    </xdr:to>
    <xdr:cxnSp macro="">
      <xdr:nvCxnSpPr>
        <xdr:cNvPr id="151" name="直線コネクタ 150"/>
        <xdr:cNvCxnSpPr/>
      </xdr:nvCxnSpPr>
      <xdr:spPr>
        <a:xfrm>
          <a:off x="13322300" y="6201622"/>
          <a:ext cx="762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101769</xdr:rowOff>
    </xdr:from>
    <xdr:to>
      <xdr:col>64</xdr:col>
      <xdr:colOff>123825</xdr:colOff>
      <xdr:row>32</xdr:row>
      <xdr:rowOff>31919</xdr:rowOff>
    </xdr:to>
    <xdr:sp macro="" textlink="">
      <xdr:nvSpPr>
        <xdr:cNvPr id="152" name="楕円 151"/>
        <xdr:cNvSpPr/>
      </xdr:nvSpPr>
      <xdr:spPr>
        <a:xfrm>
          <a:off x="12509500" y="61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115147</xdr:rowOff>
    </xdr:from>
    <xdr:to>
      <xdr:col>68</xdr:col>
      <xdr:colOff>73025</xdr:colOff>
      <xdr:row>31</xdr:row>
      <xdr:rowOff>152569</xdr:rowOff>
    </xdr:to>
    <xdr:cxnSp macro="">
      <xdr:nvCxnSpPr>
        <xdr:cNvPr id="153" name="直線コネクタ 152"/>
        <xdr:cNvCxnSpPr/>
      </xdr:nvCxnSpPr>
      <xdr:spPr>
        <a:xfrm flipV="1">
          <a:off x="12560300" y="6201622"/>
          <a:ext cx="762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40788</xdr:rowOff>
    </xdr:from>
    <xdr:to>
      <xdr:col>60</xdr:col>
      <xdr:colOff>123825</xdr:colOff>
      <xdr:row>32</xdr:row>
      <xdr:rowOff>142388</xdr:rowOff>
    </xdr:to>
    <xdr:sp macro="" textlink="">
      <xdr:nvSpPr>
        <xdr:cNvPr id="154" name="楕円 153"/>
        <xdr:cNvSpPr/>
      </xdr:nvSpPr>
      <xdr:spPr>
        <a:xfrm>
          <a:off x="11747500" y="62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152569</xdr:rowOff>
    </xdr:from>
    <xdr:to>
      <xdr:col>64</xdr:col>
      <xdr:colOff>73025</xdr:colOff>
      <xdr:row>32</xdr:row>
      <xdr:rowOff>91588</xdr:rowOff>
    </xdr:to>
    <xdr:cxnSp macro="">
      <xdr:nvCxnSpPr>
        <xdr:cNvPr id="155" name="直線コネクタ 154"/>
        <xdr:cNvCxnSpPr/>
      </xdr:nvCxnSpPr>
      <xdr:spPr>
        <a:xfrm flipV="1">
          <a:off x="11798300" y="6239044"/>
          <a:ext cx="7620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79381</xdr:rowOff>
    </xdr:from>
    <xdr:ext cx="469744" cy="259045"/>
    <xdr:sp macro="" textlink="">
      <xdr:nvSpPr>
        <xdr:cNvPr id="157" name="n_2aveValue債務償還比率"/>
        <xdr:cNvSpPr txBox="1"/>
      </xdr:nvSpPr>
      <xdr:spPr>
        <a:xfrm>
          <a:off x="13087427" y="58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50955</xdr:rowOff>
    </xdr:from>
    <xdr:ext cx="469744" cy="259045"/>
    <xdr:sp macro="" textlink="">
      <xdr:nvSpPr>
        <xdr:cNvPr id="158" name="n_3aveValue債務償還比率"/>
        <xdr:cNvSpPr txBox="1"/>
      </xdr:nvSpPr>
      <xdr:spPr>
        <a:xfrm>
          <a:off x="12325427" y="57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87118</xdr:rowOff>
    </xdr:from>
    <xdr:ext cx="469744" cy="259045"/>
    <xdr:sp macro="" textlink="">
      <xdr:nvSpPr>
        <xdr:cNvPr id="159" name="n_4aveValue債務償還比率"/>
        <xdr:cNvSpPr txBox="1"/>
      </xdr:nvSpPr>
      <xdr:spPr>
        <a:xfrm>
          <a:off x="11563427" y="583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34561</xdr:rowOff>
    </xdr:from>
    <xdr:ext cx="469744" cy="259045"/>
    <xdr:sp macro="" textlink="">
      <xdr:nvSpPr>
        <xdr:cNvPr id="160" name="n_1mainValue債務償還比率"/>
        <xdr:cNvSpPr txBox="1"/>
      </xdr:nvSpPr>
      <xdr:spPr>
        <a:xfrm>
          <a:off x="13836727"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157074</xdr:rowOff>
    </xdr:from>
    <xdr:ext cx="469744" cy="259045"/>
    <xdr:sp macro="" textlink="">
      <xdr:nvSpPr>
        <xdr:cNvPr id="161" name="n_2mainValue債務償還比率"/>
        <xdr:cNvSpPr txBox="1"/>
      </xdr:nvSpPr>
      <xdr:spPr>
        <a:xfrm>
          <a:off x="13087427" y="62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23046</xdr:rowOff>
    </xdr:from>
    <xdr:ext cx="469744" cy="259045"/>
    <xdr:sp macro="" textlink="">
      <xdr:nvSpPr>
        <xdr:cNvPr id="162" name="n_3mainValue債務償還比率"/>
        <xdr:cNvSpPr txBox="1"/>
      </xdr:nvSpPr>
      <xdr:spPr>
        <a:xfrm>
          <a:off x="12325427" y="62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133515</xdr:rowOff>
    </xdr:from>
    <xdr:ext cx="469744" cy="259045"/>
    <xdr:sp macro="" textlink="">
      <xdr:nvSpPr>
        <xdr:cNvPr id="163" name="n_4mainValue債務償還比率"/>
        <xdr:cNvSpPr txBox="1"/>
      </xdr:nvSpPr>
      <xdr:spPr>
        <a:xfrm>
          <a:off x="11563427" y="639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87630</xdr:rowOff>
    </xdr:to>
    <xdr:cxnSp macro="">
      <xdr:nvCxnSpPr>
        <xdr:cNvPr id="76" name="直線コネクタ 75"/>
        <xdr:cNvCxnSpPr/>
      </xdr:nvCxnSpPr>
      <xdr:spPr>
        <a:xfrm flipV="1">
          <a:off x="3797300" y="6423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87630</xdr:rowOff>
    </xdr:to>
    <xdr:cxnSp macro="">
      <xdr:nvCxnSpPr>
        <xdr:cNvPr id="78" name="直線コネクタ 77"/>
        <xdr:cNvCxnSpPr/>
      </xdr:nvCxnSpPr>
      <xdr:spPr>
        <a:xfrm>
          <a:off x="2908300" y="6387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111125</xdr:rowOff>
    </xdr:from>
    <xdr:to>
      <xdr:col>10</xdr:col>
      <xdr:colOff>165100</xdr:colOff>
      <xdr:row>37</xdr:row>
      <xdr:rowOff>41275</xdr:rowOff>
    </xdr:to>
    <xdr:sp macro="" textlink="">
      <xdr:nvSpPr>
        <xdr:cNvPr id="79" name="楕円 78"/>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161925</xdr:rowOff>
    </xdr:from>
    <xdr:to>
      <xdr:col>15</xdr:col>
      <xdr:colOff>50800</xdr:colOff>
      <xdr:row>37</xdr:row>
      <xdr:rowOff>43815</xdr:rowOff>
    </xdr:to>
    <xdr:cxnSp macro="">
      <xdr:nvCxnSpPr>
        <xdr:cNvPr id="80" name="直線コネクタ 79"/>
        <xdr:cNvCxnSpPr/>
      </xdr:nvCxnSpPr>
      <xdr:spPr>
        <a:xfrm>
          <a:off x="2019300" y="63341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161925</xdr:rowOff>
    </xdr:to>
    <xdr:cxnSp macro="">
      <xdr:nvCxnSpPr>
        <xdr:cNvPr id="82" name="直線コネクタ 81"/>
        <xdr:cNvCxnSpPr/>
      </xdr:nvCxnSpPr>
      <xdr:spPr>
        <a:xfrm>
          <a:off x="1130300" y="6305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5" name="n_3aveValue【道路】&#10;有形固定資産減価償却率"/>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80027</xdr:rowOff>
    </xdr:from>
    <xdr:ext cx="405111" cy="259045"/>
    <xdr:sp macro="" textlink="">
      <xdr:nvSpPr>
        <xdr:cNvPr id="86" name="n_4aveValue【道路】&#10;有形固定資産減価償却率"/>
        <xdr:cNvSpPr txBox="1"/>
      </xdr:nvSpPr>
      <xdr:spPr>
        <a:xfrm>
          <a:off x="927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8"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57802</xdr:rowOff>
    </xdr:from>
    <xdr:ext cx="405111" cy="259045"/>
    <xdr:sp macro="" textlink="">
      <xdr:nvSpPr>
        <xdr:cNvPr id="89" name="n_3mainValue【道路】&#10;有形固定資産減価償却率"/>
        <xdr:cNvSpPr txBox="1"/>
      </xdr:nvSpPr>
      <xdr:spPr>
        <a:xfrm>
          <a:off x="1816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72785</xdr:rowOff>
    </xdr:from>
    <xdr:to>
      <xdr:col>55</xdr:col>
      <xdr:colOff>50800</xdr:colOff>
      <xdr:row>41</xdr:row>
      <xdr:rowOff>2935</xdr:rowOff>
    </xdr:to>
    <xdr:sp macro="" textlink="">
      <xdr:nvSpPr>
        <xdr:cNvPr id="132" name="楕円 131"/>
        <xdr:cNvSpPr/>
      </xdr:nvSpPr>
      <xdr:spPr>
        <a:xfrm>
          <a:off x="10426700" y="69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51212</xdr:rowOff>
    </xdr:from>
    <xdr:ext cx="469744" cy="259045"/>
    <xdr:sp macro="" textlink="">
      <xdr:nvSpPr>
        <xdr:cNvPr id="133" name="【道路】&#10;一人当たり延長該当値テキスト"/>
        <xdr:cNvSpPr txBox="1"/>
      </xdr:nvSpPr>
      <xdr:spPr>
        <a:xfrm>
          <a:off x="10515600" y="69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77456</xdr:rowOff>
    </xdr:from>
    <xdr:to>
      <xdr:col>50</xdr:col>
      <xdr:colOff>165100</xdr:colOff>
      <xdr:row>41</xdr:row>
      <xdr:rowOff>7606</xdr:rowOff>
    </xdr:to>
    <xdr:sp macro="" textlink="">
      <xdr:nvSpPr>
        <xdr:cNvPr id="134" name="楕円 133"/>
        <xdr:cNvSpPr/>
      </xdr:nvSpPr>
      <xdr:spPr>
        <a:xfrm>
          <a:off x="9588500" y="69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123585</xdr:rowOff>
    </xdr:from>
    <xdr:to>
      <xdr:col>55</xdr:col>
      <xdr:colOff>0</xdr:colOff>
      <xdr:row>40</xdr:row>
      <xdr:rowOff>128256</xdr:rowOff>
    </xdr:to>
    <xdr:cxnSp macro="">
      <xdr:nvCxnSpPr>
        <xdr:cNvPr id="135" name="直線コネクタ 134"/>
        <xdr:cNvCxnSpPr/>
      </xdr:nvCxnSpPr>
      <xdr:spPr>
        <a:xfrm flipV="1">
          <a:off x="9639300" y="6981585"/>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43982</xdr:rowOff>
    </xdr:from>
    <xdr:to>
      <xdr:col>46</xdr:col>
      <xdr:colOff>38100</xdr:colOff>
      <xdr:row>40</xdr:row>
      <xdr:rowOff>145582</xdr:rowOff>
    </xdr:to>
    <xdr:sp macro="" textlink="">
      <xdr:nvSpPr>
        <xdr:cNvPr id="136" name="楕円 135"/>
        <xdr:cNvSpPr/>
      </xdr:nvSpPr>
      <xdr:spPr>
        <a:xfrm>
          <a:off x="8699500" y="69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94782</xdr:rowOff>
    </xdr:from>
    <xdr:to>
      <xdr:col>50</xdr:col>
      <xdr:colOff>114300</xdr:colOff>
      <xdr:row>40</xdr:row>
      <xdr:rowOff>128256</xdr:rowOff>
    </xdr:to>
    <xdr:cxnSp macro="">
      <xdr:nvCxnSpPr>
        <xdr:cNvPr id="137" name="直線コネクタ 136"/>
        <xdr:cNvCxnSpPr/>
      </xdr:nvCxnSpPr>
      <xdr:spPr>
        <a:xfrm>
          <a:off x="8750300" y="695278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44210</xdr:rowOff>
    </xdr:from>
    <xdr:to>
      <xdr:col>41</xdr:col>
      <xdr:colOff>101600</xdr:colOff>
      <xdr:row>40</xdr:row>
      <xdr:rowOff>145810</xdr:rowOff>
    </xdr:to>
    <xdr:sp macro="" textlink="">
      <xdr:nvSpPr>
        <xdr:cNvPr id="138" name="楕円 137"/>
        <xdr:cNvSpPr/>
      </xdr:nvSpPr>
      <xdr:spPr>
        <a:xfrm>
          <a:off x="7810500" y="69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94782</xdr:rowOff>
    </xdr:from>
    <xdr:to>
      <xdr:col>45</xdr:col>
      <xdr:colOff>177800</xdr:colOff>
      <xdr:row>40</xdr:row>
      <xdr:rowOff>95010</xdr:rowOff>
    </xdr:to>
    <xdr:cxnSp macro="">
      <xdr:nvCxnSpPr>
        <xdr:cNvPr id="139" name="直線コネクタ 138"/>
        <xdr:cNvCxnSpPr/>
      </xdr:nvCxnSpPr>
      <xdr:spPr>
        <a:xfrm flipV="1">
          <a:off x="7861300" y="69527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91270</xdr:rowOff>
    </xdr:from>
    <xdr:to>
      <xdr:col>36</xdr:col>
      <xdr:colOff>165100</xdr:colOff>
      <xdr:row>41</xdr:row>
      <xdr:rowOff>21420</xdr:rowOff>
    </xdr:to>
    <xdr:sp macro="" textlink="">
      <xdr:nvSpPr>
        <xdr:cNvPr id="140" name="楕円 139"/>
        <xdr:cNvSpPr/>
      </xdr:nvSpPr>
      <xdr:spPr>
        <a:xfrm>
          <a:off x="6921500" y="69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95010</xdr:rowOff>
    </xdr:from>
    <xdr:to>
      <xdr:col>41</xdr:col>
      <xdr:colOff>50800</xdr:colOff>
      <xdr:row>40</xdr:row>
      <xdr:rowOff>142070</xdr:rowOff>
    </xdr:to>
    <xdr:cxnSp macro="">
      <xdr:nvCxnSpPr>
        <xdr:cNvPr id="141" name="直線コネクタ 140"/>
        <xdr:cNvCxnSpPr/>
      </xdr:nvCxnSpPr>
      <xdr:spPr>
        <a:xfrm flipV="1">
          <a:off x="6972300" y="6953010"/>
          <a:ext cx="8890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58684</xdr:rowOff>
    </xdr:from>
    <xdr:ext cx="534377" cy="259045"/>
    <xdr:sp macro="" textlink="">
      <xdr:nvSpPr>
        <xdr:cNvPr id="143" name="n_2aveValue【道路】&#10;一人当たり延長"/>
        <xdr:cNvSpPr txBox="1"/>
      </xdr:nvSpPr>
      <xdr:spPr>
        <a:xfrm>
          <a:off x="8483111" y="65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63941</xdr:rowOff>
    </xdr:from>
    <xdr:ext cx="534377" cy="259045"/>
    <xdr:sp macro="" textlink="">
      <xdr:nvSpPr>
        <xdr:cNvPr id="144" name="n_3aveValue【道路】&#10;一人当たり延長"/>
        <xdr:cNvSpPr txBox="1"/>
      </xdr:nvSpPr>
      <xdr:spPr>
        <a:xfrm>
          <a:off x="7594111" y="65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161979</xdr:rowOff>
    </xdr:from>
    <xdr:ext cx="534377" cy="259045"/>
    <xdr:sp macro="" textlink="">
      <xdr:nvSpPr>
        <xdr:cNvPr id="145" name="n_4aveValue【道路】&#10;一人当たり延長"/>
        <xdr:cNvSpPr txBox="1"/>
      </xdr:nvSpPr>
      <xdr:spPr>
        <a:xfrm>
          <a:off x="6705111" y="65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170183</xdr:rowOff>
    </xdr:from>
    <xdr:ext cx="469744" cy="259045"/>
    <xdr:sp macro="" textlink="">
      <xdr:nvSpPr>
        <xdr:cNvPr id="146" name="n_1mainValue【道路】&#10;一人当たり延長"/>
        <xdr:cNvSpPr txBox="1"/>
      </xdr:nvSpPr>
      <xdr:spPr>
        <a:xfrm>
          <a:off x="9391727" y="702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136709</xdr:rowOff>
    </xdr:from>
    <xdr:ext cx="534377" cy="259045"/>
    <xdr:sp macro="" textlink="">
      <xdr:nvSpPr>
        <xdr:cNvPr id="147" name="n_2mainValue【道路】&#10;一人当たり延長"/>
        <xdr:cNvSpPr txBox="1"/>
      </xdr:nvSpPr>
      <xdr:spPr>
        <a:xfrm>
          <a:off x="8483111" y="69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136937</xdr:rowOff>
    </xdr:from>
    <xdr:ext cx="534377" cy="259045"/>
    <xdr:sp macro="" textlink="">
      <xdr:nvSpPr>
        <xdr:cNvPr id="148" name="n_3mainValue【道路】&#10;一人当たり延長"/>
        <xdr:cNvSpPr txBox="1"/>
      </xdr:nvSpPr>
      <xdr:spPr>
        <a:xfrm>
          <a:off x="7594111" y="69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12547</xdr:rowOff>
    </xdr:from>
    <xdr:ext cx="469744" cy="259045"/>
    <xdr:sp macro="" textlink="">
      <xdr:nvSpPr>
        <xdr:cNvPr id="149" name="n_4mainValue【道路】&#10;一人当たり延長"/>
        <xdr:cNvSpPr txBox="1"/>
      </xdr:nvSpPr>
      <xdr:spPr>
        <a:xfrm>
          <a:off x="6737427" y="704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91" name="楕円 190"/>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2" name="【橋りょう・トンネル】&#10;有形固定資産減価償却率該当値テキスト"/>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3" name="楕円 192"/>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120831</xdr:rowOff>
    </xdr:to>
    <xdr:cxnSp macro="">
      <xdr:nvCxnSpPr>
        <xdr:cNvPr id="194" name="直線コネクタ 193"/>
        <xdr:cNvCxnSpPr/>
      </xdr:nvCxnSpPr>
      <xdr:spPr>
        <a:xfrm>
          <a:off x="3797300" y="103784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95" name="楕円 194"/>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91440</xdr:rowOff>
    </xdr:to>
    <xdr:cxnSp macro="">
      <xdr:nvCxnSpPr>
        <xdr:cNvPr id="196" name="直線コネクタ 195"/>
        <xdr:cNvCxnSpPr/>
      </xdr:nvCxnSpPr>
      <xdr:spPr>
        <a:xfrm>
          <a:off x="2908300" y="103506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7" name="楕円 196"/>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63681</xdr:rowOff>
    </xdr:to>
    <xdr:cxnSp macro="">
      <xdr:nvCxnSpPr>
        <xdr:cNvPr id="198" name="直線コネクタ 197"/>
        <xdr:cNvCxnSpPr/>
      </xdr:nvCxnSpPr>
      <xdr:spPr>
        <a:xfrm>
          <a:off x="2019300" y="1031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9" name="楕円 198"/>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32657</xdr:rowOff>
    </xdr:to>
    <xdr:cxnSp macro="">
      <xdr:nvCxnSpPr>
        <xdr:cNvPr id="200" name="直線コネクタ 199"/>
        <xdr:cNvCxnSpPr/>
      </xdr:nvCxnSpPr>
      <xdr:spPr>
        <a:xfrm>
          <a:off x="1130300" y="102984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3"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4"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205" name="n_1mainValue【橋りょう・トンネ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206" name="n_2mainValue【橋りょう・トンネル】&#10;有形固定資産減価償却率"/>
        <xdr:cNvSpPr txBox="1"/>
      </xdr:nvSpPr>
      <xdr:spPr>
        <a:xfrm>
          <a:off x="2705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7" name="n_3main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8" name="n_4mainValue【橋りょう・トンネル】&#10;有形固定資産減価償却率"/>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2" name="フローチャート: 判断 241"/>
        <xdr:cNvSpPr/>
      </xdr:nvSpPr>
      <xdr:spPr>
        <a:xfrm>
          <a:off x="8699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3" name="フローチャート: 判断 242"/>
        <xdr:cNvSpPr/>
      </xdr:nvSpPr>
      <xdr:spPr>
        <a:xfrm>
          <a:off x="7810500" y="107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4" name="フローチャート: 判断 243"/>
        <xdr:cNvSpPr/>
      </xdr:nvSpPr>
      <xdr:spPr>
        <a:xfrm>
          <a:off x="6921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95224</xdr:rowOff>
    </xdr:from>
    <xdr:to>
      <xdr:col>55</xdr:col>
      <xdr:colOff>50800</xdr:colOff>
      <xdr:row>64</xdr:row>
      <xdr:rowOff>25374</xdr:rowOff>
    </xdr:to>
    <xdr:sp macro="" textlink="">
      <xdr:nvSpPr>
        <xdr:cNvPr id="250" name="楕円 249"/>
        <xdr:cNvSpPr/>
      </xdr:nvSpPr>
      <xdr:spPr>
        <a:xfrm>
          <a:off x="10426700" y="10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73651</xdr:rowOff>
    </xdr:from>
    <xdr:ext cx="534377" cy="259045"/>
    <xdr:sp macro="" textlink="">
      <xdr:nvSpPr>
        <xdr:cNvPr id="251" name="【橋りょう・トンネル】&#10;一人当たり有形固定資産（償却資産）額該当値テキスト"/>
        <xdr:cNvSpPr txBox="1"/>
      </xdr:nvSpPr>
      <xdr:spPr>
        <a:xfrm>
          <a:off x="10515600" y="108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97262</xdr:rowOff>
    </xdr:from>
    <xdr:to>
      <xdr:col>50</xdr:col>
      <xdr:colOff>165100</xdr:colOff>
      <xdr:row>64</xdr:row>
      <xdr:rowOff>27412</xdr:rowOff>
    </xdr:to>
    <xdr:sp macro="" textlink="">
      <xdr:nvSpPr>
        <xdr:cNvPr id="252" name="楕円 251"/>
        <xdr:cNvSpPr/>
      </xdr:nvSpPr>
      <xdr:spPr>
        <a:xfrm>
          <a:off x="9588500" y="108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146024</xdr:rowOff>
    </xdr:from>
    <xdr:to>
      <xdr:col>55</xdr:col>
      <xdr:colOff>0</xdr:colOff>
      <xdr:row>63</xdr:row>
      <xdr:rowOff>148062</xdr:rowOff>
    </xdr:to>
    <xdr:cxnSp macro="">
      <xdr:nvCxnSpPr>
        <xdr:cNvPr id="253" name="直線コネクタ 252"/>
        <xdr:cNvCxnSpPr/>
      </xdr:nvCxnSpPr>
      <xdr:spPr>
        <a:xfrm flipV="1">
          <a:off x="9639300" y="10947374"/>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99916</xdr:rowOff>
    </xdr:from>
    <xdr:to>
      <xdr:col>46</xdr:col>
      <xdr:colOff>38100</xdr:colOff>
      <xdr:row>64</xdr:row>
      <xdr:rowOff>30066</xdr:rowOff>
    </xdr:to>
    <xdr:sp macro="" textlink="">
      <xdr:nvSpPr>
        <xdr:cNvPr id="254" name="楕円 253"/>
        <xdr:cNvSpPr/>
      </xdr:nvSpPr>
      <xdr:spPr>
        <a:xfrm>
          <a:off x="8699500" y="109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148062</xdr:rowOff>
    </xdr:from>
    <xdr:to>
      <xdr:col>50</xdr:col>
      <xdr:colOff>114300</xdr:colOff>
      <xdr:row>63</xdr:row>
      <xdr:rowOff>150716</xdr:rowOff>
    </xdr:to>
    <xdr:cxnSp macro="">
      <xdr:nvCxnSpPr>
        <xdr:cNvPr id="255" name="直線コネクタ 254"/>
        <xdr:cNvCxnSpPr/>
      </xdr:nvCxnSpPr>
      <xdr:spPr>
        <a:xfrm flipV="1">
          <a:off x="8750300" y="1094941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100378</xdr:rowOff>
    </xdr:from>
    <xdr:to>
      <xdr:col>41</xdr:col>
      <xdr:colOff>101600</xdr:colOff>
      <xdr:row>64</xdr:row>
      <xdr:rowOff>30528</xdr:rowOff>
    </xdr:to>
    <xdr:sp macro="" textlink="">
      <xdr:nvSpPr>
        <xdr:cNvPr id="256" name="楕円 255"/>
        <xdr:cNvSpPr/>
      </xdr:nvSpPr>
      <xdr:spPr>
        <a:xfrm>
          <a:off x="7810500" y="109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150716</xdr:rowOff>
    </xdr:from>
    <xdr:to>
      <xdr:col>45</xdr:col>
      <xdr:colOff>177800</xdr:colOff>
      <xdr:row>63</xdr:row>
      <xdr:rowOff>151178</xdr:rowOff>
    </xdr:to>
    <xdr:cxnSp macro="">
      <xdr:nvCxnSpPr>
        <xdr:cNvPr id="257" name="直線コネクタ 256"/>
        <xdr:cNvCxnSpPr/>
      </xdr:nvCxnSpPr>
      <xdr:spPr>
        <a:xfrm flipV="1">
          <a:off x="7861300" y="10952066"/>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104792</xdr:rowOff>
    </xdr:from>
    <xdr:to>
      <xdr:col>36</xdr:col>
      <xdr:colOff>165100</xdr:colOff>
      <xdr:row>64</xdr:row>
      <xdr:rowOff>34942</xdr:rowOff>
    </xdr:to>
    <xdr:sp macro="" textlink="">
      <xdr:nvSpPr>
        <xdr:cNvPr id="258" name="楕円 257"/>
        <xdr:cNvSpPr/>
      </xdr:nvSpPr>
      <xdr:spPr>
        <a:xfrm>
          <a:off x="6921500" y="109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151178</xdr:rowOff>
    </xdr:from>
    <xdr:to>
      <xdr:col>41</xdr:col>
      <xdr:colOff>50800</xdr:colOff>
      <xdr:row>63</xdr:row>
      <xdr:rowOff>155592</xdr:rowOff>
    </xdr:to>
    <xdr:cxnSp macro="">
      <xdr:nvCxnSpPr>
        <xdr:cNvPr id="259" name="直線コネクタ 258"/>
        <xdr:cNvCxnSpPr/>
      </xdr:nvCxnSpPr>
      <xdr:spPr>
        <a:xfrm flipV="1">
          <a:off x="6972300" y="10952528"/>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41178</xdr:rowOff>
    </xdr:from>
    <xdr:ext cx="599010" cy="259045"/>
    <xdr:sp macro="" textlink="">
      <xdr:nvSpPr>
        <xdr:cNvPr id="261" name="n_2aveValue【橋りょう・トンネル】&#10;一人当たり有形固定資産（償却資産）額"/>
        <xdr:cNvSpPr txBox="1"/>
      </xdr:nvSpPr>
      <xdr:spPr>
        <a:xfrm>
          <a:off x="84507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43311</xdr:rowOff>
    </xdr:from>
    <xdr:ext cx="599010" cy="259045"/>
    <xdr:sp macro="" textlink="">
      <xdr:nvSpPr>
        <xdr:cNvPr id="262" name="n_3aveValue【橋りょう・トンネル】&#10;一人当たり有形固定資産（償却資産）額"/>
        <xdr:cNvSpPr txBox="1"/>
      </xdr:nvSpPr>
      <xdr:spPr>
        <a:xfrm>
          <a:off x="7561795" y="1050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50588</xdr:rowOff>
    </xdr:from>
    <xdr:ext cx="599010" cy="259045"/>
    <xdr:sp macro="" textlink="">
      <xdr:nvSpPr>
        <xdr:cNvPr id="263" name="n_4aveValue【橋りょう・トンネル】&#10;一人当たり有形固定資産（償却資産）額"/>
        <xdr:cNvSpPr txBox="1"/>
      </xdr:nvSpPr>
      <xdr:spPr>
        <a:xfrm>
          <a:off x="6672795" y="105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18539</xdr:rowOff>
    </xdr:from>
    <xdr:ext cx="534377" cy="259045"/>
    <xdr:sp macro="" textlink="">
      <xdr:nvSpPr>
        <xdr:cNvPr id="264" name="n_1mainValue【橋りょう・トンネル】&#10;一人当たり有形固定資産（償却資産）額"/>
        <xdr:cNvSpPr txBox="1"/>
      </xdr:nvSpPr>
      <xdr:spPr>
        <a:xfrm>
          <a:off x="9359411" y="1099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21193</xdr:rowOff>
    </xdr:from>
    <xdr:ext cx="534377" cy="259045"/>
    <xdr:sp macro="" textlink="">
      <xdr:nvSpPr>
        <xdr:cNvPr id="265" name="n_2mainValue【橋りょう・トンネル】&#10;一人当たり有形固定資産（償却資産）額"/>
        <xdr:cNvSpPr txBox="1"/>
      </xdr:nvSpPr>
      <xdr:spPr>
        <a:xfrm>
          <a:off x="8483111" y="109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21655</xdr:rowOff>
    </xdr:from>
    <xdr:ext cx="534377" cy="259045"/>
    <xdr:sp macro="" textlink="">
      <xdr:nvSpPr>
        <xdr:cNvPr id="266" name="n_3mainValue【橋りょう・トンネル】&#10;一人当たり有形固定資産（償却資産）額"/>
        <xdr:cNvSpPr txBox="1"/>
      </xdr:nvSpPr>
      <xdr:spPr>
        <a:xfrm>
          <a:off x="7594111" y="10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26069</xdr:rowOff>
    </xdr:from>
    <xdr:ext cx="534377" cy="259045"/>
    <xdr:sp macro="" textlink="">
      <xdr:nvSpPr>
        <xdr:cNvPr id="267" name="n_4mainValue【橋りょう・トンネル】&#10;一人当たり有形固定資産（償却資産）額"/>
        <xdr:cNvSpPr txBox="1"/>
      </xdr:nvSpPr>
      <xdr:spPr>
        <a:xfrm>
          <a:off x="6705111" y="109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300" name="フローチャート: 判断 29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01" name="フローチャート: 判断 300"/>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2" name="フローチャート: 判断 301"/>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636</xdr:rowOff>
    </xdr:from>
    <xdr:to>
      <xdr:col>24</xdr:col>
      <xdr:colOff>114300</xdr:colOff>
      <xdr:row>85</xdr:row>
      <xdr:rowOff>102236</xdr:rowOff>
    </xdr:to>
    <xdr:sp macro="" textlink="">
      <xdr:nvSpPr>
        <xdr:cNvPr id="308" name="楕円 307"/>
        <xdr:cNvSpPr/>
      </xdr:nvSpPr>
      <xdr:spPr>
        <a:xfrm>
          <a:off x="4584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150513</xdr:rowOff>
    </xdr:from>
    <xdr:ext cx="405111" cy="259045"/>
    <xdr:sp macro="" textlink="">
      <xdr:nvSpPr>
        <xdr:cNvPr id="309" name="【公営住宅】&#10;有形固定資産減価償却率該当値テキスト"/>
        <xdr:cNvSpPr txBox="1"/>
      </xdr:nvSpPr>
      <xdr:spPr>
        <a:xfrm>
          <a:off x="4673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310" name="楕円 309"/>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45720</xdr:rowOff>
    </xdr:from>
    <xdr:to>
      <xdr:col>24</xdr:col>
      <xdr:colOff>63500</xdr:colOff>
      <xdr:row>85</xdr:row>
      <xdr:rowOff>51436</xdr:rowOff>
    </xdr:to>
    <xdr:cxnSp macro="">
      <xdr:nvCxnSpPr>
        <xdr:cNvPr id="311" name="直線コネクタ 310"/>
        <xdr:cNvCxnSpPr/>
      </xdr:nvCxnSpPr>
      <xdr:spPr>
        <a:xfrm>
          <a:off x="3797300" y="146189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12" name="楕円 311"/>
        <xdr:cNvSpPr/>
      </xdr:nvSpPr>
      <xdr:spPr>
        <a:xfrm>
          <a:off x="2857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85</xdr:row>
      <xdr:rowOff>45720</xdr:rowOff>
    </xdr:to>
    <xdr:cxnSp macro="">
      <xdr:nvCxnSpPr>
        <xdr:cNvPr id="313" name="直線コネクタ 312"/>
        <xdr:cNvCxnSpPr/>
      </xdr:nvCxnSpPr>
      <xdr:spPr>
        <a:xfrm>
          <a:off x="2908300" y="1439798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14" name="楕円 313"/>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0</xdr:rowOff>
    </xdr:to>
    <xdr:cxnSp macro="">
      <xdr:nvCxnSpPr>
        <xdr:cNvPr id="315" name="直線コネクタ 314"/>
        <xdr:cNvCxnSpPr/>
      </xdr:nvCxnSpPr>
      <xdr:spPr>
        <a:xfrm flipV="1">
          <a:off x="2019300" y="14397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6" name="楕円 315"/>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84</xdr:row>
      <xdr:rowOff>0</xdr:rowOff>
    </xdr:to>
    <xdr:cxnSp macro="">
      <xdr:nvCxnSpPr>
        <xdr:cNvPr id="317" name="直線コネクタ 316"/>
        <xdr:cNvCxnSpPr/>
      </xdr:nvCxnSpPr>
      <xdr:spPr>
        <a:xfrm>
          <a:off x="1130300" y="14342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319" name="n_2aveValue【公営住宅】&#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320" name="n_3aveValue【公営住宅】&#10;有形固定資産減価償却率"/>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21" name="n_4aveValue【公営住宅】&#10;有形固定資産減価償却率"/>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322" name="n_1mainValue【公営住宅】&#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23" name="n_2mainValue【公営住宅】&#10;有形固定資産減価償却率"/>
        <xdr:cNvSpPr txBox="1"/>
      </xdr:nvSpPr>
      <xdr:spPr>
        <a:xfrm>
          <a:off x="2705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24" name="n_3mainValue【公営住宅】&#10;有形固定資産減価償却率"/>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25" name="n_4mainValue【公営住宅】&#10;有形固定資産減価償却率"/>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7" name="フローチャート: 判断 356"/>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8" name="フローチャート: 判断 357"/>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9" name="フローチャート: 判断 358"/>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126364</xdr:rowOff>
    </xdr:from>
    <xdr:to>
      <xdr:col>55</xdr:col>
      <xdr:colOff>50800</xdr:colOff>
      <xdr:row>85</xdr:row>
      <xdr:rowOff>56514</xdr:rowOff>
    </xdr:to>
    <xdr:sp macro="" textlink="">
      <xdr:nvSpPr>
        <xdr:cNvPr id="365" name="楕円 364"/>
        <xdr:cNvSpPr/>
      </xdr:nvSpPr>
      <xdr:spPr>
        <a:xfrm>
          <a:off x="104267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104791</xdr:rowOff>
    </xdr:from>
    <xdr:ext cx="469744" cy="259045"/>
    <xdr:sp macro="" textlink="">
      <xdr:nvSpPr>
        <xdr:cNvPr id="366" name="【公営住宅】&#10;一人当たり面積該当値テキスト"/>
        <xdr:cNvSpPr txBox="1"/>
      </xdr:nvSpPr>
      <xdr:spPr>
        <a:xfrm>
          <a:off x="10515600" y="1450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127888</xdr:rowOff>
    </xdr:from>
    <xdr:to>
      <xdr:col>50</xdr:col>
      <xdr:colOff>165100</xdr:colOff>
      <xdr:row>85</xdr:row>
      <xdr:rowOff>58038</xdr:rowOff>
    </xdr:to>
    <xdr:sp macro="" textlink="">
      <xdr:nvSpPr>
        <xdr:cNvPr id="367" name="楕円 366"/>
        <xdr:cNvSpPr/>
      </xdr:nvSpPr>
      <xdr:spPr>
        <a:xfrm>
          <a:off x="9588500" y="145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5714</xdr:rowOff>
    </xdr:from>
    <xdr:to>
      <xdr:col>55</xdr:col>
      <xdr:colOff>0</xdr:colOff>
      <xdr:row>85</xdr:row>
      <xdr:rowOff>7238</xdr:rowOff>
    </xdr:to>
    <xdr:cxnSp macro="">
      <xdr:nvCxnSpPr>
        <xdr:cNvPr id="368" name="直線コネクタ 367"/>
        <xdr:cNvCxnSpPr/>
      </xdr:nvCxnSpPr>
      <xdr:spPr>
        <a:xfrm flipV="1">
          <a:off x="9639300" y="145789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108077</xdr:rowOff>
    </xdr:from>
    <xdr:to>
      <xdr:col>46</xdr:col>
      <xdr:colOff>38100</xdr:colOff>
      <xdr:row>85</xdr:row>
      <xdr:rowOff>38227</xdr:rowOff>
    </xdr:to>
    <xdr:sp macro="" textlink="">
      <xdr:nvSpPr>
        <xdr:cNvPr id="369" name="楕円 368"/>
        <xdr:cNvSpPr/>
      </xdr:nvSpPr>
      <xdr:spPr>
        <a:xfrm>
          <a:off x="8699500" y="145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158877</xdr:rowOff>
    </xdr:from>
    <xdr:to>
      <xdr:col>50</xdr:col>
      <xdr:colOff>114300</xdr:colOff>
      <xdr:row>85</xdr:row>
      <xdr:rowOff>7238</xdr:rowOff>
    </xdr:to>
    <xdr:cxnSp macro="">
      <xdr:nvCxnSpPr>
        <xdr:cNvPr id="370" name="直線コネクタ 369"/>
        <xdr:cNvCxnSpPr/>
      </xdr:nvCxnSpPr>
      <xdr:spPr>
        <a:xfrm>
          <a:off x="8750300" y="14560677"/>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70738</xdr:rowOff>
    </xdr:from>
    <xdr:to>
      <xdr:col>41</xdr:col>
      <xdr:colOff>101600</xdr:colOff>
      <xdr:row>85</xdr:row>
      <xdr:rowOff>888</xdr:rowOff>
    </xdr:to>
    <xdr:sp macro="" textlink="">
      <xdr:nvSpPr>
        <xdr:cNvPr id="371" name="楕円 370"/>
        <xdr:cNvSpPr/>
      </xdr:nvSpPr>
      <xdr:spPr>
        <a:xfrm>
          <a:off x="7810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121538</xdr:rowOff>
    </xdr:from>
    <xdr:to>
      <xdr:col>45</xdr:col>
      <xdr:colOff>177800</xdr:colOff>
      <xdr:row>84</xdr:row>
      <xdr:rowOff>158877</xdr:rowOff>
    </xdr:to>
    <xdr:cxnSp macro="">
      <xdr:nvCxnSpPr>
        <xdr:cNvPr id="372" name="直線コネクタ 371"/>
        <xdr:cNvCxnSpPr/>
      </xdr:nvCxnSpPr>
      <xdr:spPr>
        <a:xfrm>
          <a:off x="7861300" y="14523338"/>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49785</xdr:rowOff>
    </xdr:from>
    <xdr:to>
      <xdr:col>36</xdr:col>
      <xdr:colOff>165100</xdr:colOff>
      <xdr:row>84</xdr:row>
      <xdr:rowOff>151385</xdr:rowOff>
    </xdr:to>
    <xdr:sp macro="" textlink="">
      <xdr:nvSpPr>
        <xdr:cNvPr id="373" name="楕円 372"/>
        <xdr:cNvSpPr/>
      </xdr:nvSpPr>
      <xdr:spPr>
        <a:xfrm>
          <a:off x="6921500" y="144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100585</xdr:rowOff>
    </xdr:from>
    <xdr:to>
      <xdr:col>41</xdr:col>
      <xdr:colOff>50800</xdr:colOff>
      <xdr:row>84</xdr:row>
      <xdr:rowOff>121538</xdr:rowOff>
    </xdr:to>
    <xdr:cxnSp macro="">
      <xdr:nvCxnSpPr>
        <xdr:cNvPr id="374" name="直線コネクタ 373"/>
        <xdr:cNvCxnSpPr/>
      </xdr:nvCxnSpPr>
      <xdr:spPr>
        <a:xfrm>
          <a:off x="6972300" y="14502385"/>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6" name="n_2aveValue【公営住宅】&#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7" name="n_3aveValue【公営住宅】&#10;一人当たり面積"/>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8" name="n_4aveValue【公営住宅】&#10;一人当たり面積"/>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49165</xdr:rowOff>
    </xdr:from>
    <xdr:ext cx="469744" cy="259045"/>
    <xdr:sp macro="" textlink="">
      <xdr:nvSpPr>
        <xdr:cNvPr id="379" name="n_1mainValue【公営住宅】&#10;一人当たり面積"/>
        <xdr:cNvSpPr txBox="1"/>
      </xdr:nvSpPr>
      <xdr:spPr>
        <a:xfrm>
          <a:off x="9391727" y="1462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80" name="n_2mainValue【公営住宅】&#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17415</xdr:rowOff>
    </xdr:from>
    <xdr:ext cx="469744" cy="259045"/>
    <xdr:sp macro="" textlink="">
      <xdr:nvSpPr>
        <xdr:cNvPr id="381" name="n_3mainValue【公営住宅】&#10;一人当たり面積"/>
        <xdr:cNvSpPr txBox="1"/>
      </xdr:nvSpPr>
      <xdr:spPr>
        <a:xfrm>
          <a:off x="76264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167912</xdr:rowOff>
    </xdr:from>
    <xdr:ext cx="469744" cy="259045"/>
    <xdr:sp macro="" textlink="">
      <xdr:nvSpPr>
        <xdr:cNvPr id="382" name="n_4mainValue【公営住宅】&#10;一人当たり面積"/>
        <xdr:cNvSpPr txBox="1"/>
      </xdr:nvSpPr>
      <xdr:spPr>
        <a:xfrm>
          <a:off x="6737427"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31" name="フローチャート: 判断 430"/>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2" name="フローチャート: 判断 431"/>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3" name="フローチャート: 判断 432"/>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9" name="楕円 438"/>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440" name="【認定こども園・幼稚園・保育所】&#10;有形固定資産減価償却率該当値テキスト"/>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441" name="楕円 440"/>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40</xdr:row>
      <xdr:rowOff>22860</xdr:rowOff>
    </xdr:to>
    <xdr:cxnSp macro="">
      <xdr:nvCxnSpPr>
        <xdr:cNvPr id="442" name="直線コネクタ 441"/>
        <xdr:cNvCxnSpPr/>
      </xdr:nvCxnSpPr>
      <xdr:spPr>
        <a:xfrm flipV="1">
          <a:off x="15481300" y="655701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443" name="楕円 442"/>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40</xdr:row>
      <xdr:rowOff>22860</xdr:rowOff>
    </xdr:to>
    <xdr:cxnSp macro="">
      <xdr:nvCxnSpPr>
        <xdr:cNvPr id="444" name="直線コネクタ 443"/>
        <xdr:cNvCxnSpPr/>
      </xdr:nvCxnSpPr>
      <xdr:spPr>
        <a:xfrm>
          <a:off x="14592300" y="67779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103505</xdr:rowOff>
    </xdr:from>
    <xdr:to>
      <xdr:col>72</xdr:col>
      <xdr:colOff>38100</xdr:colOff>
      <xdr:row>40</xdr:row>
      <xdr:rowOff>33655</xdr:rowOff>
    </xdr:to>
    <xdr:sp macro="" textlink="">
      <xdr:nvSpPr>
        <xdr:cNvPr id="445" name="楕円 444"/>
        <xdr:cNvSpPr/>
      </xdr:nvSpPr>
      <xdr:spPr>
        <a:xfrm>
          <a:off x="13652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91440</xdr:rowOff>
    </xdr:from>
    <xdr:to>
      <xdr:col>76</xdr:col>
      <xdr:colOff>114300</xdr:colOff>
      <xdr:row>39</xdr:row>
      <xdr:rowOff>154305</xdr:rowOff>
    </xdr:to>
    <xdr:cxnSp macro="">
      <xdr:nvCxnSpPr>
        <xdr:cNvPr id="446" name="直線コネクタ 445"/>
        <xdr:cNvCxnSpPr/>
      </xdr:nvCxnSpPr>
      <xdr:spPr>
        <a:xfrm flipV="1">
          <a:off x="13703300" y="67779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73025</xdr:rowOff>
    </xdr:from>
    <xdr:to>
      <xdr:col>67</xdr:col>
      <xdr:colOff>101600</xdr:colOff>
      <xdr:row>40</xdr:row>
      <xdr:rowOff>3175</xdr:rowOff>
    </xdr:to>
    <xdr:sp macro="" textlink="">
      <xdr:nvSpPr>
        <xdr:cNvPr id="447" name="楕円 446"/>
        <xdr:cNvSpPr/>
      </xdr:nvSpPr>
      <xdr:spPr>
        <a:xfrm>
          <a:off x="12763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123825</xdr:rowOff>
    </xdr:from>
    <xdr:to>
      <xdr:col>71</xdr:col>
      <xdr:colOff>177800</xdr:colOff>
      <xdr:row>39</xdr:row>
      <xdr:rowOff>154305</xdr:rowOff>
    </xdr:to>
    <xdr:cxnSp macro="">
      <xdr:nvCxnSpPr>
        <xdr:cNvPr id="448" name="直線コネクタ 447"/>
        <xdr:cNvCxnSpPr/>
      </xdr:nvCxnSpPr>
      <xdr:spPr>
        <a:xfrm>
          <a:off x="12814300" y="6810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50"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51"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2"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453" name="n_1mainValue【認定こども園・幼稚園・保育所】&#10;有形固定資産減価償却率"/>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454" name="n_2mainValue【認定こども園・幼稚園・保育所】&#10;有形固定資産減価償却率"/>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24782</xdr:rowOff>
    </xdr:from>
    <xdr:ext cx="405111" cy="259045"/>
    <xdr:sp macro="" textlink="">
      <xdr:nvSpPr>
        <xdr:cNvPr id="455" name="n_3mainValue【認定こども園・幼稚園・保育所】&#10;有形固定資産減価償却率"/>
        <xdr:cNvSpPr txBox="1"/>
      </xdr:nvSpPr>
      <xdr:spPr>
        <a:xfrm>
          <a:off x="13500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165752</xdr:rowOff>
    </xdr:from>
    <xdr:ext cx="405111" cy="259045"/>
    <xdr:sp macro="" textlink="">
      <xdr:nvSpPr>
        <xdr:cNvPr id="456" name="n_4mainValue【認定こども園・幼稚園・保育所】&#10;有形固定資産減価償却率"/>
        <xdr:cNvSpPr txBox="1"/>
      </xdr:nvSpPr>
      <xdr:spPr>
        <a:xfrm>
          <a:off x="12611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488" name="フローチャート: 判断 487"/>
        <xdr:cNvSpPr/>
      </xdr:nvSpPr>
      <xdr:spPr>
        <a:xfrm>
          <a:off x="20383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89" name="フローチャート: 判断 488"/>
        <xdr:cNvSpPr/>
      </xdr:nvSpPr>
      <xdr:spPr>
        <a:xfrm>
          <a:off x="19494500" y="690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0" name="フローチャート: 判断 489"/>
        <xdr:cNvSpPr/>
      </xdr:nvSpPr>
      <xdr:spPr>
        <a:xfrm>
          <a:off x="18605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137795</xdr:rowOff>
    </xdr:from>
    <xdr:to>
      <xdr:col>116</xdr:col>
      <xdr:colOff>114300</xdr:colOff>
      <xdr:row>39</xdr:row>
      <xdr:rowOff>67945</xdr:rowOff>
    </xdr:to>
    <xdr:sp macro="" textlink="">
      <xdr:nvSpPr>
        <xdr:cNvPr id="496" name="楕円 495"/>
        <xdr:cNvSpPr/>
      </xdr:nvSpPr>
      <xdr:spPr>
        <a:xfrm>
          <a:off x="22110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160672</xdr:rowOff>
    </xdr:from>
    <xdr:ext cx="469744" cy="259045"/>
    <xdr:sp macro="" textlink="">
      <xdr:nvSpPr>
        <xdr:cNvPr id="497" name="【認定こども園・幼稚園・保育所】&#10;一人当たり面積該当値テキスト"/>
        <xdr:cNvSpPr txBox="1"/>
      </xdr:nvSpPr>
      <xdr:spPr>
        <a:xfrm>
          <a:off x="221996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98" name="楕円 497"/>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17145</xdr:rowOff>
    </xdr:from>
    <xdr:to>
      <xdr:col>116</xdr:col>
      <xdr:colOff>63500</xdr:colOff>
      <xdr:row>39</xdr:row>
      <xdr:rowOff>64770</xdr:rowOff>
    </xdr:to>
    <xdr:cxnSp macro="">
      <xdr:nvCxnSpPr>
        <xdr:cNvPr id="499" name="直線コネクタ 498"/>
        <xdr:cNvCxnSpPr/>
      </xdr:nvCxnSpPr>
      <xdr:spPr>
        <a:xfrm flipV="1">
          <a:off x="21323300" y="6703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168275</xdr:rowOff>
    </xdr:from>
    <xdr:to>
      <xdr:col>107</xdr:col>
      <xdr:colOff>101600</xdr:colOff>
      <xdr:row>39</xdr:row>
      <xdr:rowOff>98425</xdr:rowOff>
    </xdr:to>
    <xdr:sp macro="" textlink="">
      <xdr:nvSpPr>
        <xdr:cNvPr id="500" name="楕円 499"/>
        <xdr:cNvSpPr/>
      </xdr:nvSpPr>
      <xdr:spPr>
        <a:xfrm>
          <a:off x="2038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47625</xdr:rowOff>
    </xdr:from>
    <xdr:to>
      <xdr:col>111</xdr:col>
      <xdr:colOff>177800</xdr:colOff>
      <xdr:row>39</xdr:row>
      <xdr:rowOff>64770</xdr:rowOff>
    </xdr:to>
    <xdr:cxnSp macro="">
      <xdr:nvCxnSpPr>
        <xdr:cNvPr id="501" name="直線コネクタ 500"/>
        <xdr:cNvCxnSpPr/>
      </xdr:nvCxnSpPr>
      <xdr:spPr>
        <a:xfrm>
          <a:off x="20434300" y="6734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118745</xdr:rowOff>
    </xdr:from>
    <xdr:to>
      <xdr:col>102</xdr:col>
      <xdr:colOff>165100</xdr:colOff>
      <xdr:row>39</xdr:row>
      <xdr:rowOff>48895</xdr:rowOff>
    </xdr:to>
    <xdr:sp macro="" textlink="">
      <xdr:nvSpPr>
        <xdr:cNvPr id="502" name="楕円 501"/>
        <xdr:cNvSpPr/>
      </xdr:nvSpPr>
      <xdr:spPr>
        <a:xfrm>
          <a:off x="19494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169545</xdr:rowOff>
    </xdr:from>
    <xdr:to>
      <xdr:col>107</xdr:col>
      <xdr:colOff>50800</xdr:colOff>
      <xdr:row>39</xdr:row>
      <xdr:rowOff>47625</xdr:rowOff>
    </xdr:to>
    <xdr:cxnSp macro="">
      <xdr:nvCxnSpPr>
        <xdr:cNvPr id="503" name="直線コネクタ 502"/>
        <xdr:cNvCxnSpPr/>
      </xdr:nvCxnSpPr>
      <xdr:spPr>
        <a:xfrm>
          <a:off x="19545300" y="66846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04" name="楕円 503"/>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169545</xdr:rowOff>
    </xdr:from>
    <xdr:to>
      <xdr:col>102</xdr:col>
      <xdr:colOff>114300</xdr:colOff>
      <xdr:row>39</xdr:row>
      <xdr:rowOff>7620</xdr:rowOff>
    </xdr:to>
    <xdr:cxnSp macro="">
      <xdr:nvCxnSpPr>
        <xdr:cNvPr id="505" name="直線コネクタ 504"/>
        <xdr:cNvCxnSpPr/>
      </xdr:nvCxnSpPr>
      <xdr:spPr>
        <a:xfrm flipV="1">
          <a:off x="18656300" y="6684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131462</xdr:rowOff>
    </xdr:from>
    <xdr:ext cx="469744" cy="259045"/>
    <xdr:sp macro="" textlink="">
      <xdr:nvSpPr>
        <xdr:cNvPr id="507" name="n_2aveValue【認定こども園・幼稚園・保育所】&#10;一人当たり面積"/>
        <xdr:cNvSpPr txBox="1"/>
      </xdr:nvSpPr>
      <xdr:spPr>
        <a:xfrm>
          <a:off x="20199427"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135272</xdr:rowOff>
    </xdr:from>
    <xdr:ext cx="469744" cy="259045"/>
    <xdr:sp macro="" textlink="">
      <xdr:nvSpPr>
        <xdr:cNvPr id="508" name="n_3aveValue【認定こども園・幼稚園・保育所】&#10;一人当たり面積"/>
        <xdr:cNvSpPr txBox="1"/>
      </xdr:nvSpPr>
      <xdr:spPr>
        <a:xfrm>
          <a:off x="19310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9" name="n_4ave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510" name="n_1main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114952</xdr:rowOff>
    </xdr:from>
    <xdr:ext cx="469744" cy="259045"/>
    <xdr:sp macro="" textlink="">
      <xdr:nvSpPr>
        <xdr:cNvPr id="511" name="n_2mainValue【認定こども園・幼稚園・保育所】&#10;一人当たり面積"/>
        <xdr:cNvSpPr txBox="1"/>
      </xdr:nvSpPr>
      <xdr:spPr>
        <a:xfrm>
          <a:off x="20199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65422</xdr:rowOff>
    </xdr:from>
    <xdr:ext cx="469744" cy="259045"/>
    <xdr:sp macro="" textlink="">
      <xdr:nvSpPr>
        <xdr:cNvPr id="512" name="n_3mainValue【認定こども園・幼稚園・保育所】&#10;一人当たり面積"/>
        <xdr:cNvSpPr txBox="1"/>
      </xdr:nvSpPr>
      <xdr:spPr>
        <a:xfrm>
          <a:off x="19310427"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13" name="n_4mainValue【認定こども園・幼稚園・保育所】&#10;一人当たり面積"/>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6" name="フローチャート: 判断 54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7" name="フローチャート: 判断 546"/>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8" name="フローチャート: 判断 547"/>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554" name="楕円 553"/>
        <xdr:cNvSpPr/>
      </xdr:nvSpPr>
      <xdr:spPr>
        <a:xfrm>
          <a:off x="16268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555" name="【学校施設】&#10;有形固定資産減価償却率該当値テキスト"/>
        <xdr:cNvSpPr txBox="1"/>
      </xdr:nvSpPr>
      <xdr:spPr>
        <a:xfrm>
          <a:off x="16357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56" name="楕円 555"/>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17145</xdr:rowOff>
    </xdr:from>
    <xdr:to>
      <xdr:col>85</xdr:col>
      <xdr:colOff>127000</xdr:colOff>
      <xdr:row>62</xdr:row>
      <xdr:rowOff>45720</xdr:rowOff>
    </xdr:to>
    <xdr:cxnSp macro="">
      <xdr:nvCxnSpPr>
        <xdr:cNvPr id="557" name="直線コネクタ 556"/>
        <xdr:cNvCxnSpPr/>
      </xdr:nvCxnSpPr>
      <xdr:spPr>
        <a:xfrm flipV="1">
          <a:off x="15481300" y="106470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558" name="楕円 557"/>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62</xdr:row>
      <xdr:rowOff>45720</xdr:rowOff>
    </xdr:to>
    <xdr:cxnSp macro="">
      <xdr:nvCxnSpPr>
        <xdr:cNvPr id="559" name="直線コネクタ 558"/>
        <xdr:cNvCxnSpPr/>
      </xdr:nvCxnSpPr>
      <xdr:spPr>
        <a:xfrm>
          <a:off x="14592300" y="105860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60" name="楕円 559"/>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140970</xdr:rowOff>
    </xdr:to>
    <xdr:cxnSp macro="">
      <xdr:nvCxnSpPr>
        <xdr:cNvPr id="561" name="直線コネクタ 560"/>
        <xdr:cNvCxnSpPr/>
      </xdr:nvCxnSpPr>
      <xdr:spPr>
        <a:xfrm flipV="1">
          <a:off x="13703300" y="105860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67310</xdr:rowOff>
    </xdr:from>
    <xdr:to>
      <xdr:col>67</xdr:col>
      <xdr:colOff>101600</xdr:colOff>
      <xdr:row>61</xdr:row>
      <xdr:rowOff>168910</xdr:rowOff>
    </xdr:to>
    <xdr:sp macro="" textlink="">
      <xdr:nvSpPr>
        <xdr:cNvPr id="562" name="楕円 561"/>
        <xdr:cNvSpPr/>
      </xdr:nvSpPr>
      <xdr:spPr>
        <a:xfrm>
          <a:off x="1276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118110</xdr:rowOff>
    </xdr:from>
    <xdr:to>
      <xdr:col>71</xdr:col>
      <xdr:colOff>177800</xdr:colOff>
      <xdr:row>61</xdr:row>
      <xdr:rowOff>140970</xdr:rowOff>
    </xdr:to>
    <xdr:cxnSp macro="">
      <xdr:nvCxnSpPr>
        <xdr:cNvPr id="563" name="直線コネクタ 562"/>
        <xdr:cNvCxnSpPr/>
      </xdr:nvCxnSpPr>
      <xdr:spPr>
        <a:xfrm>
          <a:off x="12814300" y="10576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5"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6"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67" name="n_4aveValue【学校施設】&#10;有形固定資産減価償却率"/>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68"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569"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70" name="n_3mainValue【学校施設】&#10;有形固定資産減価償却率"/>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160037</xdr:rowOff>
    </xdr:from>
    <xdr:ext cx="405111" cy="259045"/>
    <xdr:sp macro="" textlink="">
      <xdr:nvSpPr>
        <xdr:cNvPr id="571" name="n_4mainValue【学校施設】&#10;有形固定資産減価償却率"/>
        <xdr:cNvSpPr txBox="1"/>
      </xdr:nvSpPr>
      <xdr:spPr>
        <a:xfrm>
          <a:off x="12611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600" name="フローチャート: 判断 599"/>
        <xdr:cNvSpPr/>
      </xdr:nvSpPr>
      <xdr:spPr>
        <a:xfrm>
          <a:off x="20383500" y="1043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01" name="フローチャート: 判断 600"/>
        <xdr:cNvSpPr/>
      </xdr:nvSpPr>
      <xdr:spPr>
        <a:xfrm>
          <a:off x="19494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602" name="フローチャート: 判断 601"/>
        <xdr:cNvSpPr/>
      </xdr:nvSpPr>
      <xdr:spPr>
        <a:xfrm>
          <a:off x="18605500" y="104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14922</xdr:rowOff>
    </xdr:from>
    <xdr:to>
      <xdr:col>116</xdr:col>
      <xdr:colOff>114300</xdr:colOff>
      <xdr:row>60</xdr:row>
      <xdr:rowOff>116522</xdr:rowOff>
    </xdr:to>
    <xdr:sp macro="" textlink="">
      <xdr:nvSpPr>
        <xdr:cNvPr id="608" name="楕円 607"/>
        <xdr:cNvSpPr/>
      </xdr:nvSpPr>
      <xdr:spPr>
        <a:xfrm>
          <a:off x="221107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164799</xdr:rowOff>
    </xdr:from>
    <xdr:ext cx="469744" cy="259045"/>
    <xdr:sp macro="" textlink="">
      <xdr:nvSpPr>
        <xdr:cNvPr id="609" name="【学校施設】&#10;一人当たり面積該当値テキスト"/>
        <xdr:cNvSpPr txBox="1"/>
      </xdr:nvSpPr>
      <xdr:spPr>
        <a:xfrm>
          <a:off x="22199600" y="102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168656</xdr:rowOff>
    </xdr:from>
    <xdr:to>
      <xdr:col>112</xdr:col>
      <xdr:colOff>38100</xdr:colOff>
      <xdr:row>60</xdr:row>
      <xdr:rowOff>98806</xdr:rowOff>
    </xdr:to>
    <xdr:sp macro="" textlink="">
      <xdr:nvSpPr>
        <xdr:cNvPr id="610" name="楕円 609"/>
        <xdr:cNvSpPr/>
      </xdr:nvSpPr>
      <xdr:spPr>
        <a:xfrm>
          <a:off x="21272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48006</xdr:rowOff>
    </xdr:from>
    <xdr:to>
      <xdr:col>116</xdr:col>
      <xdr:colOff>63500</xdr:colOff>
      <xdr:row>60</xdr:row>
      <xdr:rowOff>65722</xdr:rowOff>
    </xdr:to>
    <xdr:cxnSp macro="">
      <xdr:nvCxnSpPr>
        <xdr:cNvPr id="611" name="直線コネクタ 610"/>
        <xdr:cNvCxnSpPr/>
      </xdr:nvCxnSpPr>
      <xdr:spPr>
        <a:xfrm>
          <a:off x="21323300" y="10335006"/>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159512</xdr:rowOff>
    </xdr:from>
    <xdr:to>
      <xdr:col>107</xdr:col>
      <xdr:colOff>101600</xdr:colOff>
      <xdr:row>60</xdr:row>
      <xdr:rowOff>89662</xdr:rowOff>
    </xdr:to>
    <xdr:sp macro="" textlink="">
      <xdr:nvSpPr>
        <xdr:cNvPr id="612" name="楕円 611"/>
        <xdr:cNvSpPr/>
      </xdr:nvSpPr>
      <xdr:spPr>
        <a:xfrm>
          <a:off x="20383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38862</xdr:rowOff>
    </xdr:from>
    <xdr:to>
      <xdr:col>111</xdr:col>
      <xdr:colOff>177800</xdr:colOff>
      <xdr:row>60</xdr:row>
      <xdr:rowOff>48006</xdr:rowOff>
    </xdr:to>
    <xdr:cxnSp macro="">
      <xdr:nvCxnSpPr>
        <xdr:cNvPr id="613" name="直線コネクタ 612"/>
        <xdr:cNvCxnSpPr/>
      </xdr:nvCxnSpPr>
      <xdr:spPr>
        <a:xfrm>
          <a:off x="20434300" y="103258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20066</xdr:rowOff>
    </xdr:from>
    <xdr:to>
      <xdr:col>102</xdr:col>
      <xdr:colOff>165100</xdr:colOff>
      <xdr:row>59</xdr:row>
      <xdr:rowOff>121666</xdr:rowOff>
    </xdr:to>
    <xdr:sp macro="" textlink="">
      <xdr:nvSpPr>
        <xdr:cNvPr id="614" name="楕円 613"/>
        <xdr:cNvSpPr/>
      </xdr:nvSpPr>
      <xdr:spPr>
        <a:xfrm>
          <a:off x="19494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70866</xdr:rowOff>
    </xdr:from>
    <xdr:to>
      <xdr:col>107</xdr:col>
      <xdr:colOff>50800</xdr:colOff>
      <xdr:row>60</xdr:row>
      <xdr:rowOff>38862</xdr:rowOff>
    </xdr:to>
    <xdr:cxnSp macro="">
      <xdr:nvCxnSpPr>
        <xdr:cNvPr id="615" name="直線コネクタ 614"/>
        <xdr:cNvCxnSpPr/>
      </xdr:nvCxnSpPr>
      <xdr:spPr>
        <a:xfrm>
          <a:off x="19545300" y="1018641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56070</xdr:rowOff>
    </xdr:from>
    <xdr:to>
      <xdr:col>98</xdr:col>
      <xdr:colOff>38100</xdr:colOff>
      <xdr:row>59</xdr:row>
      <xdr:rowOff>157670</xdr:rowOff>
    </xdr:to>
    <xdr:sp macro="" textlink="">
      <xdr:nvSpPr>
        <xdr:cNvPr id="616" name="楕円 615"/>
        <xdr:cNvSpPr/>
      </xdr:nvSpPr>
      <xdr:spPr>
        <a:xfrm>
          <a:off x="18605500" y="101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70866</xdr:rowOff>
    </xdr:from>
    <xdr:to>
      <xdr:col>102</xdr:col>
      <xdr:colOff>114300</xdr:colOff>
      <xdr:row>59</xdr:row>
      <xdr:rowOff>106870</xdr:rowOff>
    </xdr:to>
    <xdr:cxnSp macro="">
      <xdr:nvCxnSpPr>
        <xdr:cNvPr id="617" name="直線コネクタ 616"/>
        <xdr:cNvCxnSpPr/>
      </xdr:nvCxnSpPr>
      <xdr:spPr>
        <a:xfrm flipV="1">
          <a:off x="18656300" y="10186416"/>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619" name="n_2aveValue【学校施設】&#10;一人当たり面積"/>
        <xdr:cNvSpPr txBox="1"/>
      </xdr:nvSpPr>
      <xdr:spPr>
        <a:xfrm>
          <a:off x="2019942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620" name="n_3aveValue【学校施設】&#10;一人当たり面積"/>
        <xdr:cNvSpPr txBox="1"/>
      </xdr:nvSpPr>
      <xdr:spPr>
        <a:xfrm>
          <a:off x="193104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621" name="n_4aveValue【学校施設】&#10;一人当たり面積"/>
        <xdr:cNvSpPr txBox="1"/>
      </xdr:nvSpPr>
      <xdr:spPr>
        <a:xfrm>
          <a:off x="18421427" y="105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89933</xdr:rowOff>
    </xdr:from>
    <xdr:ext cx="469744" cy="259045"/>
    <xdr:sp macro="" textlink="">
      <xdr:nvSpPr>
        <xdr:cNvPr id="622" name="n_1mainValue【学校施設】&#10;一人当たり面積"/>
        <xdr:cNvSpPr txBox="1"/>
      </xdr:nvSpPr>
      <xdr:spPr>
        <a:xfrm>
          <a:off x="21075727" y="103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106189</xdr:rowOff>
    </xdr:from>
    <xdr:ext cx="469744" cy="259045"/>
    <xdr:sp macro="" textlink="">
      <xdr:nvSpPr>
        <xdr:cNvPr id="623" name="n_2mainValue【学校施設】&#10;一人当たり面積"/>
        <xdr:cNvSpPr txBox="1"/>
      </xdr:nvSpPr>
      <xdr:spPr>
        <a:xfrm>
          <a:off x="20199427"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138193</xdr:rowOff>
    </xdr:from>
    <xdr:ext cx="469744" cy="259045"/>
    <xdr:sp macro="" textlink="">
      <xdr:nvSpPr>
        <xdr:cNvPr id="624" name="n_3mainValue【学校施設】&#10;一人当たり面積"/>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2747</xdr:rowOff>
    </xdr:from>
    <xdr:ext cx="469744" cy="259045"/>
    <xdr:sp macro="" textlink="">
      <xdr:nvSpPr>
        <xdr:cNvPr id="625" name="n_4mainValue【学校施設】&#10;一人当たり面積"/>
        <xdr:cNvSpPr txBox="1"/>
      </xdr:nvSpPr>
      <xdr:spPr>
        <a:xfrm>
          <a:off x="18421427"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5" name="フローチャート: 判断 674"/>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6" name="フローチャート: 判断 675"/>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7" name="フローチャート: 判断 676"/>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77651</xdr:rowOff>
    </xdr:from>
    <xdr:to>
      <xdr:col>85</xdr:col>
      <xdr:colOff>177800</xdr:colOff>
      <xdr:row>108</xdr:row>
      <xdr:rowOff>7801</xdr:rowOff>
    </xdr:to>
    <xdr:sp macro="" textlink="">
      <xdr:nvSpPr>
        <xdr:cNvPr id="683" name="楕円 682"/>
        <xdr:cNvSpPr/>
      </xdr:nvSpPr>
      <xdr:spPr>
        <a:xfrm>
          <a:off x="16268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56078</xdr:rowOff>
    </xdr:from>
    <xdr:ext cx="405111" cy="259045"/>
    <xdr:sp macro="" textlink="">
      <xdr:nvSpPr>
        <xdr:cNvPr id="684" name="【公民館】&#10;有形固定資産減価償却率該当値テキスト"/>
        <xdr:cNvSpPr txBox="1"/>
      </xdr:nvSpPr>
      <xdr:spPr>
        <a:xfrm>
          <a:off x="16357600"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685" name="楕円 684"/>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128451</xdr:rowOff>
    </xdr:to>
    <xdr:cxnSp macro="">
      <xdr:nvCxnSpPr>
        <xdr:cNvPr id="686" name="直線コネクタ 685"/>
        <xdr:cNvCxnSpPr/>
      </xdr:nvCxnSpPr>
      <xdr:spPr>
        <a:xfrm>
          <a:off x="15481300" y="184425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687" name="楕円 686"/>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97427</xdr:rowOff>
    </xdr:to>
    <xdr:cxnSp macro="">
      <xdr:nvCxnSpPr>
        <xdr:cNvPr id="688" name="直線コネクタ 687"/>
        <xdr:cNvCxnSpPr/>
      </xdr:nvCxnSpPr>
      <xdr:spPr>
        <a:xfrm>
          <a:off x="14592300" y="18409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152763</xdr:rowOff>
    </xdr:from>
    <xdr:to>
      <xdr:col>72</xdr:col>
      <xdr:colOff>38100</xdr:colOff>
      <xdr:row>107</xdr:row>
      <xdr:rowOff>82913</xdr:rowOff>
    </xdr:to>
    <xdr:sp macro="" textlink="">
      <xdr:nvSpPr>
        <xdr:cNvPr id="689" name="楕円 688"/>
        <xdr:cNvSpPr/>
      </xdr:nvSpPr>
      <xdr:spPr>
        <a:xfrm>
          <a:off x="1365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32113</xdr:rowOff>
    </xdr:from>
    <xdr:to>
      <xdr:col>76</xdr:col>
      <xdr:colOff>114300</xdr:colOff>
      <xdr:row>107</xdr:row>
      <xdr:rowOff>64770</xdr:rowOff>
    </xdr:to>
    <xdr:cxnSp macro="">
      <xdr:nvCxnSpPr>
        <xdr:cNvPr id="690" name="直線コネクタ 689"/>
        <xdr:cNvCxnSpPr/>
      </xdr:nvCxnSpPr>
      <xdr:spPr>
        <a:xfrm>
          <a:off x="13703300" y="183772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691" name="楕円 690"/>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170906</xdr:rowOff>
    </xdr:from>
    <xdr:to>
      <xdr:col>71</xdr:col>
      <xdr:colOff>177800</xdr:colOff>
      <xdr:row>107</xdr:row>
      <xdr:rowOff>32113</xdr:rowOff>
    </xdr:to>
    <xdr:cxnSp macro="">
      <xdr:nvCxnSpPr>
        <xdr:cNvPr id="692" name="直線コネクタ 691"/>
        <xdr:cNvCxnSpPr/>
      </xdr:nvCxnSpPr>
      <xdr:spPr>
        <a:xfrm>
          <a:off x="12814300" y="18344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4"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5"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6"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697" name="n_1mainValue【公民館】&#10;有形固定資産減価償却率"/>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698" name="n_2mainValue【公民館】&#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74040</xdr:rowOff>
    </xdr:from>
    <xdr:ext cx="405111" cy="259045"/>
    <xdr:sp macro="" textlink="">
      <xdr:nvSpPr>
        <xdr:cNvPr id="699" name="n_3mainValue【公民館】&#10;有形固定資産減価償却率"/>
        <xdr:cNvSpPr txBox="1"/>
      </xdr:nvSpPr>
      <xdr:spPr>
        <a:xfrm>
          <a:off x="13500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700" name="n_4mainValue【公民館】&#10;有形固定資産減価償却率"/>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30" name="フローチャート: 判断 729"/>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31" name="フローチャート: 判断 730"/>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32" name="フローチャート: 判断 731"/>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738" name="楕円 737"/>
        <xdr:cNvSpPr/>
      </xdr:nvSpPr>
      <xdr:spPr>
        <a:xfrm>
          <a:off x="22110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11192</xdr:rowOff>
    </xdr:from>
    <xdr:ext cx="469744" cy="259045"/>
    <xdr:sp macro="" textlink="">
      <xdr:nvSpPr>
        <xdr:cNvPr id="739" name="【公民館】&#10;一人当たり面積該当値テキスト"/>
        <xdr:cNvSpPr txBox="1"/>
      </xdr:nvSpPr>
      <xdr:spPr>
        <a:xfrm>
          <a:off x="22199600" y="18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740" name="楕円 739"/>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147065</xdr:rowOff>
    </xdr:to>
    <xdr:cxnSp macro="">
      <xdr:nvCxnSpPr>
        <xdr:cNvPr id="741" name="直線コネクタ 740"/>
        <xdr:cNvCxnSpPr/>
      </xdr:nvCxnSpPr>
      <xdr:spPr>
        <a:xfrm>
          <a:off x="21323300" y="1849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98552</xdr:rowOff>
    </xdr:from>
    <xdr:to>
      <xdr:col>107</xdr:col>
      <xdr:colOff>101600</xdr:colOff>
      <xdr:row>108</xdr:row>
      <xdr:rowOff>28702</xdr:rowOff>
    </xdr:to>
    <xdr:sp macro="" textlink="">
      <xdr:nvSpPr>
        <xdr:cNvPr id="742" name="楕円 741"/>
        <xdr:cNvSpPr/>
      </xdr:nvSpPr>
      <xdr:spPr>
        <a:xfrm>
          <a:off x="20383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149352</xdr:rowOff>
    </xdr:to>
    <xdr:cxnSp macro="">
      <xdr:nvCxnSpPr>
        <xdr:cNvPr id="743" name="直線コネクタ 742"/>
        <xdr:cNvCxnSpPr/>
      </xdr:nvCxnSpPr>
      <xdr:spPr>
        <a:xfrm flipV="1">
          <a:off x="20434300" y="184922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98552</xdr:rowOff>
    </xdr:from>
    <xdr:to>
      <xdr:col>102</xdr:col>
      <xdr:colOff>165100</xdr:colOff>
      <xdr:row>108</xdr:row>
      <xdr:rowOff>28702</xdr:rowOff>
    </xdr:to>
    <xdr:sp macro="" textlink="">
      <xdr:nvSpPr>
        <xdr:cNvPr id="744" name="楕円 743"/>
        <xdr:cNvSpPr/>
      </xdr:nvSpPr>
      <xdr:spPr>
        <a:xfrm>
          <a:off x="19494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149352</xdr:rowOff>
    </xdr:to>
    <xdr:cxnSp macro="">
      <xdr:nvCxnSpPr>
        <xdr:cNvPr id="745" name="直線コネクタ 744"/>
        <xdr:cNvCxnSpPr/>
      </xdr:nvCxnSpPr>
      <xdr:spPr>
        <a:xfrm>
          <a:off x="19545300" y="1849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746" name="楕円 745"/>
        <xdr:cNvSpPr/>
      </xdr:nvSpPr>
      <xdr:spPr>
        <a:xfrm>
          <a:off x="18605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149352</xdr:rowOff>
    </xdr:from>
    <xdr:to>
      <xdr:col>102</xdr:col>
      <xdr:colOff>114300</xdr:colOff>
      <xdr:row>107</xdr:row>
      <xdr:rowOff>151637</xdr:rowOff>
    </xdr:to>
    <xdr:cxnSp macro="">
      <xdr:nvCxnSpPr>
        <xdr:cNvPr id="747" name="直線コネクタ 746"/>
        <xdr:cNvCxnSpPr/>
      </xdr:nvCxnSpPr>
      <xdr:spPr>
        <a:xfrm flipV="1">
          <a:off x="18656300" y="1849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48"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9"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50"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51"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752" name="n_1mainValue【公民館】&#10;一人当たり面積"/>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19829</xdr:rowOff>
    </xdr:from>
    <xdr:ext cx="469744" cy="259045"/>
    <xdr:sp macro="" textlink="">
      <xdr:nvSpPr>
        <xdr:cNvPr id="753" name="n_2mainValue【公民館】&#10;一人当たり面積"/>
        <xdr:cNvSpPr txBox="1"/>
      </xdr:nvSpPr>
      <xdr:spPr>
        <a:xfrm>
          <a:off x="20199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19829</xdr:rowOff>
    </xdr:from>
    <xdr:ext cx="469744" cy="259045"/>
    <xdr:sp macro="" textlink="">
      <xdr:nvSpPr>
        <xdr:cNvPr id="754" name="n_3mainValue【公民館】&#10;一人当たり面積"/>
        <xdr:cNvSpPr txBox="1"/>
      </xdr:nvSpPr>
      <xdr:spPr>
        <a:xfrm>
          <a:off x="19310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22114</xdr:rowOff>
    </xdr:from>
    <xdr:ext cx="469744" cy="259045"/>
    <xdr:sp macro="" textlink="">
      <xdr:nvSpPr>
        <xdr:cNvPr id="755" name="n_4mainValue【公民館】&#10;一人当たり面積"/>
        <xdr:cNvSpPr txBox="1"/>
      </xdr:nvSpPr>
      <xdr:spPr>
        <a:xfrm>
          <a:off x="18421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及び一人当たり面積について、保育所等施設等で類似団体平均を大きく上回っている。基金や起債を活用した改修を実施するほか、少子化時代に即した保育所等施設数の適正化等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62956</xdr:rowOff>
    </xdr:from>
    <xdr:to>
      <xdr:col>24</xdr:col>
      <xdr:colOff>114300</xdr:colOff>
      <xdr:row>41</xdr:row>
      <xdr:rowOff>164556</xdr:rowOff>
    </xdr:to>
    <xdr:sp macro="" textlink="">
      <xdr:nvSpPr>
        <xdr:cNvPr id="74" name="楕円 73"/>
        <xdr:cNvSpPr/>
      </xdr:nvSpPr>
      <xdr:spPr>
        <a:xfrm>
          <a:off x="4584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41383</xdr:rowOff>
    </xdr:from>
    <xdr:ext cx="405111" cy="259045"/>
    <xdr:sp macro="" textlink="">
      <xdr:nvSpPr>
        <xdr:cNvPr id="75" name="【図書館】&#10;有形固定資産減価償却率該当値テキスト"/>
        <xdr:cNvSpPr txBox="1"/>
      </xdr:nvSpPr>
      <xdr:spPr>
        <a:xfrm>
          <a:off x="4673600"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59690</xdr:rowOff>
    </xdr:from>
    <xdr:to>
      <xdr:col>20</xdr:col>
      <xdr:colOff>38100</xdr:colOff>
      <xdr:row>41</xdr:row>
      <xdr:rowOff>161290</xdr:rowOff>
    </xdr:to>
    <xdr:sp macro="" textlink="">
      <xdr:nvSpPr>
        <xdr:cNvPr id="76" name="楕円 75"/>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110490</xdr:rowOff>
    </xdr:from>
    <xdr:to>
      <xdr:col>24</xdr:col>
      <xdr:colOff>63500</xdr:colOff>
      <xdr:row>41</xdr:row>
      <xdr:rowOff>113756</xdr:rowOff>
    </xdr:to>
    <xdr:cxnSp macro="">
      <xdr:nvCxnSpPr>
        <xdr:cNvPr id="77" name="直線コネクタ 76"/>
        <xdr:cNvCxnSpPr/>
      </xdr:nvCxnSpPr>
      <xdr:spPr>
        <a:xfrm>
          <a:off x="3797300" y="71399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170724</xdr:rowOff>
    </xdr:from>
    <xdr:to>
      <xdr:col>15</xdr:col>
      <xdr:colOff>101600</xdr:colOff>
      <xdr:row>41</xdr:row>
      <xdr:rowOff>100874</xdr:rowOff>
    </xdr:to>
    <xdr:sp macro="" textlink="">
      <xdr:nvSpPr>
        <xdr:cNvPr id="78" name="楕円 77"/>
        <xdr:cNvSpPr/>
      </xdr:nvSpPr>
      <xdr:spPr>
        <a:xfrm>
          <a:off x="2857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50074</xdr:rowOff>
    </xdr:from>
    <xdr:to>
      <xdr:col>19</xdr:col>
      <xdr:colOff>177800</xdr:colOff>
      <xdr:row>41</xdr:row>
      <xdr:rowOff>110490</xdr:rowOff>
    </xdr:to>
    <xdr:cxnSp macro="">
      <xdr:nvCxnSpPr>
        <xdr:cNvPr id="79" name="直線コネクタ 78"/>
        <xdr:cNvCxnSpPr/>
      </xdr:nvCxnSpPr>
      <xdr:spPr>
        <a:xfrm>
          <a:off x="2908300" y="707952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133169</xdr:rowOff>
    </xdr:from>
    <xdr:to>
      <xdr:col>10</xdr:col>
      <xdr:colOff>165100</xdr:colOff>
      <xdr:row>41</xdr:row>
      <xdr:rowOff>63319</xdr:rowOff>
    </xdr:to>
    <xdr:sp macro="" textlink="">
      <xdr:nvSpPr>
        <xdr:cNvPr id="80" name="楕円 79"/>
        <xdr:cNvSpPr/>
      </xdr:nvSpPr>
      <xdr:spPr>
        <a:xfrm>
          <a:off x="1968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12519</xdr:rowOff>
    </xdr:from>
    <xdr:to>
      <xdr:col>15</xdr:col>
      <xdr:colOff>50800</xdr:colOff>
      <xdr:row>41</xdr:row>
      <xdr:rowOff>50074</xdr:rowOff>
    </xdr:to>
    <xdr:cxnSp macro="">
      <xdr:nvCxnSpPr>
        <xdr:cNvPr id="81" name="直線コネクタ 80"/>
        <xdr:cNvCxnSpPr/>
      </xdr:nvCxnSpPr>
      <xdr:spPr>
        <a:xfrm>
          <a:off x="2019300" y="70419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95613</xdr:rowOff>
    </xdr:from>
    <xdr:to>
      <xdr:col>6</xdr:col>
      <xdr:colOff>38100</xdr:colOff>
      <xdr:row>41</xdr:row>
      <xdr:rowOff>25763</xdr:rowOff>
    </xdr:to>
    <xdr:sp macro="" textlink="">
      <xdr:nvSpPr>
        <xdr:cNvPr id="82" name="楕円 81"/>
        <xdr:cNvSpPr/>
      </xdr:nvSpPr>
      <xdr:spPr>
        <a:xfrm>
          <a:off x="1079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146413</xdr:rowOff>
    </xdr:from>
    <xdr:to>
      <xdr:col>10</xdr:col>
      <xdr:colOff>114300</xdr:colOff>
      <xdr:row>41</xdr:row>
      <xdr:rowOff>12519</xdr:rowOff>
    </xdr:to>
    <xdr:cxnSp macro="">
      <xdr:nvCxnSpPr>
        <xdr:cNvPr id="83" name="直線コネクタ 82"/>
        <xdr:cNvCxnSpPr/>
      </xdr:nvCxnSpPr>
      <xdr:spPr>
        <a:xfrm>
          <a:off x="1130300" y="70044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152417</xdr:rowOff>
    </xdr:from>
    <xdr:ext cx="405111" cy="259045"/>
    <xdr:sp macro="" textlink="">
      <xdr:nvSpPr>
        <xdr:cNvPr id="88" name="n_1mainValue【図書館】&#10;有形固定資産減価償却率"/>
        <xdr:cNvSpPr txBox="1"/>
      </xdr:nvSpPr>
      <xdr:spPr>
        <a:xfrm>
          <a:off x="3582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92001</xdr:rowOff>
    </xdr:from>
    <xdr:ext cx="405111" cy="259045"/>
    <xdr:sp macro="" textlink="">
      <xdr:nvSpPr>
        <xdr:cNvPr id="89" name="n_2mainValue【図書館】&#10;有形固定資産減価償却率"/>
        <xdr:cNvSpPr txBox="1"/>
      </xdr:nvSpPr>
      <xdr:spPr>
        <a:xfrm>
          <a:off x="2705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54446</xdr:rowOff>
    </xdr:from>
    <xdr:ext cx="405111" cy="259045"/>
    <xdr:sp macro="" textlink="">
      <xdr:nvSpPr>
        <xdr:cNvPr id="90" name="n_3mainValue【図書館】&#10;有形固定資産減価償却率"/>
        <xdr:cNvSpPr txBox="1"/>
      </xdr:nvSpPr>
      <xdr:spPr>
        <a:xfrm>
          <a:off x="1816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16890</xdr:rowOff>
    </xdr:from>
    <xdr:ext cx="405111" cy="259045"/>
    <xdr:sp macro="" textlink="">
      <xdr:nvSpPr>
        <xdr:cNvPr id="91" name="n_4mainValue【図書館】&#10;有形固定資産減価償却率"/>
        <xdr:cNvSpPr txBox="1"/>
      </xdr:nvSpPr>
      <xdr:spPr>
        <a:xfrm>
          <a:off x="927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3" name="フローチャート: 判断 122"/>
        <xdr:cNvSpPr/>
      </xdr:nvSpPr>
      <xdr:spPr>
        <a:xfrm>
          <a:off x="8699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24" name="フローチャート: 判断 123"/>
        <xdr:cNvSpPr/>
      </xdr:nvSpPr>
      <xdr:spPr>
        <a:xfrm>
          <a:off x="7810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5" name="フローチャート: 判断 124"/>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4" name="直線コネクタ 133"/>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83820</xdr:rowOff>
    </xdr:to>
    <xdr:cxnSp macro="">
      <xdr:nvCxnSpPr>
        <xdr:cNvPr id="136" name="直線コネクタ 135"/>
        <xdr:cNvCxnSpPr/>
      </xdr:nvCxnSpPr>
      <xdr:spPr>
        <a:xfrm flipV="1">
          <a:off x="8750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8" name="直線コネクタ 137"/>
        <xdr:cNvCxnSpPr/>
      </xdr:nvCxnSpPr>
      <xdr:spPr>
        <a:xfrm>
          <a:off x="7861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82567</xdr:rowOff>
    </xdr:from>
    <xdr:ext cx="469744" cy="259045"/>
    <xdr:sp macro="" textlink="">
      <xdr:nvSpPr>
        <xdr:cNvPr id="142" name="n_2aveValue【図書館】&#10;一人当たり面積"/>
        <xdr:cNvSpPr txBox="1"/>
      </xdr:nvSpPr>
      <xdr:spPr>
        <a:xfrm>
          <a:off x="8515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82567</xdr:rowOff>
    </xdr:from>
    <xdr:ext cx="469744" cy="259045"/>
    <xdr:sp macro="" textlink="">
      <xdr:nvSpPr>
        <xdr:cNvPr id="143" name="n_3aveValue【図書館】&#10;一人当たり面積"/>
        <xdr:cNvSpPr txBox="1"/>
      </xdr:nvSpPr>
      <xdr:spPr>
        <a:xfrm>
          <a:off x="7626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4" name="n_4ave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9" name="楕円 188"/>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90" name="【体育館・プール】&#10;有形固定資産減価償却率該当値テキスト"/>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91" name="楕円 190"/>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152400</xdr:rowOff>
    </xdr:to>
    <xdr:cxnSp macro="">
      <xdr:nvCxnSpPr>
        <xdr:cNvPr id="192" name="直線コネクタ 191"/>
        <xdr:cNvCxnSpPr/>
      </xdr:nvCxnSpPr>
      <xdr:spPr>
        <a:xfrm>
          <a:off x="3797300" y="10576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93" name="楕円 192"/>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118110</xdr:rowOff>
    </xdr:to>
    <xdr:cxnSp macro="">
      <xdr:nvCxnSpPr>
        <xdr:cNvPr id="194" name="直線コネクタ 193"/>
        <xdr:cNvCxnSpPr/>
      </xdr:nvCxnSpPr>
      <xdr:spPr>
        <a:xfrm>
          <a:off x="2908300" y="10534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5" name="楕円 194"/>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76200</xdr:rowOff>
    </xdr:to>
    <xdr:cxnSp macro="">
      <xdr:nvCxnSpPr>
        <xdr:cNvPr id="196" name="直線コネクタ 195"/>
        <xdr:cNvCxnSpPr/>
      </xdr:nvCxnSpPr>
      <xdr:spPr>
        <a:xfrm>
          <a:off x="2019300" y="10492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7" name="楕円 196"/>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34290</xdr:rowOff>
    </xdr:to>
    <xdr:cxnSp macro="">
      <xdr:nvCxnSpPr>
        <xdr:cNvPr id="198" name="直線コネクタ 197"/>
        <xdr:cNvCxnSpPr/>
      </xdr:nvCxnSpPr>
      <xdr:spPr>
        <a:xfrm>
          <a:off x="1130300" y="10450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0"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2"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160037</xdr:rowOff>
    </xdr:from>
    <xdr:ext cx="405111" cy="259045"/>
    <xdr:sp macro="" textlink="">
      <xdr:nvSpPr>
        <xdr:cNvPr id="203" name="n_1mainValue【体育館・プール】&#10;有形固定資産減価償却率"/>
        <xdr:cNvSpPr txBox="1"/>
      </xdr:nvSpPr>
      <xdr:spPr>
        <a:xfrm>
          <a:off x="3582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204" name="n_2mainValue【体育館・プール】&#10;有形固定資産減価償却率"/>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5"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34307</xdr:rowOff>
    </xdr:from>
    <xdr:ext cx="405111" cy="259045"/>
    <xdr:sp macro="" textlink="">
      <xdr:nvSpPr>
        <xdr:cNvPr id="206" name="n_4mainValue【体育館・プール】&#10;有形固定資産減価償却率"/>
        <xdr:cNvSpPr txBox="1"/>
      </xdr:nvSpPr>
      <xdr:spPr>
        <a:xfrm>
          <a:off x="927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0" name="フローチャート: 判断 239"/>
        <xdr:cNvSpPr/>
      </xdr:nvSpPr>
      <xdr:spPr>
        <a:xfrm>
          <a:off x="8699500" y="1074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フローチャート: 判断 240"/>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42" name="フローチャート: 判断 241"/>
        <xdr:cNvSpPr/>
      </xdr:nvSpPr>
      <xdr:spPr>
        <a:xfrm>
          <a:off x="69215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48" name="楕円 247"/>
        <xdr:cNvSpPr/>
      </xdr:nvSpPr>
      <xdr:spPr>
        <a:xfrm>
          <a:off x="10426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148062</xdr:rowOff>
    </xdr:from>
    <xdr:ext cx="469744" cy="259045"/>
    <xdr:sp macro="" textlink="">
      <xdr:nvSpPr>
        <xdr:cNvPr id="249" name="【体育館・プール】&#10;一人当たり面積該当値テキスト"/>
        <xdr:cNvSpPr txBox="1"/>
      </xdr:nvSpPr>
      <xdr:spPr>
        <a:xfrm>
          <a:off x="10515600"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4717</xdr:rowOff>
    </xdr:from>
    <xdr:to>
      <xdr:col>50</xdr:col>
      <xdr:colOff>165100</xdr:colOff>
      <xdr:row>62</xdr:row>
      <xdr:rowOff>106317</xdr:rowOff>
    </xdr:to>
    <xdr:sp macro="" textlink="">
      <xdr:nvSpPr>
        <xdr:cNvPr id="250" name="楕円 249"/>
        <xdr:cNvSpPr/>
      </xdr:nvSpPr>
      <xdr:spPr>
        <a:xfrm>
          <a:off x="9588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48985</xdr:rowOff>
    </xdr:from>
    <xdr:to>
      <xdr:col>55</xdr:col>
      <xdr:colOff>0</xdr:colOff>
      <xdr:row>62</xdr:row>
      <xdr:rowOff>55517</xdr:rowOff>
    </xdr:to>
    <xdr:cxnSp macro="">
      <xdr:nvCxnSpPr>
        <xdr:cNvPr id="251" name="直線コネクタ 250"/>
        <xdr:cNvCxnSpPr/>
      </xdr:nvCxnSpPr>
      <xdr:spPr>
        <a:xfrm flipV="1">
          <a:off x="9639300" y="106788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9616</xdr:rowOff>
    </xdr:from>
    <xdr:to>
      <xdr:col>46</xdr:col>
      <xdr:colOff>38100</xdr:colOff>
      <xdr:row>62</xdr:row>
      <xdr:rowOff>111216</xdr:rowOff>
    </xdr:to>
    <xdr:sp macro="" textlink="">
      <xdr:nvSpPr>
        <xdr:cNvPr id="252" name="楕円 251"/>
        <xdr:cNvSpPr/>
      </xdr:nvSpPr>
      <xdr:spPr>
        <a:xfrm>
          <a:off x="869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55517</xdr:rowOff>
    </xdr:from>
    <xdr:to>
      <xdr:col>50</xdr:col>
      <xdr:colOff>114300</xdr:colOff>
      <xdr:row>62</xdr:row>
      <xdr:rowOff>60416</xdr:rowOff>
    </xdr:to>
    <xdr:cxnSp macro="">
      <xdr:nvCxnSpPr>
        <xdr:cNvPr id="253" name="直線コネクタ 252"/>
        <xdr:cNvCxnSpPr/>
      </xdr:nvCxnSpPr>
      <xdr:spPr>
        <a:xfrm flipV="1">
          <a:off x="8750300" y="106854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14515</xdr:rowOff>
    </xdr:from>
    <xdr:to>
      <xdr:col>41</xdr:col>
      <xdr:colOff>101600</xdr:colOff>
      <xdr:row>62</xdr:row>
      <xdr:rowOff>116115</xdr:rowOff>
    </xdr:to>
    <xdr:sp macro="" textlink="">
      <xdr:nvSpPr>
        <xdr:cNvPr id="254" name="楕円 253"/>
        <xdr:cNvSpPr/>
      </xdr:nvSpPr>
      <xdr:spPr>
        <a:xfrm>
          <a:off x="781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60416</xdr:rowOff>
    </xdr:from>
    <xdr:to>
      <xdr:col>45</xdr:col>
      <xdr:colOff>177800</xdr:colOff>
      <xdr:row>62</xdr:row>
      <xdr:rowOff>65315</xdr:rowOff>
    </xdr:to>
    <xdr:cxnSp macro="">
      <xdr:nvCxnSpPr>
        <xdr:cNvPr id="255" name="直線コネクタ 254"/>
        <xdr:cNvCxnSpPr/>
      </xdr:nvCxnSpPr>
      <xdr:spPr>
        <a:xfrm flipV="1">
          <a:off x="7861300" y="106903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56" name="楕円 255"/>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65315</xdr:rowOff>
    </xdr:from>
    <xdr:to>
      <xdr:col>41</xdr:col>
      <xdr:colOff>50800</xdr:colOff>
      <xdr:row>62</xdr:row>
      <xdr:rowOff>68580</xdr:rowOff>
    </xdr:to>
    <xdr:cxnSp macro="">
      <xdr:nvCxnSpPr>
        <xdr:cNvPr id="257" name="直線コネクタ 256"/>
        <xdr:cNvCxnSpPr/>
      </xdr:nvCxnSpPr>
      <xdr:spPr>
        <a:xfrm flipV="1">
          <a:off x="6972300" y="10695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38661</xdr:rowOff>
    </xdr:from>
    <xdr:ext cx="469744" cy="259045"/>
    <xdr:sp macro="" textlink="">
      <xdr:nvSpPr>
        <xdr:cNvPr id="259" name="n_2aveValue【体育館・プール】&#10;一人当たり面積"/>
        <xdr:cNvSpPr txBox="1"/>
      </xdr:nvSpPr>
      <xdr:spPr>
        <a:xfrm>
          <a:off x="8515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141531</xdr:rowOff>
    </xdr:from>
    <xdr:ext cx="469744" cy="259045"/>
    <xdr:sp macro="" textlink="">
      <xdr:nvSpPr>
        <xdr:cNvPr id="261" name="n_4aveValue【体育館・プール】&#10;一人当たり面積"/>
        <xdr:cNvSpPr txBox="1"/>
      </xdr:nvSpPr>
      <xdr:spPr>
        <a:xfrm>
          <a:off x="6737427" y="107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97444</xdr:rowOff>
    </xdr:from>
    <xdr:ext cx="469744" cy="259045"/>
    <xdr:sp macro="" textlink="">
      <xdr:nvSpPr>
        <xdr:cNvPr id="262" name="n_1mainValue【体育館・プール】&#10;一人当たり面積"/>
        <xdr:cNvSpPr txBox="1"/>
      </xdr:nvSpPr>
      <xdr:spPr>
        <a:xfrm>
          <a:off x="93917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127743</xdr:rowOff>
    </xdr:from>
    <xdr:ext cx="469744" cy="259045"/>
    <xdr:sp macro="" textlink="">
      <xdr:nvSpPr>
        <xdr:cNvPr id="263" name="n_2mainValue【体育館・プール】&#10;一人当たり面積"/>
        <xdr:cNvSpPr txBox="1"/>
      </xdr:nvSpPr>
      <xdr:spPr>
        <a:xfrm>
          <a:off x="8515427" y="1041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132642</xdr:rowOff>
    </xdr:from>
    <xdr:ext cx="469744" cy="259045"/>
    <xdr:sp macro="" textlink="">
      <xdr:nvSpPr>
        <xdr:cNvPr id="264" name="n_3mainValue【体育館・プール】&#10;一人当たり面積"/>
        <xdr:cNvSpPr txBox="1"/>
      </xdr:nvSpPr>
      <xdr:spPr>
        <a:xfrm>
          <a:off x="76264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135907</xdr:rowOff>
    </xdr:from>
    <xdr:ext cx="469744" cy="259045"/>
    <xdr:sp macro="" textlink="">
      <xdr:nvSpPr>
        <xdr:cNvPr id="265" name="n_4mainValue【体育館・プール】&#10;一人当たり面積"/>
        <xdr:cNvSpPr txBox="1"/>
      </xdr:nvSpPr>
      <xdr:spPr>
        <a:xfrm>
          <a:off x="6737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9" name="フローチャート: 判断 298"/>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0" name="フローチャート: 判断 299"/>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306" name="楕円 305"/>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307" name="【福祉施設】&#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308" name="楕円 307"/>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45720</xdr:rowOff>
    </xdr:to>
    <xdr:cxnSp macro="">
      <xdr:nvCxnSpPr>
        <xdr:cNvPr id="309" name="直線コネクタ 308"/>
        <xdr:cNvCxnSpPr/>
      </xdr:nvCxnSpPr>
      <xdr:spPr>
        <a:xfrm flipV="1">
          <a:off x="3797300" y="14565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10" name="楕円 309"/>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45720</xdr:rowOff>
    </xdr:to>
    <xdr:cxnSp macro="">
      <xdr:nvCxnSpPr>
        <xdr:cNvPr id="311" name="直線コネクタ 310"/>
        <xdr:cNvCxnSpPr/>
      </xdr:nvCxnSpPr>
      <xdr:spPr>
        <a:xfrm>
          <a:off x="2908300" y="145370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109220</xdr:rowOff>
    </xdr:from>
    <xdr:to>
      <xdr:col>10</xdr:col>
      <xdr:colOff>165100</xdr:colOff>
      <xdr:row>85</xdr:row>
      <xdr:rowOff>39370</xdr:rowOff>
    </xdr:to>
    <xdr:sp macro="" textlink="">
      <xdr:nvSpPr>
        <xdr:cNvPr id="312" name="楕円 311"/>
        <xdr:cNvSpPr/>
      </xdr:nvSpPr>
      <xdr:spPr>
        <a:xfrm>
          <a:off x="196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135255</xdr:rowOff>
    </xdr:from>
    <xdr:to>
      <xdr:col>15</xdr:col>
      <xdr:colOff>50800</xdr:colOff>
      <xdr:row>84</xdr:row>
      <xdr:rowOff>160020</xdr:rowOff>
    </xdr:to>
    <xdr:cxnSp macro="">
      <xdr:nvCxnSpPr>
        <xdr:cNvPr id="313" name="直線コネクタ 312"/>
        <xdr:cNvCxnSpPr/>
      </xdr:nvCxnSpPr>
      <xdr:spPr>
        <a:xfrm flipV="1">
          <a:off x="2019300" y="14537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145414</xdr:rowOff>
    </xdr:from>
    <xdr:to>
      <xdr:col>6</xdr:col>
      <xdr:colOff>38100</xdr:colOff>
      <xdr:row>85</xdr:row>
      <xdr:rowOff>75564</xdr:rowOff>
    </xdr:to>
    <xdr:sp macro="" textlink="">
      <xdr:nvSpPr>
        <xdr:cNvPr id="314" name="楕円 313"/>
        <xdr:cNvSpPr/>
      </xdr:nvSpPr>
      <xdr:spPr>
        <a:xfrm>
          <a:off x="1079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160020</xdr:rowOff>
    </xdr:from>
    <xdr:to>
      <xdr:col>10</xdr:col>
      <xdr:colOff>114300</xdr:colOff>
      <xdr:row>85</xdr:row>
      <xdr:rowOff>24764</xdr:rowOff>
    </xdr:to>
    <xdr:cxnSp macro="">
      <xdr:nvCxnSpPr>
        <xdr:cNvPr id="315" name="直線コネクタ 314"/>
        <xdr:cNvCxnSpPr/>
      </xdr:nvCxnSpPr>
      <xdr:spPr>
        <a:xfrm flipV="1">
          <a:off x="1130300" y="14561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7"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8"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9"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320" name="n_1mainValue【福祉施設】&#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21" name="n_2mainValue【福祉施設】&#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30497</xdr:rowOff>
    </xdr:from>
    <xdr:ext cx="405111" cy="259045"/>
    <xdr:sp macro="" textlink="">
      <xdr:nvSpPr>
        <xdr:cNvPr id="322" name="n_3mainValue【福祉施設】&#10;有形固定資産減価償却率"/>
        <xdr:cNvSpPr txBox="1"/>
      </xdr:nvSpPr>
      <xdr:spPr>
        <a:xfrm>
          <a:off x="1816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66691</xdr:rowOff>
    </xdr:from>
    <xdr:ext cx="405111" cy="259045"/>
    <xdr:sp macro="" textlink="">
      <xdr:nvSpPr>
        <xdr:cNvPr id="323" name="n_4mainValue【福祉施設】&#10;有形固定資産減価償却率"/>
        <xdr:cNvSpPr txBox="1"/>
      </xdr:nvSpPr>
      <xdr:spPr>
        <a:xfrm>
          <a:off x="927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92456</xdr:rowOff>
    </xdr:from>
    <xdr:to>
      <xdr:col>55</xdr:col>
      <xdr:colOff>50800</xdr:colOff>
      <xdr:row>84</xdr:row>
      <xdr:rowOff>22606</xdr:rowOff>
    </xdr:to>
    <xdr:sp macro="" textlink="">
      <xdr:nvSpPr>
        <xdr:cNvPr id="361" name="楕円 360"/>
        <xdr:cNvSpPr/>
      </xdr:nvSpPr>
      <xdr:spPr>
        <a:xfrm>
          <a:off x="104267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115333</xdr:rowOff>
    </xdr:from>
    <xdr:ext cx="469744" cy="259045"/>
    <xdr:sp macro="" textlink="">
      <xdr:nvSpPr>
        <xdr:cNvPr id="362" name="【福祉施設】&#10;一人当たり面積該当値テキスト"/>
        <xdr:cNvSpPr txBox="1"/>
      </xdr:nvSpPr>
      <xdr:spPr>
        <a:xfrm>
          <a:off x="10515600" y="141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97028</xdr:rowOff>
    </xdr:from>
    <xdr:to>
      <xdr:col>50</xdr:col>
      <xdr:colOff>165100</xdr:colOff>
      <xdr:row>84</xdr:row>
      <xdr:rowOff>27178</xdr:rowOff>
    </xdr:to>
    <xdr:sp macro="" textlink="">
      <xdr:nvSpPr>
        <xdr:cNvPr id="363" name="楕円 362"/>
        <xdr:cNvSpPr/>
      </xdr:nvSpPr>
      <xdr:spPr>
        <a:xfrm>
          <a:off x="958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143256</xdr:rowOff>
    </xdr:from>
    <xdr:to>
      <xdr:col>55</xdr:col>
      <xdr:colOff>0</xdr:colOff>
      <xdr:row>83</xdr:row>
      <xdr:rowOff>147828</xdr:rowOff>
    </xdr:to>
    <xdr:cxnSp macro="">
      <xdr:nvCxnSpPr>
        <xdr:cNvPr id="364" name="直線コネクタ 363"/>
        <xdr:cNvCxnSpPr/>
      </xdr:nvCxnSpPr>
      <xdr:spPr>
        <a:xfrm flipV="1">
          <a:off x="9639300" y="143736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99313</xdr:rowOff>
    </xdr:from>
    <xdr:to>
      <xdr:col>46</xdr:col>
      <xdr:colOff>38100</xdr:colOff>
      <xdr:row>84</xdr:row>
      <xdr:rowOff>29463</xdr:rowOff>
    </xdr:to>
    <xdr:sp macro="" textlink="">
      <xdr:nvSpPr>
        <xdr:cNvPr id="365" name="楕円 364"/>
        <xdr:cNvSpPr/>
      </xdr:nvSpPr>
      <xdr:spPr>
        <a:xfrm>
          <a:off x="869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147828</xdr:rowOff>
    </xdr:from>
    <xdr:to>
      <xdr:col>50</xdr:col>
      <xdr:colOff>114300</xdr:colOff>
      <xdr:row>83</xdr:row>
      <xdr:rowOff>150113</xdr:rowOff>
    </xdr:to>
    <xdr:cxnSp macro="">
      <xdr:nvCxnSpPr>
        <xdr:cNvPr id="366" name="直線コネクタ 365"/>
        <xdr:cNvCxnSpPr/>
      </xdr:nvCxnSpPr>
      <xdr:spPr>
        <a:xfrm flipV="1">
          <a:off x="8750300" y="143781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101600</xdr:rowOff>
    </xdr:from>
    <xdr:to>
      <xdr:col>41</xdr:col>
      <xdr:colOff>101600</xdr:colOff>
      <xdr:row>84</xdr:row>
      <xdr:rowOff>31750</xdr:rowOff>
    </xdr:to>
    <xdr:sp macro="" textlink="">
      <xdr:nvSpPr>
        <xdr:cNvPr id="367" name="楕円 366"/>
        <xdr:cNvSpPr/>
      </xdr:nvSpPr>
      <xdr:spPr>
        <a:xfrm>
          <a:off x="781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150113</xdr:rowOff>
    </xdr:from>
    <xdr:to>
      <xdr:col>45</xdr:col>
      <xdr:colOff>177800</xdr:colOff>
      <xdr:row>83</xdr:row>
      <xdr:rowOff>152400</xdr:rowOff>
    </xdr:to>
    <xdr:cxnSp macro="">
      <xdr:nvCxnSpPr>
        <xdr:cNvPr id="368" name="直線コネクタ 367"/>
        <xdr:cNvCxnSpPr/>
      </xdr:nvCxnSpPr>
      <xdr:spPr>
        <a:xfrm flipV="1">
          <a:off x="7861300" y="143804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161037</xdr:rowOff>
    </xdr:from>
    <xdr:to>
      <xdr:col>36</xdr:col>
      <xdr:colOff>165100</xdr:colOff>
      <xdr:row>82</xdr:row>
      <xdr:rowOff>91187</xdr:rowOff>
    </xdr:to>
    <xdr:sp macro="" textlink="">
      <xdr:nvSpPr>
        <xdr:cNvPr id="369" name="楕円 368"/>
        <xdr:cNvSpPr/>
      </xdr:nvSpPr>
      <xdr:spPr>
        <a:xfrm>
          <a:off x="6921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40387</xdr:rowOff>
    </xdr:from>
    <xdr:to>
      <xdr:col>41</xdr:col>
      <xdr:colOff>50800</xdr:colOff>
      <xdr:row>83</xdr:row>
      <xdr:rowOff>152400</xdr:rowOff>
    </xdr:to>
    <xdr:cxnSp macro="">
      <xdr:nvCxnSpPr>
        <xdr:cNvPr id="370" name="直線コネクタ 369"/>
        <xdr:cNvCxnSpPr/>
      </xdr:nvCxnSpPr>
      <xdr:spPr>
        <a:xfrm>
          <a:off x="6972300" y="14099287"/>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2" name="n_2ave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3" name="n_3aveValue【福祉施設】&#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4" name="n_4aveValue【福祉施設】&#10;一人当たり面積"/>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43705</xdr:rowOff>
    </xdr:from>
    <xdr:ext cx="469744" cy="259045"/>
    <xdr:sp macro="" textlink="">
      <xdr:nvSpPr>
        <xdr:cNvPr id="375" name="n_1mainValue【福祉施設】&#10;一人当たり面積"/>
        <xdr:cNvSpPr txBox="1"/>
      </xdr:nvSpPr>
      <xdr:spPr>
        <a:xfrm>
          <a:off x="93917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6" name="n_2main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48277</xdr:rowOff>
    </xdr:from>
    <xdr:ext cx="469744" cy="259045"/>
    <xdr:sp macro="" textlink="">
      <xdr:nvSpPr>
        <xdr:cNvPr id="377" name="n_3mainValue【福祉施設】&#10;一人当たり面積"/>
        <xdr:cNvSpPr txBox="1"/>
      </xdr:nvSpPr>
      <xdr:spPr>
        <a:xfrm>
          <a:off x="7626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107714</xdr:rowOff>
    </xdr:from>
    <xdr:ext cx="469744" cy="259045"/>
    <xdr:sp macro="" textlink="">
      <xdr:nvSpPr>
        <xdr:cNvPr id="378" name="n_4mainValue【福祉施設】&#10;一人当たり面積"/>
        <xdr:cNvSpPr txBox="1"/>
      </xdr:nvSpPr>
      <xdr:spPr>
        <a:xfrm>
          <a:off x="67374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38463</xdr:rowOff>
    </xdr:from>
    <xdr:to>
      <xdr:col>24</xdr:col>
      <xdr:colOff>114300</xdr:colOff>
      <xdr:row>106</xdr:row>
      <xdr:rowOff>140063</xdr:rowOff>
    </xdr:to>
    <xdr:sp macro="" textlink="">
      <xdr:nvSpPr>
        <xdr:cNvPr id="420" name="楕円 419"/>
        <xdr:cNvSpPr/>
      </xdr:nvSpPr>
      <xdr:spPr>
        <a:xfrm>
          <a:off x="4584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16890</xdr:rowOff>
    </xdr:from>
    <xdr:ext cx="405111" cy="259045"/>
    <xdr:sp macro="" textlink="">
      <xdr:nvSpPr>
        <xdr:cNvPr id="421" name="【市民会館】&#10;有形固定資産減価償却率該当値テキスト"/>
        <xdr:cNvSpPr txBox="1"/>
      </xdr:nvSpPr>
      <xdr:spPr>
        <a:xfrm>
          <a:off x="4673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4173</xdr:rowOff>
    </xdr:from>
    <xdr:to>
      <xdr:col>20</xdr:col>
      <xdr:colOff>38100</xdr:colOff>
      <xdr:row>106</xdr:row>
      <xdr:rowOff>105773</xdr:rowOff>
    </xdr:to>
    <xdr:sp macro="" textlink="">
      <xdr:nvSpPr>
        <xdr:cNvPr id="422" name="楕円 421"/>
        <xdr:cNvSpPr/>
      </xdr:nvSpPr>
      <xdr:spPr>
        <a:xfrm>
          <a:off x="3746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54973</xdr:rowOff>
    </xdr:from>
    <xdr:to>
      <xdr:col>24</xdr:col>
      <xdr:colOff>63500</xdr:colOff>
      <xdr:row>106</xdr:row>
      <xdr:rowOff>89263</xdr:rowOff>
    </xdr:to>
    <xdr:cxnSp macro="">
      <xdr:nvCxnSpPr>
        <xdr:cNvPr id="423" name="直線コネクタ 422"/>
        <xdr:cNvCxnSpPr/>
      </xdr:nvCxnSpPr>
      <xdr:spPr>
        <a:xfrm>
          <a:off x="3797300" y="182286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144599</xdr:rowOff>
    </xdr:from>
    <xdr:to>
      <xdr:col>15</xdr:col>
      <xdr:colOff>101600</xdr:colOff>
      <xdr:row>106</xdr:row>
      <xdr:rowOff>74749</xdr:rowOff>
    </xdr:to>
    <xdr:sp macro="" textlink="">
      <xdr:nvSpPr>
        <xdr:cNvPr id="424" name="楕円 423"/>
        <xdr:cNvSpPr/>
      </xdr:nvSpPr>
      <xdr:spPr>
        <a:xfrm>
          <a:off x="2857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23949</xdr:rowOff>
    </xdr:from>
    <xdr:to>
      <xdr:col>19</xdr:col>
      <xdr:colOff>177800</xdr:colOff>
      <xdr:row>106</xdr:row>
      <xdr:rowOff>54973</xdr:rowOff>
    </xdr:to>
    <xdr:cxnSp macro="">
      <xdr:nvCxnSpPr>
        <xdr:cNvPr id="425" name="直線コネクタ 424"/>
        <xdr:cNvCxnSpPr/>
      </xdr:nvCxnSpPr>
      <xdr:spPr>
        <a:xfrm>
          <a:off x="2908300" y="181976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97245</xdr:rowOff>
    </xdr:from>
    <xdr:to>
      <xdr:col>10</xdr:col>
      <xdr:colOff>165100</xdr:colOff>
      <xdr:row>106</xdr:row>
      <xdr:rowOff>27395</xdr:rowOff>
    </xdr:to>
    <xdr:sp macro="" textlink="">
      <xdr:nvSpPr>
        <xdr:cNvPr id="426" name="楕円 425"/>
        <xdr:cNvSpPr/>
      </xdr:nvSpPr>
      <xdr:spPr>
        <a:xfrm>
          <a:off x="1968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148045</xdr:rowOff>
    </xdr:from>
    <xdr:to>
      <xdr:col>15</xdr:col>
      <xdr:colOff>50800</xdr:colOff>
      <xdr:row>106</xdr:row>
      <xdr:rowOff>23949</xdr:rowOff>
    </xdr:to>
    <xdr:cxnSp macro="">
      <xdr:nvCxnSpPr>
        <xdr:cNvPr id="427" name="直線コネクタ 426"/>
        <xdr:cNvCxnSpPr/>
      </xdr:nvCxnSpPr>
      <xdr:spPr>
        <a:xfrm>
          <a:off x="2019300" y="181502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61323</xdr:rowOff>
    </xdr:from>
    <xdr:to>
      <xdr:col>6</xdr:col>
      <xdr:colOff>38100</xdr:colOff>
      <xdr:row>105</xdr:row>
      <xdr:rowOff>162923</xdr:rowOff>
    </xdr:to>
    <xdr:sp macro="" textlink="">
      <xdr:nvSpPr>
        <xdr:cNvPr id="428" name="楕円 427"/>
        <xdr:cNvSpPr/>
      </xdr:nvSpPr>
      <xdr:spPr>
        <a:xfrm>
          <a:off x="1079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112123</xdr:rowOff>
    </xdr:from>
    <xdr:to>
      <xdr:col>10</xdr:col>
      <xdr:colOff>114300</xdr:colOff>
      <xdr:row>105</xdr:row>
      <xdr:rowOff>148045</xdr:rowOff>
    </xdr:to>
    <xdr:cxnSp macro="">
      <xdr:nvCxnSpPr>
        <xdr:cNvPr id="429" name="直線コネクタ 428"/>
        <xdr:cNvCxnSpPr/>
      </xdr:nvCxnSpPr>
      <xdr:spPr>
        <a:xfrm>
          <a:off x="1130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1" name="n_2ave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2" name="n_3ave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3" name="n_4aveValue【市民会館】&#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96900</xdr:rowOff>
    </xdr:from>
    <xdr:ext cx="405111" cy="259045"/>
    <xdr:sp macro="" textlink="">
      <xdr:nvSpPr>
        <xdr:cNvPr id="434" name="n_1mainValue【市民会館】&#10;有形固定資産減価償却率"/>
        <xdr:cNvSpPr txBox="1"/>
      </xdr:nvSpPr>
      <xdr:spPr>
        <a:xfrm>
          <a:off x="35820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65876</xdr:rowOff>
    </xdr:from>
    <xdr:ext cx="405111" cy="259045"/>
    <xdr:sp macro="" textlink="">
      <xdr:nvSpPr>
        <xdr:cNvPr id="435" name="n_2mainValue【市民会館】&#10;有形固定資産減価償却率"/>
        <xdr:cNvSpPr txBox="1"/>
      </xdr:nvSpPr>
      <xdr:spPr>
        <a:xfrm>
          <a:off x="2705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18522</xdr:rowOff>
    </xdr:from>
    <xdr:ext cx="405111" cy="259045"/>
    <xdr:sp macro="" textlink="">
      <xdr:nvSpPr>
        <xdr:cNvPr id="436" name="n_3mainValue【市民会館】&#10;有形固定資産減価償却率"/>
        <xdr:cNvSpPr txBox="1"/>
      </xdr:nvSpPr>
      <xdr:spPr>
        <a:xfrm>
          <a:off x="1816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154050</xdr:rowOff>
    </xdr:from>
    <xdr:ext cx="405111" cy="259045"/>
    <xdr:sp macro="" textlink="">
      <xdr:nvSpPr>
        <xdr:cNvPr id="437" name="n_4mainValue【市民会館】&#10;有形固定資産減価償却率"/>
        <xdr:cNvSpPr txBox="1"/>
      </xdr:nvSpPr>
      <xdr:spPr>
        <a:xfrm>
          <a:off x="927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7" name="楕円 476"/>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55897</xdr:rowOff>
    </xdr:from>
    <xdr:ext cx="469744" cy="259045"/>
    <xdr:sp macro="" textlink="">
      <xdr:nvSpPr>
        <xdr:cNvPr id="478" name="【市民会館】&#10;一人当たり面積該当値テキスト"/>
        <xdr:cNvSpPr txBox="1"/>
      </xdr:nvSpPr>
      <xdr:spPr>
        <a:xfrm>
          <a:off x="1051560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38736</xdr:rowOff>
    </xdr:from>
    <xdr:to>
      <xdr:col>50</xdr:col>
      <xdr:colOff>165100</xdr:colOff>
      <xdr:row>106</xdr:row>
      <xdr:rowOff>140336</xdr:rowOff>
    </xdr:to>
    <xdr:sp macro="" textlink="">
      <xdr:nvSpPr>
        <xdr:cNvPr id="479" name="楕円 478"/>
        <xdr:cNvSpPr/>
      </xdr:nvSpPr>
      <xdr:spPr>
        <a:xfrm>
          <a:off x="9588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89536</xdr:rowOff>
    </xdr:to>
    <xdr:cxnSp macro="">
      <xdr:nvCxnSpPr>
        <xdr:cNvPr id="480" name="直線コネクタ 479"/>
        <xdr:cNvCxnSpPr/>
      </xdr:nvCxnSpPr>
      <xdr:spPr>
        <a:xfrm flipV="1">
          <a:off x="9639300" y="182575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42545</xdr:rowOff>
    </xdr:from>
    <xdr:to>
      <xdr:col>46</xdr:col>
      <xdr:colOff>38100</xdr:colOff>
      <xdr:row>106</xdr:row>
      <xdr:rowOff>144145</xdr:rowOff>
    </xdr:to>
    <xdr:sp macro="" textlink="">
      <xdr:nvSpPr>
        <xdr:cNvPr id="481" name="楕円 480"/>
        <xdr:cNvSpPr/>
      </xdr:nvSpPr>
      <xdr:spPr>
        <a:xfrm>
          <a:off x="8699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89536</xdr:rowOff>
    </xdr:from>
    <xdr:to>
      <xdr:col>50</xdr:col>
      <xdr:colOff>114300</xdr:colOff>
      <xdr:row>106</xdr:row>
      <xdr:rowOff>93345</xdr:rowOff>
    </xdr:to>
    <xdr:cxnSp macro="">
      <xdr:nvCxnSpPr>
        <xdr:cNvPr id="482" name="直線コネクタ 481"/>
        <xdr:cNvCxnSpPr/>
      </xdr:nvCxnSpPr>
      <xdr:spPr>
        <a:xfrm flipV="1">
          <a:off x="8750300" y="182632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46355</xdr:rowOff>
    </xdr:from>
    <xdr:to>
      <xdr:col>41</xdr:col>
      <xdr:colOff>101600</xdr:colOff>
      <xdr:row>106</xdr:row>
      <xdr:rowOff>147955</xdr:rowOff>
    </xdr:to>
    <xdr:sp macro="" textlink="">
      <xdr:nvSpPr>
        <xdr:cNvPr id="483" name="楕円 482"/>
        <xdr:cNvSpPr/>
      </xdr:nvSpPr>
      <xdr:spPr>
        <a:xfrm>
          <a:off x="7810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93345</xdr:rowOff>
    </xdr:from>
    <xdr:to>
      <xdr:col>45</xdr:col>
      <xdr:colOff>177800</xdr:colOff>
      <xdr:row>106</xdr:row>
      <xdr:rowOff>97155</xdr:rowOff>
    </xdr:to>
    <xdr:cxnSp macro="">
      <xdr:nvCxnSpPr>
        <xdr:cNvPr id="484" name="直線コネクタ 483"/>
        <xdr:cNvCxnSpPr/>
      </xdr:nvCxnSpPr>
      <xdr:spPr>
        <a:xfrm flipV="1">
          <a:off x="7861300" y="18267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52070</xdr:rowOff>
    </xdr:from>
    <xdr:to>
      <xdr:col>36</xdr:col>
      <xdr:colOff>165100</xdr:colOff>
      <xdr:row>106</xdr:row>
      <xdr:rowOff>153670</xdr:rowOff>
    </xdr:to>
    <xdr:sp macro="" textlink="">
      <xdr:nvSpPr>
        <xdr:cNvPr id="485" name="楕円 484"/>
        <xdr:cNvSpPr/>
      </xdr:nvSpPr>
      <xdr:spPr>
        <a:xfrm>
          <a:off x="6921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97155</xdr:rowOff>
    </xdr:from>
    <xdr:to>
      <xdr:col>41</xdr:col>
      <xdr:colOff>50800</xdr:colOff>
      <xdr:row>106</xdr:row>
      <xdr:rowOff>102870</xdr:rowOff>
    </xdr:to>
    <xdr:cxnSp macro="">
      <xdr:nvCxnSpPr>
        <xdr:cNvPr id="486" name="直線コネクタ 485"/>
        <xdr:cNvCxnSpPr/>
      </xdr:nvCxnSpPr>
      <xdr:spPr>
        <a:xfrm flipV="1">
          <a:off x="6972300" y="18270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88" name="n_2aveValue【市民会館】&#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89" name="n_3aveValue【市民会館】&#10;一人当たり面積"/>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490" name="n_4aveValue【市民会館】&#10;一人当たり面積"/>
        <xdr:cNvSpPr txBox="1"/>
      </xdr:nvSpPr>
      <xdr:spPr>
        <a:xfrm>
          <a:off x="6737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156863</xdr:rowOff>
    </xdr:from>
    <xdr:ext cx="469744" cy="259045"/>
    <xdr:sp macro="" textlink="">
      <xdr:nvSpPr>
        <xdr:cNvPr id="491" name="n_1mainValue【市民会館】&#10;一人当たり面積"/>
        <xdr:cNvSpPr txBox="1"/>
      </xdr:nvSpPr>
      <xdr:spPr>
        <a:xfrm>
          <a:off x="93917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160672</xdr:rowOff>
    </xdr:from>
    <xdr:ext cx="469744" cy="259045"/>
    <xdr:sp macro="" textlink="">
      <xdr:nvSpPr>
        <xdr:cNvPr id="492" name="n_2mainValue【市民会館】&#10;一人当たり面積"/>
        <xdr:cNvSpPr txBox="1"/>
      </xdr:nvSpPr>
      <xdr:spPr>
        <a:xfrm>
          <a:off x="8515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164482</xdr:rowOff>
    </xdr:from>
    <xdr:ext cx="469744" cy="259045"/>
    <xdr:sp macro="" textlink="">
      <xdr:nvSpPr>
        <xdr:cNvPr id="493" name="n_3mainValue【市民会館】&#10;一人当たり面積"/>
        <xdr:cNvSpPr txBox="1"/>
      </xdr:nvSpPr>
      <xdr:spPr>
        <a:xfrm>
          <a:off x="7626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170197</xdr:rowOff>
    </xdr:from>
    <xdr:ext cx="469744" cy="259045"/>
    <xdr:sp macro="" textlink="">
      <xdr:nvSpPr>
        <xdr:cNvPr id="494" name="n_4mainValue【市民会館】&#10;一人当たり面積"/>
        <xdr:cNvSpPr txBox="1"/>
      </xdr:nvSpPr>
      <xdr:spPr>
        <a:xfrm>
          <a:off x="6737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81099</xdr:rowOff>
    </xdr:from>
    <xdr:to>
      <xdr:col>85</xdr:col>
      <xdr:colOff>126364</xdr:colOff>
      <xdr:row>41</xdr:row>
      <xdr:rowOff>128451</xdr:rowOff>
    </xdr:to>
    <xdr:cxnSp macro="">
      <xdr:nvCxnSpPr>
        <xdr:cNvPr id="520" name="直線コネクタ 519"/>
        <xdr:cNvCxnSpPr/>
      </xdr:nvCxnSpPr>
      <xdr:spPr>
        <a:xfrm flipV="1">
          <a:off x="16318864" y="5910399"/>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132278</xdr:rowOff>
    </xdr:from>
    <xdr:ext cx="405111" cy="259045"/>
    <xdr:sp macro="" textlink="">
      <xdr:nvSpPr>
        <xdr:cNvPr id="521" name="【一般廃棄物処理施設】&#10;有形固定資産減価償却率最小値テキスト"/>
        <xdr:cNvSpPr txBox="1"/>
      </xdr:nvSpPr>
      <xdr:spPr>
        <a:xfrm>
          <a:off x="16357600" y="716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128451</xdr:rowOff>
    </xdr:from>
    <xdr:to>
      <xdr:col>86</xdr:col>
      <xdr:colOff>25400</xdr:colOff>
      <xdr:row>41</xdr:row>
      <xdr:rowOff>128451</xdr:rowOff>
    </xdr:to>
    <xdr:cxnSp macro="">
      <xdr:nvCxnSpPr>
        <xdr:cNvPr id="522" name="直線コネクタ 521"/>
        <xdr:cNvCxnSpPr/>
      </xdr:nvCxnSpPr>
      <xdr:spPr>
        <a:xfrm>
          <a:off x="16230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27776</xdr:rowOff>
    </xdr:from>
    <xdr:ext cx="405111" cy="259045"/>
    <xdr:sp macro="" textlink="">
      <xdr:nvSpPr>
        <xdr:cNvPr id="523" name="【一般廃棄物処理施設】&#10;有形固定資産減価償却率最大値テキスト"/>
        <xdr:cNvSpPr txBox="1"/>
      </xdr:nvSpPr>
      <xdr:spPr>
        <a:xfrm>
          <a:off x="16357600" y="568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81099</xdr:rowOff>
    </xdr:from>
    <xdr:to>
      <xdr:col>86</xdr:col>
      <xdr:colOff>25400</xdr:colOff>
      <xdr:row>34</xdr:row>
      <xdr:rowOff>81099</xdr:rowOff>
    </xdr:to>
    <xdr:cxnSp macro="">
      <xdr:nvCxnSpPr>
        <xdr:cNvPr id="524" name="直線コネクタ 523"/>
        <xdr:cNvCxnSpPr/>
      </xdr:nvCxnSpPr>
      <xdr:spPr>
        <a:xfrm>
          <a:off x="16230600" y="591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123026</xdr:rowOff>
    </xdr:from>
    <xdr:ext cx="405111" cy="259045"/>
    <xdr:sp macro="" textlink="">
      <xdr:nvSpPr>
        <xdr:cNvPr id="525" name="【一般廃棄物処理施設】&#10;有形固定資産減価償却率平均値テキスト"/>
        <xdr:cNvSpPr txBox="1"/>
      </xdr:nvSpPr>
      <xdr:spPr>
        <a:xfrm>
          <a:off x="16357600" y="663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526" name="フローチャート: 判断 525"/>
        <xdr:cNvSpPr/>
      </xdr:nvSpPr>
      <xdr:spPr>
        <a:xfrm>
          <a:off x="162687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7" name="フローチャート: 判断 526"/>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8" name="フローチャート: 判断 527"/>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9" name="フローチャート: 判断 528"/>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30" name="フローチャート: 判断 529"/>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49893</xdr:rowOff>
    </xdr:from>
    <xdr:to>
      <xdr:col>85</xdr:col>
      <xdr:colOff>177800</xdr:colOff>
      <xdr:row>34</xdr:row>
      <xdr:rowOff>151493</xdr:rowOff>
    </xdr:to>
    <xdr:sp macro="" textlink="">
      <xdr:nvSpPr>
        <xdr:cNvPr id="536" name="楕円 535"/>
        <xdr:cNvSpPr/>
      </xdr:nvSpPr>
      <xdr:spPr>
        <a:xfrm>
          <a:off x="162687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154776</xdr:rowOff>
    </xdr:from>
    <xdr:ext cx="405111" cy="259045"/>
    <xdr:sp macro="" textlink="">
      <xdr:nvSpPr>
        <xdr:cNvPr id="537" name="【一般廃棄物処理施設】&#10;有形固定資産減価償却率該当値テキスト"/>
        <xdr:cNvSpPr txBox="1"/>
      </xdr:nvSpPr>
      <xdr:spPr>
        <a:xfrm>
          <a:off x="16357600" y="581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538" name="楕円 537"/>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100693</xdr:rowOff>
    </xdr:to>
    <xdr:cxnSp macro="">
      <xdr:nvCxnSpPr>
        <xdr:cNvPr id="539" name="直線コネクタ 538"/>
        <xdr:cNvCxnSpPr/>
      </xdr:nvCxnSpPr>
      <xdr:spPr>
        <a:xfrm>
          <a:off x="15481300" y="59283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540" name="楕円 539"/>
        <xdr:cNvSpPr/>
      </xdr:nvSpPr>
      <xdr:spPr>
        <a:xfrm>
          <a:off x="14541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99060</xdr:rowOff>
    </xdr:to>
    <xdr:cxnSp macro="">
      <xdr:nvCxnSpPr>
        <xdr:cNvPr id="541" name="直線コネクタ 540"/>
        <xdr:cNvCxnSpPr/>
      </xdr:nvCxnSpPr>
      <xdr:spPr>
        <a:xfrm>
          <a:off x="14592300" y="58467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90714</xdr:rowOff>
    </xdr:from>
    <xdr:to>
      <xdr:col>72</xdr:col>
      <xdr:colOff>38100</xdr:colOff>
      <xdr:row>34</xdr:row>
      <xdr:rowOff>20864</xdr:rowOff>
    </xdr:to>
    <xdr:sp macro="" textlink="">
      <xdr:nvSpPr>
        <xdr:cNvPr id="542" name="楕円 541"/>
        <xdr:cNvSpPr/>
      </xdr:nvSpPr>
      <xdr:spPr>
        <a:xfrm>
          <a:off x="13652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141514</xdr:rowOff>
    </xdr:from>
    <xdr:to>
      <xdr:col>76</xdr:col>
      <xdr:colOff>114300</xdr:colOff>
      <xdr:row>34</xdr:row>
      <xdr:rowOff>17417</xdr:rowOff>
    </xdr:to>
    <xdr:cxnSp macro="">
      <xdr:nvCxnSpPr>
        <xdr:cNvPr id="543" name="直線コネクタ 542"/>
        <xdr:cNvCxnSpPr/>
      </xdr:nvCxnSpPr>
      <xdr:spPr>
        <a:xfrm>
          <a:off x="13703300" y="579936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48260</xdr:rowOff>
    </xdr:from>
    <xdr:to>
      <xdr:col>67</xdr:col>
      <xdr:colOff>101600</xdr:colOff>
      <xdr:row>33</xdr:row>
      <xdr:rowOff>149860</xdr:rowOff>
    </xdr:to>
    <xdr:sp macro="" textlink="">
      <xdr:nvSpPr>
        <xdr:cNvPr id="544" name="楕円 543"/>
        <xdr:cNvSpPr/>
      </xdr:nvSpPr>
      <xdr:spPr>
        <a:xfrm>
          <a:off x="12763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99060</xdr:rowOff>
    </xdr:from>
    <xdr:to>
      <xdr:col>71</xdr:col>
      <xdr:colOff>177800</xdr:colOff>
      <xdr:row>33</xdr:row>
      <xdr:rowOff>141514</xdr:rowOff>
    </xdr:to>
    <xdr:cxnSp macro="">
      <xdr:nvCxnSpPr>
        <xdr:cNvPr id="545" name="直線コネクタ 544"/>
        <xdr:cNvCxnSpPr/>
      </xdr:nvCxnSpPr>
      <xdr:spPr>
        <a:xfrm>
          <a:off x="12814300" y="57569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6"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7"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8"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9"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550" name="n_1mainValue【一般廃棄物処理施設】&#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551" name="n_2mainValue【一般廃棄物処理施設】&#10;有形固定資産減価償却率"/>
        <xdr:cNvSpPr txBox="1"/>
      </xdr:nvSpPr>
      <xdr:spPr>
        <a:xfrm>
          <a:off x="14389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37391</xdr:rowOff>
    </xdr:from>
    <xdr:ext cx="340478" cy="259045"/>
    <xdr:sp macro="" textlink="">
      <xdr:nvSpPr>
        <xdr:cNvPr id="552" name="n_3mainValue【一般廃棄物処理施設】&#10;有形固定資産減価償却率"/>
        <xdr:cNvSpPr txBox="1"/>
      </xdr:nvSpPr>
      <xdr:spPr>
        <a:xfrm>
          <a:off x="13533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166387</xdr:rowOff>
    </xdr:from>
    <xdr:ext cx="340478" cy="259045"/>
    <xdr:sp macro="" textlink="">
      <xdr:nvSpPr>
        <xdr:cNvPr id="553" name="n_4mainValue【一般廃棄物処理施設】&#10;有形固定資産減価償却率"/>
        <xdr:cNvSpPr txBox="1"/>
      </xdr:nvSpPr>
      <xdr:spPr>
        <a:xfrm>
          <a:off x="12644061" y="5481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9" name="直線コネクタ 578"/>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80"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1" name="直線コネクタ 580"/>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2"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3" name="直線コネクタ 582"/>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4"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5" name="フローチャート: 判断 584"/>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6" name="フローチャート: 判断 585"/>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83608</xdr:rowOff>
    </xdr:from>
    <xdr:to>
      <xdr:col>107</xdr:col>
      <xdr:colOff>101600</xdr:colOff>
      <xdr:row>41</xdr:row>
      <xdr:rowOff>13758</xdr:rowOff>
    </xdr:to>
    <xdr:sp macro="" textlink="">
      <xdr:nvSpPr>
        <xdr:cNvPr id="587" name="フローチャート: 判断 586"/>
        <xdr:cNvSpPr/>
      </xdr:nvSpPr>
      <xdr:spPr>
        <a:xfrm>
          <a:off x="20383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81655</xdr:rowOff>
    </xdr:from>
    <xdr:to>
      <xdr:col>102</xdr:col>
      <xdr:colOff>165100</xdr:colOff>
      <xdr:row>41</xdr:row>
      <xdr:rowOff>11805</xdr:rowOff>
    </xdr:to>
    <xdr:sp macro="" textlink="">
      <xdr:nvSpPr>
        <xdr:cNvPr id="588" name="フローチャート: 判断 587"/>
        <xdr:cNvSpPr/>
      </xdr:nvSpPr>
      <xdr:spPr>
        <a:xfrm>
          <a:off x="19494500" y="6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98346</xdr:rowOff>
    </xdr:from>
    <xdr:to>
      <xdr:col>98</xdr:col>
      <xdr:colOff>38100</xdr:colOff>
      <xdr:row>41</xdr:row>
      <xdr:rowOff>28496</xdr:rowOff>
    </xdr:to>
    <xdr:sp macro="" textlink="">
      <xdr:nvSpPr>
        <xdr:cNvPr id="589" name="フローチャート: 判断 588"/>
        <xdr:cNvSpPr/>
      </xdr:nvSpPr>
      <xdr:spPr>
        <a:xfrm>
          <a:off x="18605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156656</xdr:rowOff>
    </xdr:from>
    <xdr:to>
      <xdr:col>116</xdr:col>
      <xdr:colOff>114300</xdr:colOff>
      <xdr:row>42</xdr:row>
      <xdr:rowOff>86806</xdr:rowOff>
    </xdr:to>
    <xdr:sp macro="" textlink="">
      <xdr:nvSpPr>
        <xdr:cNvPr id="595" name="楕円 594"/>
        <xdr:cNvSpPr/>
      </xdr:nvSpPr>
      <xdr:spPr>
        <a:xfrm>
          <a:off x="22110700" y="71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71583</xdr:rowOff>
    </xdr:from>
    <xdr:ext cx="534377" cy="259045"/>
    <xdr:sp macro="" textlink="">
      <xdr:nvSpPr>
        <xdr:cNvPr id="596" name="【一般廃棄物処理施設】&#10;一人当たり有形固定資産（償却資産）額該当値テキスト"/>
        <xdr:cNvSpPr txBox="1"/>
      </xdr:nvSpPr>
      <xdr:spPr>
        <a:xfrm>
          <a:off x="22199600" y="71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157374</xdr:rowOff>
    </xdr:from>
    <xdr:to>
      <xdr:col>112</xdr:col>
      <xdr:colOff>38100</xdr:colOff>
      <xdr:row>42</xdr:row>
      <xdr:rowOff>87524</xdr:rowOff>
    </xdr:to>
    <xdr:sp macro="" textlink="">
      <xdr:nvSpPr>
        <xdr:cNvPr id="597" name="楕円 596"/>
        <xdr:cNvSpPr/>
      </xdr:nvSpPr>
      <xdr:spPr>
        <a:xfrm>
          <a:off x="21272500" y="7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36006</xdr:rowOff>
    </xdr:from>
    <xdr:to>
      <xdr:col>116</xdr:col>
      <xdr:colOff>63500</xdr:colOff>
      <xdr:row>42</xdr:row>
      <xdr:rowOff>36724</xdr:rowOff>
    </xdr:to>
    <xdr:cxnSp macro="">
      <xdr:nvCxnSpPr>
        <xdr:cNvPr id="598" name="直線コネクタ 597"/>
        <xdr:cNvCxnSpPr/>
      </xdr:nvCxnSpPr>
      <xdr:spPr>
        <a:xfrm flipV="1">
          <a:off x="21323300" y="7236906"/>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159350</xdr:rowOff>
    </xdr:from>
    <xdr:to>
      <xdr:col>107</xdr:col>
      <xdr:colOff>101600</xdr:colOff>
      <xdr:row>42</xdr:row>
      <xdr:rowOff>89500</xdr:rowOff>
    </xdr:to>
    <xdr:sp macro="" textlink="">
      <xdr:nvSpPr>
        <xdr:cNvPr id="599" name="楕円 598"/>
        <xdr:cNvSpPr/>
      </xdr:nvSpPr>
      <xdr:spPr>
        <a:xfrm>
          <a:off x="20383500" y="71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36724</xdr:rowOff>
    </xdr:from>
    <xdr:to>
      <xdr:col>111</xdr:col>
      <xdr:colOff>177800</xdr:colOff>
      <xdr:row>42</xdr:row>
      <xdr:rowOff>38700</xdr:rowOff>
    </xdr:to>
    <xdr:cxnSp macro="">
      <xdr:nvCxnSpPr>
        <xdr:cNvPr id="600" name="直線コネクタ 599"/>
        <xdr:cNvCxnSpPr/>
      </xdr:nvCxnSpPr>
      <xdr:spPr>
        <a:xfrm flipV="1">
          <a:off x="20434300" y="7237624"/>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155333</xdr:rowOff>
    </xdr:from>
    <xdr:to>
      <xdr:col>102</xdr:col>
      <xdr:colOff>165100</xdr:colOff>
      <xdr:row>42</xdr:row>
      <xdr:rowOff>85483</xdr:rowOff>
    </xdr:to>
    <xdr:sp macro="" textlink="">
      <xdr:nvSpPr>
        <xdr:cNvPr id="601" name="楕円 600"/>
        <xdr:cNvSpPr/>
      </xdr:nvSpPr>
      <xdr:spPr>
        <a:xfrm>
          <a:off x="19494500" y="71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34683</xdr:rowOff>
    </xdr:from>
    <xdr:to>
      <xdr:col>107</xdr:col>
      <xdr:colOff>50800</xdr:colOff>
      <xdr:row>42</xdr:row>
      <xdr:rowOff>38700</xdr:rowOff>
    </xdr:to>
    <xdr:cxnSp macro="">
      <xdr:nvCxnSpPr>
        <xdr:cNvPr id="602" name="直線コネクタ 601"/>
        <xdr:cNvCxnSpPr/>
      </xdr:nvCxnSpPr>
      <xdr:spPr>
        <a:xfrm>
          <a:off x="19545300" y="723558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155000</xdr:rowOff>
    </xdr:from>
    <xdr:to>
      <xdr:col>98</xdr:col>
      <xdr:colOff>38100</xdr:colOff>
      <xdr:row>42</xdr:row>
      <xdr:rowOff>85150</xdr:rowOff>
    </xdr:to>
    <xdr:sp macro="" textlink="">
      <xdr:nvSpPr>
        <xdr:cNvPr id="603" name="楕円 602"/>
        <xdr:cNvSpPr/>
      </xdr:nvSpPr>
      <xdr:spPr>
        <a:xfrm>
          <a:off x="18605500" y="7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34350</xdr:rowOff>
    </xdr:from>
    <xdr:to>
      <xdr:col>102</xdr:col>
      <xdr:colOff>114300</xdr:colOff>
      <xdr:row>42</xdr:row>
      <xdr:rowOff>34683</xdr:rowOff>
    </xdr:to>
    <xdr:cxnSp macro="">
      <xdr:nvCxnSpPr>
        <xdr:cNvPr id="604" name="直線コネクタ 603"/>
        <xdr:cNvCxnSpPr/>
      </xdr:nvCxnSpPr>
      <xdr:spPr>
        <a:xfrm>
          <a:off x="18656300" y="7235250"/>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5"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30285</xdr:rowOff>
    </xdr:from>
    <xdr:ext cx="534377" cy="259045"/>
    <xdr:sp macro="" textlink="">
      <xdr:nvSpPr>
        <xdr:cNvPr id="606" name="n_2aveValue【一般廃棄物処理施設】&#10;一人当たり有形固定資産（償却資産）額"/>
        <xdr:cNvSpPr txBox="1"/>
      </xdr:nvSpPr>
      <xdr:spPr>
        <a:xfrm>
          <a:off x="201671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28332</xdr:rowOff>
    </xdr:from>
    <xdr:ext cx="534377" cy="259045"/>
    <xdr:sp macro="" textlink="">
      <xdr:nvSpPr>
        <xdr:cNvPr id="607" name="n_3aveValue【一般廃棄物処理施設】&#10;一人当たり有形固定資産（償却資産）額"/>
        <xdr:cNvSpPr txBox="1"/>
      </xdr:nvSpPr>
      <xdr:spPr>
        <a:xfrm>
          <a:off x="19278111" y="67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45023</xdr:rowOff>
    </xdr:from>
    <xdr:ext cx="534377" cy="259045"/>
    <xdr:sp macro="" textlink="">
      <xdr:nvSpPr>
        <xdr:cNvPr id="608" name="n_4aveValue【一般廃棄物処理施設】&#10;一人当たり有形固定資産（償却資産）額"/>
        <xdr:cNvSpPr txBox="1"/>
      </xdr:nvSpPr>
      <xdr:spPr>
        <a:xfrm>
          <a:off x="18389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78651</xdr:rowOff>
    </xdr:from>
    <xdr:ext cx="534377" cy="259045"/>
    <xdr:sp macro="" textlink="">
      <xdr:nvSpPr>
        <xdr:cNvPr id="609" name="n_1mainValue【一般廃棄物処理施設】&#10;一人当たり有形固定資産（償却資産）額"/>
        <xdr:cNvSpPr txBox="1"/>
      </xdr:nvSpPr>
      <xdr:spPr>
        <a:xfrm>
          <a:off x="21043411" y="72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80627</xdr:rowOff>
    </xdr:from>
    <xdr:ext cx="534377" cy="259045"/>
    <xdr:sp macro="" textlink="">
      <xdr:nvSpPr>
        <xdr:cNvPr id="610" name="n_2mainValue【一般廃棄物処理施設】&#10;一人当たり有形固定資産（償却資産）額"/>
        <xdr:cNvSpPr txBox="1"/>
      </xdr:nvSpPr>
      <xdr:spPr>
        <a:xfrm>
          <a:off x="20167111" y="728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76610</xdr:rowOff>
    </xdr:from>
    <xdr:ext cx="534377" cy="259045"/>
    <xdr:sp macro="" textlink="">
      <xdr:nvSpPr>
        <xdr:cNvPr id="611" name="n_3mainValue【一般廃棄物処理施設】&#10;一人当たり有形固定資産（償却資産）額"/>
        <xdr:cNvSpPr txBox="1"/>
      </xdr:nvSpPr>
      <xdr:spPr>
        <a:xfrm>
          <a:off x="19278111" y="72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76277</xdr:rowOff>
    </xdr:from>
    <xdr:ext cx="534377" cy="259045"/>
    <xdr:sp macro="" textlink="">
      <xdr:nvSpPr>
        <xdr:cNvPr id="612" name="n_4mainValue【一般廃棄物処理施設】&#10;一人当たり有形固定資産（償却資産）額"/>
        <xdr:cNvSpPr txBox="1"/>
      </xdr:nvSpPr>
      <xdr:spPr>
        <a:xfrm>
          <a:off x="18389111" y="72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8" name="直線コネクタ 637"/>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9"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40" name="直線コネクタ 639"/>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2" name="直線コネクタ 64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3"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5" name="フローチャート: 判断 64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6" name="フローチャート: 判断 645"/>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7" name="フローチャート: 判断 646"/>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8" name="フローチャート: 判断 647"/>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54" name="楕円 653"/>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55"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56" name="楕円 655"/>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57" name="直線コネクタ 656"/>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8" name="楕円 657"/>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59" name="直線コネクタ 658"/>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60" name="楕円 659"/>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61" name="直線コネクタ 660"/>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62" name="楕円 661"/>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63" name="直線コネクタ 662"/>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4"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65"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6"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7"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8"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9"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70"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71"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2" name="直線コネクタ 6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3" name="テキスト ボックス 6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4" name="直線コネクタ 6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5" name="テキスト ボックス 6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6" name="直線コネクタ 6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7" name="テキスト ボックス 6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8" name="直線コネクタ 6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9" name="テキスト ボックス 6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0" name="直線コネクタ 6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1" name="テキスト ボックス 6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5" name="直線コネクタ 694"/>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6"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7" name="直線コネクタ 696"/>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8"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9" name="直線コネクタ 698"/>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700"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1" name="フローチャート: 判断 700"/>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2" name="フローチャート: 判断 701"/>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703" name="フローチャート: 判断 702"/>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4" name="フローチャート: 判断 703"/>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05" name="フローチャート: 判断 704"/>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711" name="楕円 710"/>
        <xdr:cNvSpPr/>
      </xdr:nvSpPr>
      <xdr:spPr>
        <a:xfrm>
          <a:off x="22110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712" name="【保健センター・保健所】&#10;一人当たり面積該当値テキスト"/>
        <xdr:cNvSpPr txBox="1"/>
      </xdr:nvSpPr>
      <xdr:spPr>
        <a:xfrm>
          <a:off x="22199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13" name="楕円 712"/>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156210</xdr:rowOff>
    </xdr:to>
    <xdr:cxnSp macro="">
      <xdr:nvCxnSpPr>
        <xdr:cNvPr id="714" name="直線コネクタ 713"/>
        <xdr:cNvCxnSpPr/>
      </xdr:nvCxnSpPr>
      <xdr:spPr>
        <a:xfrm flipV="1">
          <a:off x="21323300" y="1095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15" name="楕円 714"/>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16" name="直線コネクタ 715"/>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7" name="楕円 716"/>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8" name="直線コネクタ 717"/>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19" name="楕円 718"/>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20" name="直線コネクタ 719"/>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1"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154957</xdr:rowOff>
    </xdr:from>
    <xdr:ext cx="469744" cy="259045"/>
    <xdr:sp macro="" textlink="">
      <xdr:nvSpPr>
        <xdr:cNvPr id="722" name="n_2aveValue【保健センター・保健所】&#10;一人当たり面積"/>
        <xdr:cNvSpPr txBox="1"/>
      </xdr:nvSpPr>
      <xdr:spPr>
        <a:xfrm>
          <a:off x="201994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154957</xdr:rowOff>
    </xdr:from>
    <xdr:ext cx="469744" cy="259045"/>
    <xdr:sp macro="" textlink="">
      <xdr:nvSpPr>
        <xdr:cNvPr id="723" name="n_3aveValue【保健センター・保健所】&#10;一人当たり面積"/>
        <xdr:cNvSpPr txBox="1"/>
      </xdr:nvSpPr>
      <xdr:spPr>
        <a:xfrm>
          <a:off x="193104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158767</xdr:rowOff>
    </xdr:from>
    <xdr:ext cx="469744" cy="259045"/>
    <xdr:sp macro="" textlink="">
      <xdr:nvSpPr>
        <xdr:cNvPr id="724" name="n_4aveValue【保健センター・保健所】&#10;一人当たり面積"/>
        <xdr:cNvSpPr txBox="1"/>
      </xdr:nvSpPr>
      <xdr:spPr>
        <a:xfrm>
          <a:off x="18421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25"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26"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7"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28" name="n_4mainValue【保健センター・保健所】&#10;一人当たり面積"/>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3" name="直線コネクタ 752"/>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4"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5" name="直線コネクタ 754"/>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6"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7" name="直線コネクタ 7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8"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9" name="フローチャート: 判断 758"/>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60" name="フローチャート: 判断 759"/>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761" name="フローチャート: 判断 760"/>
        <xdr:cNvSpPr/>
      </xdr:nvSpPr>
      <xdr:spPr>
        <a:xfrm>
          <a:off x="14541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62" name="フローチャート: 判断 76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63" name="フローチャート: 判断 762"/>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769" name="楕円 768"/>
        <xdr:cNvSpPr/>
      </xdr:nvSpPr>
      <xdr:spPr>
        <a:xfrm>
          <a:off x="16268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158132</xdr:rowOff>
    </xdr:from>
    <xdr:ext cx="405111" cy="259045"/>
    <xdr:sp macro="" textlink="">
      <xdr:nvSpPr>
        <xdr:cNvPr id="770" name="【消防施設】&#10;有形固定資産減価償却率該当値テキスト"/>
        <xdr:cNvSpPr txBox="1"/>
      </xdr:nvSpPr>
      <xdr:spPr>
        <a:xfrm>
          <a:off x="1635760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141605</xdr:rowOff>
    </xdr:from>
    <xdr:to>
      <xdr:col>81</xdr:col>
      <xdr:colOff>101600</xdr:colOff>
      <xdr:row>82</xdr:row>
      <xdr:rowOff>71755</xdr:rowOff>
    </xdr:to>
    <xdr:sp macro="" textlink="">
      <xdr:nvSpPr>
        <xdr:cNvPr id="771" name="楕円 770"/>
        <xdr:cNvSpPr/>
      </xdr:nvSpPr>
      <xdr:spPr>
        <a:xfrm>
          <a:off x="15430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20955</xdr:rowOff>
    </xdr:from>
    <xdr:to>
      <xdr:col>85</xdr:col>
      <xdr:colOff>127000</xdr:colOff>
      <xdr:row>82</xdr:row>
      <xdr:rowOff>59055</xdr:rowOff>
    </xdr:to>
    <xdr:cxnSp macro="">
      <xdr:nvCxnSpPr>
        <xdr:cNvPr id="772" name="直線コネクタ 771"/>
        <xdr:cNvCxnSpPr/>
      </xdr:nvCxnSpPr>
      <xdr:spPr>
        <a:xfrm>
          <a:off x="15481300" y="1407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73" name="楕円 772"/>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20955</xdr:rowOff>
    </xdr:to>
    <xdr:cxnSp macro="">
      <xdr:nvCxnSpPr>
        <xdr:cNvPr id="774" name="直線コネクタ 773"/>
        <xdr:cNvCxnSpPr/>
      </xdr:nvCxnSpPr>
      <xdr:spPr>
        <a:xfrm>
          <a:off x="14592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75" name="楕円 774"/>
        <xdr:cNvSpPr/>
      </xdr:nvSpPr>
      <xdr:spPr>
        <a:xfrm>
          <a:off x="1365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81</xdr:row>
      <xdr:rowOff>152400</xdr:rowOff>
    </xdr:to>
    <xdr:cxnSp macro="">
      <xdr:nvCxnSpPr>
        <xdr:cNvPr id="776" name="直線コネクタ 775"/>
        <xdr:cNvCxnSpPr/>
      </xdr:nvCxnSpPr>
      <xdr:spPr>
        <a:xfrm>
          <a:off x="13703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13970</xdr:rowOff>
    </xdr:from>
    <xdr:to>
      <xdr:col>67</xdr:col>
      <xdr:colOff>101600</xdr:colOff>
      <xdr:row>81</xdr:row>
      <xdr:rowOff>115570</xdr:rowOff>
    </xdr:to>
    <xdr:sp macro="" textlink="">
      <xdr:nvSpPr>
        <xdr:cNvPr id="777" name="楕円 776"/>
        <xdr:cNvSpPr/>
      </xdr:nvSpPr>
      <xdr:spPr>
        <a:xfrm>
          <a:off x="12763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64770</xdr:rowOff>
    </xdr:from>
    <xdr:to>
      <xdr:col>71</xdr:col>
      <xdr:colOff>177800</xdr:colOff>
      <xdr:row>81</xdr:row>
      <xdr:rowOff>114300</xdr:rowOff>
    </xdr:to>
    <xdr:cxnSp macro="">
      <xdr:nvCxnSpPr>
        <xdr:cNvPr id="778" name="直線コネクタ 777"/>
        <xdr:cNvCxnSpPr/>
      </xdr:nvCxnSpPr>
      <xdr:spPr>
        <a:xfrm>
          <a:off x="12814300" y="13952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9"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780" name="n_2aveValue【消防施設】&#10;有形固定資産減価償却率"/>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81"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782" name="n_4aveValue【消防施設】&#10;有形固定資産減価償却率"/>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88282</xdr:rowOff>
    </xdr:from>
    <xdr:ext cx="405111" cy="259045"/>
    <xdr:sp macro="" textlink="">
      <xdr:nvSpPr>
        <xdr:cNvPr id="783" name="n_1mainValue【消防施設】&#10;有形固定資産減価償却率"/>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84" name="n_2main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85" name="n_3main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132097</xdr:rowOff>
    </xdr:from>
    <xdr:ext cx="405111" cy="259045"/>
    <xdr:sp macro="" textlink="">
      <xdr:nvSpPr>
        <xdr:cNvPr id="786" name="n_4mainValue【消防施設】&#10;有形固定資産減価償却率"/>
        <xdr:cNvSpPr txBox="1"/>
      </xdr:nvSpPr>
      <xdr:spPr>
        <a:xfrm>
          <a:off x="12611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2" name="直線コネクタ 811"/>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3"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4" name="直線コネクタ 813"/>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5"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6" name="直線コネクタ 815"/>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7"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8" name="フローチャート: 判断 817"/>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9" name="フローチャート: 判断 818"/>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820" name="フローチャート: 判断 819"/>
        <xdr:cNvSpPr/>
      </xdr:nvSpPr>
      <xdr:spPr>
        <a:xfrm>
          <a:off x="20383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821" name="フローチャート: 判断 820"/>
        <xdr:cNvSpPr/>
      </xdr:nvSpPr>
      <xdr:spPr>
        <a:xfrm>
          <a:off x="19494500" y="147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2" name="フローチャート: 判断 821"/>
        <xdr:cNvSpPr/>
      </xdr:nvSpPr>
      <xdr:spPr>
        <a:xfrm>
          <a:off x="18605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27577</xdr:rowOff>
    </xdr:from>
    <xdr:to>
      <xdr:col>116</xdr:col>
      <xdr:colOff>114300</xdr:colOff>
      <xdr:row>86</xdr:row>
      <xdr:rowOff>129177</xdr:rowOff>
    </xdr:to>
    <xdr:sp macro="" textlink="">
      <xdr:nvSpPr>
        <xdr:cNvPr id="828" name="楕円 827"/>
        <xdr:cNvSpPr/>
      </xdr:nvSpPr>
      <xdr:spPr>
        <a:xfrm>
          <a:off x="221107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9" name="【消防施設】&#10;一人当たり面積該当値テキスト"/>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28666</xdr:rowOff>
    </xdr:from>
    <xdr:to>
      <xdr:col>112</xdr:col>
      <xdr:colOff>38100</xdr:colOff>
      <xdr:row>86</xdr:row>
      <xdr:rowOff>130266</xdr:rowOff>
    </xdr:to>
    <xdr:sp macro="" textlink="">
      <xdr:nvSpPr>
        <xdr:cNvPr id="830" name="楕円 829"/>
        <xdr:cNvSpPr/>
      </xdr:nvSpPr>
      <xdr:spPr>
        <a:xfrm>
          <a:off x="21272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78377</xdr:rowOff>
    </xdr:from>
    <xdr:to>
      <xdr:col>116</xdr:col>
      <xdr:colOff>63500</xdr:colOff>
      <xdr:row>86</xdr:row>
      <xdr:rowOff>79466</xdr:rowOff>
    </xdr:to>
    <xdr:cxnSp macro="">
      <xdr:nvCxnSpPr>
        <xdr:cNvPr id="831" name="直線コネクタ 830"/>
        <xdr:cNvCxnSpPr/>
      </xdr:nvCxnSpPr>
      <xdr:spPr>
        <a:xfrm flipV="1">
          <a:off x="21323300" y="148230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32" name="楕円 831"/>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86</xdr:row>
      <xdr:rowOff>79466</xdr:rowOff>
    </xdr:to>
    <xdr:cxnSp macro="">
      <xdr:nvCxnSpPr>
        <xdr:cNvPr id="833" name="直線コネクタ 832"/>
        <xdr:cNvCxnSpPr/>
      </xdr:nvCxnSpPr>
      <xdr:spPr>
        <a:xfrm>
          <a:off x="20434300" y="14577061"/>
          <a:ext cx="889000" cy="2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127726</xdr:rowOff>
    </xdr:from>
    <xdr:to>
      <xdr:col>102</xdr:col>
      <xdr:colOff>165100</xdr:colOff>
      <xdr:row>85</xdr:row>
      <xdr:rowOff>57876</xdr:rowOff>
    </xdr:to>
    <xdr:sp macro="" textlink="">
      <xdr:nvSpPr>
        <xdr:cNvPr id="834" name="楕円 833"/>
        <xdr:cNvSpPr/>
      </xdr:nvSpPr>
      <xdr:spPr>
        <a:xfrm>
          <a:off x="19494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7076</xdr:rowOff>
    </xdr:to>
    <xdr:cxnSp macro="">
      <xdr:nvCxnSpPr>
        <xdr:cNvPr id="835" name="直線コネクタ 834"/>
        <xdr:cNvCxnSpPr/>
      </xdr:nvCxnSpPr>
      <xdr:spPr>
        <a:xfrm flipV="1">
          <a:off x="19545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130992</xdr:rowOff>
    </xdr:from>
    <xdr:to>
      <xdr:col>98</xdr:col>
      <xdr:colOff>38100</xdr:colOff>
      <xdr:row>85</xdr:row>
      <xdr:rowOff>61142</xdr:rowOff>
    </xdr:to>
    <xdr:sp macro="" textlink="">
      <xdr:nvSpPr>
        <xdr:cNvPr id="836" name="楕円 835"/>
        <xdr:cNvSpPr/>
      </xdr:nvSpPr>
      <xdr:spPr>
        <a:xfrm>
          <a:off x="18605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7076</xdr:rowOff>
    </xdr:from>
    <xdr:to>
      <xdr:col>102</xdr:col>
      <xdr:colOff>114300</xdr:colOff>
      <xdr:row>85</xdr:row>
      <xdr:rowOff>10342</xdr:rowOff>
    </xdr:to>
    <xdr:cxnSp macro="">
      <xdr:nvCxnSpPr>
        <xdr:cNvPr id="837" name="直線コネクタ 836"/>
        <xdr:cNvCxnSpPr/>
      </xdr:nvCxnSpPr>
      <xdr:spPr>
        <a:xfrm flipV="1">
          <a:off x="18656300" y="1458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8"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9" name="n_2aveValue【消防施設】&#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108329</xdr:rowOff>
    </xdr:from>
    <xdr:ext cx="469744" cy="259045"/>
    <xdr:sp macro="" textlink="">
      <xdr:nvSpPr>
        <xdr:cNvPr id="840" name="n_3aveValue【消防施設】&#10;一人当たり面積"/>
        <xdr:cNvSpPr txBox="1"/>
      </xdr:nvSpPr>
      <xdr:spPr>
        <a:xfrm>
          <a:off x="193104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41" name="n_4aveValue【消防施設】&#10;一人当たり面積"/>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121393</xdr:rowOff>
    </xdr:from>
    <xdr:ext cx="469744" cy="259045"/>
    <xdr:sp macro="" textlink="">
      <xdr:nvSpPr>
        <xdr:cNvPr id="842" name="n_1mainValue【消防施設】&#10;一人当たり面積"/>
        <xdr:cNvSpPr txBox="1"/>
      </xdr:nvSpPr>
      <xdr:spPr>
        <a:xfrm>
          <a:off x="210757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843" name="n_2mainValue【消防施設】&#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74403</xdr:rowOff>
    </xdr:from>
    <xdr:ext cx="469744" cy="259045"/>
    <xdr:sp macro="" textlink="">
      <xdr:nvSpPr>
        <xdr:cNvPr id="844" name="n_3mainValue【消防施設】&#10;一人当たり面積"/>
        <xdr:cNvSpPr txBox="1"/>
      </xdr:nvSpPr>
      <xdr:spPr>
        <a:xfrm>
          <a:off x="19310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77669</xdr:rowOff>
    </xdr:from>
    <xdr:ext cx="469744" cy="259045"/>
    <xdr:sp macro="" textlink="">
      <xdr:nvSpPr>
        <xdr:cNvPr id="845" name="n_4mainValue【消防施設】&#10;一人当たり面積"/>
        <xdr:cNvSpPr txBox="1"/>
      </xdr:nvSpPr>
      <xdr:spPr>
        <a:xfrm>
          <a:off x="18421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7" name="直線コネクタ 8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8" name="テキスト ボックス 8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9" name="直線コネクタ 8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0" name="テキスト ボックス 8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1" name="直線コネクタ 8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2" name="テキスト ボックス 8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3" name="直線コネクタ 8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4" name="テキスト ボックス 8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5" name="直線コネクタ 8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6" name="テキスト ボックス 8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7" name="直線コネクタ 8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8" name="テキスト ボックス 8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1" name="直線コネクタ 870"/>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3" name="直線コネクタ 87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5" name="直線コネクタ 8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6"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7" name="フローチャート: 判断 876"/>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8" name="フローチャート: 判断 877"/>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9" name="フローチャート: 判断 878"/>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80" name="フローチャート: 判断 879"/>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81" name="フローチャート: 判断 880"/>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98879</xdr:rowOff>
    </xdr:from>
    <xdr:to>
      <xdr:col>85</xdr:col>
      <xdr:colOff>177800</xdr:colOff>
      <xdr:row>107</xdr:row>
      <xdr:rowOff>29029</xdr:rowOff>
    </xdr:to>
    <xdr:sp macro="" textlink="">
      <xdr:nvSpPr>
        <xdr:cNvPr id="887" name="楕円 886"/>
        <xdr:cNvSpPr/>
      </xdr:nvSpPr>
      <xdr:spPr>
        <a:xfrm>
          <a:off x="16268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77306</xdr:rowOff>
    </xdr:from>
    <xdr:ext cx="405111" cy="259045"/>
    <xdr:sp macro="" textlink="">
      <xdr:nvSpPr>
        <xdr:cNvPr id="888" name="【庁舎】&#10;有形固定資産減価償却率該当値テキスト"/>
        <xdr:cNvSpPr txBox="1"/>
      </xdr:nvSpPr>
      <xdr:spPr>
        <a:xfrm>
          <a:off x="16357600"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889" name="楕円 888"/>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149679</xdr:rowOff>
    </xdr:to>
    <xdr:cxnSp macro="">
      <xdr:nvCxnSpPr>
        <xdr:cNvPr id="890" name="直線コネクタ 889"/>
        <xdr:cNvCxnSpPr/>
      </xdr:nvCxnSpPr>
      <xdr:spPr>
        <a:xfrm>
          <a:off x="15481300" y="182907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891" name="楕円 890"/>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81099</xdr:rowOff>
    </xdr:from>
    <xdr:to>
      <xdr:col>81</xdr:col>
      <xdr:colOff>50800</xdr:colOff>
      <xdr:row>106</xdr:row>
      <xdr:rowOff>117021</xdr:rowOff>
    </xdr:to>
    <xdr:cxnSp macro="">
      <xdr:nvCxnSpPr>
        <xdr:cNvPr id="892" name="直線コネクタ 891"/>
        <xdr:cNvCxnSpPr/>
      </xdr:nvCxnSpPr>
      <xdr:spPr>
        <a:xfrm>
          <a:off x="14592300" y="182547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893" name="楕円 892"/>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81099</xdr:rowOff>
    </xdr:to>
    <xdr:cxnSp macro="">
      <xdr:nvCxnSpPr>
        <xdr:cNvPr id="894" name="直線コネクタ 893"/>
        <xdr:cNvCxnSpPr/>
      </xdr:nvCxnSpPr>
      <xdr:spPr>
        <a:xfrm>
          <a:off x="13703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895" name="楕円 894"/>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48442</xdr:rowOff>
    </xdr:to>
    <xdr:cxnSp macro="">
      <xdr:nvCxnSpPr>
        <xdr:cNvPr id="896" name="直線コネクタ 895"/>
        <xdr:cNvCxnSpPr/>
      </xdr:nvCxnSpPr>
      <xdr:spPr>
        <a:xfrm>
          <a:off x="12814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7"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8"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9"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900"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901" name="n_1mainValue【庁舎】&#10;有形固定資産減価償却率"/>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902" name="n_2mainValue【庁舎】&#10;有形固定資産減価償却率"/>
        <xdr:cNvSpPr txBox="1"/>
      </xdr:nvSpPr>
      <xdr:spPr>
        <a:xfrm>
          <a:off x="14389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903" name="n_3mainValue【庁舎】&#10;有形固定資産減価償却率"/>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904"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8" name="直線コネクタ 927"/>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9"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30" name="直線コネクタ 929"/>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1"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2" name="直線コネクタ 931"/>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3"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4" name="フローチャート: 判断 933"/>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5" name="フローチャート: 判断 934"/>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6" name="フローチャート: 判断 935"/>
        <xdr:cNvSpPr/>
      </xdr:nvSpPr>
      <xdr:spPr>
        <a:xfrm>
          <a:off x="20383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937" name="フローチャート: 判断 936"/>
        <xdr:cNvSpPr/>
      </xdr:nvSpPr>
      <xdr:spPr>
        <a:xfrm>
          <a:off x="19494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938" name="フローチャート: 判断 937"/>
        <xdr:cNvSpPr/>
      </xdr:nvSpPr>
      <xdr:spPr>
        <a:xfrm>
          <a:off x="18605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xdr:rowOff>
    </xdr:from>
    <xdr:to>
      <xdr:col>116</xdr:col>
      <xdr:colOff>114300</xdr:colOff>
      <xdr:row>103</xdr:row>
      <xdr:rowOff>107950</xdr:rowOff>
    </xdr:to>
    <xdr:sp macro="" textlink="">
      <xdr:nvSpPr>
        <xdr:cNvPr id="944" name="楕円 943"/>
        <xdr:cNvSpPr/>
      </xdr:nvSpPr>
      <xdr:spPr>
        <a:xfrm>
          <a:off x="22110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29227</xdr:rowOff>
    </xdr:from>
    <xdr:ext cx="469744" cy="259045"/>
    <xdr:sp macro="" textlink="">
      <xdr:nvSpPr>
        <xdr:cNvPr id="945" name="【庁舎】&#10;一人当たり面積該当値テキスト"/>
        <xdr:cNvSpPr txBox="1"/>
      </xdr:nvSpPr>
      <xdr:spPr>
        <a:xfrm>
          <a:off x="22199600"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21589</xdr:rowOff>
    </xdr:from>
    <xdr:to>
      <xdr:col>112</xdr:col>
      <xdr:colOff>38100</xdr:colOff>
      <xdr:row>103</xdr:row>
      <xdr:rowOff>123189</xdr:rowOff>
    </xdr:to>
    <xdr:sp macro="" textlink="">
      <xdr:nvSpPr>
        <xdr:cNvPr id="946" name="楕円 945"/>
        <xdr:cNvSpPr/>
      </xdr:nvSpPr>
      <xdr:spPr>
        <a:xfrm>
          <a:off x="2127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57150</xdr:rowOff>
    </xdr:from>
    <xdr:to>
      <xdr:col>116</xdr:col>
      <xdr:colOff>63500</xdr:colOff>
      <xdr:row>103</xdr:row>
      <xdr:rowOff>72389</xdr:rowOff>
    </xdr:to>
    <xdr:cxnSp macro="">
      <xdr:nvCxnSpPr>
        <xdr:cNvPr id="947" name="直線コネクタ 946"/>
        <xdr:cNvCxnSpPr/>
      </xdr:nvCxnSpPr>
      <xdr:spPr>
        <a:xfrm flipV="1">
          <a:off x="21323300" y="17716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27305</xdr:rowOff>
    </xdr:from>
    <xdr:to>
      <xdr:col>107</xdr:col>
      <xdr:colOff>101600</xdr:colOff>
      <xdr:row>103</xdr:row>
      <xdr:rowOff>128905</xdr:rowOff>
    </xdr:to>
    <xdr:sp macro="" textlink="">
      <xdr:nvSpPr>
        <xdr:cNvPr id="948" name="楕円 947"/>
        <xdr:cNvSpPr/>
      </xdr:nvSpPr>
      <xdr:spPr>
        <a:xfrm>
          <a:off x="20383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72389</xdr:rowOff>
    </xdr:from>
    <xdr:to>
      <xdr:col>111</xdr:col>
      <xdr:colOff>177800</xdr:colOff>
      <xdr:row>103</xdr:row>
      <xdr:rowOff>78105</xdr:rowOff>
    </xdr:to>
    <xdr:cxnSp macro="">
      <xdr:nvCxnSpPr>
        <xdr:cNvPr id="949" name="直線コネクタ 948"/>
        <xdr:cNvCxnSpPr/>
      </xdr:nvCxnSpPr>
      <xdr:spPr>
        <a:xfrm flipV="1">
          <a:off x="20434300" y="177317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38736</xdr:rowOff>
    </xdr:from>
    <xdr:to>
      <xdr:col>102</xdr:col>
      <xdr:colOff>165100</xdr:colOff>
      <xdr:row>103</xdr:row>
      <xdr:rowOff>140336</xdr:rowOff>
    </xdr:to>
    <xdr:sp macro="" textlink="">
      <xdr:nvSpPr>
        <xdr:cNvPr id="950" name="楕円 949"/>
        <xdr:cNvSpPr/>
      </xdr:nvSpPr>
      <xdr:spPr>
        <a:xfrm>
          <a:off x="19494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78105</xdr:rowOff>
    </xdr:from>
    <xdr:to>
      <xdr:col>107</xdr:col>
      <xdr:colOff>50800</xdr:colOff>
      <xdr:row>103</xdr:row>
      <xdr:rowOff>89536</xdr:rowOff>
    </xdr:to>
    <xdr:cxnSp macro="">
      <xdr:nvCxnSpPr>
        <xdr:cNvPr id="951" name="直線コネクタ 950"/>
        <xdr:cNvCxnSpPr/>
      </xdr:nvCxnSpPr>
      <xdr:spPr>
        <a:xfrm flipV="1">
          <a:off x="19545300" y="177374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50164</xdr:rowOff>
    </xdr:from>
    <xdr:to>
      <xdr:col>98</xdr:col>
      <xdr:colOff>38100</xdr:colOff>
      <xdr:row>103</xdr:row>
      <xdr:rowOff>151764</xdr:rowOff>
    </xdr:to>
    <xdr:sp macro="" textlink="">
      <xdr:nvSpPr>
        <xdr:cNvPr id="952" name="楕円 951"/>
        <xdr:cNvSpPr/>
      </xdr:nvSpPr>
      <xdr:spPr>
        <a:xfrm>
          <a:off x="18605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89536</xdr:rowOff>
    </xdr:from>
    <xdr:to>
      <xdr:col>102</xdr:col>
      <xdr:colOff>114300</xdr:colOff>
      <xdr:row>103</xdr:row>
      <xdr:rowOff>100964</xdr:rowOff>
    </xdr:to>
    <xdr:cxnSp macro="">
      <xdr:nvCxnSpPr>
        <xdr:cNvPr id="953" name="直線コネクタ 952"/>
        <xdr:cNvCxnSpPr/>
      </xdr:nvCxnSpPr>
      <xdr:spPr>
        <a:xfrm flipV="1">
          <a:off x="18656300" y="177488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4"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55" name="n_2aveValue【庁舎】&#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956" name="n_3aveValue【庁舎】&#10;一人当たり面積"/>
        <xdr:cNvSpPr txBox="1"/>
      </xdr:nvSpPr>
      <xdr:spPr>
        <a:xfrm>
          <a:off x="19310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957" name="n_4aveValue【庁舎】&#10;一人当たり面積"/>
        <xdr:cNvSpPr txBox="1"/>
      </xdr:nvSpPr>
      <xdr:spPr>
        <a:xfrm>
          <a:off x="18421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139716</xdr:rowOff>
    </xdr:from>
    <xdr:ext cx="469744" cy="259045"/>
    <xdr:sp macro="" textlink="">
      <xdr:nvSpPr>
        <xdr:cNvPr id="958" name="n_1mainValue【庁舎】&#10;一人当たり面積"/>
        <xdr:cNvSpPr txBox="1"/>
      </xdr:nvSpPr>
      <xdr:spPr>
        <a:xfrm>
          <a:off x="210757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145432</xdr:rowOff>
    </xdr:from>
    <xdr:ext cx="469744" cy="259045"/>
    <xdr:sp macro="" textlink="">
      <xdr:nvSpPr>
        <xdr:cNvPr id="959" name="n_2mainValue【庁舎】&#10;一人当たり面積"/>
        <xdr:cNvSpPr txBox="1"/>
      </xdr:nvSpPr>
      <xdr:spPr>
        <a:xfrm>
          <a:off x="20199427" y="174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156863</xdr:rowOff>
    </xdr:from>
    <xdr:ext cx="469744" cy="259045"/>
    <xdr:sp macro="" textlink="">
      <xdr:nvSpPr>
        <xdr:cNvPr id="960" name="n_3mainValue【庁舎】&#10;一人当たり面積"/>
        <xdr:cNvSpPr txBox="1"/>
      </xdr:nvSpPr>
      <xdr:spPr>
        <a:xfrm>
          <a:off x="19310427" y="174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168291</xdr:rowOff>
    </xdr:from>
    <xdr:ext cx="469744" cy="259045"/>
    <xdr:sp macro="" textlink="">
      <xdr:nvSpPr>
        <xdr:cNvPr id="961" name="n_4mainValue【庁舎】&#10;一人当たり面積"/>
        <xdr:cNvSpPr txBox="1"/>
      </xdr:nvSpPr>
      <xdr:spPr>
        <a:xfrm>
          <a:off x="184214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・有形固定資産減価償却率について、福祉施設で類似団体平均を大きく上回っている。施設の統廃合を進め、事業費の縮小を図る。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から０．０２ポイント減</a:t>
          </a:r>
          <a:r>
            <a:rPr kumimoji="1" lang="ja-JP" altLang="ja-JP" sz="1100">
              <a:solidFill>
                <a:schemeClr val="dk1"/>
              </a:solidFill>
              <a:effectLst/>
              <a:latin typeface="+mn-lt"/>
              <a:ea typeface="+mn-ea"/>
              <a:cs typeface="+mn-cs"/>
            </a:rPr>
            <a:t>となり、類似団体の平均値を０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ポイント上回った。単年度指数においては、</a:t>
          </a:r>
          <a:r>
            <a:rPr kumimoji="1" lang="ja-JP" altLang="en-US" sz="1100">
              <a:solidFill>
                <a:schemeClr val="dk1"/>
              </a:solidFill>
              <a:effectLst/>
              <a:latin typeface="+mn-lt"/>
              <a:ea typeface="+mn-ea"/>
              <a:cs typeface="+mn-cs"/>
            </a:rPr>
            <a:t>令和２年度の指数０．６５４に対し、令和３年度は０．５９３と、０．０６１ポイントの減となっている。この減少の主な要因としては、少子高齢化の進展等に伴う社会保障関係経費の増により、社会福祉費及び高齢者保健福祉費において大きく増となったほか、国の補正予算に伴う臨時費目の追加により、基準財政需要額が増加し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今後も引き続き、市税等の歳入確保及び歳出削減に努め、財政基盤の強化を図る。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62035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年度は、歳入においては、新型コロナウイルス感染症の影響等により、</a:t>
          </a:r>
          <a:r>
            <a:rPr kumimoji="1" lang="ja-JP" altLang="en-US" sz="1100">
              <a:solidFill>
                <a:schemeClr val="dk1"/>
              </a:solidFill>
              <a:effectLst/>
              <a:latin typeface="+mn-lt"/>
              <a:ea typeface="+mn-ea"/>
              <a:cs typeface="+mn-cs"/>
            </a:rPr>
            <a:t>市民税や固定資産税等の</a:t>
          </a:r>
          <a:r>
            <a:rPr kumimoji="1" lang="ja-JP" altLang="ja-JP" sz="1100">
              <a:solidFill>
                <a:schemeClr val="dk1"/>
              </a:solidFill>
              <a:effectLst/>
              <a:latin typeface="+mn-lt"/>
              <a:ea typeface="+mn-ea"/>
              <a:cs typeface="+mn-cs"/>
            </a:rPr>
            <a:t>市税</a:t>
          </a:r>
          <a:r>
            <a:rPr kumimoji="1" lang="ja-JP" altLang="en-US" sz="1100">
              <a:solidFill>
                <a:schemeClr val="dk1"/>
              </a:solidFill>
              <a:effectLst/>
              <a:latin typeface="+mn-lt"/>
              <a:ea typeface="+mn-ea"/>
              <a:cs typeface="+mn-cs"/>
            </a:rPr>
            <a:t>が減となった一方で、</a:t>
          </a:r>
          <a:r>
            <a:rPr kumimoji="1" lang="ja-JP" altLang="ja-JP" sz="1100">
              <a:solidFill>
                <a:schemeClr val="dk1"/>
              </a:solidFill>
              <a:effectLst/>
              <a:latin typeface="+mn-lt"/>
              <a:ea typeface="+mn-ea"/>
              <a:cs typeface="+mn-cs"/>
            </a:rPr>
            <a:t>新型コロナウイルス減収補填交付金の皆増</a:t>
          </a:r>
          <a:r>
            <a:rPr kumimoji="1" lang="ja-JP" altLang="en-US" sz="1100">
              <a:solidFill>
                <a:schemeClr val="dk1"/>
              </a:solidFill>
              <a:effectLst/>
              <a:latin typeface="+mn-lt"/>
              <a:ea typeface="+mn-ea"/>
              <a:cs typeface="+mn-cs"/>
            </a:rPr>
            <a:t>による地方特例交付金の増や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普通交付税の大幅な増など、</a:t>
          </a:r>
          <a:r>
            <a:rPr kumimoji="1" lang="ja-JP" altLang="ja-JP" sz="1100">
              <a:solidFill>
                <a:schemeClr val="dk1"/>
              </a:solidFill>
              <a:effectLst/>
              <a:latin typeface="+mn-lt"/>
              <a:ea typeface="+mn-ea"/>
              <a:cs typeface="+mn-cs"/>
            </a:rPr>
            <a:t>経常一般財源は</a:t>
          </a:r>
          <a:r>
            <a:rPr kumimoji="1" lang="ja-JP" altLang="en-US" sz="1100">
              <a:solidFill>
                <a:schemeClr val="dk1"/>
              </a:solidFill>
              <a:effectLst/>
              <a:latin typeface="+mn-lt"/>
              <a:ea typeface="+mn-ea"/>
              <a:cs typeface="+mn-cs"/>
            </a:rPr>
            <a:t>８６３</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となった。一方、歳出においては、リース料や委託料などの物件費が増となった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や人件費（退職手当等）</a:t>
          </a:r>
          <a:r>
            <a:rPr kumimoji="1" lang="ja-JP" altLang="ja-JP" sz="1100">
              <a:solidFill>
                <a:schemeClr val="dk1"/>
              </a:solidFill>
              <a:effectLst/>
              <a:latin typeface="+mn-lt"/>
              <a:ea typeface="+mn-ea"/>
              <a:cs typeface="+mn-cs"/>
            </a:rPr>
            <a:t>が減となった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により、経常一般財源全体では</a:t>
          </a:r>
          <a:r>
            <a:rPr kumimoji="1" lang="ja-JP" altLang="en-US" sz="1100">
              <a:solidFill>
                <a:schemeClr val="dk1"/>
              </a:solidFill>
              <a:effectLst/>
              <a:latin typeface="+mn-lt"/>
              <a:ea typeface="+mn-ea"/>
              <a:cs typeface="+mn-cs"/>
            </a:rPr>
            <a:t>２７８</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となったことから、前年度比</a:t>
          </a:r>
          <a:r>
            <a:rPr kumimoji="1" lang="ja-JP" altLang="en-US" sz="1100">
              <a:solidFill>
                <a:schemeClr val="dk1"/>
              </a:solidFill>
              <a:effectLst/>
              <a:latin typeface="+mn-lt"/>
              <a:ea typeface="+mn-ea"/>
              <a:cs typeface="+mn-cs"/>
            </a:rPr>
            <a:t>７．４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８３．６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類似団体の平均値を</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ポイント下回った状態ではあるが、数値の上昇は財政の硬直化につながることから、今後も引き続き、市税等の歳入確保及び経常経費の削減に努める。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82394"/>
          <a:ext cx="838200" cy="59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649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117263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649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117263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730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22877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6790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89764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年度は、人件費においては、</a:t>
          </a:r>
          <a:r>
            <a:rPr kumimoji="1" lang="ja-JP" altLang="en-US" sz="1100">
              <a:solidFill>
                <a:schemeClr val="dk1"/>
              </a:solidFill>
              <a:effectLst/>
              <a:latin typeface="+mn-lt"/>
              <a:ea typeface="+mn-ea"/>
              <a:cs typeface="+mn-cs"/>
            </a:rPr>
            <a:t>災害復旧に係る人件費を事業費支弁によって振り替えたことによる</a:t>
          </a:r>
          <a:r>
            <a:rPr kumimoji="1" lang="ja-JP" altLang="ja-JP" sz="1100">
              <a:solidFill>
                <a:schemeClr val="dk1"/>
              </a:solidFill>
              <a:effectLst/>
              <a:latin typeface="+mn-lt"/>
              <a:ea typeface="+mn-ea"/>
              <a:cs typeface="+mn-cs"/>
            </a:rPr>
            <a:t>減や、</a:t>
          </a:r>
          <a:r>
            <a:rPr kumimoji="1" lang="ja-JP" altLang="en-US" sz="1100">
              <a:solidFill>
                <a:schemeClr val="dk1"/>
              </a:solidFill>
              <a:effectLst/>
              <a:latin typeface="+mn-lt"/>
              <a:ea typeface="+mn-ea"/>
              <a:cs typeface="+mn-cs"/>
            </a:rPr>
            <a:t>退職手当の減などがあったものの、ワクチン接種等にかかる時間外勤務手当の増もあり、</a:t>
          </a:r>
          <a:r>
            <a:rPr kumimoji="1" lang="ja-JP" altLang="ja-JP" sz="1100">
              <a:solidFill>
                <a:schemeClr val="dk1"/>
              </a:solidFill>
              <a:effectLst/>
              <a:latin typeface="+mn-lt"/>
              <a:ea typeface="+mn-ea"/>
              <a:cs typeface="+mn-cs"/>
            </a:rPr>
            <a:t>前年度比約</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また、物件費においても</a:t>
          </a:r>
          <a:r>
            <a:rPr kumimoji="1" lang="ja-JP" altLang="en-US" sz="1100">
              <a:solidFill>
                <a:schemeClr val="dk1"/>
              </a:solidFill>
              <a:effectLst/>
              <a:latin typeface="+mn-lt"/>
              <a:ea typeface="+mn-ea"/>
              <a:cs typeface="+mn-cs"/>
            </a:rPr>
            <a:t>電算機器に係るリース料や、各種の委託料</a:t>
          </a:r>
          <a:r>
            <a:rPr kumimoji="1" lang="ja-JP" altLang="ja-JP" sz="1100">
              <a:solidFill>
                <a:schemeClr val="dk1"/>
              </a:solidFill>
              <a:effectLst/>
              <a:latin typeface="+mn-lt"/>
              <a:ea typeface="+mn-ea"/>
              <a:cs typeface="+mn-cs"/>
            </a:rPr>
            <a:t>が増となったことなどにより、前年度比約</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％増となったが、全体では類似団体の平均値を下回った。</a:t>
          </a:r>
          <a:endParaRPr lang="ja-JP" altLang="ja-JP" sz="1400">
            <a:effectLst/>
          </a:endParaRPr>
        </a:p>
        <a:p>
          <a:r>
            <a:rPr kumimoji="1" lang="ja-JP" altLang="ja-JP" sz="1100">
              <a:solidFill>
                <a:schemeClr val="dk1"/>
              </a:solidFill>
              <a:effectLst/>
              <a:latin typeface="+mn-lt"/>
              <a:ea typeface="+mn-ea"/>
              <a:cs typeface="+mn-cs"/>
            </a:rPr>
            <a:t>　引き続き、定員適正化計画や行財政改革を着実に実行し、経常経費の抑制に努めるなど、健全な財政運営を推進する。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41011</xdr:rowOff>
    </xdr:from>
    <xdr:to>
      <xdr:col>23</xdr:col>
      <xdr:colOff>133350</xdr:colOff>
      <xdr:row>82</xdr:row>
      <xdr:rowOff>85635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9911"/>
          <a:ext cx="8382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112153</xdr:rowOff>
    </xdr:from>
    <xdr:to>
      <xdr:col>19</xdr:col>
      <xdr:colOff>133350</xdr:colOff>
      <xdr:row>82</xdr:row>
      <xdr:rowOff>41011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9603"/>
          <a:ext cx="889000" cy="10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71301</xdr:rowOff>
    </xdr:from>
    <xdr:to>
      <xdr:col>15</xdr:col>
      <xdr:colOff>82550</xdr:colOff>
      <xdr:row>81</xdr:row>
      <xdr:rowOff>112153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8751"/>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49270</xdr:rowOff>
    </xdr:from>
    <xdr:to>
      <xdr:col>11</xdr:col>
      <xdr:colOff>31750</xdr:colOff>
      <xdr:row>81</xdr:row>
      <xdr:rowOff>71301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36720"/>
          <a:ext cx="889000" cy="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149516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147327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34835</xdr:rowOff>
    </xdr:from>
    <xdr:to>
      <xdr:col>23</xdr:col>
      <xdr:colOff>184150</xdr:colOff>
      <xdr:row>82</xdr:row>
      <xdr:rowOff>136435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51362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161661</xdr:rowOff>
    </xdr:from>
    <xdr:to>
      <xdr:col>19</xdr:col>
      <xdr:colOff>184150</xdr:colOff>
      <xdr:row>82</xdr:row>
      <xdr:rowOff>91811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101988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61353</xdr:rowOff>
    </xdr:from>
    <xdr:to>
      <xdr:col>15</xdr:col>
      <xdr:colOff>133350</xdr:colOff>
      <xdr:row>81</xdr:row>
      <xdr:rowOff>162953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20501</xdr:rowOff>
    </xdr:from>
    <xdr:to>
      <xdr:col>11</xdr:col>
      <xdr:colOff>82550</xdr:colOff>
      <xdr:row>81</xdr:row>
      <xdr:rowOff>122101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132278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169920</xdr:rowOff>
    </xdr:from>
    <xdr:to>
      <xdr:col>7</xdr:col>
      <xdr:colOff>31750</xdr:colOff>
      <xdr:row>81</xdr:row>
      <xdr:rowOff>100070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110247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類似団体の平均値と比較し０．５ポイントの減となっているが、今後も引き続き、人事院勧告による国の給与改定等を踏まえ、給与の適正化に努める。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106539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234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146755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234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83</xdr:row>
      <xdr:rowOff>146755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近年は第６次定員適正化計画（平成２８年度～３０年度）の推進により、</a:t>
          </a:r>
          <a:r>
            <a:rPr lang="ja-JP" altLang="ja-JP" sz="1100">
              <a:solidFill>
                <a:schemeClr val="dk1"/>
              </a:solidFill>
              <a:effectLst/>
              <a:latin typeface="+mn-lt"/>
              <a:ea typeface="+mn-ea"/>
              <a:cs typeface="+mn-cs"/>
            </a:rPr>
            <a:t>事務事業の見直しや組織のスリム化のほか、保育園の民営化の導入等により、</a:t>
          </a:r>
          <a:r>
            <a:rPr kumimoji="1" lang="ja-JP" altLang="ja-JP" sz="1100">
              <a:solidFill>
                <a:schemeClr val="dk1"/>
              </a:solidFill>
              <a:effectLst/>
              <a:latin typeface="+mn-lt"/>
              <a:ea typeface="+mn-ea"/>
              <a:cs typeface="+mn-cs"/>
            </a:rPr>
            <a:t>職員数は３年間で１９人削減したこともあり、類似団体の平均値を下回っている。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今後は、第７次定適正化計画（令和元年度～３年度）の推進により、簡素で効率的な行財政運営を推進するとともに、引き続き職員数の適正化に努める。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45482</xdr:rowOff>
    </xdr:from>
    <xdr:to>
      <xdr:col>81</xdr:col>
      <xdr:colOff>44450</xdr:colOff>
      <xdr:row>61</xdr:row>
      <xdr:rowOff>63579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0393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39450</xdr:rowOff>
    </xdr:from>
    <xdr:to>
      <xdr:col>77</xdr:col>
      <xdr:colOff>44450</xdr:colOff>
      <xdr:row>61</xdr:row>
      <xdr:rowOff>45482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79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19844</xdr:rowOff>
    </xdr:from>
    <xdr:to>
      <xdr:col>72</xdr:col>
      <xdr:colOff>203200</xdr:colOff>
      <xdr:row>61</xdr:row>
      <xdr:rowOff>39450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78294"/>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18335</xdr:rowOff>
    </xdr:from>
    <xdr:to>
      <xdr:col>68</xdr:col>
      <xdr:colOff>152400</xdr:colOff>
      <xdr:row>61</xdr:row>
      <xdr:rowOff>19844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7678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12779</xdr:rowOff>
    </xdr:from>
    <xdr:to>
      <xdr:col>81</xdr:col>
      <xdr:colOff>95250</xdr:colOff>
      <xdr:row>61</xdr:row>
      <xdr:rowOff>114379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29306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166132</xdr:rowOff>
    </xdr:from>
    <xdr:to>
      <xdr:col>77</xdr:col>
      <xdr:colOff>95250</xdr:colOff>
      <xdr:row>61</xdr:row>
      <xdr:rowOff>96282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106459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2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160100</xdr:rowOff>
    </xdr:from>
    <xdr:to>
      <xdr:col>73</xdr:col>
      <xdr:colOff>44450</xdr:colOff>
      <xdr:row>61</xdr:row>
      <xdr:rowOff>90250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75027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140494</xdr:rowOff>
    </xdr:from>
    <xdr:to>
      <xdr:col>68</xdr:col>
      <xdr:colOff>203200</xdr:colOff>
      <xdr:row>61</xdr:row>
      <xdr:rowOff>70644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55421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1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138985</xdr:rowOff>
    </xdr:from>
    <xdr:to>
      <xdr:col>64</xdr:col>
      <xdr:colOff>152400</xdr:colOff>
      <xdr:row>61</xdr:row>
      <xdr:rowOff>69135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53912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元利償還金の減などにより、前年度と比較し</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％となった。前年度比では減と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わずかに下回ってはいるが</a:t>
          </a:r>
          <a:r>
            <a:rPr kumimoji="1" lang="ja-JP" altLang="ja-JP" sz="1100">
              <a:solidFill>
                <a:schemeClr val="dk1"/>
              </a:solidFill>
              <a:effectLst/>
              <a:latin typeface="+mn-lt"/>
              <a:ea typeface="+mn-ea"/>
              <a:cs typeface="+mn-cs"/>
            </a:rPr>
            <a:t>、今後も引き続き、事業の緊急性や優先度のほか、後年度の財政負担の影響等を十分検討したうえで、市債の適正な発行と管理を行い、健全財政の維持に努める。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150888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4245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36891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18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128815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49288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3297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150179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年度は、地方債残高</a:t>
          </a:r>
          <a:r>
            <a:rPr kumimoji="1" lang="ja-JP" altLang="en-US" sz="1100">
              <a:solidFill>
                <a:schemeClr val="dk1"/>
              </a:solidFill>
              <a:effectLst/>
              <a:latin typeface="+mn-lt"/>
              <a:ea typeface="+mn-ea"/>
              <a:cs typeface="+mn-cs"/>
            </a:rPr>
            <a:t>が増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３１１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、公営企業会計の起債残高の減等に伴う公営企業債繰入見込額の減（△</a:t>
          </a:r>
          <a:r>
            <a:rPr kumimoji="1" lang="ja-JP" altLang="en-US" sz="1100">
              <a:solidFill>
                <a:schemeClr val="dk1"/>
              </a:solidFill>
              <a:effectLst/>
              <a:latin typeface="+mn-lt"/>
              <a:ea typeface="+mn-ea"/>
              <a:cs typeface="+mn-cs"/>
            </a:rPr>
            <a:t>２５９</a:t>
          </a:r>
          <a:r>
            <a:rPr kumimoji="1" lang="ja-JP" altLang="ja-JP" sz="1100">
              <a:solidFill>
                <a:schemeClr val="dk1"/>
              </a:solidFill>
              <a:effectLst/>
              <a:latin typeface="+mn-lt"/>
              <a:ea typeface="+mn-ea"/>
              <a:cs typeface="+mn-cs"/>
            </a:rPr>
            <a:t>百万円）、組合負担等見込額の減（△</a:t>
          </a:r>
          <a:r>
            <a:rPr kumimoji="1" lang="ja-JP" altLang="en-US" sz="1100">
              <a:solidFill>
                <a:schemeClr val="dk1"/>
              </a:solidFill>
              <a:effectLst/>
              <a:latin typeface="+mn-lt"/>
              <a:ea typeface="+mn-ea"/>
              <a:cs typeface="+mn-cs"/>
            </a:rPr>
            <a:t>２２９</a:t>
          </a:r>
          <a:r>
            <a:rPr kumimoji="1" lang="ja-JP" altLang="ja-JP" sz="1100">
              <a:solidFill>
                <a:schemeClr val="dk1"/>
              </a:solidFill>
              <a:effectLst/>
              <a:latin typeface="+mn-lt"/>
              <a:ea typeface="+mn-ea"/>
              <a:cs typeface="+mn-cs"/>
            </a:rPr>
            <a:t>百万円）及び充当可能基金残高の増（</a:t>
          </a:r>
          <a:r>
            <a:rPr kumimoji="1" lang="ja-JP" altLang="en-US" sz="1100">
              <a:solidFill>
                <a:schemeClr val="dk1"/>
              </a:solidFill>
              <a:effectLst/>
              <a:latin typeface="+mn-lt"/>
              <a:ea typeface="+mn-ea"/>
              <a:cs typeface="+mn-cs"/>
            </a:rPr>
            <a:t>１，０５９</a:t>
          </a:r>
          <a:r>
            <a:rPr kumimoji="1" lang="ja-JP" altLang="ja-JP" sz="1100">
              <a:solidFill>
                <a:schemeClr val="dk1"/>
              </a:solidFill>
              <a:effectLst/>
              <a:latin typeface="+mn-lt"/>
              <a:ea typeface="+mn-ea"/>
              <a:cs typeface="+mn-cs"/>
            </a:rPr>
            <a:t>百万円）などにより、前年度と比較して</a:t>
          </a:r>
          <a:r>
            <a:rPr kumimoji="1" lang="ja-JP" altLang="en-US" sz="1100">
              <a:solidFill>
                <a:schemeClr val="dk1"/>
              </a:solidFill>
              <a:effectLst/>
              <a:latin typeface="+mn-lt"/>
              <a:ea typeface="+mn-ea"/>
              <a:cs typeface="+mn-cs"/>
            </a:rPr>
            <a:t>１３．７</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５４．６</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類似団体と比較すると高い数値であることから、一般会計の地方債については、今後も引き続き、キャップ制の徹底により残高の抑制に努め、将来にわたって健全で持続可能な財政運営を維持する。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157924</xdr:rowOff>
    </xdr:from>
    <xdr:to>
      <xdr:col>81</xdr:col>
      <xdr:colOff>44450</xdr:colOff>
      <xdr:row>17</xdr:row>
      <xdr:rowOff>69120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901124"/>
          <a:ext cx="8382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69120</xdr:rowOff>
    </xdr:from>
    <xdr:to>
      <xdr:col>77</xdr:col>
      <xdr:colOff>44450</xdr:colOff>
      <xdr:row>17</xdr:row>
      <xdr:rowOff>120999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83770"/>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120999</xdr:rowOff>
    </xdr:from>
    <xdr:to>
      <xdr:col>72</xdr:col>
      <xdr:colOff>203200</xdr:colOff>
      <xdr:row>17</xdr:row>
      <xdr:rowOff>146336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03564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103029</xdr:rowOff>
    </xdr:from>
    <xdr:to>
      <xdr:col>73</xdr:col>
      <xdr:colOff>44450</xdr:colOff>
      <xdr:row>16</xdr:row>
      <xdr:rowOff>33179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146336</xdr:rowOff>
    </xdr:from>
    <xdr:to>
      <xdr:col>68</xdr:col>
      <xdr:colOff>152400</xdr:colOff>
      <xdr:row>19</xdr:row>
      <xdr:rowOff>22416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60986"/>
          <a:ext cx="889000" cy="2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101822</xdr:rowOff>
    </xdr:from>
    <xdr:to>
      <xdr:col>68</xdr:col>
      <xdr:colOff>203200</xdr:colOff>
      <xdr:row>16</xdr:row>
      <xdr:rowOff>31972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107124</xdr:rowOff>
    </xdr:from>
    <xdr:to>
      <xdr:col>81</xdr:col>
      <xdr:colOff>95250</xdr:colOff>
      <xdr:row>17</xdr:row>
      <xdr:rowOff>37274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8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79201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8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18320</xdr:rowOff>
    </xdr:from>
    <xdr:to>
      <xdr:col>77</xdr:col>
      <xdr:colOff>95250</xdr:colOff>
      <xdr:row>17</xdr:row>
      <xdr:rowOff>119920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104697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01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70199</xdr:rowOff>
    </xdr:from>
    <xdr:to>
      <xdr:col>73</xdr:col>
      <xdr:colOff>44450</xdr:colOff>
      <xdr:row>18</xdr:row>
      <xdr:rowOff>349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156576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7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95536</xdr:rowOff>
    </xdr:from>
    <xdr:to>
      <xdr:col>68</xdr:col>
      <xdr:colOff>203200</xdr:colOff>
      <xdr:row>18</xdr:row>
      <xdr:rowOff>25686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10463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143065</xdr:rowOff>
    </xdr:from>
    <xdr:to>
      <xdr:col>64</xdr:col>
      <xdr:colOff>152400</xdr:colOff>
      <xdr:row>19</xdr:row>
      <xdr:rowOff>73216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2291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57993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31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57150</xdr:rowOff>
    </xdr:from>
    <xdr:ext cx="9099176" cy="425758"/>
    <xdr:sp macro="" textlink="">
      <xdr:nvSpPr>
        <xdr:cNvPr id="475" name="テキスト ボックス 474">
          <a:extLst>
            <a:ext uri="{FF2B5EF4-FFF2-40B4-BE49-F238E27FC236}">
              <a16:creationId xmlns:a16="http://schemas.microsoft.com/office/drawing/2014/main" id="{2AE2F6B2-6119-41AE-8565-196C2551620C}"/>
            </a:ext>
          </a:extLst>
        </xdr:cNvPr>
        <xdr:cNvSpPr txBox="1"/>
      </xdr:nvSpPr>
      <xdr:spPr>
        <a:xfrm>
          <a:off x="752475"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人件費比率は前年度比１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２０．７</a:t>
          </a:r>
          <a:r>
            <a:rPr kumimoji="1" lang="ja-JP" altLang="ja-JP" sz="1100">
              <a:solidFill>
                <a:schemeClr val="dk1"/>
              </a:solidFill>
              <a:effectLst/>
              <a:latin typeface="+mn-lt"/>
              <a:ea typeface="+mn-ea"/>
              <a:cs typeface="+mn-cs"/>
            </a:rPr>
            <a:t>％となった。定員適正化計画の取り組みや行財政改革の推進等により、類似団体の平均値よりも低い比率となっている。</a:t>
          </a:r>
          <a:endParaRPr lang="ja-JP" altLang="ja-JP" sz="1400">
            <a:effectLst/>
          </a:endParaRPr>
        </a:p>
        <a:p>
          <a:r>
            <a:rPr kumimoji="1" lang="ja-JP" altLang="ja-JP" sz="1100">
              <a:solidFill>
                <a:schemeClr val="dk1"/>
              </a:solidFill>
              <a:effectLst/>
              <a:latin typeface="+mn-lt"/>
              <a:ea typeface="+mn-ea"/>
              <a:cs typeface="+mn-cs"/>
            </a:rPr>
            <a:t>　今後も引き続き、適正な職員数の管理により、人件費の削減に努める。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37</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17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99786</xdr:rowOff>
    </xdr:from>
    <xdr:to>
      <xdr:col>19</xdr:col>
      <xdr:colOff>187325</xdr:colOff>
      <xdr:row>37</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7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71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127199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50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127199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157843</xdr:rowOff>
    </xdr:from>
    <xdr:to>
      <xdr:col>20</xdr:col>
      <xdr:colOff>38100</xdr:colOff>
      <xdr:row>37</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98170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電算機器に係るリース料や、各種の委託料が増となった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１２．８</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引き続き、経費削減に努め、健全な財政運営を推進する。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1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66040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児童手当及び児童扶養手当の減などにより、前年度に比べ０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類似団体の平均値を上回っており、今後も少子高齢化の進展等に伴い、扶助費の増加が見込まれることから、</a:t>
          </a:r>
          <a:r>
            <a:rPr lang="ja-JP" altLang="ja-JP" sz="1100" b="0" i="0" baseline="0">
              <a:solidFill>
                <a:schemeClr val="dk1"/>
              </a:solidFill>
              <a:effectLst/>
              <a:latin typeface="+mn-lt"/>
              <a:ea typeface="+mn-ea"/>
              <a:cs typeface="+mn-cs"/>
            </a:rPr>
            <a:t>適正な水準の維持に努める。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40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と同数値であるが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繰出金の内容や必要性等を精査し、繰出金の抑制に努める。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4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市制度資金保証料補給金や私立幼稚園施設型給付費負担金の減</a:t>
          </a:r>
          <a:r>
            <a:rPr kumimoji="1" lang="ja-JP" altLang="ja-JP" sz="1100">
              <a:solidFill>
                <a:schemeClr val="dk1"/>
              </a:solidFill>
              <a:effectLst/>
              <a:latin typeface="+mn-lt"/>
              <a:ea typeface="+mn-ea"/>
              <a:cs typeface="+mn-cs"/>
            </a:rPr>
            <a:t>などにより、前年度に比べ</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１４．８</a:t>
          </a:r>
          <a:r>
            <a:rPr kumimoji="1" lang="ja-JP" altLang="ja-JP" sz="1100">
              <a:solidFill>
                <a:schemeClr val="dk1"/>
              </a:solidFill>
              <a:effectLst/>
              <a:latin typeface="+mn-lt"/>
              <a:ea typeface="+mn-ea"/>
              <a:cs typeface="+mn-cs"/>
            </a:rPr>
            <a:t>％となり、類似団体の平均値を上回っている。</a:t>
          </a:r>
          <a:endParaRPr lang="ja-JP" altLang="ja-JP" sz="1400">
            <a:effectLst/>
          </a:endParaRPr>
        </a:p>
        <a:p>
          <a:r>
            <a:rPr kumimoji="1" lang="ja-JP" altLang="ja-JP" sz="1100">
              <a:solidFill>
                <a:schemeClr val="dk1"/>
              </a:solidFill>
              <a:effectLst/>
              <a:latin typeface="+mn-lt"/>
              <a:ea typeface="+mn-ea"/>
              <a:cs typeface="+mn-cs"/>
            </a:rPr>
            <a:t>　補助費等の抑制に向けて、今後も引き続き、補助金負担金の見直しを定期的（３年に１回）に行うなど、適正な補助率の設定と補助額の妥当性等を検証していく。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04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元利償還金の減により、前年度に比べ</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１４．７</a:t>
          </a:r>
          <a:r>
            <a:rPr kumimoji="1" lang="ja-JP" altLang="ja-JP" sz="1100">
              <a:solidFill>
                <a:schemeClr val="dk1"/>
              </a:solidFill>
              <a:effectLst/>
              <a:latin typeface="+mn-lt"/>
              <a:ea typeface="+mn-ea"/>
              <a:cs typeface="+mn-cs"/>
            </a:rPr>
            <a:t>％となり、類似団体の平均値</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公債費の増加は財政の硬直化を招くことから、引き続き、キャップ制の徹底による地方債残高の抑制を図るとともに、事業の緊急性や優先度のほか、後年度の財政負担の影響等を十分検討したうえで、市債の適正な発行と管理を行い、健全財政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78</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4863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79</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80</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534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類似団体の平均値を下回っているが、今後も引き続き、事務事業の見直し等による経常経費の節減に努め、持続可能な行財政運営に努める。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77</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92608"/>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291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697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102345</xdr:rowOff>
    </xdr:from>
    <xdr:to>
      <xdr:col>29</xdr:col>
      <xdr:colOff>127000</xdr:colOff>
      <xdr:row>16</xdr:row>
      <xdr:rowOff>169567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93170"/>
          <a:ext cx="647700" cy="6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169567</xdr:rowOff>
    </xdr:from>
    <xdr:to>
      <xdr:col>26</xdr:col>
      <xdr:colOff>50800</xdr:colOff>
      <xdr:row>17</xdr:row>
      <xdr:rowOff>124876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60392"/>
          <a:ext cx="698500" cy="12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124876</xdr:rowOff>
    </xdr:from>
    <xdr:to>
      <xdr:col>22</xdr:col>
      <xdr:colOff>114300</xdr:colOff>
      <xdr:row>17</xdr:row>
      <xdr:rowOff>131534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7151"/>
          <a:ext cx="698500" cy="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131534</xdr:rowOff>
    </xdr:from>
    <xdr:to>
      <xdr:col>18</xdr:col>
      <xdr:colOff>177800</xdr:colOff>
      <xdr:row>17</xdr:row>
      <xdr:rowOff>135177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3809"/>
          <a:ext cx="698500" cy="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51545</xdr:rowOff>
    </xdr:from>
    <xdr:to>
      <xdr:col>29</xdr:col>
      <xdr:colOff>177800</xdr:colOff>
      <xdr:row>16</xdr:row>
      <xdr:rowOff>153145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23622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1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118767</xdr:rowOff>
    </xdr:from>
    <xdr:to>
      <xdr:col>26</xdr:col>
      <xdr:colOff>101600</xdr:colOff>
      <xdr:row>17</xdr:row>
      <xdr:rowOff>48917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0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33694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9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74076</xdr:rowOff>
    </xdr:from>
    <xdr:to>
      <xdr:col>22</xdr:col>
      <xdr:colOff>165100</xdr:colOff>
      <xdr:row>18</xdr:row>
      <xdr:rowOff>4226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0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80734</xdr:rowOff>
    </xdr:from>
    <xdr:to>
      <xdr:col>19</xdr:col>
      <xdr:colOff>38100</xdr:colOff>
      <xdr:row>18</xdr:row>
      <xdr:rowOff>10884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21061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1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84377</xdr:rowOff>
    </xdr:from>
    <xdr:to>
      <xdr:col>15</xdr:col>
      <xdr:colOff>101600</xdr:colOff>
      <xdr:row>18</xdr:row>
      <xdr:rowOff>14527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6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24704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57734</xdr:rowOff>
    </xdr:from>
    <xdr:to>
      <xdr:col>29</xdr:col>
      <xdr:colOff>127000</xdr:colOff>
      <xdr:row>37</xdr:row>
      <xdr:rowOff>6887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10984"/>
          <a:ext cx="647700" cy="12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57734</xdr:rowOff>
    </xdr:from>
    <xdr:to>
      <xdr:col>26</xdr:col>
      <xdr:colOff>50800</xdr:colOff>
      <xdr:row>36</xdr:row>
      <xdr:rowOff>74520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10984"/>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16880</xdr:rowOff>
    </xdr:from>
    <xdr:to>
      <xdr:col>22</xdr:col>
      <xdr:colOff>114300</xdr:colOff>
      <xdr:row>36</xdr:row>
      <xdr:rowOff>74520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70130"/>
          <a:ext cx="698500" cy="5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95532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22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340578</xdr:rowOff>
    </xdr:from>
    <xdr:to>
      <xdr:col>18</xdr:col>
      <xdr:colOff>177800</xdr:colOff>
      <xdr:row>36</xdr:row>
      <xdr:rowOff>16880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50928"/>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80804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0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54711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127537</xdr:rowOff>
    </xdr:from>
    <xdr:to>
      <xdr:col>29</xdr:col>
      <xdr:colOff>177800</xdr:colOff>
      <xdr:row>37</xdr:row>
      <xdr:rowOff>57687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8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99614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5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6934</xdr:rowOff>
    </xdr:from>
    <xdr:to>
      <xdr:col>26</xdr:col>
      <xdr:colOff>101600</xdr:colOff>
      <xdr:row>36</xdr:row>
      <xdr:rowOff>108534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6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93311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4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23720</xdr:rowOff>
    </xdr:from>
    <xdr:to>
      <xdr:col>22</xdr:col>
      <xdr:colOff>165100</xdr:colOff>
      <xdr:row>36</xdr:row>
      <xdr:rowOff>125320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76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135497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4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308980</xdr:rowOff>
    </xdr:from>
    <xdr:to>
      <xdr:col>19</xdr:col>
      <xdr:colOff>38100</xdr:colOff>
      <xdr:row>36</xdr:row>
      <xdr:rowOff>67680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1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77857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289778</xdr:rowOff>
    </xdr:from>
    <xdr:to>
      <xdr:col>15</xdr:col>
      <xdr:colOff>101600</xdr:colOff>
      <xdr:row>36</xdr:row>
      <xdr:rowOff>48478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0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58655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109313</xdr:rowOff>
    </xdr:from>
    <xdr:to>
      <xdr:col>24</xdr:col>
      <xdr:colOff>63500</xdr:colOff>
      <xdr:row>35</xdr:row>
      <xdr:rowOff>158690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0063"/>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158690</xdr:rowOff>
    </xdr:from>
    <xdr:to>
      <xdr:col>19</xdr:col>
      <xdr:colOff>177800</xdr:colOff>
      <xdr:row>37</xdr:row>
      <xdr:rowOff>25661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9440"/>
          <a:ext cx="889000" cy="2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14051</xdr:rowOff>
    </xdr:from>
    <xdr:to>
      <xdr:col>15</xdr:col>
      <xdr:colOff>50800</xdr:colOff>
      <xdr:row>37</xdr:row>
      <xdr:rowOff>25661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57701"/>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14051</xdr:rowOff>
    </xdr:from>
    <xdr:to>
      <xdr:col>10</xdr:col>
      <xdr:colOff>114300</xdr:colOff>
      <xdr:row>37</xdr:row>
      <xdr:rowOff>21024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7701"/>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58513</xdr:rowOff>
    </xdr:from>
    <xdr:to>
      <xdr:col>24</xdr:col>
      <xdr:colOff>114300</xdr:colOff>
      <xdr:row>35</xdr:row>
      <xdr:rowOff>160113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36940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107890</xdr:rowOff>
    </xdr:from>
    <xdr:to>
      <xdr:col>20</xdr:col>
      <xdr:colOff>38100</xdr:colOff>
      <xdr:row>36</xdr:row>
      <xdr:rowOff>38040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146311</xdr:rowOff>
    </xdr:from>
    <xdr:to>
      <xdr:col>15</xdr:col>
      <xdr:colOff>101600</xdr:colOff>
      <xdr:row>37</xdr:row>
      <xdr:rowOff>76461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92988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134701</xdr:rowOff>
    </xdr:from>
    <xdr:to>
      <xdr:col>10</xdr:col>
      <xdr:colOff>165100</xdr:colOff>
      <xdr:row>37</xdr:row>
      <xdr:rowOff>64851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81378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141674</xdr:rowOff>
    </xdr:from>
    <xdr:to>
      <xdr:col>6</xdr:col>
      <xdr:colOff>38100</xdr:colOff>
      <xdr:row>37</xdr:row>
      <xdr:rowOff>71824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88351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128891</xdr:rowOff>
    </xdr:from>
    <xdr:to>
      <xdr:col>24</xdr:col>
      <xdr:colOff>63500</xdr:colOff>
      <xdr:row>57</xdr:row>
      <xdr:rowOff>170626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01541"/>
          <a:ext cx="8382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155778</xdr:rowOff>
    </xdr:from>
    <xdr:to>
      <xdr:col>19</xdr:col>
      <xdr:colOff>177800</xdr:colOff>
      <xdr:row>57</xdr:row>
      <xdr:rowOff>170626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28428"/>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155778</xdr:rowOff>
    </xdr:from>
    <xdr:to>
      <xdr:col>15</xdr:col>
      <xdr:colOff>50800</xdr:colOff>
      <xdr:row>58</xdr:row>
      <xdr:rowOff>16245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8428"/>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133298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16245</xdr:rowOff>
    </xdr:from>
    <xdr:to>
      <xdr:col>10</xdr:col>
      <xdr:colOff>114300</xdr:colOff>
      <xdr:row>58</xdr:row>
      <xdr:rowOff>27621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0345"/>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166140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78091</xdr:rowOff>
    </xdr:from>
    <xdr:to>
      <xdr:col>24</xdr:col>
      <xdr:colOff>114300</xdr:colOff>
      <xdr:row>58</xdr:row>
      <xdr:rowOff>8241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164468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119826</xdr:rowOff>
    </xdr:from>
    <xdr:to>
      <xdr:col>20</xdr:col>
      <xdr:colOff>38100</xdr:colOff>
      <xdr:row>58</xdr:row>
      <xdr:rowOff>49976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41103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104978</xdr:rowOff>
    </xdr:from>
    <xdr:to>
      <xdr:col>15</xdr:col>
      <xdr:colOff>101600</xdr:colOff>
      <xdr:row>58</xdr:row>
      <xdr:rowOff>35128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26255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136895</xdr:rowOff>
    </xdr:from>
    <xdr:to>
      <xdr:col>10</xdr:col>
      <xdr:colOff>165100</xdr:colOff>
      <xdr:row>58</xdr:row>
      <xdr:rowOff>67045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58172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148271</xdr:rowOff>
    </xdr:from>
    <xdr:to>
      <xdr:col>6</xdr:col>
      <xdr:colOff>38100</xdr:colOff>
      <xdr:row>58</xdr:row>
      <xdr:rowOff>78421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112401</xdr:rowOff>
    </xdr:from>
    <xdr:to>
      <xdr:col>24</xdr:col>
      <xdr:colOff>63500</xdr:colOff>
      <xdr:row>78</xdr:row>
      <xdr:rowOff>147758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85501"/>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112401</xdr:rowOff>
    </xdr:from>
    <xdr:to>
      <xdr:col>19</xdr:col>
      <xdr:colOff>177800</xdr:colOff>
      <xdr:row>78</xdr:row>
      <xdr:rowOff>123089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85501"/>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123089</xdr:rowOff>
    </xdr:from>
    <xdr:to>
      <xdr:col>15</xdr:col>
      <xdr:colOff>50800</xdr:colOff>
      <xdr:row>78</xdr:row>
      <xdr:rowOff>149377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96189"/>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12273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149377</xdr:rowOff>
    </xdr:from>
    <xdr:to>
      <xdr:col>10</xdr:col>
      <xdr:colOff>114300</xdr:colOff>
      <xdr:row>79</xdr:row>
      <xdr:rowOff>1930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247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96958</xdr:rowOff>
    </xdr:from>
    <xdr:to>
      <xdr:col>24</xdr:col>
      <xdr:colOff>114300</xdr:colOff>
      <xdr:row>79</xdr:row>
      <xdr:rowOff>27108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61601</xdr:rowOff>
    </xdr:from>
    <xdr:to>
      <xdr:col>20</xdr:col>
      <xdr:colOff>38100</xdr:colOff>
      <xdr:row>78</xdr:row>
      <xdr:rowOff>163201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154328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72289</xdr:rowOff>
    </xdr:from>
    <xdr:to>
      <xdr:col>15</xdr:col>
      <xdr:colOff>101600</xdr:colOff>
      <xdr:row>79</xdr:row>
      <xdr:rowOff>2439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18966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98577</xdr:rowOff>
    </xdr:from>
    <xdr:to>
      <xdr:col>10</xdr:col>
      <xdr:colOff>165100</xdr:colOff>
      <xdr:row>79</xdr:row>
      <xdr:rowOff>28727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19854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122580</xdr:rowOff>
    </xdr:from>
    <xdr:to>
      <xdr:col>6</xdr:col>
      <xdr:colOff>38100</xdr:colOff>
      <xdr:row>79</xdr:row>
      <xdr:rowOff>52730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43857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25845</xdr:rowOff>
    </xdr:from>
    <xdr:to>
      <xdr:col>24</xdr:col>
      <xdr:colOff>63500</xdr:colOff>
      <xdr:row>98</xdr:row>
      <xdr:rowOff>113818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56495"/>
          <a:ext cx="8382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113818</xdr:rowOff>
    </xdr:from>
    <xdr:to>
      <xdr:col>19</xdr:col>
      <xdr:colOff>177800</xdr:colOff>
      <xdr:row>98</xdr:row>
      <xdr:rowOff>114591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1591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114591</xdr:rowOff>
    </xdr:from>
    <xdr:to>
      <xdr:col>15</xdr:col>
      <xdr:colOff>50800</xdr:colOff>
      <xdr:row>98</xdr:row>
      <xdr:rowOff>146089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669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146089</xdr:rowOff>
    </xdr:from>
    <xdr:to>
      <xdr:col>10</xdr:col>
      <xdr:colOff>114300</xdr:colOff>
      <xdr:row>98</xdr:row>
      <xdr:rowOff>148540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8189"/>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146495</xdr:rowOff>
    </xdr:from>
    <xdr:to>
      <xdr:col>24</xdr:col>
      <xdr:colOff>114300</xdr:colOff>
      <xdr:row>97</xdr:row>
      <xdr:rowOff>76645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124922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63018</xdr:rowOff>
    </xdr:from>
    <xdr:to>
      <xdr:col>20</xdr:col>
      <xdr:colOff>38100</xdr:colOff>
      <xdr:row>98</xdr:row>
      <xdr:rowOff>164618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155745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63791</xdr:rowOff>
    </xdr:from>
    <xdr:to>
      <xdr:col>15</xdr:col>
      <xdr:colOff>101600</xdr:colOff>
      <xdr:row>98</xdr:row>
      <xdr:rowOff>165391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95289</xdr:rowOff>
    </xdr:from>
    <xdr:to>
      <xdr:col>10</xdr:col>
      <xdr:colOff>165100</xdr:colOff>
      <xdr:row>99</xdr:row>
      <xdr:rowOff>25439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97740</xdr:rowOff>
    </xdr:from>
    <xdr:to>
      <xdr:col>6</xdr:col>
      <xdr:colOff>38100</xdr:colOff>
      <xdr:row>99</xdr:row>
      <xdr:rowOff>27890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19017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93614</xdr:rowOff>
    </xdr:from>
    <xdr:to>
      <xdr:col>55</xdr:col>
      <xdr:colOff>0</xdr:colOff>
      <xdr:row>36</xdr:row>
      <xdr:rowOff>15204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08564"/>
          <a:ext cx="838200" cy="77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93614</xdr:rowOff>
    </xdr:from>
    <xdr:to>
      <xdr:col>50</xdr:col>
      <xdr:colOff>114300</xdr:colOff>
      <xdr:row>36</xdr:row>
      <xdr:rowOff>125969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08564"/>
          <a:ext cx="889000" cy="88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125969</xdr:rowOff>
    </xdr:from>
    <xdr:to>
      <xdr:col>45</xdr:col>
      <xdr:colOff>177800</xdr:colOff>
      <xdr:row>36</xdr:row>
      <xdr:rowOff>155062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98169"/>
          <a:ext cx="889000" cy="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155062</xdr:rowOff>
    </xdr:from>
    <xdr:to>
      <xdr:col>41</xdr:col>
      <xdr:colOff>50800</xdr:colOff>
      <xdr:row>36</xdr:row>
      <xdr:rowOff>156952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27262"/>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135854</xdr:rowOff>
    </xdr:from>
    <xdr:to>
      <xdr:col>55</xdr:col>
      <xdr:colOff>50800</xdr:colOff>
      <xdr:row>36</xdr:row>
      <xdr:rowOff>66004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114281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42814</xdr:rowOff>
    </xdr:from>
    <xdr:to>
      <xdr:col>50</xdr:col>
      <xdr:colOff>165100</xdr:colOff>
      <xdr:row>31</xdr:row>
      <xdr:rowOff>144414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135541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5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75169</xdr:rowOff>
    </xdr:from>
    <xdr:to>
      <xdr:col>46</xdr:col>
      <xdr:colOff>38100</xdr:colOff>
      <xdr:row>37</xdr:row>
      <xdr:rowOff>5319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21846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104262</xdr:rowOff>
    </xdr:from>
    <xdr:to>
      <xdr:col>41</xdr:col>
      <xdr:colOff>101600</xdr:colOff>
      <xdr:row>37</xdr:row>
      <xdr:rowOff>34412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50939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106152</xdr:rowOff>
    </xdr:from>
    <xdr:to>
      <xdr:col>36</xdr:col>
      <xdr:colOff>165100</xdr:colOff>
      <xdr:row>37</xdr:row>
      <xdr:rowOff>36302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52829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162118</xdr:rowOff>
    </xdr:from>
    <xdr:to>
      <xdr:col>55</xdr:col>
      <xdr:colOff>0</xdr:colOff>
      <xdr:row>57</xdr:row>
      <xdr:rowOff>51033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63318"/>
          <a:ext cx="838200" cy="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51033</xdr:rowOff>
    </xdr:from>
    <xdr:to>
      <xdr:col>50</xdr:col>
      <xdr:colOff>114300</xdr:colOff>
      <xdr:row>57</xdr:row>
      <xdr:rowOff>88486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23683"/>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88486</xdr:rowOff>
    </xdr:from>
    <xdr:to>
      <xdr:col>45</xdr:col>
      <xdr:colOff>177800</xdr:colOff>
      <xdr:row>58</xdr:row>
      <xdr:rowOff>44549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61136"/>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150768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14618</xdr:rowOff>
    </xdr:from>
    <xdr:to>
      <xdr:col>41</xdr:col>
      <xdr:colOff>50800</xdr:colOff>
      <xdr:row>58</xdr:row>
      <xdr:rowOff>44549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58718"/>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37985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42359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111318</xdr:rowOff>
    </xdr:from>
    <xdr:to>
      <xdr:col>55</xdr:col>
      <xdr:colOff>50800</xdr:colOff>
      <xdr:row>57</xdr:row>
      <xdr:rowOff>41468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89745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233</xdr:rowOff>
    </xdr:from>
    <xdr:to>
      <xdr:col>50</xdr:col>
      <xdr:colOff>165100</xdr:colOff>
      <xdr:row>57</xdr:row>
      <xdr:rowOff>101833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92960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37686</xdr:rowOff>
    </xdr:from>
    <xdr:to>
      <xdr:col>46</xdr:col>
      <xdr:colOff>38100</xdr:colOff>
      <xdr:row>57</xdr:row>
      <xdr:rowOff>139286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130413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165199</xdr:rowOff>
    </xdr:from>
    <xdr:to>
      <xdr:col>41</xdr:col>
      <xdr:colOff>101600</xdr:colOff>
      <xdr:row>58</xdr:row>
      <xdr:rowOff>95349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3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86476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135268</xdr:rowOff>
    </xdr:from>
    <xdr:to>
      <xdr:col>36</xdr:col>
      <xdr:colOff>165100</xdr:colOff>
      <xdr:row>58</xdr:row>
      <xdr:rowOff>65418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56545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47219</xdr:rowOff>
    </xdr:from>
    <xdr:to>
      <xdr:col>55</xdr:col>
      <xdr:colOff>0</xdr:colOff>
      <xdr:row>78</xdr:row>
      <xdr:rowOff>3366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48869"/>
          <a:ext cx="838200" cy="1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47219</xdr:rowOff>
    </xdr:from>
    <xdr:to>
      <xdr:col>50</xdr:col>
      <xdr:colOff>114300</xdr:colOff>
      <xdr:row>78</xdr:row>
      <xdr:rowOff>56807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48869"/>
          <a:ext cx="889000" cy="1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56807</xdr:rowOff>
    </xdr:from>
    <xdr:to>
      <xdr:col>45</xdr:col>
      <xdr:colOff>177800</xdr:colOff>
      <xdr:row>78</xdr:row>
      <xdr:rowOff>72250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29907"/>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72250</xdr:rowOff>
    </xdr:from>
    <xdr:to>
      <xdr:col>41</xdr:col>
      <xdr:colOff>50800</xdr:colOff>
      <xdr:row>78</xdr:row>
      <xdr:rowOff>137731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45350"/>
          <a:ext cx="889000" cy="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124016</xdr:rowOff>
    </xdr:from>
    <xdr:to>
      <xdr:col>55</xdr:col>
      <xdr:colOff>50800</xdr:colOff>
      <xdr:row>78</xdr:row>
      <xdr:rowOff>54166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102443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167869</xdr:rowOff>
    </xdr:from>
    <xdr:to>
      <xdr:col>50</xdr:col>
      <xdr:colOff>165100</xdr:colOff>
      <xdr:row>77</xdr:row>
      <xdr:rowOff>98019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114546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6007</xdr:rowOff>
    </xdr:from>
    <xdr:to>
      <xdr:col>46</xdr:col>
      <xdr:colOff>38100</xdr:colOff>
      <xdr:row>78</xdr:row>
      <xdr:rowOff>107607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98734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21450</xdr:rowOff>
    </xdr:from>
    <xdr:to>
      <xdr:col>41</xdr:col>
      <xdr:colOff>101600</xdr:colOff>
      <xdr:row>78</xdr:row>
      <xdr:rowOff>123050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114177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86931</xdr:rowOff>
    </xdr:from>
    <xdr:to>
      <xdr:col>36</xdr:col>
      <xdr:colOff>165100</xdr:colOff>
      <xdr:row>79</xdr:row>
      <xdr:rowOff>17081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8208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5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157370</xdr:rowOff>
    </xdr:from>
    <xdr:to>
      <xdr:col>55</xdr:col>
      <xdr:colOff>0</xdr:colOff>
      <xdr:row>98</xdr:row>
      <xdr:rowOff>119842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88020"/>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116139</xdr:rowOff>
    </xdr:from>
    <xdr:to>
      <xdr:col>50</xdr:col>
      <xdr:colOff>114300</xdr:colOff>
      <xdr:row>98</xdr:row>
      <xdr:rowOff>119842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18239"/>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116139</xdr:rowOff>
    </xdr:from>
    <xdr:to>
      <xdr:col>45</xdr:col>
      <xdr:colOff>177800</xdr:colOff>
      <xdr:row>98</xdr:row>
      <xdr:rowOff>162728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18239"/>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17746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126236</xdr:rowOff>
    </xdr:from>
    <xdr:to>
      <xdr:col>41</xdr:col>
      <xdr:colOff>50800</xdr:colOff>
      <xdr:row>98</xdr:row>
      <xdr:rowOff>162728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28336"/>
          <a:ext cx="889000" cy="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73097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106570</xdr:rowOff>
    </xdr:from>
    <xdr:to>
      <xdr:col>55</xdr:col>
      <xdr:colOff>50800</xdr:colOff>
      <xdr:row>98</xdr:row>
      <xdr:rowOff>36720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84997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69042</xdr:rowOff>
    </xdr:from>
    <xdr:to>
      <xdr:col>50</xdr:col>
      <xdr:colOff>165100</xdr:colOff>
      <xdr:row>98</xdr:row>
      <xdr:rowOff>170642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161769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65339</xdr:rowOff>
    </xdr:from>
    <xdr:to>
      <xdr:col>46</xdr:col>
      <xdr:colOff>38100</xdr:colOff>
      <xdr:row>98</xdr:row>
      <xdr:rowOff>166939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111928</xdr:rowOff>
    </xdr:from>
    <xdr:to>
      <xdr:col>41</xdr:col>
      <xdr:colOff>101600</xdr:colOff>
      <xdr:row>99</xdr:row>
      <xdr:rowOff>42078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9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33205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70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75436</xdr:rowOff>
    </xdr:from>
    <xdr:to>
      <xdr:col>36</xdr:col>
      <xdr:colOff>165100</xdr:colOff>
      <xdr:row>99</xdr:row>
      <xdr:rowOff>5586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32324</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547424"/>
          <a:ext cx="838200" cy="2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90355</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76905"/>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152973</xdr:rowOff>
    </xdr:from>
    <xdr:to>
      <xdr:col>85</xdr:col>
      <xdr:colOff>177800</xdr:colOff>
      <xdr:row>38</xdr:row>
      <xdr:rowOff>83124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96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4400</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4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39555</xdr:rowOff>
    </xdr:from>
    <xdr:to>
      <xdr:col>67</xdr:col>
      <xdr:colOff>101600</xdr:colOff>
      <xdr:row>39</xdr:row>
      <xdr:rowOff>141155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132282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11481</xdr:rowOff>
    </xdr:from>
    <xdr:to>
      <xdr:col>85</xdr:col>
      <xdr:colOff>127000</xdr:colOff>
      <xdr:row>76</xdr:row>
      <xdr:rowOff>51118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41681"/>
          <a:ext cx="8382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139014</xdr:rowOff>
    </xdr:from>
    <xdr:to>
      <xdr:col>81</xdr:col>
      <xdr:colOff>50800</xdr:colOff>
      <xdr:row>76</xdr:row>
      <xdr:rowOff>11481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997764"/>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83236</xdr:rowOff>
    </xdr:from>
    <xdr:to>
      <xdr:col>76</xdr:col>
      <xdr:colOff>114300</xdr:colOff>
      <xdr:row>75</xdr:row>
      <xdr:rowOff>139014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94198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77877</xdr:rowOff>
    </xdr:from>
    <xdr:to>
      <xdr:col>71</xdr:col>
      <xdr:colOff>177800</xdr:colOff>
      <xdr:row>75</xdr:row>
      <xdr:rowOff>83236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3662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318</xdr:rowOff>
    </xdr:from>
    <xdr:to>
      <xdr:col>85</xdr:col>
      <xdr:colOff>177800</xdr:colOff>
      <xdr:row>76</xdr:row>
      <xdr:rowOff>101918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150195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132131</xdr:rowOff>
    </xdr:from>
    <xdr:to>
      <xdr:col>81</xdr:col>
      <xdr:colOff>101600</xdr:colOff>
      <xdr:row>76</xdr:row>
      <xdr:rowOff>62281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53408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88214</xdr:rowOff>
    </xdr:from>
    <xdr:to>
      <xdr:col>76</xdr:col>
      <xdr:colOff>165100</xdr:colOff>
      <xdr:row>76</xdr:row>
      <xdr:rowOff>18365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4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34891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32436</xdr:rowOff>
    </xdr:from>
    <xdr:to>
      <xdr:col>72</xdr:col>
      <xdr:colOff>38100</xdr:colOff>
      <xdr:row>75</xdr:row>
      <xdr:rowOff>134036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150563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27077</xdr:rowOff>
    </xdr:from>
    <xdr:to>
      <xdr:col>67</xdr:col>
      <xdr:colOff>101600</xdr:colOff>
      <xdr:row>75</xdr:row>
      <xdr:rowOff>128677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145204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96838</xdr:rowOff>
    </xdr:from>
    <xdr:to>
      <xdr:col>85</xdr:col>
      <xdr:colOff>127000</xdr:colOff>
      <xdr:row>98</xdr:row>
      <xdr:rowOff>137795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27488"/>
          <a:ext cx="8382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92418</xdr:rowOff>
    </xdr:from>
    <xdr:to>
      <xdr:col>81</xdr:col>
      <xdr:colOff>50800</xdr:colOff>
      <xdr:row>98</xdr:row>
      <xdr:rowOff>137795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89451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92418</xdr:rowOff>
    </xdr:from>
    <xdr:to>
      <xdr:col>76</xdr:col>
      <xdr:colOff>114300</xdr:colOff>
      <xdr:row>98</xdr:row>
      <xdr:rowOff>129363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94518"/>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109338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84226</xdr:rowOff>
    </xdr:from>
    <xdr:to>
      <xdr:col>71</xdr:col>
      <xdr:colOff>177800</xdr:colOff>
      <xdr:row>98</xdr:row>
      <xdr:rowOff>129363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86326"/>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129939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46038</xdr:rowOff>
    </xdr:from>
    <xdr:to>
      <xdr:col>85</xdr:col>
      <xdr:colOff>177800</xdr:colOff>
      <xdr:row>97</xdr:row>
      <xdr:rowOff>147638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24465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86995</xdr:rowOff>
    </xdr:from>
    <xdr:to>
      <xdr:col>81</xdr:col>
      <xdr:colOff>101600</xdr:colOff>
      <xdr:row>99</xdr:row>
      <xdr:rowOff>17145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8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41618</xdr:rowOff>
    </xdr:from>
    <xdr:to>
      <xdr:col>76</xdr:col>
      <xdr:colOff>165100</xdr:colOff>
      <xdr:row>98</xdr:row>
      <xdr:rowOff>143218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134345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78563</xdr:rowOff>
    </xdr:from>
    <xdr:to>
      <xdr:col>72</xdr:col>
      <xdr:colOff>38100</xdr:colOff>
      <xdr:row>99</xdr:row>
      <xdr:rowOff>8713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171290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33426</xdr:rowOff>
    </xdr:from>
    <xdr:to>
      <xdr:col>67</xdr:col>
      <xdr:colOff>101600</xdr:colOff>
      <xdr:row>98</xdr:row>
      <xdr:rowOff>135026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126153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15270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25061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95085</xdr:rowOff>
    </xdr:from>
    <xdr:to>
      <xdr:col>116</xdr:col>
      <xdr:colOff>63500</xdr:colOff>
      <xdr:row>56</xdr:row>
      <xdr:rowOff>12408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353385"/>
          <a:ext cx="8382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95085</xdr:rowOff>
    </xdr:from>
    <xdr:to>
      <xdr:col>111</xdr:col>
      <xdr:colOff>177800</xdr:colOff>
      <xdr:row>57</xdr:row>
      <xdr:rowOff>34506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353385"/>
          <a:ext cx="8890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77788</xdr:rowOff>
    </xdr:from>
    <xdr:to>
      <xdr:col>107</xdr:col>
      <xdr:colOff>50800</xdr:colOff>
      <xdr:row>57</xdr:row>
      <xdr:rowOff>34506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678988"/>
          <a:ext cx="889000" cy="1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34277</xdr:rowOff>
    </xdr:from>
    <xdr:to>
      <xdr:col>102</xdr:col>
      <xdr:colOff>114300</xdr:colOff>
      <xdr:row>56</xdr:row>
      <xdr:rowOff>77788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464027"/>
          <a:ext cx="889000" cy="2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133058</xdr:rowOff>
    </xdr:from>
    <xdr:to>
      <xdr:col>116</xdr:col>
      <xdr:colOff>114300</xdr:colOff>
      <xdr:row>56</xdr:row>
      <xdr:rowOff>63208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5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155935</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4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44285</xdr:rowOff>
    </xdr:from>
    <xdr:to>
      <xdr:col>112</xdr:col>
      <xdr:colOff>38100</xdr:colOff>
      <xdr:row>54</xdr:row>
      <xdr:rowOff>145885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3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162412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0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155156</xdr:rowOff>
    </xdr:from>
    <xdr:to>
      <xdr:col>107</xdr:col>
      <xdr:colOff>101600</xdr:colOff>
      <xdr:row>57</xdr:row>
      <xdr:rowOff>85306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7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26988</xdr:rowOff>
    </xdr:from>
    <xdr:to>
      <xdr:col>102</xdr:col>
      <xdr:colOff>165100</xdr:colOff>
      <xdr:row>56</xdr:row>
      <xdr:rowOff>128588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145115</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154927</xdr:rowOff>
    </xdr:from>
    <xdr:to>
      <xdr:col>98</xdr:col>
      <xdr:colOff>38100</xdr:colOff>
      <xdr:row>55</xdr:row>
      <xdr:rowOff>85077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4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101604</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1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65633</xdr:rowOff>
    </xdr:from>
    <xdr:to>
      <xdr:col>116</xdr:col>
      <xdr:colOff>63500</xdr:colOff>
      <xdr:row>77</xdr:row>
      <xdr:rowOff>68187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67283"/>
          <a:ext cx="8382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68187</xdr:rowOff>
    </xdr:from>
    <xdr:to>
      <xdr:col>111</xdr:col>
      <xdr:colOff>177800</xdr:colOff>
      <xdr:row>77</xdr:row>
      <xdr:rowOff>88609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6983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88609</xdr:rowOff>
    </xdr:from>
    <xdr:to>
      <xdr:col>107</xdr:col>
      <xdr:colOff>50800</xdr:colOff>
      <xdr:row>77</xdr:row>
      <xdr:rowOff>98743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902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63390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98743</xdr:rowOff>
    </xdr:from>
    <xdr:to>
      <xdr:col>102</xdr:col>
      <xdr:colOff>114300</xdr:colOff>
      <xdr:row>77</xdr:row>
      <xdr:rowOff>118630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00393"/>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38301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32052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14833</xdr:rowOff>
    </xdr:from>
    <xdr:to>
      <xdr:col>116</xdr:col>
      <xdr:colOff>114300</xdr:colOff>
      <xdr:row>77</xdr:row>
      <xdr:rowOff>116433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164710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17387</xdr:rowOff>
    </xdr:from>
    <xdr:to>
      <xdr:col>112</xdr:col>
      <xdr:colOff>38100</xdr:colOff>
      <xdr:row>77</xdr:row>
      <xdr:rowOff>118987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110114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37809</xdr:rowOff>
    </xdr:from>
    <xdr:to>
      <xdr:col>107</xdr:col>
      <xdr:colOff>101600</xdr:colOff>
      <xdr:row>77</xdr:row>
      <xdr:rowOff>139409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130536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47943</xdr:rowOff>
    </xdr:from>
    <xdr:to>
      <xdr:col>102</xdr:col>
      <xdr:colOff>165100</xdr:colOff>
      <xdr:row>77</xdr:row>
      <xdr:rowOff>149543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140670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67830</xdr:rowOff>
    </xdr:from>
    <xdr:to>
      <xdr:col>98</xdr:col>
      <xdr:colOff>38100</xdr:colOff>
      <xdr:row>77</xdr:row>
      <xdr:rowOff>169430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160557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人件費：類似団体の平均値を下回っているが、今後も引き続き、適正な職員数の管理により人件費の削減に努める。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補助費等：市制度資金保証料補給金や私立幼稚園施設型給付費負担金の減などにより、前年度比で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、類似団体の平均値を下回っている。補助費等の抑制に向けては引き続き、補助金負担金の見直しを定期的（３年に１回）に行うなど、補助事業としての妥当性や補助額等を検証していく。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類似団体の平均値を下回っているが、今後も引き続き、キャップ制の徹底による地方債残高の抑制を図るとともに、事業の緊急性や優先度のほか、後年度の財政負担の影響等を十分検討したうえで、市債の適正な発行と管理を行い、健全財政の維持に努める。</a:t>
          </a:r>
          <a:endParaRPr lang="ja-JP" altLang="ja-JP" sz="1400">
            <a:effectLst/>
          </a:endParaRPr>
        </a:p>
        <a:p>
          <a:r>
            <a:rPr kumimoji="1" lang="ja-JP" altLang="ja-JP" sz="1100">
              <a:solidFill>
                <a:schemeClr val="dk1"/>
              </a:solidFill>
              <a:effectLst/>
              <a:latin typeface="+mn-lt"/>
              <a:ea typeface="+mn-ea"/>
              <a:cs typeface="+mn-cs"/>
            </a:rPr>
            <a:t>貸付金：市内企業に対する市制度資金の貸付（預託金）を実施していることから、類似団体や全国の平均値を大きく上回っている。</a:t>
          </a:r>
          <a:endParaRPr lang="ja-JP" altLang="ja-JP" sz="1400">
            <a:effectLst/>
          </a:endParaRPr>
        </a:p>
        <a:p>
          <a:r>
            <a:rPr kumimoji="1" lang="ja-JP" altLang="ja-JP" sz="1100">
              <a:solidFill>
                <a:schemeClr val="dk1"/>
              </a:solidFill>
              <a:effectLst/>
              <a:latin typeface="+mn-lt"/>
              <a:ea typeface="+mn-ea"/>
              <a:cs typeface="+mn-cs"/>
            </a:rPr>
            <a:t>維持補修費及び普通建設事業費：公共施設やインフラ施設等の老朽化対策に要する経費等が増加していることから、公共施設等総合管理計画を推進し適正管理に努める。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48,095
47,367
85.10
23,960,544
22,936,882
825,342
12,678,978
22,871,355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155702</xdr:rowOff>
    </xdr:from>
    <xdr:to>
      <xdr:col>24</xdr:col>
      <xdr:colOff>63500</xdr:colOff>
      <xdr:row>37</xdr:row>
      <xdr:rowOff>168439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99352"/>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168439</xdr:rowOff>
    </xdr:from>
    <xdr:to>
      <xdr:col>19</xdr:col>
      <xdr:colOff>177800</xdr:colOff>
      <xdr:row>38</xdr:row>
      <xdr:rowOff>37810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208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37810</xdr:rowOff>
    </xdr:from>
    <xdr:to>
      <xdr:col>15</xdr:col>
      <xdr:colOff>50800</xdr:colOff>
      <xdr:row>38</xdr:row>
      <xdr:rowOff>86142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52910"/>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24747</xdr:rowOff>
    </xdr:from>
    <xdr:to>
      <xdr:col>10</xdr:col>
      <xdr:colOff>114300</xdr:colOff>
      <xdr:row>38</xdr:row>
      <xdr:rowOff>86142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3984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104902</xdr:rowOff>
    </xdr:from>
    <xdr:to>
      <xdr:col>24</xdr:col>
      <xdr:colOff>114300</xdr:colOff>
      <xdr:row>38</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83329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117638</xdr:rowOff>
    </xdr:from>
    <xdr:to>
      <xdr:col>20</xdr:col>
      <xdr:colOff>38100</xdr:colOff>
      <xdr:row>38</xdr:row>
      <xdr:rowOff>47788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38916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158460</xdr:rowOff>
    </xdr:from>
    <xdr:to>
      <xdr:col>15</xdr:col>
      <xdr:colOff>101600</xdr:colOff>
      <xdr:row>38</xdr:row>
      <xdr:rowOff>88610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105137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7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35342</xdr:rowOff>
    </xdr:from>
    <xdr:to>
      <xdr:col>10</xdr:col>
      <xdr:colOff>165100</xdr:colOff>
      <xdr:row>38</xdr:row>
      <xdr:rowOff>136942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153469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145397</xdr:rowOff>
    </xdr:from>
    <xdr:to>
      <xdr:col>6</xdr:col>
      <xdr:colOff>38100</xdr:colOff>
      <xdr:row>38</xdr:row>
      <xdr:rowOff>75547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92074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9909</xdr:rowOff>
    </xdr:from>
    <xdr:to>
      <xdr:col>24</xdr:col>
      <xdr:colOff>63500</xdr:colOff>
      <xdr:row>58</xdr:row>
      <xdr:rowOff>118852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439659"/>
          <a:ext cx="838200" cy="6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9909</xdr:rowOff>
    </xdr:from>
    <xdr:to>
      <xdr:col>19</xdr:col>
      <xdr:colOff>177800</xdr:colOff>
      <xdr:row>59</xdr:row>
      <xdr:rowOff>81529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439659"/>
          <a:ext cx="889000" cy="7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81529</xdr:rowOff>
    </xdr:from>
    <xdr:to>
      <xdr:col>15</xdr:col>
      <xdr:colOff>50800</xdr:colOff>
      <xdr:row>59</xdr:row>
      <xdr:rowOff>100876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97079"/>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25031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76096</xdr:rowOff>
    </xdr:from>
    <xdr:to>
      <xdr:col>10</xdr:col>
      <xdr:colOff>114300</xdr:colOff>
      <xdr:row>59</xdr:row>
      <xdr:rowOff>100876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91646"/>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35684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68052</xdr:rowOff>
    </xdr:from>
    <xdr:to>
      <xdr:col>24</xdr:col>
      <xdr:colOff>114300</xdr:colOff>
      <xdr:row>58</xdr:row>
      <xdr:rowOff>169652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46479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130559</xdr:rowOff>
    </xdr:from>
    <xdr:to>
      <xdr:col>20</xdr:col>
      <xdr:colOff>38100</xdr:colOff>
      <xdr:row>55</xdr:row>
      <xdr:rowOff>60709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51836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8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30729</xdr:rowOff>
    </xdr:from>
    <xdr:to>
      <xdr:col>15</xdr:col>
      <xdr:colOff>101600</xdr:colOff>
      <xdr:row>59</xdr:row>
      <xdr:rowOff>132329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123456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50076</xdr:rowOff>
    </xdr:from>
    <xdr:to>
      <xdr:col>10</xdr:col>
      <xdr:colOff>165100</xdr:colOff>
      <xdr:row>59</xdr:row>
      <xdr:rowOff>151676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142803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25296</xdr:rowOff>
    </xdr:from>
    <xdr:to>
      <xdr:col>6</xdr:col>
      <xdr:colOff>38100</xdr:colOff>
      <xdr:row>59</xdr:row>
      <xdr:rowOff>126896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118023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79555</xdr:rowOff>
    </xdr:from>
    <xdr:to>
      <xdr:col>24</xdr:col>
      <xdr:colOff>63500</xdr:colOff>
      <xdr:row>77</xdr:row>
      <xdr:rowOff>35764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09755"/>
          <a:ext cx="838200" cy="1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35764</xdr:rowOff>
    </xdr:from>
    <xdr:to>
      <xdr:col>19</xdr:col>
      <xdr:colOff>177800</xdr:colOff>
      <xdr:row>77</xdr:row>
      <xdr:rowOff>78420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37414"/>
          <a:ext cx="889000" cy="4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78420</xdr:rowOff>
    </xdr:from>
    <xdr:to>
      <xdr:col>15</xdr:col>
      <xdr:colOff>50800</xdr:colOff>
      <xdr:row>77</xdr:row>
      <xdr:rowOff>164092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80070"/>
          <a:ext cx="889000" cy="8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128071</xdr:rowOff>
    </xdr:from>
    <xdr:to>
      <xdr:col>10</xdr:col>
      <xdr:colOff>114300</xdr:colOff>
      <xdr:row>77</xdr:row>
      <xdr:rowOff>164092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2972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28755</xdr:rowOff>
    </xdr:from>
    <xdr:to>
      <xdr:col>24</xdr:col>
      <xdr:colOff>114300</xdr:colOff>
      <xdr:row>76</xdr:row>
      <xdr:rowOff>130355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7182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3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156414</xdr:rowOff>
    </xdr:from>
    <xdr:to>
      <xdr:col>20</xdr:col>
      <xdr:colOff>38100</xdr:colOff>
      <xdr:row>77</xdr:row>
      <xdr:rowOff>86564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77691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7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27620</xdr:rowOff>
    </xdr:from>
    <xdr:to>
      <xdr:col>15</xdr:col>
      <xdr:colOff>101600</xdr:colOff>
      <xdr:row>77</xdr:row>
      <xdr:rowOff>129220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120347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2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113292</xdr:rowOff>
    </xdr:from>
    <xdr:to>
      <xdr:col>10</xdr:col>
      <xdr:colOff>165100</xdr:colOff>
      <xdr:row>78</xdr:row>
      <xdr:rowOff>43442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0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77271</xdr:rowOff>
    </xdr:from>
    <xdr:to>
      <xdr:col>6</xdr:col>
      <xdr:colOff>38100</xdr:colOff>
      <xdr:row>78</xdr:row>
      <xdr:rowOff>7421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7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34785</xdr:rowOff>
    </xdr:from>
    <xdr:to>
      <xdr:col>24</xdr:col>
      <xdr:colOff>63500</xdr:colOff>
      <xdr:row>98</xdr:row>
      <xdr:rowOff>146089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36885"/>
          <a:ext cx="838200" cy="1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146089</xdr:rowOff>
    </xdr:from>
    <xdr:to>
      <xdr:col>19</xdr:col>
      <xdr:colOff>177800</xdr:colOff>
      <xdr:row>99</xdr:row>
      <xdr:rowOff>68974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48189"/>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68974</xdr:rowOff>
    </xdr:from>
    <xdr:to>
      <xdr:col>15</xdr:col>
      <xdr:colOff>50800</xdr:colOff>
      <xdr:row>99</xdr:row>
      <xdr:rowOff>87351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42524"/>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64833</xdr:rowOff>
    </xdr:from>
    <xdr:to>
      <xdr:col>10</xdr:col>
      <xdr:colOff>114300</xdr:colOff>
      <xdr:row>99</xdr:row>
      <xdr:rowOff>87351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38383"/>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155435</xdr:rowOff>
    </xdr:from>
    <xdr:to>
      <xdr:col>24</xdr:col>
      <xdr:colOff>114300</xdr:colOff>
      <xdr:row>98</xdr:row>
      <xdr:rowOff>85585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133862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95289</xdr:rowOff>
    </xdr:from>
    <xdr:to>
      <xdr:col>20</xdr:col>
      <xdr:colOff>38100</xdr:colOff>
      <xdr:row>99</xdr:row>
      <xdr:rowOff>25439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16566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18174</xdr:rowOff>
    </xdr:from>
    <xdr:to>
      <xdr:col>15</xdr:col>
      <xdr:colOff>101600</xdr:colOff>
      <xdr:row>99</xdr:row>
      <xdr:rowOff>119774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110901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36551</xdr:rowOff>
    </xdr:from>
    <xdr:to>
      <xdr:col>10</xdr:col>
      <xdr:colOff>165100</xdr:colOff>
      <xdr:row>99</xdr:row>
      <xdr:rowOff>138151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129278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1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14033</xdr:rowOff>
    </xdr:from>
    <xdr:to>
      <xdr:col>6</xdr:col>
      <xdr:colOff>38100</xdr:colOff>
      <xdr:row>99</xdr:row>
      <xdr:rowOff>115633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106760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8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68148</xdr:rowOff>
    </xdr:from>
    <xdr:to>
      <xdr:col>55</xdr:col>
      <xdr:colOff>0</xdr:colOff>
      <xdr:row>36</xdr:row>
      <xdr:rowOff>88722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4034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88722</xdr:rowOff>
    </xdr:from>
    <xdr:to>
      <xdr:col>50</xdr:col>
      <xdr:colOff>114300</xdr:colOff>
      <xdr:row>36</xdr:row>
      <xdr:rowOff>120040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6092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120040</xdr:rowOff>
    </xdr:from>
    <xdr:to>
      <xdr:col>45</xdr:col>
      <xdr:colOff>177800</xdr:colOff>
      <xdr:row>36</xdr:row>
      <xdr:rowOff>131699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9224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41267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101981</xdr:rowOff>
    </xdr:from>
    <xdr:to>
      <xdr:col>41</xdr:col>
      <xdr:colOff>50800</xdr:colOff>
      <xdr:row>36</xdr:row>
      <xdr:rowOff>131699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7418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24121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19321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17348</xdr:rowOff>
    </xdr:from>
    <xdr:to>
      <xdr:col>55</xdr:col>
      <xdr:colOff>50800</xdr:colOff>
      <xdr:row>36</xdr:row>
      <xdr:rowOff>118948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40225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4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37922</xdr:rowOff>
    </xdr:from>
    <xdr:to>
      <xdr:col>50</xdr:col>
      <xdr:colOff>165100</xdr:colOff>
      <xdr:row>36</xdr:row>
      <xdr:rowOff>139522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156049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8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69240</xdr:rowOff>
    </xdr:from>
    <xdr:to>
      <xdr:col>46</xdr:col>
      <xdr:colOff>38100</xdr:colOff>
      <xdr:row>36</xdr:row>
      <xdr:rowOff>170840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15917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80899</xdr:rowOff>
    </xdr:from>
    <xdr:to>
      <xdr:col>41</xdr:col>
      <xdr:colOff>101600</xdr:colOff>
      <xdr:row>37</xdr:row>
      <xdr:rowOff>11049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27576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51181</xdr:rowOff>
    </xdr:from>
    <xdr:to>
      <xdr:col>36</xdr:col>
      <xdr:colOff>165100</xdr:colOff>
      <xdr:row>36</xdr:row>
      <xdr:rowOff>152781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169308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25857</xdr:rowOff>
    </xdr:from>
    <xdr:to>
      <xdr:col>55</xdr:col>
      <xdr:colOff>0</xdr:colOff>
      <xdr:row>58</xdr:row>
      <xdr:rowOff>37378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6995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25857</xdr:rowOff>
    </xdr:from>
    <xdr:to>
      <xdr:col>50</xdr:col>
      <xdr:colOff>114300</xdr:colOff>
      <xdr:row>58</xdr:row>
      <xdr:rowOff>46682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9957"/>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40762</xdr:rowOff>
    </xdr:from>
    <xdr:to>
      <xdr:col>45</xdr:col>
      <xdr:colOff>177800</xdr:colOff>
      <xdr:row>58</xdr:row>
      <xdr:rowOff>46682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4862"/>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37630</xdr:rowOff>
    </xdr:from>
    <xdr:to>
      <xdr:col>41</xdr:col>
      <xdr:colOff>50800</xdr:colOff>
      <xdr:row>58</xdr:row>
      <xdr:rowOff>40762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173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158028</xdr:rowOff>
    </xdr:from>
    <xdr:to>
      <xdr:col>55</xdr:col>
      <xdr:colOff>50800</xdr:colOff>
      <xdr:row>58</xdr:row>
      <xdr:rowOff>88178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72955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146507</xdr:rowOff>
    </xdr:from>
    <xdr:to>
      <xdr:col>50</xdr:col>
      <xdr:colOff>165100</xdr:colOff>
      <xdr:row>58</xdr:row>
      <xdr:rowOff>76657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67784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167332</xdr:rowOff>
    </xdr:from>
    <xdr:to>
      <xdr:col>46</xdr:col>
      <xdr:colOff>38100</xdr:colOff>
      <xdr:row>58</xdr:row>
      <xdr:rowOff>97482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88609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3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161412</xdr:rowOff>
    </xdr:from>
    <xdr:to>
      <xdr:col>41</xdr:col>
      <xdr:colOff>101600</xdr:colOff>
      <xdr:row>58</xdr:row>
      <xdr:rowOff>91562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82689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2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158280</xdr:rowOff>
    </xdr:from>
    <xdr:to>
      <xdr:col>36</xdr:col>
      <xdr:colOff>165100</xdr:colOff>
      <xdr:row>58</xdr:row>
      <xdr:rowOff>88430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79557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119858</xdr:rowOff>
    </xdr:from>
    <xdr:to>
      <xdr:col>55</xdr:col>
      <xdr:colOff>0</xdr:colOff>
      <xdr:row>73</xdr:row>
      <xdr:rowOff>9215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292808"/>
          <a:ext cx="8382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119858</xdr:rowOff>
    </xdr:from>
    <xdr:to>
      <xdr:col>50</xdr:col>
      <xdr:colOff>114300</xdr:colOff>
      <xdr:row>74</xdr:row>
      <xdr:rowOff>108359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292808"/>
          <a:ext cx="889000" cy="5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47528</xdr:rowOff>
    </xdr:from>
    <xdr:to>
      <xdr:col>45</xdr:col>
      <xdr:colOff>177800</xdr:colOff>
      <xdr:row>74</xdr:row>
      <xdr:rowOff>108359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34828"/>
          <a:ext cx="889000" cy="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94277</xdr:rowOff>
    </xdr:from>
    <xdr:to>
      <xdr:col>41</xdr:col>
      <xdr:colOff>50800</xdr:colOff>
      <xdr:row>74</xdr:row>
      <xdr:rowOff>47528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610127"/>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129865</xdr:rowOff>
    </xdr:from>
    <xdr:to>
      <xdr:col>55</xdr:col>
      <xdr:colOff>50800</xdr:colOff>
      <xdr:row>73</xdr:row>
      <xdr:rowOff>60015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152742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2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69058</xdr:rowOff>
    </xdr:from>
    <xdr:to>
      <xdr:col>50</xdr:col>
      <xdr:colOff>165100</xdr:colOff>
      <xdr:row>71</xdr:row>
      <xdr:rowOff>170658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2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15735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0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57559</xdr:rowOff>
    </xdr:from>
    <xdr:to>
      <xdr:col>46</xdr:col>
      <xdr:colOff>38100</xdr:colOff>
      <xdr:row>74</xdr:row>
      <xdr:rowOff>159159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4236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168178</xdr:rowOff>
    </xdr:from>
    <xdr:to>
      <xdr:col>41</xdr:col>
      <xdr:colOff>101600</xdr:colOff>
      <xdr:row>74</xdr:row>
      <xdr:rowOff>98328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114855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43477</xdr:rowOff>
    </xdr:from>
    <xdr:to>
      <xdr:col>36</xdr:col>
      <xdr:colOff>165100</xdr:colOff>
      <xdr:row>73</xdr:row>
      <xdr:rowOff>145077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5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161604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3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61274</xdr:rowOff>
    </xdr:from>
    <xdr:to>
      <xdr:col>55</xdr:col>
      <xdr:colOff>0</xdr:colOff>
      <xdr:row>97</xdr:row>
      <xdr:rowOff>105311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91924"/>
          <a:ext cx="8382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105311</xdr:rowOff>
    </xdr:from>
    <xdr:to>
      <xdr:col>50</xdr:col>
      <xdr:colOff>114300</xdr:colOff>
      <xdr:row>97</xdr:row>
      <xdr:rowOff>153203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35961"/>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153203</xdr:rowOff>
    </xdr:from>
    <xdr:to>
      <xdr:col>45</xdr:col>
      <xdr:colOff>177800</xdr:colOff>
      <xdr:row>98</xdr:row>
      <xdr:rowOff>18624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83853"/>
          <a:ext cx="8890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117400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18624</xdr:rowOff>
    </xdr:from>
    <xdr:to>
      <xdr:col>41</xdr:col>
      <xdr:colOff>50800</xdr:colOff>
      <xdr:row>98</xdr:row>
      <xdr:rowOff>135961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20724"/>
          <a:ext cx="8890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124421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104762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10474</xdr:rowOff>
    </xdr:from>
    <xdr:to>
      <xdr:col>55</xdr:col>
      <xdr:colOff>50800</xdr:colOff>
      <xdr:row>97</xdr:row>
      <xdr:rowOff>112074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160351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54511</xdr:rowOff>
    </xdr:from>
    <xdr:to>
      <xdr:col>50</xdr:col>
      <xdr:colOff>165100</xdr:colOff>
      <xdr:row>97</xdr:row>
      <xdr:rowOff>156111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147238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102403</xdr:rowOff>
    </xdr:from>
    <xdr:to>
      <xdr:col>46</xdr:col>
      <xdr:colOff>38100</xdr:colOff>
      <xdr:row>98</xdr:row>
      <xdr:rowOff>32553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23680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139274</xdr:rowOff>
    </xdr:from>
    <xdr:to>
      <xdr:col>41</xdr:col>
      <xdr:colOff>101600</xdr:colOff>
      <xdr:row>98</xdr:row>
      <xdr:rowOff>69424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60551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85161</xdr:rowOff>
    </xdr:from>
    <xdr:to>
      <xdr:col>36</xdr:col>
      <xdr:colOff>165100</xdr:colOff>
      <xdr:row>99</xdr:row>
      <xdr:rowOff>15311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6438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75692</xdr:rowOff>
    </xdr:from>
    <xdr:to>
      <xdr:col>85</xdr:col>
      <xdr:colOff>127000</xdr:colOff>
      <xdr:row>37</xdr:row>
      <xdr:rowOff>96769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9342"/>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75692</xdr:rowOff>
    </xdr:from>
    <xdr:to>
      <xdr:col>81</xdr:col>
      <xdr:colOff>50800</xdr:colOff>
      <xdr:row>38</xdr:row>
      <xdr:rowOff>48351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19342"/>
          <a:ext cx="889000" cy="1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48351</xdr:rowOff>
    </xdr:from>
    <xdr:to>
      <xdr:col>76</xdr:col>
      <xdr:colOff>114300</xdr:colOff>
      <xdr:row>38</xdr:row>
      <xdr:rowOff>76332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63451"/>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66914</xdr:rowOff>
    </xdr:from>
    <xdr:to>
      <xdr:col>71</xdr:col>
      <xdr:colOff>177800</xdr:colOff>
      <xdr:row>38</xdr:row>
      <xdr:rowOff>76332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82014"/>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45969</xdr:rowOff>
    </xdr:from>
    <xdr:to>
      <xdr:col>85</xdr:col>
      <xdr:colOff>177800</xdr:colOff>
      <xdr:row>37</xdr:row>
      <xdr:rowOff>147569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24396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24892</xdr:rowOff>
    </xdr:from>
    <xdr:to>
      <xdr:col>81</xdr:col>
      <xdr:colOff>101600</xdr:colOff>
      <xdr:row>37</xdr:row>
      <xdr:rowOff>126492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117619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169001</xdr:rowOff>
    </xdr:from>
    <xdr:to>
      <xdr:col>76</xdr:col>
      <xdr:colOff>165100</xdr:colOff>
      <xdr:row>38</xdr:row>
      <xdr:rowOff>99151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90278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25532</xdr:rowOff>
    </xdr:from>
    <xdr:to>
      <xdr:col>72</xdr:col>
      <xdr:colOff>38100</xdr:colOff>
      <xdr:row>38</xdr:row>
      <xdr:rowOff>127132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118259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16114</xdr:rowOff>
    </xdr:from>
    <xdr:to>
      <xdr:col>67</xdr:col>
      <xdr:colOff>101600</xdr:colOff>
      <xdr:row>38</xdr:row>
      <xdr:rowOff>117714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108841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70140</xdr:rowOff>
    </xdr:from>
    <xdr:to>
      <xdr:col>85</xdr:col>
      <xdr:colOff>127000</xdr:colOff>
      <xdr:row>58</xdr:row>
      <xdr:rowOff>132733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14240"/>
          <a:ext cx="8382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132733</xdr:rowOff>
    </xdr:from>
    <xdr:to>
      <xdr:col>81</xdr:col>
      <xdr:colOff>50800</xdr:colOff>
      <xdr:row>58</xdr:row>
      <xdr:rowOff>149061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7683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149061</xdr:rowOff>
    </xdr:from>
    <xdr:to>
      <xdr:col>76</xdr:col>
      <xdr:colOff>114300</xdr:colOff>
      <xdr:row>59</xdr:row>
      <xdr:rowOff>100957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93161"/>
          <a:ext cx="889000" cy="1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81515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98530</xdr:rowOff>
    </xdr:from>
    <xdr:to>
      <xdr:col>71</xdr:col>
      <xdr:colOff>177800</xdr:colOff>
      <xdr:row>59</xdr:row>
      <xdr:rowOff>100957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214080"/>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147449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159337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19340</xdr:rowOff>
    </xdr:from>
    <xdr:to>
      <xdr:col>85</xdr:col>
      <xdr:colOff>177800</xdr:colOff>
      <xdr:row>58</xdr:row>
      <xdr:rowOff>120940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169217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81933</xdr:rowOff>
    </xdr:from>
    <xdr:to>
      <xdr:col>81</xdr:col>
      <xdr:colOff>101600</xdr:colOff>
      <xdr:row>59</xdr:row>
      <xdr:rowOff>12083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3210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98261</xdr:rowOff>
    </xdr:from>
    <xdr:to>
      <xdr:col>76</xdr:col>
      <xdr:colOff>165100</xdr:colOff>
      <xdr:row>59</xdr:row>
      <xdr:rowOff>28411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19538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50157</xdr:rowOff>
    </xdr:from>
    <xdr:to>
      <xdr:col>72</xdr:col>
      <xdr:colOff>38100</xdr:colOff>
      <xdr:row>59</xdr:row>
      <xdr:rowOff>151757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142884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47730</xdr:rowOff>
    </xdr:from>
    <xdr:to>
      <xdr:col>67</xdr:col>
      <xdr:colOff>101600</xdr:colOff>
      <xdr:row>59</xdr:row>
      <xdr:rowOff>149330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1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140457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2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32324</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05424"/>
          <a:ext cx="838200" cy="2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90356</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4906"/>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152974</xdr:rowOff>
    </xdr:from>
    <xdr:to>
      <xdr:col>85</xdr:col>
      <xdr:colOff>177800</xdr:colOff>
      <xdr:row>78</xdr:row>
      <xdr:rowOff>83124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3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4401</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39556</xdr:rowOff>
    </xdr:from>
    <xdr:to>
      <xdr:col>67</xdr:col>
      <xdr:colOff>101600</xdr:colOff>
      <xdr:row>79</xdr:row>
      <xdr:rowOff>141156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132283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11481</xdr:rowOff>
    </xdr:from>
    <xdr:to>
      <xdr:col>85</xdr:col>
      <xdr:colOff>127000</xdr:colOff>
      <xdr:row>96</xdr:row>
      <xdr:rowOff>51118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470681"/>
          <a:ext cx="8382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139015</xdr:rowOff>
    </xdr:from>
    <xdr:to>
      <xdr:col>81</xdr:col>
      <xdr:colOff>50800</xdr:colOff>
      <xdr:row>96</xdr:row>
      <xdr:rowOff>11481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426765"/>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83235</xdr:rowOff>
    </xdr:from>
    <xdr:to>
      <xdr:col>76</xdr:col>
      <xdr:colOff>114300</xdr:colOff>
      <xdr:row>95</xdr:row>
      <xdr:rowOff>139015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370985"/>
          <a:ext cx="889000" cy="5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77876</xdr:rowOff>
    </xdr:from>
    <xdr:to>
      <xdr:col>71</xdr:col>
      <xdr:colOff>177800</xdr:colOff>
      <xdr:row>95</xdr:row>
      <xdr:rowOff>83235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36562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318</xdr:rowOff>
    </xdr:from>
    <xdr:to>
      <xdr:col>85</xdr:col>
      <xdr:colOff>177800</xdr:colOff>
      <xdr:row>96</xdr:row>
      <xdr:rowOff>101918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150195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132131</xdr:rowOff>
    </xdr:from>
    <xdr:to>
      <xdr:col>81</xdr:col>
      <xdr:colOff>101600</xdr:colOff>
      <xdr:row>96</xdr:row>
      <xdr:rowOff>62281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53408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88215</xdr:rowOff>
    </xdr:from>
    <xdr:to>
      <xdr:col>76</xdr:col>
      <xdr:colOff>165100</xdr:colOff>
      <xdr:row>96</xdr:row>
      <xdr:rowOff>18365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3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34892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1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32435</xdr:rowOff>
    </xdr:from>
    <xdr:to>
      <xdr:col>72</xdr:col>
      <xdr:colOff>38100</xdr:colOff>
      <xdr:row>95</xdr:row>
      <xdr:rowOff>134035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150562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27076</xdr:rowOff>
    </xdr:from>
    <xdr:to>
      <xdr:col>67</xdr:col>
      <xdr:colOff>101600</xdr:colOff>
      <xdr:row>95</xdr:row>
      <xdr:rowOff>128676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3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0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民生費：保育士に係る会計年度任用職員報酬等の増などにより増加しているものの、類似団体の平均値は下回っている。</a:t>
          </a:r>
          <a:endParaRPr lang="ja-JP" altLang="ja-JP" sz="1400">
            <a:effectLst/>
          </a:endParaRPr>
        </a:p>
        <a:p>
          <a:r>
            <a:rPr kumimoji="1" lang="ja-JP" altLang="ja-JP" sz="1100">
              <a:solidFill>
                <a:schemeClr val="dk1"/>
              </a:solidFill>
              <a:effectLst/>
              <a:latin typeface="+mn-lt"/>
              <a:ea typeface="+mn-ea"/>
              <a:cs typeface="+mn-cs"/>
            </a:rPr>
            <a:t>商工費：市内企業に対する市独自の補助金のほか、制度資金の貸付（預託金）や利子補給などを実施していることから、類似団体の平均値を大きく上回っている。</a:t>
          </a:r>
          <a:endParaRPr lang="ja-JP" altLang="ja-JP" sz="1400">
            <a:effectLst/>
          </a:endParaRPr>
        </a:p>
        <a:p>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令和３年８月の大雨災害を受け、皆増となっている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公債費：元利償還金の減により、類似団体の平均値を下回っている。公債費の増加は、財政の硬直化を招くことから、引き続き、キャップ制の徹底による地方債残高の抑制を図るとともに、</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事業の緊急性や優先度のほか、後年度の財政負担の影響等を十分検討したうえで、市債の適正な発行と管理を行い、健全財政の維持に努める。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年度の実質収支額は</a:t>
          </a:r>
          <a:r>
            <a:rPr kumimoji="1" lang="ja-JP" altLang="en-US" sz="1100">
              <a:solidFill>
                <a:schemeClr val="dk1"/>
              </a:solidFill>
              <a:effectLst/>
              <a:latin typeface="+mn-lt"/>
              <a:ea typeface="+mn-ea"/>
              <a:cs typeface="+mn-cs"/>
            </a:rPr>
            <a:t>５７２</a:t>
          </a:r>
          <a:r>
            <a:rPr kumimoji="1" lang="ja-JP" altLang="ja-JP" sz="1100">
              <a:solidFill>
                <a:schemeClr val="dk1"/>
              </a:solidFill>
              <a:effectLst/>
              <a:latin typeface="+mn-lt"/>
              <a:ea typeface="+mn-ea"/>
              <a:cs typeface="+mn-cs"/>
            </a:rPr>
            <a:t>百万円となり、単年度収支では前年度から</a:t>
          </a:r>
          <a:r>
            <a:rPr kumimoji="1" lang="ja-JP" altLang="en-US" sz="1100">
              <a:solidFill>
                <a:schemeClr val="dk1"/>
              </a:solidFill>
              <a:effectLst/>
              <a:latin typeface="+mn-lt"/>
              <a:ea typeface="+mn-ea"/>
              <a:cs typeface="+mn-cs"/>
            </a:rPr>
            <a:t>１９９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となった。また、財政調整基金残高は</a:t>
          </a:r>
          <a:r>
            <a:rPr kumimoji="1" lang="ja-JP" altLang="en-US" sz="1100">
              <a:solidFill>
                <a:schemeClr val="dk1"/>
              </a:solidFill>
              <a:effectLst/>
              <a:latin typeface="+mn-lt"/>
              <a:ea typeface="+mn-ea"/>
              <a:cs typeface="+mn-cs"/>
            </a:rPr>
            <a:t>１，９２５</a:t>
          </a:r>
          <a:r>
            <a:rPr kumimoji="1" lang="ja-JP" altLang="ja-JP" sz="1100">
              <a:solidFill>
                <a:schemeClr val="dk1"/>
              </a:solidFill>
              <a:effectLst/>
              <a:latin typeface="+mn-lt"/>
              <a:ea typeface="+mn-ea"/>
              <a:cs typeface="+mn-cs"/>
            </a:rPr>
            <a:t>百万円となり、「岡谷市行財政改革プログラム」において目標数値として設定している令和５年度末の財政調整基金・減債基残高１５億円の確保に向け、引き続き取組を推進する。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的に自然災害が多発している状況や新型コロナウイルス感染症による影響が不透明であること等を考慮すると、将来起こりうるリスクに適切に対応できるよう基金残高の確保についてより一層留意する必要があるこ</a:t>
          </a:r>
          <a:r>
            <a:rPr kumimoji="1" lang="ja-JP" altLang="ja-JP" sz="1100">
              <a:solidFill>
                <a:schemeClr val="dk1"/>
              </a:solidFill>
              <a:effectLst/>
              <a:latin typeface="+mn-lt"/>
              <a:ea typeface="+mn-ea"/>
              <a:cs typeface="+mn-cs"/>
            </a:rPr>
            <a:t>と</a:t>
          </a:r>
          <a:r>
            <a:rPr lang="ja-JP" altLang="ja-JP" sz="1100">
              <a:solidFill>
                <a:schemeClr val="dk1"/>
              </a:solidFill>
              <a:effectLst/>
              <a:latin typeface="+mn-lt"/>
              <a:ea typeface="+mn-ea"/>
              <a:cs typeface="+mn-cs"/>
            </a:rPr>
            <a:t>から、将来にわたる安定した財政運営の推進に向け、引き続き基金の残高確保に努める。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地域開発事業特別会計を除く全ての会計において、実質収支が黒字となっており、実質赤字比率、連結実質赤字比率ともに数値無しとなっている。</a:t>
          </a:r>
          <a:endParaRPr lang="ja-JP" altLang="ja-JP" sz="1400">
            <a:effectLst/>
          </a:endParaRPr>
        </a:p>
        <a:p>
          <a:r>
            <a:rPr kumimoji="1" lang="ja-JP" altLang="ja-JP" sz="1100">
              <a:solidFill>
                <a:schemeClr val="dk1"/>
              </a:solidFill>
              <a:effectLst/>
              <a:latin typeface="+mn-lt"/>
              <a:ea typeface="+mn-ea"/>
              <a:cs typeface="+mn-cs"/>
            </a:rPr>
            <a:t>　地域開発事業特別会計では、市事業の先行取得用地を保有しているが、事業化の際には一般会計へ持ち替えを行うことにより、赤字額の削減に努める。</a:t>
          </a:r>
          <a:endParaRPr lang="ja-JP" altLang="ja-JP" sz="1400">
            <a:effectLst/>
          </a:endParaRPr>
        </a:p>
        <a:p>
          <a:r>
            <a:rPr kumimoji="1" lang="ja-JP" altLang="ja-JP" sz="1100">
              <a:solidFill>
                <a:schemeClr val="dk1"/>
              </a:solidFill>
              <a:effectLst/>
              <a:latin typeface="+mn-lt"/>
              <a:ea typeface="+mn-ea"/>
              <a:cs typeface="+mn-cs"/>
            </a:rPr>
            <a:t>　一般会計はもとより、その他の特別会計及び企業会計においても、引き続き、経営の健全化に向けた取組みに努める。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2045_&#23713;&#35895;&#24066;_2021/&#12304;&#36001;&#25919;&#29366;&#27841;&#36039;&#26009;&#38598;&#12305;_202045_&#23713;&#3589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117.4</v>
          </cell>
          <cell r="BX51">
            <v>81.099999999999994</v>
          </cell>
          <cell r="CF51">
            <v>76.900000000000006</v>
          </cell>
          <cell r="CN51">
            <v>68.3</v>
          </cell>
          <cell r="CV51">
            <v>54.6</v>
          </cell>
        </row>
        <row r="53">
          <cell r="BP53">
            <v>63.4</v>
          </cell>
          <cell r="BX53">
            <v>64.8</v>
          </cell>
          <cell r="CF53">
            <v>65.5</v>
          </cell>
          <cell r="CN53">
            <v>66.7</v>
          </cell>
          <cell r="CV53">
            <v>67.8</v>
          </cell>
        </row>
        <row r="55">
          <cell r="AN55" t="str">
            <v>類似団体内平均値</v>
          </cell>
          <cell r="BP55">
            <v>31.3</v>
          </cell>
          <cell r="BX55">
            <v>25.3</v>
          </cell>
          <cell r="CF55">
            <v>25.5</v>
          </cell>
          <cell r="CN55">
            <v>37.299999999999997</v>
          </cell>
          <cell r="CV55">
            <v>25.1</v>
          </cell>
        </row>
        <row r="57">
          <cell r="BP57">
            <v>58.4</v>
          </cell>
          <cell r="BX57">
            <v>59.7</v>
          </cell>
          <cell r="CF57">
            <v>60.9</v>
          </cell>
          <cell r="CN57">
            <v>61.9</v>
          </cell>
          <cell r="CV57">
            <v>63.1</v>
          </cell>
        </row>
        <row r="72">
          <cell r="BP72" t="str">
            <v>H29</v>
          </cell>
          <cell r="BX72" t="str">
            <v>H30</v>
          </cell>
          <cell r="CF72" t="str">
            <v>R01</v>
          </cell>
          <cell r="CN72" t="str">
            <v>R02</v>
          </cell>
          <cell r="CV72" t="str">
            <v>R03</v>
          </cell>
        </row>
        <row r="73">
          <cell r="AN73" t="str">
            <v>当該団体値</v>
          </cell>
          <cell r="BP73">
            <v>117.4</v>
          </cell>
          <cell r="BX73">
            <v>81.099999999999994</v>
          </cell>
          <cell r="CF73">
            <v>76.900000000000006</v>
          </cell>
          <cell r="CN73">
            <v>68.3</v>
          </cell>
          <cell r="CV73">
            <v>54.6</v>
          </cell>
        </row>
        <row r="75">
          <cell r="BP75">
            <v>11.3</v>
          </cell>
          <cell r="BX75">
            <v>10.5</v>
          </cell>
          <cell r="CF75">
            <v>9.6999999999999993</v>
          </cell>
          <cell r="CN75">
            <v>9.1999999999999993</v>
          </cell>
          <cell r="CV75">
            <v>8</v>
          </cell>
        </row>
        <row r="77">
          <cell r="AN77" t="str">
            <v>類似団体内平均値</v>
          </cell>
          <cell r="BP77">
            <v>31.3</v>
          </cell>
          <cell r="BX77">
            <v>25.3</v>
          </cell>
          <cell r="CF77">
            <v>25.5</v>
          </cell>
          <cell r="CN77">
            <v>37.299999999999997</v>
          </cell>
          <cell r="CV77">
            <v>25.1</v>
          </cell>
        </row>
        <row r="79">
          <cell r="BP79">
            <v>7.2</v>
          </cell>
          <cell r="BX79">
            <v>6.9</v>
          </cell>
          <cell r="CF79">
            <v>6.6</v>
          </cell>
          <cell r="CN79">
            <v>8.6</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DN10" sqref="DN10"/>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23960544</v>
      </c>
      <c r="BO4" s="446"/>
      <c r="BP4" s="446"/>
      <c r="BQ4" s="446"/>
      <c r="BR4" s="446"/>
      <c r="BS4" s="446"/>
      <c r="BT4" s="446"/>
      <c r="BU4" s="447"/>
      <c r="BV4" s="445">
        <v>26867735</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5.7</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22936882</v>
      </c>
      <c r="BO5" s="417"/>
      <c r="BP5" s="417"/>
      <c r="BQ5" s="417"/>
      <c r="BR5" s="417"/>
      <c r="BS5" s="417"/>
      <c r="BT5" s="417"/>
      <c r="BU5" s="418"/>
      <c r="BV5" s="416">
        <v>25953970</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83.6</v>
      </c>
      <c r="CU5" s="414"/>
      <c r="CV5" s="414"/>
      <c r="CW5" s="414"/>
      <c r="CX5" s="414"/>
      <c r="CY5" s="414"/>
      <c r="CZ5" s="414"/>
      <c r="DA5" s="415"/>
      <c r="DB5" s="413">
        <v>91</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102</v>
      </c>
      <c r="AV6" s="475"/>
      <c r="AW6" s="475"/>
      <c r="AX6" s="475"/>
      <c r="AY6" s="430" t="s">
        <v>103</v>
      </c>
      <c r="AZ6" s="431"/>
      <c r="BA6" s="431"/>
      <c r="BB6" s="431"/>
      <c r="BC6" s="431"/>
      <c r="BD6" s="431"/>
      <c r="BE6" s="431"/>
      <c r="BF6" s="431"/>
      <c r="BG6" s="431"/>
      <c r="BH6" s="431"/>
      <c r="BI6" s="431"/>
      <c r="BJ6" s="431"/>
      <c r="BK6" s="431"/>
      <c r="BL6" s="431"/>
      <c r="BM6" s="432"/>
      <c r="BN6" s="416">
        <v>1023662</v>
      </c>
      <c r="BO6" s="417"/>
      <c r="BP6" s="417"/>
      <c r="BQ6" s="417"/>
      <c r="BR6" s="417"/>
      <c r="BS6" s="417"/>
      <c r="BT6" s="417"/>
      <c r="BU6" s="418"/>
      <c r="BV6" s="416">
        <v>913765</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88.2</v>
      </c>
      <c r="CU6" s="560"/>
      <c r="CV6" s="560"/>
      <c r="CW6" s="560"/>
      <c r="CX6" s="560"/>
      <c r="CY6" s="560"/>
      <c r="CZ6" s="560"/>
      <c r="DA6" s="561"/>
      <c r="DB6" s="559">
        <v>96</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106</v>
      </c>
      <c r="AV7" s="475"/>
      <c r="AW7" s="475"/>
      <c r="AX7" s="475"/>
      <c r="AY7" s="430" t="s">
        <v>107</v>
      </c>
      <c r="AZ7" s="431"/>
      <c r="BA7" s="431"/>
      <c r="BB7" s="431"/>
      <c r="BC7" s="431"/>
      <c r="BD7" s="431"/>
      <c r="BE7" s="431"/>
      <c r="BF7" s="431"/>
      <c r="BG7" s="431"/>
      <c r="BH7" s="431"/>
      <c r="BI7" s="431"/>
      <c r="BJ7" s="431"/>
      <c r="BK7" s="431"/>
      <c r="BL7" s="431"/>
      <c r="BM7" s="432"/>
      <c r="BN7" s="416">
        <v>198320</v>
      </c>
      <c r="BO7" s="417"/>
      <c r="BP7" s="417"/>
      <c r="BQ7" s="417"/>
      <c r="BR7" s="417"/>
      <c r="BS7" s="417"/>
      <c r="BT7" s="417"/>
      <c r="BU7" s="418"/>
      <c r="BV7" s="416">
        <v>232504</v>
      </c>
      <c r="BW7" s="417"/>
      <c r="BX7" s="417"/>
      <c r="BY7" s="417"/>
      <c r="BZ7" s="417"/>
      <c r="CA7" s="417"/>
      <c r="CB7" s="417"/>
      <c r="CC7" s="418"/>
      <c r="CD7" s="456" t="s">
        <v>108</v>
      </c>
      <c r="CE7" s="376"/>
      <c r="CF7" s="376"/>
      <c r="CG7" s="376"/>
      <c r="CH7" s="376"/>
      <c r="CI7" s="376"/>
      <c r="CJ7" s="376"/>
      <c r="CK7" s="376"/>
      <c r="CL7" s="376"/>
      <c r="CM7" s="376"/>
      <c r="CN7" s="376"/>
      <c r="CO7" s="376"/>
      <c r="CP7" s="376"/>
      <c r="CQ7" s="376"/>
      <c r="CR7" s="376"/>
      <c r="CS7" s="457"/>
      <c r="CT7" s="416">
        <v>12678978</v>
      </c>
      <c r="CU7" s="417"/>
      <c r="CV7" s="417"/>
      <c r="CW7" s="417"/>
      <c r="CX7" s="417"/>
      <c r="CY7" s="417"/>
      <c r="CZ7" s="417"/>
      <c r="DA7" s="418"/>
      <c r="DB7" s="416">
        <v>12037005</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109</v>
      </c>
      <c r="AN8" s="373"/>
      <c r="AO8" s="373"/>
      <c r="AP8" s="373"/>
      <c r="AQ8" s="373"/>
      <c r="AR8" s="373"/>
      <c r="AS8" s="373"/>
      <c r="AT8" s="374"/>
      <c r="AU8" s="474" t="s">
        <v>110</v>
      </c>
      <c r="AV8" s="475"/>
      <c r="AW8" s="475"/>
      <c r="AX8" s="475"/>
      <c r="AY8" s="430" t="s">
        <v>111</v>
      </c>
      <c r="AZ8" s="431"/>
      <c r="BA8" s="431"/>
      <c r="BB8" s="431"/>
      <c r="BC8" s="431"/>
      <c r="BD8" s="431"/>
      <c r="BE8" s="431"/>
      <c r="BF8" s="431"/>
      <c r="BG8" s="431"/>
      <c r="BH8" s="431"/>
      <c r="BI8" s="431"/>
      <c r="BJ8" s="431"/>
      <c r="BK8" s="431"/>
      <c r="BL8" s="431"/>
      <c r="BM8" s="432"/>
      <c r="BN8" s="416">
        <v>825342</v>
      </c>
      <c r="BO8" s="417"/>
      <c r="BP8" s="417"/>
      <c r="BQ8" s="417"/>
      <c r="BR8" s="417"/>
      <c r="BS8" s="417"/>
      <c r="BT8" s="417"/>
      <c r="BU8" s="418"/>
      <c r="BV8" s="416">
        <v>681261</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0.63</v>
      </c>
      <c r="CU8" s="520"/>
      <c r="CV8" s="520"/>
      <c r="CW8" s="520"/>
      <c r="CX8" s="520"/>
      <c r="CY8" s="520"/>
      <c r="CZ8" s="520"/>
      <c r="DA8" s="521"/>
      <c r="DB8" s="519">
        <v>0.65</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47790</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117</v>
      </c>
      <c r="AV9" s="475"/>
      <c r="AW9" s="475"/>
      <c r="AX9" s="475"/>
      <c r="AY9" s="430" t="s">
        <v>118</v>
      </c>
      <c r="AZ9" s="431"/>
      <c r="BA9" s="431"/>
      <c r="BB9" s="431"/>
      <c r="BC9" s="431"/>
      <c r="BD9" s="431"/>
      <c r="BE9" s="431"/>
      <c r="BF9" s="431"/>
      <c r="BG9" s="431"/>
      <c r="BH9" s="431"/>
      <c r="BI9" s="431"/>
      <c r="BJ9" s="431"/>
      <c r="BK9" s="431"/>
      <c r="BL9" s="431"/>
      <c r="BM9" s="432"/>
      <c r="BN9" s="416">
        <v>144081</v>
      </c>
      <c r="BO9" s="417"/>
      <c r="BP9" s="417"/>
      <c r="BQ9" s="417"/>
      <c r="BR9" s="417"/>
      <c r="BS9" s="417"/>
      <c r="BT9" s="417"/>
      <c r="BU9" s="418"/>
      <c r="BV9" s="416">
        <v>-54461</v>
      </c>
      <c r="BW9" s="417"/>
      <c r="BX9" s="417"/>
      <c r="BY9" s="417"/>
      <c r="BZ9" s="417"/>
      <c r="CA9" s="417"/>
      <c r="CB9" s="417"/>
      <c r="CC9" s="418"/>
      <c r="CD9" s="456" t="s">
        <v>119</v>
      </c>
      <c r="CE9" s="376"/>
      <c r="CF9" s="376"/>
      <c r="CG9" s="376"/>
      <c r="CH9" s="376"/>
      <c r="CI9" s="376"/>
      <c r="CJ9" s="376"/>
      <c r="CK9" s="376"/>
      <c r="CL9" s="376"/>
      <c r="CM9" s="376"/>
      <c r="CN9" s="376"/>
      <c r="CO9" s="376"/>
      <c r="CP9" s="376"/>
      <c r="CQ9" s="376"/>
      <c r="CR9" s="376"/>
      <c r="CS9" s="457"/>
      <c r="CT9" s="413">
        <v>12.2</v>
      </c>
      <c r="CU9" s="414"/>
      <c r="CV9" s="414"/>
      <c r="CW9" s="414"/>
      <c r="CX9" s="414"/>
      <c r="CY9" s="414"/>
      <c r="CZ9" s="414"/>
      <c r="DA9" s="415"/>
      <c r="DB9" s="413">
        <v>14.2</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120</v>
      </c>
      <c r="M10" s="373"/>
      <c r="N10" s="373"/>
      <c r="O10" s="373"/>
      <c r="P10" s="373"/>
      <c r="Q10" s="374"/>
      <c r="R10" s="369">
        <v>50128</v>
      </c>
      <c r="S10" s="370"/>
      <c r="T10" s="370"/>
      <c r="U10" s="370"/>
      <c r="V10" s="429"/>
      <c r="W10" s="557"/>
      <c r="X10" s="367"/>
      <c r="Y10" s="367"/>
      <c r="Z10" s="367"/>
      <c r="AA10" s="367"/>
      <c r="AB10" s="367"/>
      <c r="AC10" s="367"/>
      <c r="AD10" s="367"/>
      <c r="AE10" s="367"/>
      <c r="AF10" s="367"/>
      <c r="AG10" s="367"/>
      <c r="AH10" s="367"/>
      <c r="AI10" s="367"/>
      <c r="AJ10" s="367"/>
      <c r="AK10" s="367"/>
      <c r="AL10" s="558"/>
      <c r="AM10" s="473" t="s">
        <v>121</v>
      </c>
      <c r="AN10" s="373"/>
      <c r="AO10" s="373"/>
      <c r="AP10" s="373"/>
      <c r="AQ10" s="373"/>
      <c r="AR10" s="373"/>
      <c r="AS10" s="373"/>
      <c r="AT10" s="374"/>
      <c r="AU10" s="474" t="s">
        <v>122</v>
      </c>
      <c r="AV10" s="475"/>
      <c r="AW10" s="475"/>
      <c r="AX10" s="475"/>
      <c r="AY10" s="430" t="s">
        <v>123</v>
      </c>
      <c r="AZ10" s="431"/>
      <c r="BA10" s="431"/>
      <c r="BB10" s="431"/>
      <c r="BC10" s="431"/>
      <c r="BD10" s="431"/>
      <c r="BE10" s="431"/>
      <c r="BF10" s="431"/>
      <c r="BG10" s="431"/>
      <c r="BH10" s="431"/>
      <c r="BI10" s="431"/>
      <c r="BJ10" s="431"/>
      <c r="BK10" s="431"/>
      <c r="BL10" s="431"/>
      <c r="BM10" s="432"/>
      <c r="BN10" s="416">
        <v>451400</v>
      </c>
      <c r="BO10" s="417"/>
      <c r="BP10" s="417"/>
      <c r="BQ10" s="417"/>
      <c r="BR10" s="417"/>
      <c r="BS10" s="417"/>
      <c r="BT10" s="417"/>
      <c r="BU10" s="418"/>
      <c r="BV10" s="416">
        <v>1041</v>
      </c>
      <c r="BW10" s="417"/>
      <c r="BX10" s="417"/>
      <c r="BY10" s="417"/>
      <c r="BZ10" s="417"/>
      <c r="CA10" s="417"/>
      <c r="CB10" s="417"/>
      <c r="CC10" s="41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125</v>
      </c>
      <c r="M11" s="378"/>
      <c r="N11" s="378"/>
      <c r="O11" s="378"/>
      <c r="P11" s="378"/>
      <c r="Q11" s="379"/>
      <c r="R11" s="545" t="s">
        <v>126</v>
      </c>
      <c r="S11" s="546"/>
      <c r="T11" s="546"/>
      <c r="U11" s="546"/>
      <c r="V11" s="547"/>
      <c r="W11" s="557"/>
      <c r="X11" s="367"/>
      <c r="Y11" s="367"/>
      <c r="Z11" s="367"/>
      <c r="AA11" s="367"/>
      <c r="AB11" s="367"/>
      <c r="AC11" s="367"/>
      <c r="AD11" s="367"/>
      <c r="AE11" s="367"/>
      <c r="AF11" s="367"/>
      <c r="AG11" s="367"/>
      <c r="AH11" s="367"/>
      <c r="AI11" s="367"/>
      <c r="AJ11" s="367"/>
      <c r="AK11" s="367"/>
      <c r="AL11" s="558"/>
      <c r="AM11" s="473" t="s">
        <v>127</v>
      </c>
      <c r="AN11" s="373"/>
      <c r="AO11" s="373"/>
      <c r="AP11" s="373"/>
      <c r="AQ11" s="373"/>
      <c r="AR11" s="373"/>
      <c r="AS11" s="373"/>
      <c r="AT11" s="374"/>
      <c r="AU11" s="474" t="s">
        <v>94</v>
      </c>
      <c r="AV11" s="475"/>
      <c r="AW11" s="475"/>
      <c r="AX11" s="475"/>
      <c r="AY11" s="430" t="s">
        <v>128</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129</v>
      </c>
      <c r="CE11" s="376"/>
      <c r="CF11" s="376"/>
      <c r="CG11" s="376"/>
      <c r="CH11" s="376"/>
      <c r="CI11" s="376"/>
      <c r="CJ11" s="376"/>
      <c r="CK11" s="376"/>
      <c r="CL11" s="376"/>
      <c r="CM11" s="376"/>
      <c r="CN11" s="376"/>
      <c r="CO11" s="376"/>
      <c r="CP11" s="376"/>
      <c r="CQ11" s="376"/>
      <c r="CR11" s="376"/>
      <c r="CS11" s="457"/>
      <c r="CT11" s="519" t="s">
        <v>130</v>
      </c>
      <c r="CU11" s="520"/>
      <c r="CV11" s="520"/>
      <c r="CW11" s="520"/>
      <c r="CX11" s="520"/>
      <c r="CY11" s="520"/>
      <c r="CZ11" s="520"/>
      <c r="DA11" s="521"/>
      <c r="DB11" s="519" t="s">
        <v>130</v>
      </c>
      <c r="DC11" s="520"/>
      <c r="DD11" s="520"/>
      <c r="DE11" s="520"/>
      <c r="DF11" s="520"/>
      <c r="DG11" s="520"/>
      <c r="DH11" s="520"/>
      <c r="DI11" s="521"/>
    </row>
    <row r="12" spans="1:119" ht="18.75" customHeight="1" x14ac:dyDescent="0.15">
      <c r="A12" s="178"/>
      <c r="B12" s="522" t="s">
        <v>131</v>
      </c>
      <c r="C12" s="523"/>
      <c r="D12" s="523"/>
      <c r="E12" s="523"/>
      <c r="F12" s="523"/>
      <c r="G12" s="523"/>
      <c r="H12" s="523"/>
      <c r="I12" s="523"/>
      <c r="J12" s="523"/>
      <c r="K12" s="524"/>
      <c r="L12" s="531" t="s">
        <v>132</v>
      </c>
      <c r="M12" s="532"/>
      <c r="N12" s="532"/>
      <c r="O12" s="532"/>
      <c r="P12" s="532"/>
      <c r="Q12" s="533"/>
      <c r="R12" s="534">
        <v>48095</v>
      </c>
      <c r="S12" s="535"/>
      <c r="T12" s="535"/>
      <c r="U12" s="535"/>
      <c r="V12" s="536"/>
      <c r="W12" s="537" t="s">
        <v>1</v>
      </c>
      <c r="X12" s="475"/>
      <c r="Y12" s="475"/>
      <c r="Z12" s="475"/>
      <c r="AA12" s="475"/>
      <c r="AB12" s="538"/>
      <c r="AC12" s="539" t="s">
        <v>133</v>
      </c>
      <c r="AD12" s="540"/>
      <c r="AE12" s="540"/>
      <c r="AF12" s="540"/>
      <c r="AG12" s="541"/>
      <c r="AH12" s="539" t="s">
        <v>134</v>
      </c>
      <c r="AI12" s="540"/>
      <c r="AJ12" s="540"/>
      <c r="AK12" s="540"/>
      <c r="AL12" s="542"/>
      <c r="AM12" s="473" t="s">
        <v>135</v>
      </c>
      <c r="AN12" s="373"/>
      <c r="AO12" s="373"/>
      <c r="AP12" s="373"/>
      <c r="AQ12" s="373"/>
      <c r="AR12" s="373"/>
      <c r="AS12" s="373"/>
      <c r="AT12" s="374"/>
      <c r="AU12" s="474" t="s">
        <v>94</v>
      </c>
      <c r="AV12" s="475"/>
      <c r="AW12" s="475"/>
      <c r="AX12" s="475"/>
      <c r="AY12" s="430" t="s">
        <v>136</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137</v>
      </c>
      <c r="CE12" s="376"/>
      <c r="CF12" s="376"/>
      <c r="CG12" s="376"/>
      <c r="CH12" s="376"/>
      <c r="CI12" s="376"/>
      <c r="CJ12" s="376"/>
      <c r="CK12" s="376"/>
      <c r="CL12" s="376"/>
      <c r="CM12" s="376"/>
      <c r="CN12" s="376"/>
      <c r="CO12" s="376"/>
      <c r="CP12" s="376"/>
      <c r="CQ12" s="376"/>
      <c r="CR12" s="376"/>
      <c r="CS12" s="457"/>
      <c r="CT12" s="519" t="s">
        <v>130</v>
      </c>
      <c r="CU12" s="520"/>
      <c r="CV12" s="520"/>
      <c r="CW12" s="520"/>
      <c r="CX12" s="520"/>
      <c r="CY12" s="520"/>
      <c r="CZ12" s="520"/>
      <c r="DA12" s="521"/>
      <c r="DB12" s="519" t="s">
        <v>138</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139</v>
      </c>
      <c r="N13" s="501"/>
      <c r="O13" s="501"/>
      <c r="P13" s="501"/>
      <c r="Q13" s="502"/>
      <c r="R13" s="503">
        <v>47367</v>
      </c>
      <c r="S13" s="504"/>
      <c r="T13" s="504"/>
      <c r="U13" s="504"/>
      <c r="V13" s="505"/>
      <c r="W13" s="506" t="s">
        <v>140</v>
      </c>
      <c r="X13" s="402"/>
      <c r="Y13" s="402"/>
      <c r="Z13" s="402"/>
      <c r="AA13" s="402"/>
      <c r="AB13" s="403"/>
      <c r="AC13" s="369">
        <v>344</v>
      </c>
      <c r="AD13" s="370"/>
      <c r="AE13" s="370"/>
      <c r="AF13" s="370"/>
      <c r="AG13" s="371"/>
      <c r="AH13" s="369">
        <v>373</v>
      </c>
      <c r="AI13" s="370"/>
      <c r="AJ13" s="370"/>
      <c r="AK13" s="370"/>
      <c r="AL13" s="429"/>
      <c r="AM13" s="473" t="s">
        <v>141</v>
      </c>
      <c r="AN13" s="373"/>
      <c r="AO13" s="373"/>
      <c r="AP13" s="373"/>
      <c r="AQ13" s="373"/>
      <c r="AR13" s="373"/>
      <c r="AS13" s="373"/>
      <c r="AT13" s="374"/>
      <c r="AU13" s="474" t="s">
        <v>142</v>
      </c>
      <c r="AV13" s="475"/>
      <c r="AW13" s="475"/>
      <c r="AX13" s="475"/>
      <c r="AY13" s="430" t="s">
        <v>143</v>
      </c>
      <c r="AZ13" s="431"/>
      <c r="BA13" s="431"/>
      <c r="BB13" s="431"/>
      <c r="BC13" s="431"/>
      <c r="BD13" s="431"/>
      <c r="BE13" s="431"/>
      <c r="BF13" s="431"/>
      <c r="BG13" s="431"/>
      <c r="BH13" s="431"/>
      <c r="BI13" s="431"/>
      <c r="BJ13" s="431"/>
      <c r="BK13" s="431"/>
      <c r="BL13" s="431"/>
      <c r="BM13" s="432"/>
      <c r="BN13" s="416">
        <v>595481</v>
      </c>
      <c r="BO13" s="417"/>
      <c r="BP13" s="417"/>
      <c r="BQ13" s="417"/>
      <c r="BR13" s="417"/>
      <c r="BS13" s="417"/>
      <c r="BT13" s="417"/>
      <c r="BU13" s="418"/>
      <c r="BV13" s="416">
        <v>-53420</v>
      </c>
      <c r="BW13" s="417"/>
      <c r="BX13" s="417"/>
      <c r="BY13" s="417"/>
      <c r="BZ13" s="417"/>
      <c r="CA13" s="417"/>
      <c r="CB13" s="417"/>
      <c r="CC13" s="418"/>
      <c r="CD13" s="456" t="s">
        <v>144</v>
      </c>
      <c r="CE13" s="376"/>
      <c r="CF13" s="376"/>
      <c r="CG13" s="376"/>
      <c r="CH13" s="376"/>
      <c r="CI13" s="376"/>
      <c r="CJ13" s="376"/>
      <c r="CK13" s="376"/>
      <c r="CL13" s="376"/>
      <c r="CM13" s="376"/>
      <c r="CN13" s="376"/>
      <c r="CO13" s="376"/>
      <c r="CP13" s="376"/>
      <c r="CQ13" s="376"/>
      <c r="CR13" s="376"/>
      <c r="CS13" s="457"/>
      <c r="CT13" s="413">
        <v>8</v>
      </c>
      <c r="CU13" s="414"/>
      <c r="CV13" s="414"/>
      <c r="CW13" s="414"/>
      <c r="CX13" s="414"/>
      <c r="CY13" s="414"/>
      <c r="CZ13" s="414"/>
      <c r="DA13" s="415"/>
      <c r="DB13" s="413">
        <v>9.1999999999999993</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145</v>
      </c>
      <c r="M14" s="543"/>
      <c r="N14" s="543"/>
      <c r="O14" s="543"/>
      <c r="P14" s="543"/>
      <c r="Q14" s="544"/>
      <c r="R14" s="503">
        <v>48825</v>
      </c>
      <c r="S14" s="504"/>
      <c r="T14" s="504"/>
      <c r="U14" s="504"/>
      <c r="V14" s="505"/>
      <c r="W14" s="507"/>
      <c r="X14" s="405"/>
      <c r="Y14" s="405"/>
      <c r="Z14" s="405"/>
      <c r="AA14" s="405"/>
      <c r="AB14" s="406"/>
      <c r="AC14" s="496">
        <v>1.5</v>
      </c>
      <c r="AD14" s="497"/>
      <c r="AE14" s="497"/>
      <c r="AF14" s="497"/>
      <c r="AG14" s="498"/>
      <c r="AH14" s="496">
        <v>1.6</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146</v>
      </c>
      <c r="CE14" s="454"/>
      <c r="CF14" s="454"/>
      <c r="CG14" s="454"/>
      <c r="CH14" s="454"/>
      <c r="CI14" s="454"/>
      <c r="CJ14" s="454"/>
      <c r="CK14" s="454"/>
      <c r="CL14" s="454"/>
      <c r="CM14" s="454"/>
      <c r="CN14" s="454"/>
      <c r="CO14" s="454"/>
      <c r="CP14" s="454"/>
      <c r="CQ14" s="454"/>
      <c r="CR14" s="454"/>
      <c r="CS14" s="455"/>
      <c r="CT14" s="513">
        <v>54.6</v>
      </c>
      <c r="CU14" s="514"/>
      <c r="CV14" s="514"/>
      <c r="CW14" s="514"/>
      <c r="CX14" s="514"/>
      <c r="CY14" s="514"/>
      <c r="CZ14" s="514"/>
      <c r="DA14" s="515"/>
      <c r="DB14" s="513">
        <v>68.3</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147</v>
      </c>
      <c r="N15" s="501"/>
      <c r="O15" s="501"/>
      <c r="P15" s="501"/>
      <c r="Q15" s="502"/>
      <c r="R15" s="503">
        <v>48006</v>
      </c>
      <c r="S15" s="504"/>
      <c r="T15" s="504"/>
      <c r="U15" s="504"/>
      <c r="V15" s="505"/>
      <c r="W15" s="506" t="s">
        <v>148</v>
      </c>
      <c r="X15" s="402"/>
      <c r="Y15" s="402"/>
      <c r="Z15" s="402"/>
      <c r="AA15" s="402"/>
      <c r="AB15" s="403"/>
      <c r="AC15" s="369">
        <v>9673</v>
      </c>
      <c r="AD15" s="370"/>
      <c r="AE15" s="370"/>
      <c r="AF15" s="370"/>
      <c r="AG15" s="371"/>
      <c r="AH15" s="369">
        <v>9935</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5994611</v>
      </c>
      <c r="BO15" s="446"/>
      <c r="BP15" s="446"/>
      <c r="BQ15" s="446"/>
      <c r="BR15" s="446"/>
      <c r="BS15" s="446"/>
      <c r="BT15" s="446"/>
      <c r="BU15" s="447"/>
      <c r="BV15" s="445">
        <v>6347704</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41.3</v>
      </c>
      <c r="AD16" s="497"/>
      <c r="AE16" s="497"/>
      <c r="AF16" s="497"/>
      <c r="AG16" s="498"/>
      <c r="AH16" s="496">
        <v>41.8</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10103459</v>
      </c>
      <c r="BO16" s="417"/>
      <c r="BP16" s="417"/>
      <c r="BQ16" s="417"/>
      <c r="BR16" s="417"/>
      <c r="BS16" s="417"/>
      <c r="BT16" s="417"/>
      <c r="BU16" s="418"/>
      <c r="BV16" s="416">
        <v>9709263</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155</v>
      </c>
      <c r="S17" s="494"/>
      <c r="T17" s="494"/>
      <c r="U17" s="494"/>
      <c r="V17" s="495"/>
      <c r="W17" s="506" t="s">
        <v>156</v>
      </c>
      <c r="X17" s="402"/>
      <c r="Y17" s="402"/>
      <c r="Z17" s="402"/>
      <c r="AA17" s="402"/>
      <c r="AB17" s="403"/>
      <c r="AC17" s="369">
        <v>13404</v>
      </c>
      <c r="AD17" s="370"/>
      <c r="AE17" s="370"/>
      <c r="AF17" s="370"/>
      <c r="AG17" s="371"/>
      <c r="AH17" s="369">
        <v>13449</v>
      </c>
      <c r="AI17" s="370"/>
      <c r="AJ17" s="370"/>
      <c r="AK17" s="370"/>
      <c r="AL17" s="429"/>
      <c r="AM17" s="473"/>
      <c r="AN17" s="373"/>
      <c r="AO17" s="373"/>
      <c r="AP17" s="373"/>
      <c r="AQ17" s="373"/>
      <c r="AR17" s="373"/>
      <c r="AS17" s="373"/>
      <c r="AT17" s="374"/>
      <c r="AU17" s="474"/>
      <c r="AV17" s="475"/>
      <c r="AW17" s="475"/>
      <c r="AX17" s="475"/>
      <c r="AY17" s="430" t="s">
        <v>157</v>
      </c>
      <c r="AZ17" s="431"/>
      <c r="BA17" s="431"/>
      <c r="BB17" s="431"/>
      <c r="BC17" s="431"/>
      <c r="BD17" s="431"/>
      <c r="BE17" s="431"/>
      <c r="BF17" s="431"/>
      <c r="BG17" s="431"/>
      <c r="BH17" s="431"/>
      <c r="BI17" s="431"/>
      <c r="BJ17" s="431"/>
      <c r="BK17" s="431"/>
      <c r="BL17" s="431"/>
      <c r="BM17" s="432"/>
      <c r="BN17" s="416">
        <v>7571580</v>
      </c>
      <c r="BO17" s="417"/>
      <c r="BP17" s="417"/>
      <c r="BQ17" s="417"/>
      <c r="BR17" s="417"/>
      <c r="BS17" s="417"/>
      <c r="BT17" s="417"/>
      <c r="BU17" s="418"/>
      <c r="BV17" s="416">
        <v>8049841</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158</v>
      </c>
      <c r="C18" s="467"/>
      <c r="D18" s="467"/>
      <c r="E18" s="468"/>
      <c r="F18" s="468"/>
      <c r="G18" s="468"/>
      <c r="H18" s="468"/>
      <c r="I18" s="468"/>
      <c r="J18" s="468"/>
      <c r="K18" s="468"/>
      <c r="L18" s="469">
        <v>85.1</v>
      </c>
      <c r="M18" s="469"/>
      <c r="N18" s="469"/>
      <c r="O18" s="469"/>
      <c r="P18" s="469"/>
      <c r="Q18" s="469"/>
      <c r="R18" s="470"/>
      <c r="S18" s="470"/>
      <c r="T18" s="470"/>
      <c r="U18" s="470"/>
      <c r="V18" s="471"/>
      <c r="W18" s="487"/>
      <c r="X18" s="488"/>
      <c r="Y18" s="488"/>
      <c r="Z18" s="488"/>
      <c r="AA18" s="488"/>
      <c r="AB18" s="512"/>
      <c r="AC18" s="386">
        <v>57.2</v>
      </c>
      <c r="AD18" s="387"/>
      <c r="AE18" s="387"/>
      <c r="AF18" s="387"/>
      <c r="AG18" s="472"/>
      <c r="AH18" s="386">
        <v>56.6</v>
      </c>
      <c r="AI18" s="387"/>
      <c r="AJ18" s="387"/>
      <c r="AK18" s="387"/>
      <c r="AL18" s="388"/>
      <c r="AM18" s="473"/>
      <c r="AN18" s="373"/>
      <c r="AO18" s="373"/>
      <c r="AP18" s="373"/>
      <c r="AQ18" s="373"/>
      <c r="AR18" s="373"/>
      <c r="AS18" s="373"/>
      <c r="AT18" s="374"/>
      <c r="AU18" s="474"/>
      <c r="AV18" s="475"/>
      <c r="AW18" s="475"/>
      <c r="AX18" s="475"/>
      <c r="AY18" s="430" t="s">
        <v>159</v>
      </c>
      <c r="AZ18" s="431"/>
      <c r="BA18" s="431"/>
      <c r="BB18" s="431"/>
      <c r="BC18" s="431"/>
      <c r="BD18" s="431"/>
      <c r="BE18" s="431"/>
      <c r="BF18" s="431"/>
      <c r="BG18" s="431"/>
      <c r="BH18" s="431"/>
      <c r="BI18" s="431"/>
      <c r="BJ18" s="431"/>
      <c r="BK18" s="431"/>
      <c r="BL18" s="431"/>
      <c r="BM18" s="432"/>
      <c r="BN18" s="416">
        <v>10763928</v>
      </c>
      <c r="BO18" s="417"/>
      <c r="BP18" s="417"/>
      <c r="BQ18" s="417"/>
      <c r="BR18" s="417"/>
      <c r="BS18" s="417"/>
      <c r="BT18" s="417"/>
      <c r="BU18" s="418"/>
      <c r="BV18" s="416">
        <v>10926524</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160</v>
      </c>
      <c r="C19" s="467"/>
      <c r="D19" s="467"/>
      <c r="E19" s="468"/>
      <c r="F19" s="468"/>
      <c r="G19" s="468"/>
      <c r="H19" s="468"/>
      <c r="I19" s="468"/>
      <c r="J19" s="468"/>
      <c r="K19" s="468"/>
      <c r="L19" s="476">
        <v>562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161</v>
      </c>
      <c r="AZ19" s="431"/>
      <c r="BA19" s="431"/>
      <c r="BB19" s="431"/>
      <c r="BC19" s="431"/>
      <c r="BD19" s="431"/>
      <c r="BE19" s="431"/>
      <c r="BF19" s="431"/>
      <c r="BG19" s="431"/>
      <c r="BH19" s="431"/>
      <c r="BI19" s="431"/>
      <c r="BJ19" s="431"/>
      <c r="BK19" s="431"/>
      <c r="BL19" s="431"/>
      <c r="BM19" s="432"/>
      <c r="BN19" s="416">
        <v>15501096</v>
      </c>
      <c r="BO19" s="417"/>
      <c r="BP19" s="417"/>
      <c r="BQ19" s="417"/>
      <c r="BR19" s="417"/>
      <c r="BS19" s="417"/>
      <c r="BT19" s="417"/>
      <c r="BU19" s="418"/>
      <c r="BV19" s="416">
        <v>14566003</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162</v>
      </c>
      <c r="C20" s="467"/>
      <c r="D20" s="467"/>
      <c r="E20" s="468"/>
      <c r="F20" s="468"/>
      <c r="G20" s="468"/>
      <c r="H20" s="468"/>
      <c r="I20" s="468"/>
      <c r="J20" s="468"/>
      <c r="K20" s="468"/>
      <c r="L20" s="476">
        <v>19274</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164</v>
      </c>
      <c r="C22" s="393"/>
      <c r="D22" s="394"/>
      <c r="E22" s="401" t="s">
        <v>1</v>
      </c>
      <c r="F22" s="402"/>
      <c r="G22" s="402"/>
      <c r="H22" s="402"/>
      <c r="I22" s="402"/>
      <c r="J22" s="402"/>
      <c r="K22" s="403"/>
      <c r="L22" s="401" t="s">
        <v>165</v>
      </c>
      <c r="M22" s="402"/>
      <c r="N22" s="402"/>
      <c r="O22" s="402"/>
      <c r="P22" s="403"/>
      <c r="Q22" s="407" t="s">
        <v>166</v>
      </c>
      <c r="R22" s="408"/>
      <c r="S22" s="408"/>
      <c r="T22" s="408"/>
      <c r="U22" s="408"/>
      <c r="V22" s="409"/>
      <c r="W22" s="458" t="s">
        <v>167</v>
      </c>
      <c r="X22" s="393"/>
      <c r="Y22" s="394"/>
      <c r="Z22" s="401" t="s">
        <v>1</v>
      </c>
      <c r="AA22" s="402"/>
      <c r="AB22" s="402"/>
      <c r="AC22" s="402"/>
      <c r="AD22" s="402"/>
      <c r="AE22" s="402"/>
      <c r="AF22" s="402"/>
      <c r="AG22" s="403"/>
      <c r="AH22" s="419" t="s">
        <v>168</v>
      </c>
      <c r="AI22" s="402"/>
      <c r="AJ22" s="402"/>
      <c r="AK22" s="402"/>
      <c r="AL22" s="403"/>
      <c r="AM22" s="419" t="s">
        <v>169</v>
      </c>
      <c r="AN22" s="420"/>
      <c r="AO22" s="420"/>
      <c r="AP22" s="420"/>
      <c r="AQ22" s="420"/>
      <c r="AR22" s="421"/>
      <c r="AS22" s="407" t="s">
        <v>166</v>
      </c>
      <c r="AT22" s="408"/>
      <c r="AU22" s="408"/>
      <c r="AV22" s="408"/>
      <c r="AW22" s="408"/>
      <c r="AX22" s="425"/>
      <c r="AY22" s="442" t="s">
        <v>170</v>
      </c>
      <c r="AZ22" s="443"/>
      <c r="BA22" s="443"/>
      <c r="BB22" s="443"/>
      <c r="BC22" s="443"/>
      <c r="BD22" s="443"/>
      <c r="BE22" s="443"/>
      <c r="BF22" s="443"/>
      <c r="BG22" s="443"/>
      <c r="BH22" s="443"/>
      <c r="BI22" s="443"/>
      <c r="BJ22" s="443"/>
      <c r="BK22" s="443"/>
      <c r="BL22" s="443"/>
      <c r="BM22" s="444"/>
      <c r="BN22" s="445">
        <v>22871355</v>
      </c>
      <c r="BO22" s="446"/>
      <c r="BP22" s="446"/>
      <c r="BQ22" s="446"/>
      <c r="BR22" s="446"/>
      <c r="BS22" s="446"/>
      <c r="BT22" s="446"/>
      <c r="BU22" s="447"/>
      <c r="BV22" s="445">
        <v>22560615</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171</v>
      </c>
      <c r="AZ23" s="431"/>
      <c r="BA23" s="431"/>
      <c r="BB23" s="431"/>
      <c r="BC23" s="431"/>
      <c r="BD23" s="431"/>
      <c r="BE23" s="431"/>
      <c r="BF23" s="431"/>
      <c r="BG23" s="431"/>
      <c r="BH23" s="431"/>
      <c r="BI23" s="431"/>
      <c r="BJ23" s="431"/>
      <c r="BK23" s="431"/>
      <c r="BL23" s="431"/>
      <c r="BM23" s="432"/>
      <c r="BN23" s="416">
        <v>9992891</v>
      </c>
      <c r="BO23" s="417"/>
      <c r="BP23" s="417"/>
      <c r="BQ23" s="417"/>
      <c r="BR23" s="417"/>
      <c r="BS23" s="417"/>
      <c r="BT23" s="417"/>
      <c r="BU23" s="418"/>
      <c r="BV23" s="416">
        <v>9577143</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172</v>
      </c>
      <c r="F24" s="373"/>
      <c r="G24" s="373"/>
      <c r="H24" s="373"/>
      <c r="I24" s="373"/>
      <c r="J24" s="373"/>
      <c r="K24" s="374"/>
      <c r="L24" s="369">
        <v>1</v>
      </c>
      <c r="M24" s="370"/>
      <c r="N24" s="370"/>
      <c r="O24" s="370"/>
      <c r="P24" s="371"/>
      <c r="Q24" s="369">
        <v>8145</v>
      </c>
      <c r="R24" s="370"/>
      <c r="S24" s="370"/>
      <c r="T24" s="370"/>
      <c r="U24" s="370"/>
      <c r="V24" s="371"/>
      <c r="W24" s="459"/>
      <c r="X24" s="396"/>
      <c r="Y24" s="397"/>
      <c r="Z24" s="372" t="s">
        <v>173</v>
      </c>
      <c r="AA24" s="373"/>
      <c r="AB24" s="373"/>
      <c r="AC24" s="373"/>
      <c r="AD24" s="373"/>
      <c r="AE24" s="373"/>
      <c r="AF24" s="373"/>
      <c r="AG24" s="374"/>
      <c r="AH24" s="369">
        <v>393</v>
      </c>
      <c r="AI24" s="370"/>
      <c r="AJ24" s="370"/>
      <c r="AK24" s="370"/>
      <c r="AL24" s="371"/>
      <c r="AM24" s="369">
        <v>1200222</v>
      </c>
      <c r="AN24" s="370"/>
      <c r="AO24" s="370"/>
      <c r="AP24" s="370"/>
      <c r="AQ24" s="370"/>
      <c r="AR24" s="371"/>
      <c r="AS24" s="369">
        <v>3054</v>
      </c>
      <c r="AT24" s="370"/>
      <c r="AU24" s="370"/>
      <c r="AV24" s="370"/>
      <c r="AW24" s="370"/>
      <c r="AX24" s="429"/>
      <c r="AY24" s="389" t="s">
        <v>174</v>
      </c>
      <c r="AZ24" s="390"/>
      <c r="BA24" s="390"/>
      <c r="BB24" s="390"/>
      <c r="BC24" s="390"/>
      <c r="BD24" s="390"/>
      <c r="BE24" s="390"/>
      <c r="BF24" s="390"/>
      <c r="BG24" s="390"/>
      <c r="BH24" s="390"/>
      <c r="BI24" s="390"/>
      <c r="BJ24" s="390"/>
      <c r="BK24" s="390"/>
      <c r="BL24" s="390"/>
      <c r="BM24" s="391"/>
      <c r="BN24" s="416">
        <v>13040688</v>
      </c>
      <c r="BO24" s="417"/>
      <c r="BP24" s="417"/>
      <c r="BQ24" s="417"/>
      <c r="BR24" s="417"/>
      <c r="BS24" s="417"/>
      <c r="BT24" s="417"/>
      <c r="BU24" s="418"/>
      <c r="BV24" s="416">
        <v>12592229</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175</v>
      </c>
      <c r="F25" s="373"/>
      <c r="G25" s="373"/>
      <c r="H25" s="373"/>
      <c r="I25" s="373"/>
      <c r="J25" s="373"/>
      <c r="K25" s="374"/>
      <c r="L25" s="369">
        <v>2</v>
      </c>
      <c r="M25" s="370"/>
      <c r="N25" s="370"/>
      <c r="O25" s="370"/>
      <c r="P25" s="371"/>
      <c r="Q25" s="369">
        <v>6844</v>
      </c>
      <c r="R25" s="370"/>
      <c r="S25" s="370"/>
      <c r="T25" s="370"/>
      <c r="U25" s="370"/>
      <c r="V25" s="371"/>
      <c r="W25" s="459"/>
      <c r="X25" s="396"/>
      <c r="Y25" s="397"/>
      <c r="Z25" s="372" t="s">
        <v>176</v>
      </c>
      <c r="AA25" s="373"/>
      <c r="AB25" s="373"/>
      <c r="AC25" s="373"/>
      <c r="AD25" s="373"/>
      <c r="AE25" s="373"/>
      <c r="AF25" s="373"/>
      <c r="AG25" s="374"/>
      <c r="AH25" s="369" t="s">
        <v>138</v>
      </c>
      <c r="AI25" s="370"/>
      <c r="AJ25" s="370"/>
      <c r="AK25" s="370"/>
      <c r="AL25" s="371"/>
      <c r="AM25" s="369" t="s">
        <v>177</v>
      </c>
      <c r="AN25" s="370"/>
      <c r="AO25" s="370"/>
      <c r="AP25" s="370"/>
      <c r="AQ25" s="370"/>
      <c r="AR25" s="371"/>
      <c r="AS25" s="369" t="s">
        <v>178</v>
      </c>
      <c r="AT25" s="370"/>
      <c r="AU25" s="370"/>
      <c r="AV25" s="370"/>
      <c r="AW25" s="370"/>
      <c r="AX25" s="429"/>
      <c r="AY25" s="442" t="s">
        <v>179</v>
      </c>
      <c r="AZ25" s="443"/>
      <c r="BA25" s="443"/>
      <c r="BB25" s="443"/>
      <c r="BC25" s="443"/>
      <c r="BD25" s="443"/>
      <c r="BE25" s="443"/>
      <c r="BF25" s="443"/>
      <c r="BG25" s="443"/>
      <c r="BH25" s="443"/>
      <c r="BI25" s="443"/>
      <c r="BJ25" s="443"/>
      <c r="BK25" s="443"/>
      <c r="BL25" s="443"/>
      <c r="BM25" s="444"/>
      <c r="BN25" s="445">
        <v>165664</v>
      </c>
      <c r="BO25" s="446"/>
      <c r="BP25" s="446"/>
      <c r="BQ25" s="446"/>
      <c r="BR25" s="446"/>
      <c r="BS25" s="446"/>
      <c r="BT25" s="446"/>
      <c r="BU25" s="447"/>
      <c r="BV25" s="445">
        <v>947905</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180</v>
      </c>
      <c r="F26" s="373"/>
      <c r="G26" s="373"/>
      <c r="H26" s="373"/>
      <c r="I26" s="373"/>
      <c r="J26" s="373"/>
      <c r="K26" s="374"/>
      <c r="L26" s="369">
        <v>1</v>
      </c>
      <c r="M26" s="370"/>
      <c r="N26" s="370"/>
      <c r="O26" s="370"/>
      <c r="P26" s="371"/>
      <c r="Q26" s="369">
        <v>6217</v>
      </c>
      <c r="R26" s="370"/>
      <c r="S26" s="370"/>
      <c r="T26" s="370"/>
      <c r="U26" s="370"/>
      <c r="V26" s="371"/>
      <c r="W26" s="459"/>
      <c r="X26" s="396"/>
      <c r="Y26" s="397"/>
      <c r="Z26" s="372" t="s">
        <v>181</v>
      </c>
      <c r="AA26" s="427"/>
      <c r="AB26" s="427"/>
      <c r="AC26" s="427"/>
      <c r="AD26" s="427"/>
      <c r="AE26" s="427"/>
      <c r="AF26" s="427"/>
      <c r="AG26" s="428"/>
      <c r="AH26" s="369">
        <v>2</v>
      </c>
      <c r="AI26" s="370"/>
      <c r="AJ26" s="370"/>
      <c r="AK26" s="370"/>
      <c r="AL26" s="371"/>
      <c r="AM26" s="369" t="s">
        <v>182</v>
      </c>
      <c r="AN26" s="370"/>
      <c r="AO26" s="370"/>
      <c r="AP26" s="370"/>
      <c r="AQ26" s="370"/>
      <c r="AR26" s="371"/>
      <c r="AS26" s="369" t="s">
        <v>182</v>
      </c>
      <c r="AT26" s="370"/>
      <c r="AU26" s="370"/>
      <c r="AV26" s="370"/>
      <c r="AW26" s="370"/>
      <c r="AX26" s="429"/>
      <c r="AY26" s="456" t="s">
        <v>183</v>
      </c>
      <c r="AZ26" s="376"/>
      <c r="BA26" s="376"/>
      <c r="BB26" s="376"/>
      <c r="BC26" s="376"/>
      <c r="BD26" s="376"/>
      <c r="BE26" s="376"/>
      <c r="BF26" s="376"/>
      <c r="BG26" s="376"/>
      <c r="BH26" s="376"/>
      <c r="BI26" s="376"/>
      <c r="BJ26" s="376"/>
      <c r="BK26" s="376"/>
      <c r="BL26" s="376"/>
      <c r="BM26" s="457"/>
      <c r="BN26" s="416" t="s">
        <v>138</v>
      </c>
      <c r="BO26" s="417"/>
      <c r="BP26" s="417"/>
      <c r="BQ26" s="417"/>
      <c r="BR26" s="417"/>
      <c r="BS26" s="417"/>
      <c r="BT26" s="417"/>
      <c r="BU26" s="418"/>
      <c r="BV26" s="416" t="s">
        <v>177</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184</v>
      </c>
      <c r="F27" s="373"/>
      <c r="G27" s="373"/>
      <c r="H27" s="373"/>
      <c r="I27" s="373"/>
      <c r="J27" s="373"/>
      <c r="K27" s="374"/>
      <c r="L27" s="369">
        <v>1</v>
      </c>
      <c r="M27" s="370"/>
      <c r="N27" s="370"/>
      <c r="O27" s="370"/>
      <c r="P27" s="371"/>
      <c r="Q27" s="369">
        <v>4650</v>
      </c>
      <c r="R27" s="370"/>
      <c r="S27" s="370"/>
      <c r="T27" s="370"/>
      <c r="U27" s="370"/>
      <c r="V27" s="371"/>
      <c r="W27" s="459"/>
      <c r="X27" s="396"/>
      <c r="Y27" s="397"/>
      <c r="Z27" s="372" t="s">
        <v>185</v>
      </c>
      <c r="AA27" s="373"/>
      <c r="AB27" s="373"/>
      <c r="AC27" s="373"/>
      <c r="AD27" s="373"/>
      <c r="AE27" s="373"/>
      <c r="AF27" s="373"/>
      <c r="AG27" s="374"/>
      <c r="AH27" s="369">
        <v>1</v>
      </c>
      <c r="AI27" s="370"/>
      <c r="AJ27" s="370"/>
      <c r="AK27" s="370"/>
      <c r="AL27" s="371"/>
      <c r="AM27" s="369" t="s">
        <v>186</v>
      </c>
      <c r="AN27" s="370"/>
      <c r="AO27" s="370"/>
      <c r="AP27" s="370"/>
      <c r="AQ27" s="370"/>
      <c r="AR27" s="371"/>
      <c r="AS27" s="369" t="s">
        <v>187</v>
      </c>
      <c r="AT27" s="370"/>
      <c r="AU27" s="370"/>
      <c r="AV27" s="370"/>
      <c r="AW27" s="370"/>
      <c r="AX27" s="429"/>
      <c r="AY27" s="453" t="s">
        <v>188</v>
      </c>
      <c r="AZ27" s="454"/>
      <c r="BA27" s="454"/>
      <c r="BB27" s="454"/>
      <c r="BC27" s="454"/>
      <c r="BD27" s="454"/>
      <c r="BE27" s="454"/>
      <c r="BF27" s="454"/>
      <c r="BG27" s="454"/>
      <c r="BH27" s="454"/>
      <c r="BI27" s="454"/>
      <c r="BJ27" s="454"/>
      <c r="BK27" s="454"/>
      <c r="BL27" s="454"/>
      <c r="BM27" s="455"/>
      <c r="BN27" s="450" t="s">
        <v>130</v>
      </c>
      <c r="BO27" s="451"/>
      <c r="BP27" s="451"/>
      <c r="BQ27" s="451"/>
      <c r="BR27" s="451"/>
      <c r="BS27" s="451"/>
      <c r="BT27" s="451"/>
      <c r="BU27" s="452"/>
      <c r="BV27" s="450" t="s">
        <v>138</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189</v>
      </c>
      <c r="F28" s="373"/>
      <c r="G28" s="373"/>
      <c r="H28" s="373"/>
      <c r="I28" s="373"/>
      <c r="J28" s="373"/>
      <c r="K28" s="374"/>
      <c r="L28" s="369">
        <v>1</v>
      </c>
      <c r="M28" s="370"/>
      <c r="N28" s="370"/>
      <c r="O28" s="370"/>
      <c r="P28" s="371"/>
      <c r="Q28" s="369">
        <v>3960</v>
      </c>
      <c r="R28" s="370"/>
      <c r="S28" s="370"/>
      <c r="T28" s="370"/>
      <c r="U28" s="370"/>
      <c r="V28" s="371"/>
      <c r="W28" s="459"/>
      <c r="X28" s="396"/>
      <c r="Y28" s="397"/>
      <c r="Z28" s="372" t="s">
        <v>190</v>
      </c>
      <c r="AA28" s="373"/>
      <c r="AB28" s="373"/>
      <c r="AC28" s="373"/>
      <c r="AD28" s="373"/>
      <c r="AE28" s="373"/>
      <c r="AF28" s="373"/>
      <c r="AG28" s="374"/>
      <c r="AH28" s="369" t="s">
        <v>178</v>
      </c>
      <c r="AI28" s="370"/>
      <c r="AJ28" s="370"/>
      <c r="AK28" s="370"/>
      <c r="AL28" s="371"/>
      <c r="AM28" s="369" t="s">
        <v>178</v>
      </c>
      <c r="AN28" s="370"/>
      <c r="AO28" s="370"/>
      <c r="AP28" s="370"/>
      <c r="AQ28" s="370"/>
      <c r="AR28" s="371"/>
      <c r="AS28" s="369" t="s">
        <v>178</v>
      </c>
      <c r="AT28" s="370"/>
      <c r="AU28" s="370"/>
      <c r="AV28" s="370"/>
      <c r="AW28" s="370"/>
      <c r="AX28" s="429"/>
      <c r="AY28" s="433" t="s">
        <v>191</v>
      </c>
      <c r="AZ28" s="434"/>
      <c r="BA28" s="434"/>
      <c r="BB28" s="435"/>
      <c r="BC28" s="442" t="s">
        <v>48</v>
      </c>
      <c r="BD28" s="443"/>
      <c r="BE28" s="443"/>
      <c r="BF28" s="443"/>
      <c r="BG28" s="443"/>
      <c r="BH28" s="443"/>
      <c r="BI28" s="443"/>
      <c r="BJ28" s="443"/>
      <c r="BK28" s="443"/>
      <c r="BL28" s="443"/>
      <c r="BM28" s="444"/>
      <c r="BN28" s="445">
        <v>1925142</v>
      </c>
      <c r="BO28" s="446"/>
      <c r="BP28" s="446"/>
      <c r="BQ28" s="446"/>
      <c r="BR28" s="446"/>
      <c r="BS28" s="446"/>
      <c r="BT28" s="446"/>
      <c r="BU28" s="447"/>
      <c r="BV28" s="445">
        <v>1473742</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192</v>
      </c>
      <c r="F29" s="373"/>
      <c r="G29" s="373"/>
      <c r="H29" s="373"/>
      <c r="I29" s="373"/>
      <c r="J29" s="373"/>
      <c r="K29" s="374"/>
      <c r="L29" s="369">
        <v>16</v>
      </c>
      <c r="M29" s="370"/>
      <c r="N29" s="370"/>
      <c r="O29" s="370"/>
      <c r="P29" s="371"/>
      <c r="Q29" s="369">
        <v>3530</v>
      </c>
      <c r="R29" s="370"/>
      <c r="S29" s="370"/>
      <c r="T29" s="370"/>
      <c r="U29" s="370"/>
      <c r="V29" s="371"/>
      <c r="W29" s="460"/>
      <c r="X29" s="461"/>
      <c r="Y29" s="462"/>
      <c r="Z29" s="372" t="s">
        <v>193</v>
      </c>
      <c r="AA29" s="373"/>
      <c r="AB29" s="373"/>
      <c r="AC29" s="373"/>
      <c r="AD29" s="373"/>
      <c r="AE29" s="373"/>
      <c r="AF29" s="373"/>
      <c r="AG29" s="374"/>
      <c r="AH29" s="369">
        <v>394</v>
      </c>
      <c r="AI29" s="370"/>
      <c r="AJ29" s="370"/>
      <c r="AK29" s="370"/>
      <c r="AL29" s="371"/>
      <c r="AM29" s="369">
        <v>1204757</v>
      </c>
      <c r="AN29" s="370"/>
      <c r="AO29" s="370"/>
      <c r="AP29" s="370"/>
      <c r="AQ29" s="370"/>
      <c r="AR29" s="371"/>
      <c r="AS29" s="369">
        <v>3058</v>
      </c>
      <c r="AT29" s="370"/>
      <c r="AU29" s="370"/>
      <c r="AV29" s="370"/>
      <c r="AW29" s="370"/>
      <c r="AX29" s="429"/>
      <c r="AY29" s="436"/>
      <c r="AZ29" s="437"/>
      <c r="BA29" s="437"/>
      <c r="BB29" s="438"/>
      <c r="BC29" s="430" t="s">
        <v>194</v>
      </c>
      <c r="BD29" s="431"/>
      <c r="BE29" s="431"/>
      <c r="BF29" s="431"/>
      <c r="BG29" s="431"/>
      <c r="BH29" s="431"/>
      <c r="BI29" s="431"/>
      <c r="BJ29" s="431"/>
      <c r="BK29" s="431"/>
      <c r="BL29" s="431"/>
      <c r="BM29" s="432"/>
      <c r="BN29" s="416">
        <v>580157</v>
      </c>
      <c r="BO29" s="417"/>
      <c r="BP29" s="417"/>
      <c r="BQ29" s="417"/>
      <c r="BR29" s="417"/>
      <c r="BS29" s="417"/>
      <c r="BT29" s="417"/>
      <c r="BU29" s="418"/>
      <c r="BV29" s="416">
        <v>229990</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195</v>
      </c>
      <c r="X30" s="384"/>
      <c r="Y30" s="384"/>
      <c r="Z30" s="384"/>
      <c r="AA30" s="384"/>
      <c r="AB30" s="384"/>
      <c r="AC30" s="384"/>
      <c r="AD30" s="384"/>
      <c r="AE30" s="384"/>
      <c r="AF30" s="384"/>
      <c r="AG30" s="385"/>
      <c r="AH30" s="386">
        <v>97</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2331585</v>
      </c>
      <c r="BO30" s="451"/>
      <c r="BP30" s="451"/>
      <c r="BQ30" s="451"/>
      <c r="BR30" s="451"/>
      <c r="BS30" s="451"/>
      <c r="BT30" s="451"/>
      <c r="BU30" s="452"/>
      <c r="BV30" s="450">
        <v>2082687</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196</v>
      </c>
      <c r="D32" s="375"/>
      <c r="E32" s="375"/>
      <c r="F32" s="375"/>
      <c r="G32" s="375"/>
      <c r="H32" s="375"/>
      <c r="I32" s="375"/>
      <c r="J32" s="375"/>
      <c r="K32" s="375"/>
      <c r="L32" s="375"/>
      <c r="M32" s="375"/>
      <c r="N32" s="375"/>
      <c r="O32" s="375"/>
      <c r="P32" s="375"/>
      <c r="Q32" s="375"/>
      <c r="R32" s="375"/>
      <c r="S32" s="375"/>
      <c r="U32" s="376" t="s">
        <v>197</v>
      </c>
      <c r="V32" s="376"/>
      <c r="W32" s="376"/>
      <c r="X32" s="376"/>
      <c r="Y32" s="376"/>
      <c r="Z32" s="376"/>
      <c r="AA32" s="376"/>
      <c r="AB32" s="376"/>
      <c r="AC32" s="376"/>
      <c r="AD32" s="376"/>
      <c r="AE32" s="376"/>
      <c r="AF32" s="376"/>
      <c r="AG32" s="376"/>
      <c r="AH32" s="376"/>
      <c r="AI32" s="376"/>
      <c r="AJ32" s="376"/>
      <c r="AK32" s="376"/>
      <c r="AM32" s="376" t="s">
        <v>198</v>
      </c>
      <c r="AN32" s="376"/>
      <c r="AO32" s="376"/>
      <c r="AP32" s="376"/>
      <c r="AQ32" s="376"/>
      <c r="AR32" s="376"/>
      <c r="AS32" s="376"/>
      <c r="AT32" s="376"/>
      <c r="AU32" s="376"/>
      <c r="AV32" s="376"/>
      <c r="AW32" s="376"/>
      <c r="AX32" s="376"/>
      <c r="AY32" s="376"/>
      <c r="AZ32" s="376"/>
      <c r="BA32" s="376"/>
      <c r="BB32" s="376"/>
      <c r="BC32" s="376"/>
      <c r="BE32" s="376" t="s">
        <v>199</v>
      </c>
      <c r="BF32" s="376"/>
      <c r="BG32" s="376"/>
      <c r="BH32" s="376"/>
      <c r="BI32" s="376"/>
      <c r="BJ32" s="376"/>
      <c r="BK32" s="376"/>
      <c r="BL32" s="376"/>
      <c r="BM32" s="376"/>
      <c r="BN32" s="376"/>
      <c r="BO32" s="376"/>
      <c r="BP32" s="376"/>
      <c r="BQ32" s="376"/>
      <c r="BR32" s="376"/>
      <c r="BS32" s="376"/>
      <c r="BT32" s="376"/>
      <c r="BU32" s="376"/>
      <c r="BW32" s="376" t="s">
        <v>200</v>
      </c>
      <c r="BX32" s="376"/>
      <c r="BY32" s="376"/>
      <c r="BZ32" s="376"/>
      <c r="CA32" s="376"/>
      <c r="CB32" s="376"/>
      <c r="CC32" s="376"/>
      <c r="CD32" s="376"/>
      <c r="CE32" s="376"/>
      <c r="CF32" s="376"/>
      <c r="CG32" s="376"/>
      <c r="CH32" s="376"/>
      <c r="CI32" s="376"/>
      <c r="CJ32" s="376"/>
      <c r="CK32" s="376"/>
      <c r="CL32" s="376"/>
      <c r="CM32" s="376"/>
      <c r="CO32" s="376" t="s">
        <v>201</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202</v>
      </c>
      <c r="D33" s="368"/>
      <c r="E33" s="367" t="s">
        <v>203</v>
      </c>
      <c r="F33" s="367"/>
      <c r="G33" s="367"/>
      <c r="H33" s="367"/>
      <c r="I33" s="367"/>
      <c r="J33" s="367"/>
      <c r="K33" s="367"/>
      <c r="L33" s="367"/>
      <c r="M33" s="367"/>
      <c r="N33" s="367"/>
      <c r="O33" s="367"/>
      <c r="P33" s="367"/>
      <c r="Q33" s="367"/>
      <c r="R33" s="367"/>
      <c r="S33" s="367"/>
      <c r="T33" s="203"/>
      <c r="U33" s="368" t="s">
        <v>202</v>
      </c>
      <c r="V33" s="368"/>
      <c r="W33" s="367" t="s">
        <v>204</v>
      </c>
      <c r="X33" s="367"/>
      <c r="Y33" s="367"/>
      <c r="Z33" s="367"/>
      <c r="AA33" s="367"/>
      <c r="AB33" s="367"/>
      <c r="AC33" s="367"/>
      <c r="AD33" s="367"/>
      <c r="AE33" s="367"/>
      <c r="AF33" s="367"/>
      <c r="AG33" s="367"/>
      <c r="AH33" s="367"/>
      <c r="AI33" s="367"/>
      <c r="AJ33" s="367"/>
      <c r="AK33" s="367"/>
      <c r="AL33" s="203"/>
      <c r="AM33" s="368" t="s">
        <v>202</v>
      </c>
      <c r="AN33" s="368"/>
      <c r="AO33" s="367" t="s">
        <v>205</v>
      </c>
      <c r="AP33" s="367"/>
      <c r="AQ33" s="367"/>
      <c r="AR33" s="367"/>
      <c r="AS33" s="367"/>
      <c r="AT33" s="367"/>
      <c r="AU33" s="367"/>
      <c r="AV33" s="367"/>
      <c r="AW33" s="367"/>
      <c r="AX33" s="367"/>
      <c r="AY33" s="367"/>
      <c r="AZ33" s="367"/>
      <c r="BA33" s="367"/>
      <c r="BB33" s="367"/>
      <c r="BC33" s="367"/>
      <c r="BD33" s="204"/>
      <c r="BE33" s="367" t="s">
        <v>206</v>
      </c>
      <c r="BF33" s="367"/>
      <c r="BG33" s="367" t="s">
        <v>207</v>
      </c>
      <c r="BH33" s="367"/>
      <c r="BI33" s="367"/>
      <c r="BJ33" s="367"/>
      <c r="BK33" s="367"/>
      <c r="BL33" s="367"/>
      <c r="BM33" s="367"/>
      <c r="BN33" s="367"/>
      <c r="BO33" s="367"/>
      <c r="BP33" s="367"/>
      <c r="BQ33" s="367"/>
      <c r="BR33" s="367"/>
      <c r="BS33" s="367"/>
      <c r="BT33" s="367"/>
      <c r="BU33" s="367"/>
      <c r="BV33" s="204"/>
      <c r="BW33" s="368" t="s">
        <v>206</v>
      </c>
      <c r="BX33" s="368"/>
      <c r="BY33" s="367" t="s">
        <v>208</v>
      </c>
      <c r="BZ33" s="367"/>
      <c r="CA33" s="367"/>
      <c r="CB33" s="367"/>
      <c r="CC33" s="367"/>
      <c r="CD33" s="367"/>
      <c r="CE33" s="367"/>
      <c r="CF33" s="367"/>
      <c r="CG33" s="367"/>
      <c r="CH33" s="367"/>
      <c r="CI33" s="367"/>
      <c r="CJ33" s="367"/>
      <c r="CK33" s="367"/>
      <c r="CL33" s="367"/>
      <c r="CM33" s="367"/>
      <c r="CN33" s="203"/>
      <c r="CO33" s="368" t="s">
        <v>202</v>
      </c>
      <c r="CP33" s="368"/>
      <c r="CQ33" s="367" t="s">
        <v>209</v>
      </c>
      <c r="CR33" s="367"/>
      <c r="CS33" s="367"/>
      <c r="CT33" s="367"/>
      <c r="CU33" s="367"/>
      <c r="CV33" s="367"/>
      <c r="CW33" s="367"/>
      <c r="CX33" s="367"/>
      <c r="CY33" s="367"/>
      <c r="CZ33" s="367"/>
      <c r="DA33" s="367"/>
      <c r="DB33" s="367"/>
      <c r="DC33" s="367"/>
      <c r="DD33" s="367"/>
      <c r="DE33" s="367"/>
      <c r="DF33" s="203"/>
      <c r="DG33" s="366" t="s">
        <v>210</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5</v>
      </c>
      <c r="V34" s="364"/>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78"/>
      <c r="AM34" s="364">
        <f>IF(AO34="","",MAX(C34:D43,U34:V43)+1)</f>
        <v>7</v>
      </c>
      <c r="AN34" s="364"/>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78"/>
      <c r="BE34" s="364">
        <f>IF(BG34="","",MAX(C34:D43,U34:V43,AM34:AN43)+1)</f>
        <v>10</v>
      </c>
      <c r="BF34" s="364"/>
      <c r="BG34" s="365" t="str">
        <f>IF('各会計、関係団体の財政状況及び健全化判断比率'!B33="","",'各会計、関係団体の財政状況及び健全化判断比率'!B33)</f>
        <v>温泉事業特別会計</v>
      </c>
      <c r="BH34" s="365"/>
      <c r="BI34" s="365"/>
      <c r="BJ34" s="365"/>
      <c r="BK34" s="365"/>
      <c r="BL34" s="365"/>
      <c r="BM34" s="365"/>
      <c r="BN34" s="365"/>
      <c r="BO34" s="365"/>
      <c r="BP34" s="365"/>
      <c r="BQ34" s="365"/>
      <c r="BR34" s="365"/>
      <c r="BS34" s="365"/>
      <c r="BT34" s="365"/>
      <c r="BU34" s="365"/>
      <c r="BV34" s="178"/>
      <c r="BW34" s="364">
        <f>IF(BY34="","",MAX(C34:D43,U34:V43,AM34:AN43,BE34:BF43)+1)</f>
        <v>11</v>
      </c>
      <c r="BX34" s="364"/>
      <c r="BY34" s="365" t="str">
        <f>IF('各会計、関係団体の財政状況及び健全化判断比率'!B68="","",'各会計、関係団体の財政状況及び健全化判断比率'!B68)</f>
        <v>諏訪広域連合</v>
      </c>
      <c r="BZ34" s="365"/>
      <c r="CA34" s="365"/>
      <c r="CB34" s="365"/>
      <c r="CC34" s="365"/>
      <c r="CD34" s="365"/>
      <c r="CE34" s="365"/>
      <c r="CF34" s="365"/>
      <c r="CG34" s="365"/>
      <c r="CH34" s="365"/>
      <c r="CI34" s="365"/>
      <c r="CJ34" s="365"/>
      <c r="CK34" s="365"/>
      <c r="CL34" s="365"/>
      <c r="CM34" s="365"/>
      <c r="CN34" s="178"/>
      <c r="CO34" s="364">
        <f>IF(CQ34="","",MAX(C34:D43,U34:V43,AM34:AN43,BE34:BF43,BW34:BX43)+1)</f>
        <v>21</v>
      </c>
      <c r="CP34" s="364"/>
      <c r="CQ34" s="365" t="str">
        <f>IF('各会計、関係団体の財政状況及び健全化判断比率'!BS7="","",'各会計、関係団体の財政状況及び健全化判断比率'!BS7)</f>
        <v>おかや文化振興事業団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分収造林事業特別会計</v>
      </c>
      <c r="F35" s="365"/>
      <c r="G35" s="365"/>
      <c r="H35" s="365"/>
      <c r="I35" s="365"/>
      <c r="J35" s="365"/>
      <c r="K35" s="365"/>
      <c r="L35" s="365"/>
      <c r="M35" s="365"/>
      <c r="N35" s="365"/>
      <c r="O35" s="365"/>
      <c r="P35" s="365"/>
      <c r="Q35" s="365"/>
      <c r="R35" s="365"/>
      <c r="S35" s="365"/>
      <c r="T35" s="178"/>
      <c r="U35" s="364">
        <f>IF(W35="","",U34+1)</f>
        <v>6</v>
      </c>
      <c r="V35" s="364"/>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78"/>
      <c r="AM35" s="364">
        <f t="shared" ref="AM35:AM43" si="0">IF(AO35="","",AM34+1)</f>
        <v>8</v>
      </c>
      <c r="AN35" s="364"/>
      <c r="AO35" s="365" t="str">
        <f>IF('各会計、関係団体の財政状況及び健全化判断比率'!B31="","",'各会計、関係団体の財政状況及び健全化判断比率'!B31)</f>
        <v>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12</v>
      </c>
      <c r="BX35" s="364"/>
      <c r="BY35" s="365" t="str">
        <f>IF('各会計、関係団体の財政状況及び健全化判断比率'!B69="","",'各会計、関係団体の財政状況及び健全化判断比率'!B69)</f>
        <v>　（一般会計）</v>
      </c>
      <c r="BZ35" s="365"/>
      <c r="CA35" s="365"/>
      <c r="CB35" s="365"/>
      <c r="CC35" s="365"/>
      <c r="CD35" s="365"/>
      <c r="CE35" s="365"/>
      <c r="CF35" s="365"/>
      <c r="CG35" s="365"/>
      <c r="CH35" s="365"/>
      <c r="CI35" s="365"/>
      <c r="CJ35" s="365"/>
      <c r="CK35" s="365"/>
      <c r="CL35" s="365"/>
      <c r="CM35" s="365"/>
      <c r="CN35" s="178"/>
      <c r="CO35" s="364">
        <f t="shared" ref="CO35:CO43" si="3">IF(CQ35="","",CO34+1)</f>
        <v>22</v>
      </c>
      <c r="CP35" s="364"/>
      <c r="CQ35" s="365" t="str">
        <f>IF('各会計、関係団体の財政状況及び健全化判断比率'!BS8="","",'各会計、関係団体の財政状況及び健全化判断比率'!BS8)</f>
        <v>諏訪湖勤労者福祉サービスセンター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f>IF(E36="","",C35+1)</f>
        <v>3</v>
      </c>
      <c r="D36" s="364"/>
      <c r="E36" s="365" t="str">
        <f>IF('各会計、関係団体の財政状況及び健全化判断比率'!B9="","",'各会計、関係団体の財政状況及び健全化判断比率'!B9)</f>
        <v>霊園事業特別会計</v>
      </c>
      <c r="F36" s="365"/>
      <c r="G36" s="365"/>
      <c r="H36" s="365"/>
      <c r="I36" s="365"/>
      <c r="J36" s="365"/>
      <c r="K36" s="365"/>
      <c r="L36" s="365"/>
      <c r="M36" s="365"/>
      <c r="N36" s="365"/>
      <c r="O36" s="365"/>
      <c r="P36" s="365"/>
      <c r="Q36" s="365"/>
      <c r="R36" s="365"/>
      <c r="S36" s="365"/>
      <c r="T36" s="178"/>
      <c r="U36" s="364" t="str">
        <f t="shared" ref="U36:U43" si="4">IF(W36="","",U35+1)</f>
        <v/>
      </c>
      <c r="V36" s="364"/>
      <c r="W36" s="365"/>
      <c r="X36" s="365"/>
      <c r="Y36" s="365"/>
      <c r="Z36" s="365"/>
      <c r="AA36" s="365"/>
      <c r="AB36" s="365"/>
      <c r="AC36" s="365"/>
      <c r="AD36" s="365"/>
      <c r="AE36" s="365"/>
      <c r="AF36" s="365"/>
      <c r="AG36" s="365"/>
      <c r="AH36" s="365"/>
      <c r="AI36" s="365"/>
      <c r="AJ36" s="365"/>
      <c r="AK36" s="365"/>
      <c r="AL36" s="178"/>
      <c r="AM36" s="364">
        <f t="shared" si="0"/>
        <v>9</v>
      </c>
      <c r="AN36" s="364"/>
      <c r="AO36" s="365" t="str">
        <f>IF('各会計、関係団体の財政状況及び健全化判断比率'!B32="","",'各会計、関係団体の財政状況及び健全化判断比率'!B32)</f>
        <v>病院事業会計</v>
      </c>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13</v>
      </c>
      <c r="BX36" s="364"/>
      <c r="BY36" s="365" t="str">
        <f>IF('各会計、関係団体の財政状況及び健全化判断比率'!B70="","",'各会計、関係団体の財政状況及び健全化判断比率'!B70)</f>
        <v>　（救護施設八ヶ岳寮特別会計）</v>
      </c>
      <c r="BZ36" s="365"/>
      <c r="CA36" s="365"/>
      <c r="CB36" s="365"/>
      <c r="CC36" s="365"/>
      <c r="CD36" s="365"/>
      <c r="CE36" s="365"/>
      <c r="CF36" s="365"/>
      <c r="CG36" s="365"/>
      <c r="CH36" s="365"/>
      <c r="CI36" s="365"/>
      <c r="CJ36" s="365"/>
      <c r="CK36" s="365"/>
      <c r="CL36" s="365"/>
      <c r="CM36" s="365"/>
      <c r="CN36" s="178"/>
      <c r="CO36" s="364">
        <f t="shared" si="3"/>
        <v>23</v>
      </c>
      <c r="CP36" s="364"/>
      <c r="CQ36" s="365" t="str">
        <f>IF('各会計、関係団体の財政状況及び健全化判断比率'!BS9="","",'各会計、関係団体の財政状況及び健全化判断比率'!BS9)</f>
        <v>やまびこスケートの森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f>IF(E37="","",C36+1)</f>
        <v>4</v>
      </c>
      <c r="D37" s="364"/>
      <c r="E37" s="365" t="str">
        <f>IF('各会計、関係団体の財政状況及び健全化判断比率'!B10="","",'各会計、関係団体の財政状況及び健全化判断比率'!B10)</f>
        <v>地域開発事業特別会計</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14</v>
      </c>
      <c r="BX37" s="364"/>
      <c r="BY37" s="365" t="str">
        <f>IF('各会計、関係団体の財政状況及び健全化判断比率'!B71="","",'各会計、関係団体の財政状況及び健全化判断比率'!B71)</f>
        <v>　（介護保険特別会計）</v>
      </c>
      <c r="BZ37" s="365"/>
      <c r="CA37" s="365"/>
      <c r="CB37" s="365"/>
      <c r="CC37" s="365"/>
      <c r="CD37" s="365"/>
      <c r="CE37" s="365"/>
      <c r="CF37" s="365"/>
      <c r="CG37" s="365"/>
      <c r="CH37" s="365"/>
      <c r="CI37" s="365"/>
      <c r="CJ37" s="365"/>
      <c r="CK37" s="365"/>
      <c r="CL37" s="365"/>
      <c r="CM37" s="365"/>
      <c r="CN37" s="178"/>
      <c r="CO37" s="364">
        <f t="shared" si="3"/>
        <v>24</v>
      </c>
      <c r="CP37" s="364"/>
      <c r="CQ37" s="365" t="str">
        <f>IF('各会計、関係団体の財政状況及び健全化判断比率'!BS10="","",'各会計、関係団体の財政状況及び健全化判断比率'!BS10)</f>
        <v>岡谷市スポーツ協会</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15</v>
      </c>
      <c r="BX38" s="364"/>
      <c r="BY38" s="365" t="str">
        <f>IF('各会計、関係団体の財政状況及び健全化判断比率'!B72="","",'各会計、関係団体の財政状況及び健全化判断比率'!B72)</f>
        <v>　（諏訪広域消防特別会計）</v>
      </c>
      <c r="BZ38" s="365"/>
      <c r="CA38" s="365"/>
      <c r="CB38" s="365"/>
      <c r="CC38" s="365"/>
      <c r="CD38" s="365"/>
      <c r="CE38" s="365"/>
      <c r="CF38" s="365"/>
      <c r="CG38" s="365"/>
      <c r="CH38" s="365"/>
      <c r="CI38" s="365"/>
      <c r="CJ38" s="365"/>
      <c r="CK38" s="365"/>
      <c r="CL38" s="365"/>
      <c r="CM38" s="365"/>
      <c r="CN38" s="178"/>
      <c r="CO38" s="364">
        <f t="shared" si="3"/>
        <v>25</v>
      </c>
      <c r="CP38" s="364"/>
      <c r="CQ38" s="365" t="str">
        <f>IF('各会計、関係団体の財政状況及び健全化判断比率'!BS11="","",'各会計、関係団体の財政状況及び健全化判断比率'!BS11)</f>
        <v>岡谷市土地開発公社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16</v>
      </c>
      <c r="BX39" s="364"/>
      <c r="BY39" s="365" t="str">
        <f>IF('各会計、関係団体の財政状況及び健全化判断比率'!B73="","",'各会計、関係団体の財政状況及び健全化判断比率'!B73)</f>
        <v>　（ふるさと市町村県基金事業特別会計）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17</v>
      </c>
      <c r="BX40" s="364"/>
      <c r="BY40" s="365" t="str">
        <f>IF('各会計、関係団体の財政状況及び健全化判断比率'!B74="","",'各会計、関係団体の財政状況及び健全化判断比率'!B74)</f>
        <v>湖北行政事務組合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18</v>
      </c>
      <c r="BX41" s="364"/>
      <c r="BY41" s="365" t="str">
        <f>IF('各会計、関係団体の財政状況及び健全化判断比率'!B75="","",'各会計、関係団体の財政状況及び健全化判断比率'!B75)</f>
        <v>　（一般会計）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19</v>
      </c>
      <c r="BX42" s="364"/>
      <c r="BY42" s="365" t="str">
        <f>IF('各会計、関係団体の財政状況及び健全化判断比率'!B76="","",'各会計、関係団体の財政状況及び健全化判断比率'!B76)</f>
        <v>　（湖北衛生センター事業特別会計）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20</v>
      </c>
      <c r="BX43" s="364"/>
      <c r="BY43" s="365" t="str">
        <f>IF('各会計、関係団体の財政状況及び健全化判断比率'!B77="","",'各会計、関係団体の財政状況及び健全化判断比率'!B77)</f>
        <v>　（湖北火葬場事業特別会計）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1" t="s">
        <v>212</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213</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214</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215</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216</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217</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218</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634</v>
      </c>
    </row>
    <row r="54" spans="5:113" x14ac:dyDescent="0.15"/>
    <row r="55" spans="5:113" x14ac:dyDescent="0.15"/>
    <row r="56" spans="5:113" x14ac:dyDescent="0.15"/>
  </sheetData>
  <sheetProtection algorithmName="SHA-512" hashValue="psFIRanO6c01NVin5WU4L9l46uoYAb9yf6fMtio34rrBF7K0EKlVijnRQZH52nXZK43p+DU6Dt1W3TwjUQU+aA==" saltValue="rNr0SJ2TwNEl6q1QL+e58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BN8" sqref="BN8:CC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146" t="s">
        <v>587</v>
      </c>
      <c r="D34" s="1146"/>
      <c r="E34" s="1147"/>
      <c r="F34" s="32" t="s">
        <v>588</v>
      </c>
      <c r="G34" s="33" t="s">
        <v>588</v>
      </c>
      <c r="H34" s="33" t="s">
        <v>589</v>
      </c>
      <c r="I34" s="33" t="s">
        <v>590</v>
      </c>
      <c r="J34" s="34" t="s">
        <v>591</v>
      </c>
      <c r="K34" s="22"/>
      <c r="L34" s="22"/>
      <c r="M34" s="22"/>
      <c r="N34" s="22"/>
      <c r="O34" s="22"/>
      <c r="P34" s="22"/>
    </row>
    <row r="35" spans="1:16" ht="39" customHeight="1" x14ac:dyDescent="0.15">
      <c r="A35" s="22"/>
      <c r="B35" s="35"/>
      <c r="C35" s="1140" t="s">
        <v>592</v>
      </c>
      <c r="D35" s="1141"/>
      <c r="E35" s="1142"/>
      <c r="F35" s="36">
        <v>12.53</v>
      </c>
      <c r="G35" s="37">
        <v>12.91</v>
      </c>
      <c r="H35" s="37">
        <v>12.28</v>
      </c>
      <c r="I35" s="37">
        <v>12</v>
      </c>
      <c r="J35" s="38">
        <v>11.45</v>
      </c>
      <c r="K35" s="22"/>
      <c r="L35" s="22"/>
      <c r="M35" s="22"/>
      <c r="N35" s="22"/>
      <c r="O35" s="22"/>
      <c r="P35" s="22"/>
    </row>
    <row r="36" spans="1:16" ht="39" customHeight="1" x14ac:dyDescent="0.15">
      <c r="A36" s="22"/>
      <c r="B36" s="35"/>
      <c r="C36" s="1140" t="s">
        <v>593</v>
      </c>
      <c r="D36" s="1141"/>
      <c r="E36" s="1142"/>
      <c r="F36" s="36">
        <v>13.93</v>
      </c>
      <c r="G36" s="37">
        <v>13.59</v>
      </c>
      <c r="H36" s="37">
        <v>12.72</v>
      </c>
      <c r="I36" s="37">
        <v>11.16</v>
      </c>
      <c r="J36" s="38">
        <v>10.38</v>
      </c>
      <c r="K36" s="22"/>
      <c r="L36" s="22"/>
      <c r="M36" s="22"/>
      <c r="N36" s="22"/>
      <c r="O36" s="22"/>
      <c r="P36" s="22"/>
    </row>
    <row r="37" spans="1:16" ht="39" customHeight="1" x14ac:dyDescent="0.15">
      <c r="A37" s="22"/>
      <c r="B37" s="35"/>
      <c r="C37" s="1140" t="s">
        <v>594</v>
      </c>
      <c r="D37" s="1141"/>
      <c r="E37" s="1142"/>
      <c r="F37" s="36">
        <v>5.65</v>
      </c>
      <c r="G37" s="37">
        <v>5.63</v>
      </c>
      <c r="H37" s="37">
        <v>5.75</v>
      </c>
      <c r="I37" s="37">
        <v>5.15</v>
      </c>
      <c r="J37" s="38">
        <v>6.06</v>
      </c>
      <c r="K37" s="22"/>
      <c r="L37" s="22"/>
      <c r="M37" s="22"/>
      <c r="N37" s="22"/>
      <c r="O37" s="22"/>
      <c r="P37" s="22"/>
    </row>
    <row r="38" spans="1:16" ht="39" customHeight="1" x14ac:dyDescent="0.15">
      <c r="A38" s="22"/>
      <c r="B38" s="35"/>
      <c r="C38" s="1140" t="s">
        <v>595</v>
      </c>
      <c r="D38" s="1141"/>
      <c r="E38" s="1142"/>
      <c r="F38" s="36">
        <v>7.15</v>
      </c>
      <c r="G38" s="37">
        <v>6.34</v>
      </c>
      <c r="H38" s="37">
        <v>2.54</v>
      </c>
      <c r="I38" s="37">
        <v>0</v>
      </c>
      <c r="J38" s="38">
        <v>1.92</v>
      </c>
      <c r="K38" s="22"/>
      <c r="L38" s="22"/>
      <c r="M38" s="22"/>
      <c r="N38" s="22"/>
      <c r="O38" s="22"/>
      <c r="P38" s="22"/>
    </row>
    <row r="39" spans="1:16" ht="39" customHeight="1" x14ac:dyDescent="0.15">
      <c r="A39" s="22"/>
      <c r="B39" s="35"/>
      <c r="C39" s="1140" t="s">
        <v>596</v>
      </c>
      <c r="D39" s="1141"/>
      <c r="E39" s="1142"/>
      <c r="F39" s="36">
        <v>1.88</v>
      </c>
      <c r="G39" s="37">
        <v>0.56999999999999995</v>
      </c>
      <c r="H39" s="37">
        <v>0.5</v>
      </c>
      <c r="I39" s="37">
        <v>0.85</v>
      </c>
      <c r="J39" s="38">
        <v>0.79</v>
      </c>
      <c r="K39" s="22"/>
      <c r="L39" s="22"/>
      <c r="M39" s="22"/>
      <c r="N39" s="22"/>
      <c r="O39" s="22"/>
      <c r="P39" s="22"/>
    </row>
    <row r="40" spans="1:16" ht="39" customHeight="1" x14ac:dyDescent="0.15">
      <c r="A40" s="22"/>
      <c r="B40" s="35"/>
      <c r="C40" s="1140" t="s">
        <v>597</v>
      </c>
      <c r="D40" s="1141"/>
      <c r="E40" s="1142"/>
      <c r="F40" s="36">
        <v>0.54</v>
      </c>
      <c r="G40" s="37">
        <v>0.42</v>
      </c>
      <c r="H40" s="37">
        <v>0.49</v>
      </c>
      <c r="I40" s="37">
        <v>0.49</v>
      </c>
      <c r="J40" s="38">
        <v>0.42</v>
      </c>
      <c r="K40" s="22"/>
      <c r="L40" s="22"/>
      <c r="M40" s="22"/>
      <c r="N40" s="22"/>
      <c r="O40" s="22"/>
      <c r="P40" s="22"/>
    </row>
    <row r="41" spans="1:16" ht="39" customHeight="1" x14ac:dyDescent="0.15">
      <c r="A41" s="22"/>
      <c r="B41" s="35"/>
      <c r="C41" s="1140" t="s">
        <v>598</v>
      </c>
      <c r="D41" s="1141"/>
      <c r="E41" s="1142"/>
      <c r="F41" s="36">
        <v>0.12</v>
      </c>
      <c r="G41" s="37">
        <v>0.12</v>
      </c>
      <c r="H41" s="37">
        <v>0.19</v>
      </c>
      <c r="I41" s="37">
        <v>0.17</v>
      </c>
      <c r="J41" s="38">
        <v>0.19</v>
      </c>
      <c r="K41" s="22"/>
      <c r="L41" s="22"/>
      <c r="M41" s="22"/>
      <c r="N41" s="22"/>
      <c r="O41" s="22"/>
      <c r="P41" s="22"/>
    </row>
    <row r="42" spans="1:16" ht="39" customHeight="1" x14ac:dyDescent="0.15">
      <c r="A42" s="22"/>
      <c r="B42" s="39"/>
      <c r="C42" s="1140" t="s">
        <v>599</v>
      </c>
      <c r="D42" s="1141"/>
      <c r="E42" s="1142"/>
      <c r="F42" s="36" t="s">
        <v>539</v>
      </c>
      <c r="G42" s="37" t="s">
        <v>539</v>
      </c>
      <c r="H42" s="37" t="s">
        <v>539</v>
      </c>
      <c r="I42" s="37" t="s">
        <v>539</v>
      </c>
      <c r="J42" s="38" t="s">
        <v>539</v>
      </c>
      <c r="K42" s="22"/>
      <c r="L42" s="22"/>
      <c r="M42" s="22"/>
      <c r="N42" s="22"/>
      <c r="O42" s="22"/>
      <c r="P42" s="22"/>
    </row>
    <row r="43" spans="1:16" ht="39" customHeight="1" thickBot="1" x14ac:dyDescent="0.2">
      <c r="A43" s="22"/>
      <c r="B43" s="40"/>
      <c r="C43" s="1143" t="s">
        <v>600</v>
      </c>
      <c r="D43" s="1144"/>
      <c r="E43" s="1145"/>
      <c r="F43" s="41">
        <v>0.17</v>
      </c>
      <c r="G43" s="42">
        <v>0.19</v>
      </c>
      <c r="H43" s="42">
        <v>0.19</v>
      </c>
      <c r="I43" s="42">
        <v>0.18</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9BcU8/JZchwAzs6wQkLjR4gu3zXaVWUZlhf1LHLduf2EUZyIXdvwjitCHFybHbtYQIol0EMk8fL1Zquz3VYUg==" saltValue="diXibVSRLJ29/VWAmVcG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BN8" sqref="BN8:CC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2587</v>
      </c>
      <c r="L45" s="60">
        <v>2516</v>
      </c>
      <c r="M45" s="60">
        <v>2299</v>
      </c>
      <c r="N45" s="60">
        <v>2102</v>
      </c>
      <c r="O45" s="61">
        <v>1921</v>
      </c>
      <c r="P45" s="48"/>
      <c r="Q45" s="48"/>
      <c r="R45" s="48"/>
      <c r="S45" s="48"/>
      <c r="T45" s="48"/>
      <c r="U45" s="48"/>
    </row>
    <row r="46" spans="1:21" ht="30.75" customHeight="1" x14ac:dyDescent="0.15">
      <c r="A46" s="48"/>
      <c r="B46" s="1168"/>
      <c r="C46" s="1169"/>
      <c r="D46" s="62"/>
      <c r="E46" s="1150" t="s">
        <v>13</v>
      </c>
      <c r="F46" s="1150"/>
      <c r="G46" s="1150"/>
      <c r="H46" s="1150"/>
      <c r="I46" s="1150"/>
      <c r="J46" s="1151"/>
      <c r="K46" s="63" t="s">
        <v>539</v>
      </c>
      <c r="L46" s="64" t="s">
        <v>539</v>
      </c>
      <c r="M46" s="64" t="s">
        <v>539</v>
      </c>
      <c r="N46" s="64" t="s">
        <v>539</v>
      </c>
      <c r="O46" s="65" t="s">
        <v>539</v>
      </c>
      <c r="P46" s="48"/>
      <c r="Q46" s="48"/>
      <c r="R46" s="48"/>
      <c r="S46" s="48"/>
      <c r="T46" s="48"/>
      <c r="U46" s="48"/>
    </row>
    <row r="47" spans="1:21" ht="30.75" customHeight="1" x14ac:dyDescent="0.15">
      <c r="A47" s="48"/>
      <c r="B47" s="1168"/>
      <c r="C47" s="1169"/>
      <c r="D47" s="62"/>
      <c r="E47" s="1150" t="s">
        <v>14</v>
      </c>
      <c r="F47" s="1150"/>
      <c r="G47" s="1150"/>
      <c r="H47" s="1150"/>
      <c r="I47" s="1150"/>
      <c r="J47" s="1151"/>
      <c r="K47" s="63" t="s">
        <v>539</v>
      </c>
      <c r="L47" s="64" t="s">
        <v>539</v>
      </c>
      <c r="M47" s="64" t="s">
        <v>539</v>
      </c>
      <c r="N47" s="64" t="s">
        <v>539</v>
      </c>
      <c r="O47" s="65" t="s">
        <v>539</v>
      </c>
      <c r="P47" s="48"/>
      <c r="Q47" s="48"/>
      <c r="R47" s="48"/>
      <c r="S47" s="48"/>
      <c r="T47" s="48"/>
      <c r="U47" s="48"/>
    </row>
    <row r="48" spans="1:21" ht="30.75" customHeight="1" x14ac:dyDescent="0.15">
      <c r="A48" s="48"/>
      <c r="B48" s="1168"/>
      <c r="C48" s="1169"/>
      <c r="D48" s="62"/>
      <c r="E48" s="1150" t="s">
        <v>15</v>
      </c>
      <c r="F48" s="1150"/>
      <c r="G48" s="1150"/>
      <c r="H48" s="1150"/>
      <c r="I48" s="1150"/>
      <c r="J48" s="1151"/>
      <c r="K48" s="63">
        <v>608</v>
      </c>
      <c r="L48" s="64">
        <v>572</v>
      </c>
      <c r="M48" s="64">
        <v>555</v>
      </c>
      <c r="N48" s="64">
        <v>611</v>
      </c>
      <c r="O48" s="65">
        <v>573</v>
      </c>
      <c r="P48" s="48"/>
      <c r="Q48" s="48"/>
      <c r="R48" s="48"/>
      <c r="S48" s="48"/>
      <c r="T48" s="48"/>
      <c r="U48" s="48"/>
    </row>
    <row r="49" spans="1:21" ht="30.75" customHeight="1" x14ac:dyDescent="0.15">
      <c r="A49" s="48"/>
      <c r="B49" s="1168"/>
      <c r="C49" s="1169"/>
      <c r="D49" s="62"/>
      <c r="E49" s="1150" t="s">
        <v>16</v>
      </c>
      <c r="F49" s="1150"/>
      <c r="G49" s="1150"/>
      <c r="H49" s="1150"/>
      <c r="I49" s="1150"/>
      <c r="J49" s="1151"/>
      <c r="K49" s="63">
        <v>106</v>
      </c>
      <c r="L49" s="64">
        <v>129</v>
      </c>
      <c r="M49" s="64">
        <v>208</v>
      </c>
      <c r="N49" s="64">
        <v>254</v>
      </c>
      <c r="O49" s="65">
        <v>254</v>
      </c>
      <c r="P49" s="48"/>
      <c r="Q49" s="48"/>
      <c r="R49" s="48"/>
      <c r="S49" s="48"/>
      <c r="T49" s="48"/>
      <c r="U49" s="48"/>
    </row>
    <row r="50" spans="1:21" ht="30.75" customHeight="1" x14ac:dyDescent="0.15">
      <c r="A50" s="48"/>
      <c r="B50" s="1168"/>
      <c r="C50" s="1169"/>
      <c r="D50" s="62"/>
      <c r="E50" s="1150" t="s">
        <v>17</v>
      </c>
      <c r="F50" s="1150"/>
      <c r="G50" s="1150"/>
      <c r="H50" s="1150"/>
      <c r="I50" s="1150"/>
      <c r="J50" s="1151"/>
      <c r="K50" s="63">
        <v>28</v>
      </c>
      <c r="L50" s="64">
        <v>12</v>
      </c>
      <c r="M50" s="64">
        <v>12</v>
      </c>
      <c r="N50" s="64">
        <v>12</v>
      </c>
      <c r="O50" s="65">
        <v>12</v>
      </c>
      <c r="P50" s="48"/>
      <c r="Q50" s="48"/>
      <c r="R50" s="48"/>
      <c r="S50" s="48"/>
      <c r="T50" s="48"/>
      <c r="U50" s="48"/>
    </row>
    <row r="51" spans="1:21" ht="30.75" customHeight="1" x14ac:dyDescent="0.15">
      <c r="A51" s="48"/>
      <c r="B51" s="1170"/>
      <c r="C51" s="1171"/>
      <c r="D51" s="66"/>
      <c r="E51" s="1150" t="s">
        <v>18</v>
      </c>
      <c r="F51" s="1150"/>
      <c r="G51" s="1150"/>
      <c r="H51" s="1150"/>
      <c r="I51" s="1150"/>
      <c r="J51" s="1151"/>
      <c r="K51" s="63">
        <v>0</v>
      </c>
      <c r="L51" s="64" t="s">
        <v>539</v>
      </c>
      <c r="M51" s="64" t="s">
        <v>539</v>
      </c>
      <c r="N51" s="64" t="s">
        <v>539</v>
      </c>
      <c r="O51" s="65" t="s">
        <v>539</v>
      </c>
      <c r="P51" s="48"/>
      <c r="Q51" s="48"/>
      <c r="R51" s="48"/>
      <c r="S51" s="48"/>
      <c r="T51" s="48"/>
      <c r="U51" s="48"/>
    </row>
    <row r="52" spans="1:21" ht="30.75" customHeight="1" x14ac:dyDescent="0.15">
      <c r="A52" s="48"/>
      <c r="B52" s="1148" t="s">
        <v>19</v>
      </c>
      <c r="C52" s="1149"/>
      <c r="D52" s="66"/>
      <c r="E52" s="1150" t="s">
        <v>20</v>
      </c>
      <c r="F52" s="1150"/>
      <c r="G52" s="1150"/>
      <c r="H52" s="1150"/>
      <c r="I52" s="1150"/>
      <c r="J52" s="1151"/>
      <c r="K52" s="63">
        <v>2311</v>
      </c>
      <c r="L52" s="64">
        <v>2250</v>
      </c>
      <c r="M52" s="64">
        <v>2192</v>
      </c>
      <c r="N52" s="64">
        <v>2082</v>
      </c>
      <c r="O52" s="65">
        <v>2054</v>
      </c>
      <c r="P52" s="48"/>
      <c r="Q52" s="48"/>
      <c r="R52" s="48"/>
      <c r="S52" s="48"/>
      <c r="T52" s="48"/>
      <c r="U52" s="48"/>
    </row>
    <row r="53" spans="1:21" ht="30.75" customHeight="1" thickBot="1" x14ac:dyDescent="0.2">
      <c r="A53" s="48"/>
      <c r="B53" s="1152" t="s">
        <v>21</v>
      </c>
      <c r="C53" s="1153"/>
      <c r="D53" s="67"/>
      <c r="E53" s="1154" t="s">
        <v>22</v>
      </c>
      <c r="F53" s="1154"/>
      <c r="G53" s="1154"/>
      <c r="H53" s="1154"/>
      <c r="I53" s="1154"/>
      <c r="J53" s="1155"/>
      <c r="K53" s="68">
        <v>1018</v>
      </c>
      <c r="L53" s="69">
        <v>979</v>
      </c>
      <c r="M53" s="69">
        <v>882</v>
      </c>
      <c r="N53" s="69">
        <v>897</v>
      </c>
      <c r="O53" s="70">
        <v>706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156" t="s">
        <v>25</v>
      </c>
      <c r="C57" s="1157"/>
      <c r="D57" s="1160" t="s">
        <v>26</v>
      </c>
      <c r="E57" s="1161"/>
      <c r="F57" s="1161"/>
      <c r="G57" s="1161"/>
      <c r="H57" s="1161"/>
      <c r="I57" s="1161"/>
      <c r="J57" s="1162"/>
      <c r="K57" s="83"/>
      <c r="L57" s="84"/>
      <c r="M57" s="84"/>
      <c r="N57" s="84"/>
      <c r="O57" s="85"/>
    </row>
    <row r="58" spans="1:21" ht="31.5" customHeight="1" thickBot="1" x14ac:dyDescent="0.2">
      <c r="B58" s="1158"/>
      <c r="C58" s="1159"/>
      <c r="D58" s="1163" t="s">
        <v>27</v>
      </c>
      <c r="E58" s="1164"/>
      <c r="F58" s="1164"/>
      <c r="G58" s="1164"/>
      <c r="H58" s="1164"/>
      <c r="I58" s="1164"/>
      <c r="J58" s="116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VXWUAuyfs5M7q5C2I20swqdWo6t1+usXaNUW63cbRIUZ7UsLnuCs5ErjWtrBdg3eaHCypVnwwCEmHerUZmM+A==" saltValue="Xb/oJxmSuZwqMDJYg7DQ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election activeCell="BN8" sqref="BN8:CC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186" t="s">
        <v>30</v>
      </c>
      <c r="C41" s="1187"/>
      <c r="D41" s="102"/>
      <c r="E41" s="1188" t="s">
        <v>31</v>
      </c>
      <c r="F41" s="1188"/>
      <c r="G41" s="1188"/>
      <c r="H41" s="1189"/>
      <c r="I41" s="346">
        <v>24073</v>
      </c>
      <c r="J41" s="347">
        <v>22903</v>
      </c>
      <c r="K41" s="347">
        <v>22597</v>
      </c>
      <c r="L41" s="347">
        <v>22561</v>
      </c>
      <c r="M41" s="348">
        <v>22871</v>
      </c>
    </row>
    <row r="42" spans="2:13" ht="27.75" customHeight="1" x14ac:dyDescent="0.15">
      <c r="B42" s="1176"/>
      <c r="C42" s="1177"/>
      <c r="D42" s="103"/>
      <c r="E42" s="1180" t="s">
        <v>32</v>
      </c>
      <c r="F42" s="1180"/>
      <c r="G42" s="1180"/>
      <c r="H42" s="1181"/>
      <c r="I42" s="349">
        <v>12</v>
      </c>
      <c r="J42" s="350" t="s">
        <v>539</v>
      </c>
      <c r="K42" s="350">
        <v>92</v>
      </c>
      <c r="L42" s="350">
        <v>81</v>
      </c>
      <c r="M42" s="351">
        <v>69</v>
      </c>
    </row>
    <row r="43" spans="2:13" ht="27.75" customHeight="1" x14ac:dyDescent="0.15">
      <c r="B43" s="1176"/>
      <c r="C43" s="1177"/>
      <c r="D43" s="103"/>
      <c r="E43" s="1180" t="s">
        <v>33</v>
      </c>
      <c r="F43" s="1180"/>
      <c r="G43" s="1180"/>
      <c r="H43" s="1181"/>
      <c r="I43" s="349">
        <v>8996</v>
      </c>
      <c r="J43" s="350">
        <v>6989</v>
      </c>
      <c r="K43" s="350">
        <v>6704</v>
      </c>
      <c r="L43" s="350">
        <v>6298</v>
      </c>
      <c r="M43" s="351">
        <v>6039</v>
      </c>
    </row>
    <row r="44" spans="2:13" ht="27.75" customHeight="1" x14ac:dyDescent="0.15">
      <c r="B44" s="1176"/>
      <c r="C44" s="1177"/>
      <c r="D44" s="103"/>
      <c r="E44" s="1180" t="s">
        <v>34</v>
      </c>
      <c r="F44" s="1180"/>
      <c r="G44" s="1180"/>
      <c r="H44" s="1181"/>
      <c r="I44" s="349">
        <v>2315</v>
      </c>
      <c r="J44" s="350">
        <v>2242</v>
      </c>
      <c r="K44" s="350">
        <v>2050</v>
      </c>
      <c r="L44" s="350">
        <v>1807</v>
      </c>
      <c r="M44" s="351">
        <v>1578</v>
      </c>
    </row>
    <row r="45" spans="2:13" ht="27.75" customHeight="1" x14ac:dyDescent="0.15">
      <c r="B45" s="1176"/>
      <c r="C45" s="1177"/>
      <c r="D45" s="103"/>
      <c r="E45" s="1180" t="s">
        <v>35</v>
      </c>
      <c r="F45" s="1180"/>
      <c r="G45" s="1180"/>
      <c r="H45" s="1181"/>
      <c r="I45" s="349">
        <v>3385</v>
      </c>
      <c r="J45" s="350">
        <v>2842</v>
      </c>
      <c r="K45" s="350">
        <v>2929</v>
      </c>
      <c r="L45" s="350">
        <v>2940</v>
      </c>
      <c r="M45" s="351">
        <v>3030</v>
      </c>
    </row>
    <row r="46" spans="2:13" ht="27.75" customHeight="1" x14ac:dyDescent="0.15">
      <c r="B46" s="1176"/>
      <c r="C46" s="1177"/>
      <c r="D46" s="104"/>
      <c r="E46" s="1180" t="s">
        <v>36</v>
      </c>
      <c r="F46" s="1180"/>
      <c r="G46" s="1180"/>
      <c r="H46" s="1181"/>
      <c r="I46" s="349" t="s">
        <v>539</v>
      </c>
      <c r="J46" s="350" t="s">
        <v>539</v>
      </c>
      <c r="K46" s="350" t="s">
        <v>539</v>
      </c>
      <c r="L46" s="350" t="s">
        <v>539</v>
      </c>
      <c r="M46" s="351" t="s">
        <v>539</v>
      </c>
    </row>
    <row r="47" spans="2:13" ht="27.75" customHeight="1" x14ac:dyDescent="0.15">
      <c r="B47" s="1176"/>
      <c r="C47" s="1177"/>
      <c r="D47" s="105"/>
      <c r="E47" s="1190" t="s">
        <v>37</v>
      </c>
      <c r="F47" s="1191"/>
      <c r="G47" s="1191"/>
      <c r="H47" s="1192"/>
      <c r="I47" s="349" t="s">
        <v>539</v>
      </c>
      <c r="J47" s="350" t="s">
        <v>539</v>
      </c>
      <c r="K47" s="350" t="s">
        <v>539</v>
      </c>
      <c r="L47" s="350" t="s">
        <v>539</v>
      </c>
      <c r="M47" s="351" t="s">
        <v>539</v>
      </c>
    </row>
    <row r="48" spans="2:13" ht="27.75" customHeight="1" x14ac:dyDescent="0.15">
      <c r="B48" s="1176"/>
      <c r="C48" s="1177"/>
      <c r="D48" s="103"/>
      <c r="E48" s="1180" t="s">
        <v>38</v>
      </c>
      <c r="F48" s="1180"/>
      <c r="G48" s="1180"/>
      <c r="H48" s="1181"/>
      <c r="I48" s="349" t="s">
        <v>539</v>
      </c>
      <c r="J48" s="350" t="s">
        <v>539</v>
      </c>
      <c r="K48" s="350" t="s">
        <v>539</v>
      </c>
      <c r="L48" s="350" t="s">
        <v>539</v>
      </c>
      <c r="M48" s="351" t="s">
        <v>539</v>
      </c>
    </row>
    <row r="49" spans="2:13" ht="27.75" customHeight="1" x14ac:dyDescent="0.15">
      <c r="B49" s="1178"/>
      <c r="C49" s="1179"/>
      <c r="D49" s="103"/>
      <c r="E49" s="1180" t="s">
        <v>39</v>
      </c>
      <c r="F49" s="1180"/>
      <c r="G49" s="1180"/>
      <c r="H49" s="1181"/>
      <c r="I49" s="349" t="s">
        <v>539</v>
      </c>
      <c r="J49" s="350" t="s">
        <v>539</v>
      </c>
      <c r="K49" s="350" t="s">
        <v>539</v>
      </c>
      <c r="L49" s="350" t="s">
        <v>539</v>
      </c>
      <c r="M49" s="351" t="s">
        <v>539</v>
      </c>
    </row>
    <row r="50" spans="2:13" ht="27.75" customHeight="1" x14ac:dyDescent="0.15">
      <c r="B50" s="1174" t="s">
        <v>40</v>
      </c>
      <c r="C50" s="1175"/>
      <c r="D50" s="106"/>
      <c r="E50" s="1180" t="s">
        <v>41</v>
      </c>
      <c r="F50" s="1180"/>
      <c r="G50" s="1180"/>
      <c r="H50" s="1181"/>
      <c r="I50" s="349">
        <v>3066</v>
      </c>
      <c r="J50" s="350">
        <v>3549</v>
      </c>
      <c r="K50" s="350">
        <v>3896</v>
      </c>
      <c r="L50" s="350">
        <v>3962</v>
      </c>
      <c r="M50" s="351">
        <v>5021</v>
      </c>
    </row>
    <row r="51" spans="2:13" ht="27.75" customHeight="1" x14ac:dyDescent="0.15">
      <c r="B51" s="1176"/>
      <c r="C51" s="1177"/>
      <c r="D51" s="103"/>
      <c r="E51" s="1180" t="s">
        <v>42</v>
      </c>
      <c r="F51" s="1180"/>
      <c r="G51" s="1180"/>
      <c r="H51" s="1181"/>
      <c r="I51" s="349">
        <v>1845</v>
      </c>
      <c r="J51" s="350">
        <v>1580</v>
      </c>
      <c r="K51" s="350">
        <v>1466</v>
      </c>
      <c r="L51" s="350">
        <v>1396</v>
      </c>
      <c r="M51" s="351">
        <v>1458</v>
      </c>
    </row>
    <row r="52" spans="2:13" ht="27.75" customHeight="1" x14ac:dyDescent="0.15">
      <c r="B52" s="1178"/>
      <c r="C52" s="1179"/>
      <c r="D52" s="103"/>
      <c r="E52" s="1180" t="s">
        <v>43</v>
      </c>
      <c r="F52" s="1180"/>
      <c r="G52" s="1180"/>
      <c r="H52" s="1181"/>
      <c r="I52" s="349">
        <v>22332</v>
      </c>
      <c r="J52" s="350">
        <v>21906</v>
      </c>
      <c r="K52" s="350">
        <v>21394</v>
      </c>
      <c r="L52" s="350">
        <v>21315</v>
      </c>
      <c r="M52" s="351">
        <v>21139</v>
      </c>
    </row>
    <row r="53" spans="2:13" ht="27.75" customHeight="1" thickBot="1" x14ac:dyDescent="0.2">
      <c r="B53" s="1182" t="s">
        <v>44</v>
      </c>
      <c r="C53" s="1183"/>
      <c r="D53" s="107"/>
      <c r="E53" s="1184" t="s">
        <v>45</v>
      </c>
      <c r="F53" s="1184"/>
      <c r="G53" s="1184"/>
      <c r="H53" s="1185"/>
      <c r="I53" s="352">
        <v>11538</v>
      </c>
      <c r="J53" s="353">
        <v>7941</v>
      </c>
      <c r="K53" s="353">
        <v>7617</v>
      </c>
      <c r="L53" s="353">
        <v>7013</v>
      </c>
      <c r="M53" s="354">
        <v>5968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zmQse4JR9LuZfcTwK8HjtEOffU7SUICblcY2QMy5wglwtlXgiluccU5LMGdcK32OT8frgMwfWD1JF9ozk1gw==" saltValue="VuCZFrCfW4rbL08C+QFA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N8" sqref="BN8:CC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583</v>
      </c>
      <c r="G54" s="116" t="s">
        <v>584</v>
      </c>
      <c r="H54" s="117" t="s">
        <v>585</v>
      </c>
    </row>
    <row r="55" spans="2:8" ht="52.5" customHeight="1" x14ac:dyDescent="0.15">
      <c r="B55" s="118"/>
      <c r="C55" s="1201" t="s">
        <v>48</v>
      </c>
      <c r="D55" s="1201"/>
      <c r="E55" s="1202"/>
      <c r="F55" s="119">
        <v>1473</v>
      </c>
      <c r="G55" s="119">
        <v>1474</v>
      </c>
      <c r="H55" s="120">
        <v>1925</v>
      </c>
    </row>
    <row r="56" spans="2:8" ht="52.5" customHeight="1" x14ac:dyDescent="0.15">
      <c r="B56" s="121"/>
      <c r="C56" s="1203" t="s">
        <v>49</v>
      </c>
      <c r="D56" s="1203"/>
      <c r="E56" s="1204"/>
      <c r="F56" s="122">
        <v>230</v>
      </c>
      <c r="G56" s="122">
        <v>230</v>
      </c>
      <c r="H56" s="123">
        <v>580</v>
      </c>
    </row>
    <row r="57" spans="2:8" ht="53.25" customHeight="1" x14ac:dyDescent="0.15">
      <c r="B57" s="121"/>
      <c r="C57" s="1205" t="s">
        <v>50</v>
      </c>
      <c r="D57" s="1205"/>
      <c r="E57" s="1206"/>
      <c r="F57" s="124">
        <v>2021</v>
      </c>
      <c r="G57" s="124">
        <v>2083</v>
      </c>
      <c r="H57" s="125">
        <v>2332</v>
      </c>
    </row>
    <row r="58" spans="2:8" ht="45.75" customHeight="1" x14ac:dyDescent="0.15">
      <c r="B58" s="126"/>
      <c r="C58" s="1193" t="s">
        <v>607</v>
      </c>
      <c r="D58" s="1194"/>
      <c r="E58" s="1195"/>
      <c r="F58" s="127">
        <v>1090</v>
      </c>
      <c r="G58" s="127">
        <v>1195</v>
      </c>
      <c r="H58" s="128">
        <v>1288</v>
      </c>
    </row>
    <row r="59" spans="2:8" ht="45.75" customHeight="1" x14ac:dyDescent="0.15">
      <c r="B59" s="126"/>
      <c r="C59" s="1193" t="s">
        <v>608</v>
      </c>
      <c r="D59" s="1194"/>
      <c r="E59" s="1195"/>
      <c r="F59" s="127">
        <v>451</v>
      </c>
      <c r="G59" s="127">
        <v>352</v>
      </c>
      <c r="H59" s="128">
        <v>328</v>
      </c>
    </row>
    <row r="60" spans="2:8" ht="45.75" customHeight="1" x14ac:dyDescent="0.15">
      <c r="B60" s="126"/>
      <c r="C60" s="1193" t="s">
        <v>609</v>
      </c>
      <c r="D60" s="1194"/>
      <c r="E60" s="1195"/>
      <c r="F60" s="127">
        <v>180</v>
      </c>
      <c r="G60" s="127">
        <v>180</v>
      </c>
      <c r="H60" s="128">
        <v>231</v>
      </c>
    </row>
    <row r="61" spans="2:8" ht="45.75" customHeight="1" x14ac:dyDescent="0.15">
      <c r="B61" s="126"/>
      <c r="C61" s="1193" t="s">
        <v>611</v>
      </c>
      <c r="D61" s="1194"/>
      <c r="E61" s="1195"/>
      <c r="F61" s="127">
        <v>16</v>
      </c>
      <c r="G61" s="127">
        <v>70</v>
      </c>
      <c r="H61" s="128">
        <v>144</v>
      </c>
    </row>
    <row r="62" spans="2:8" ht="45.75" customHeight="1" thickBot="1" x14ac:dyDescent="0.2">
      <c r="B62" s="129"/>
      <c r="C62" s="1196" t="s">
        <v>610</v>
      </c>
      <c r="D62" s="1197"/>
      <c r="E62" s="1198"/>
      <c r="F62" s="130">
        <v>126</v>
      </c>
      <c r="G62" s="130">
        <v>103</v>
      </c>
      <c r="H62" s="131">
        <v>103</v>
      </c>
    </row>
    <row r="63" spans="2:8" ht="52.5" customHeight="1" thickBot="1" x14ac:dyDescent="0.2">
      <c r="B63" s="132"/>
      <c r="C63" s="1199" t="s">
        <v>51</v>
      </c>
      <c r="D63" s="1199"/>
      <c r="E63" s="1200"/>
      <c r="F63" s="133">
        <v>3723</v>
      </c>
      <c r="G63" s="133">
        <v>3786</v>
      </c>
      <c r="H63" s="134">
        <v>4837</v>
      </c>
    </row>
    <row r="64" spans="2:8" x14ac:dyDescent="0.15"/>
  </sheetData>
  <sheetProtection algorithmName="SHA-512" hashValue="eNpHmwSYcYU9q58jV1BDPi5USSv++MSaPw8LSyhd2AKwWvlqrAd9mXsMgJVdCtifurEqPT9Afb59r8JAe1vnVA==" saltValue="ndNBwAm3X3iEliA+eGDT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P31" zoomScaleNormal="100" zoomScaleSheetLayoutView="55" workbookViewId="0">
      <selection activeCell="BR42" sqref="BR42"/>
    </sheetView>
  </sheetViews>
  <sheetFormatPr defaultColWidth="0" defaultRowHeight="13.5" customHeight="1" zeroHeight="1" x14ac:dyDescent="0.15"/>
  <cols>
    <col min="1" max="1" width="6.375" style="1209" customWidth="1"/>
    <col min="2" max="107" width="2.5" style="1209" customWidth="1"/>
    <col min="108" max="108" width="6.125" style="1216" customWidth="1"/>
    <col min="109" max="109" width="5.875" style="1215" customWidth="1"/>
    <col min="110" max="16384" width="8.625" style="1209" hidden="1"/>
  </cols>
  <sheetData>
    <row r="1" spans="1:109" ht="42.75" customHeight="1" x14ac:dyDescent="0.15">
      <c r="A1" s="1207"/>
      <c r="B1" s="1208"/>
      <c r="DD1" s="1209"/>
      <c r="DE1" s="1209"/>
    </row>
    <row r="2" spans="1:109" ht="25.5" customHeight="1" x14ac:dyDescent="0.15">
      <c r="A2" s="1210"/>
      <c r="C2" s="1210"/>
      <c r="O2" s="1210"/>
      <c r="P2" s="1210"/>
      <c r="Q2" s="1210"/>
      <c r="R2" s="1210"/>
      <c r="S2" s="1210"/>
      <c r="T2" s="1210"/>
      <c r="U2" s="1210"/>
      <c r="V2" s="1210"/>
      <c r="W2" s="1210"/>
      <c r="X2" s="1210"/>
      <c r="Y2" s="1210"/>
      <c r="Z2" s="1210"/>
      <c r="AA2" s="1210"/>
      <c r="AB2" s="1210"/>
      <c r="AC2" s="1210"/>
      <c r="AD2" s="1210"/>
      <c r="AE2" s="1210"/>
      <c r="AF2" s="1210"/>
      <c r="AG2" s="1210"/>
      <c r="AH2" s="1210"/>
      <c r="AI2" s="1210"/>
      <c r="AU2" s="1210"/>
      <c r="BG2" s="1210"/>
      <c r="BS2" s="1210"/>
      <c r="CE2" s="1210"/>
      <c r="CQ2" s="1210"/>
      <c r="DD2" s="1209"/>
      <c r="DE2" s="1209"/>
    </row>
    <row r="3" spans="1:109" ht="25.5" customHeight="1" x14ac:dyDescent="0.15">
      <c r="A3" s="1210"/>
      <c r="C3" s="1210"/>
      <c r="O3" s="1210"/>
      <c r="P3" s="1210"/>
      <c r="Q3" s="1210"/>
      <c r="R3" s="1210"/>
      <c r="S3" s="1210"/>
      <c r="T3" s="1210"/>
      <c r="U3" s="1210"/>
      <c r="V3" s="1210"/>
      <c r="W3" s="1210"/>
      <c r="X3" s="1210"/>
      <c r="Y3" s="1210"/>
      <c r="Z3" s="1210"/>
      <c r="AA3" s="1210"/>
      <c r="AB3" s="1210"/>
      <c r="AC3" s="1210"/>
      <c r="AD3" s="1210"/>
      <c r="AE3" s="1210"/>
      <c r="AF3" s="1210"/>
      <c r="AG3" s="1210"/>
      <c r="AH3" s="1210"/>
      <c r="AI3" s="1210"/>
      <c r="AU3" s="1210"/>
      <c r="BG3" s="1210"/>
      <c r="BS3" s="1210"/>
      <c r="CE3" s="1210"/>
      <c r="CQ3" s="1210"/>
      <c r="DD3" s="1209"/>
      <c r="DE3" s="1209"/>
    </row>
    <row r="4" spans="1:109" s="250" customFormat="1" x14ac:dyDescent="0.15">
      <c r="A4" s="1210"/>
      <c r="B4" s="1210"/>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U4" s="1210"/>
      <c r="AV4" s="1210"/>
      <c r="AW4" s="1210"/>
      <c r="AX4" s="1210"/>
      <c r="AY4" s="1210"/>
      <c r="AZ4" s="1210"/>
      <c r="BA4" s="1210"/>
      <c r="BB4" s="1210"/>
      <c r="BC4" s="1210"/>
      <c r="BD4" s="1210"/>
      <c r="BE4" s="1210"/>
      <c r="BF4" s="1210"/>
      <c r="BG4" s="1210"/>
      <c r="BH4" s="1210"/>
      <c r="BI4" s="1210"/>
      <c r="BJ4" s="1210"/>
      <c r="BK4" s="1210"/>
      <c r="BL4" s="1210"/>
      <c r="BM4" s="1210"/>
      <c r="BN4" s="1210"/>
      <c r="BO4" s="1210"/>
      <c r="BP4" s="1210"/>
      <c r="BQ4" s="1210"/>
      <c r="BR4" s="1210"/>
      <c r="BS4" s="1210"/>
      <c r="BT4" s="1210"/>
      <c r="BU4" s="1210"/>
      <c r="BV4" s="1210"/>
      <c r="BW4" s="1210"/>
      <c r="BX4" s="1210"/>
      <c r="BY4" s="1210"/>
      <c r="BZ4" s="1210"/>
      <c r="CA4" s="1210"/>
      <c r="CB4" s="1210"/>
      <c r="CC4" s="1210"/>
      <c r="CD4" s="1210"/>
      <c r="CE4" s="1210"/>
      <c r="CF4" s="1210"/>
      <c r="CG4" s="1210"/>
      <c r="CH4" s="1210"/>
      <c r="CI4" s="1210"/>
      <c r="CJ4" s="1210"/>
      <c r="CK4" s="1210"/>
      <c r="CL4" s="1210"/>
      <c r="CM4" s="1210"/>
      <c r="CN4" s="1210"/>
      <c r="CO4" s="1210"/>
      <c r="CP4" s="1210"/>
      <c r="CQ4" s="1210"/>
      <c r="CR4" s="1210"/>
      <c r="CS4" s="1210"/>
      <c r="CT4" s="1210"/>
      <c r="CU4" s="1210"/>
      <c r="CV4" s="1210"/>
      <c r="CW4" s="1210"/>
      <c r="CX4" s="1210"/>
      <c r="CY4" s="1210"/>
      <c r="CZ4" s="1210"/>
      <c r="DA4" s="1210"/>
      <c r="DB4" s="1210"/>
      <c r="DC4" s="1210"/>
      <c r="DD4" s="1210"/>
      <c r="DE4" s="1210"/>
    </row>
    <row r="5" spans="1:109" s="250" customFormat="1" x14ac:dyDescent="0.15">
      <c r="A5" s="1210"/>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210"/>
      <c r="AT5" s="1210"/>
      <c r="AU5" s="1210"/>
      <c r="AV5" s="1210"/>
      <c r="AW5" s="1210"/>
      <c r="AX5" s="1210"/>
      <c r="AY5" s="1210"/>
      <c r="AZ5" s="1210"/>
      <c r="BA5" s="1210"/>
      <c r="BB5" s="1210"/>
      <c r="BC5" s="1210"/>
      <c r="BD5" s="1210"/>
      <c r="BE5" s="1210"/>
      <c r="BF5" s="1210"/>
      <c r="BG5" s="1210"/>
      <c r="BH5" s="1210"/>
      <c r="BI5" s="1210"/>
      <c r="BJ5" s="1210"/>
      <c r="BK5" s="1210"/>
      <c r="BL5" s="1210"/>
      <c r="BM5" s="1210"/>
      <c r="BN5" s="1210"/>
      <c r="BO5" s="1210"/>
      <c r="BP5" s="1210"/>
      <c r="BQ5" s="1210"/>
      <c r="BR5" s="1210"/>
      <c r="BS5" s="1210"/>
      <c r="BT5" s="1210"/>
      <c r="BU5" s="1210"/>
      <c r="BV5" s="1210"/>
      <c r="BW5" s="1210"/>
      <c r="BX5" s="1210"/>
      <c r="BY5" s="1210"/>
      <c r="BZ5" s="1210"/>
      <c r="CA5" s="1210"/>
      <c r="CB5" s="1210"/>
      <c r="CC5" s="1210"/>
      <c r="CD5" s="1210"/>
      <c r="CE5" s="1210"/>
      <c r="CF5" s="1210"/>
      <c r="CG5" s="1210"/>
      <c r="CH5" s="1210"/>
      <c r="CI5" s="1210"/>
      <c r="CJ5" s="1210"/>
      <c r="CK5" s="1210"/>
      <c r="CL5" s="1210"/>
      <c r="CM5" s="1210"/>
      <c r="CN5" s="1210"/>
      <c r="CO5" s="1210"/>
      <c r="CP5" s="1210"/>
      <c r="CQ5" s="1210"/>
      <c r="CR5" s="1210"/>
      <c r="CS5" s="1210"/>
      <c r="CT5" s="1210"/>
      <c r="CU5" s="1210"/>
      <c r="CV5" s="1210"/>
      <c r="CW5" s="1210"/>
      <c r="CX5" s="1210"/>
      <c r="CY5" s="1210"/>
      <c r="CZ5" s="1210"/>
      <c r="DA5" s="1210"/>
      <c r="DB5" s="1210"/>
      <c r="DC5" s="1210"/>
      <c r="DD5" s="1210"/>
      <c r="DE5" s="1210"/>
    </row>
    <row r="6" spans="1:109" s="250" customFormat="1" x14ac:dyDescent="0.15">
      <c r="A6" s="1210"/>
      <c r="B6" s="1210"/>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10"/>
      <c r="AI6" s="1210"/>
      <c r="AJ6" s="1210"/>
      <c r="AK6" s="1210"/>
      <c r="AL6" s="1210"/>
      <c r="AM6" s="1210"/>
      <c r="AN6" s="1210"/>
      <c r="AO6" s="1210"/>
      <c r="AP6" s="1210"/>
      <c r="AQ6" s="1210"/>
      <c r="AR6" s="1210"/>
      <c r="AS6" s="1210"/>
      <c r="AT6" s="1210"/>
      <c r="AU6" s="1210"/>
      <c r="AV6" s="1210"/>
      <c r="AW6" s="1210"/>
      <c r="AX6" s="1210"/>
      <c r="AY6" s="1210"/>
      <c r="AZ6" s="1210"/>
      <c r="BA6" s="1210"/>
      <c r="BB6" s="1210"/>
      <c r="BC6" s="1210"/>
      <c r="BD6" s="1210"/>
      <c r="BE6" s="1210"/>
      <c r="BF6" s="1210"/>
      <c r="BG6" s="1210"/>
      <c r="BH6" s="1210"/>
      <c r="BI6" s="1210"/>
      <c r="BJ6" s="1210"/>
      <c r="BK6" s="1210"/>
      <c r="BL6" s="1210"/>
      <c r="BM6" s="1210"/>
      <c r="BN6" s="1210"/>
      <c r="BO6" s="1210"/>
      <c r="BP6" s="1210"/>
      <c r="BQ6" s="1210"/>
      <c r="BR6" s="1210"/>
      <c r="BS6" s="1210"/>
      <c r="BT6" s="1210"/>
      <c r="BU6" s="1210"/>
      <c r="BV6" s="1210"/>
      <c r="BW6" s="1210"/>
      <c r="BX6" s="1210"/>
      <c r="BY6" s="1210"/>
      <c r="BZ6" s="1210"/>
      <c r="CA6" s="1210"/>
      <c r="CB6" s="1210"/>
      <c r="CC6" s="1210"/>
      <c r="CD6" s="1210"/>
      <c r="CE6" s="1210"/>
      <c r="CF6" s="1210"/>
      <c r="CG6" s="1210"/>
      <c r="CH6" s="1210"/>
      <c r="CI6" s="1210"/>
      <c r="CJ6" s="1210"/>
      <c r="CK6" s="1210"/>
      <c r="CL6" s="1210"/>
      <c r="CM6" s="1210"/>
      <c r="CN6" s="1210"/>
      <c r="CO6" s="1210"/>
      <c r="CP6" s="1210"/>
      <c r="CQ6" s="1210"/>
      <c r="CR6" s="1210"/>
      <c r="CS6" s="1210"/>
      <c r="CT6" s="1210"/>
      <c r="CU6" s="1210"/>
      <c r="CV6" s="1210"/>
      <c r="CW6" s="1210"/>
      <c r="CX6" s="1210"/>
      <c r="CY6" s="1210"/>
      <c r="CZ6" s="1210"/>
      <c r="DA6" s="1210"/>
      <c r="DB6" s="1210"/>
      <c r="DC6" s="1210"/>
      <c r="DD6" s="1210"/>
      <c r="DE6" s="1210"/>
    </row>
    <row r="7" spans="1:109" s="250" customFormat="1" x14ac:dyDescent="0.15">
      <c r="A7" s="1210"/>
      <c r="B7" s="1210"/>
      <c r="C7" s="1210"/>
      <c r="D7" s="1210"/>
      <c r="E7" s="1210"/>
      <c r="F7" s="1210"/>
      <c r="G7" s="1210"/>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0"/>
      <c r="AG7" s="1210"/>
      <c r="AH7" s="1210"/>
      <c r="AI7" s="1210"/>
      <c r="AJ7" s="1210"/>
      <c r="AK7" s="1210"/>
      <c r="AL7" s="1210"/>
      <c r="AM7" s="1210"/>
      <c r="AN7" s="1210"/>
      <c r="AO7" s="1210"/>
      <c r="AP7" s="1210"/>
      <c r="AQ7" s="1210"/>
      <c r="AR7" s="1210"/>
      <c r="AS7" s="1210"/>
      <c r="AT7" s="1210"/>
      <c r="AU7" s="1210"/>
      <c r="AV7" s="1210"/>
      <c r="AW7" s="1210"/>
      <c r="AX7" s="1210"/>
      <c r="AY7" s="1210"/>
      <c r="AZ7" s="1210"/>
      <c r="BA7" s="1210"/>
      <c r="BB7" s="1210"/>
      <c r="BC7" s="1210"/>
      <c r="BD7" s="1210"/>
      <c r="BE7" s="1210"/>
      <c r="BF7" s="1210"/>
      <c r="BG7" s="1210"/>
      <c r="BH7" s="1210"/>
      <c r="BI7" s="1210"/>
      <c r="BJ7" s="1210"/>
      <c r="BK7" s="1210"/>
      <c r="BL7" s="1210"/>
      <c r="BM7" s="1210"/>
      <c r="BN7" s="1210"/>
      <c r="BO7" s="1210"/>
      <c r="BP7" s="1210"/>
      <c r="BQ7" s="1210"/>
      <c r="BR7" s="1210"/>
      <c r="BS7" s="1210"/>
      <c r="BT7" s="1210"/>
      <c r="BU7" s="1210"/>
      <c r="BV7" s="1210"/>
      <c r="BW7" s="1210"/>
      <c r="BX7" s="1210"/>
      <c r="BY7" s="1210"/>
      <c r="BZ7" s="1210"/>
      <c r="CA7" s="1210"/>
      <c r="CB7" s="1210"/>
      <c r="CC7" s="1210"/>
      <c r="CD7" s="1210"/>
      <c r="CE7" s="1210"/>
      <c r="CF7" s="1210"/>
      <c r="CG7" s="1210"/>
      <c r="CH7" s="1210"/>
      <c r="CI7" s="1210"/>
      <c r="CJ7" s="1210"/>
      <c r="CK7" s="1210"/>
      <c r="CL7" s="1210"/>
      <c r="CM7" s="1210"/>
      <c r="CN7" s="1210"/>
      <c r="CO7" s="1210"/>
      <c r="CP7" s="1210"/>
      <c r="CQ7" s="1210"/>
      <c r="CR7" s="1210"/>
      <c r="CS7" s="1210"/>
      <c r="CT7" s="1210"/>
      <c r="CU7" s="1210"/>
      <c r="CV7" s="1210"/>
      <c r="CW7" s="1210"/>
      <c r="CX7" s="1210"/>
      <c r="CY7" s="1210"/>
      <c r="CZ7" s="1210"/>
      <c r="DA7" s="1210"/>
      <c r="DB7" s="1210"/>
      <c r="DC7" s="1210"/>
      <c r="DD7" s="1210"/>
      <c r="DE7" s="1210"/>
    </row>
    <row r="8" spans="1:109" s="250" customFormat="1" x14ac:dyDescent="0.15">
      <c r="A8" s="1210"/>
      <c r="B8" s="1210"/>
      <c r="C8" s="1210"/>
      <c r="D8" s="1210"/>
      <c r="E8" s="1210"/>
      <c r="F8" s="1210"/>
      <c r="G8" s="1210"/>
      <c r="H8" s="1210"/>
      <c r="I8" s="1210"/>
      <c r="J8" s="1210"/>
      <c r="K8" s="1210"/>
      <c r="L8" s="1210"/>
      <c r="M8" s="1210"/>
      <c r="N8" s="1210"/>
      <c r="O8" s="1210"/>
      <c r="P8" s="1210"/>
      <c r="Q8" s="1210"/>
      <c r="R8" s="1210"/>
      <c r="S8" s="1210"/>
      <c r="T8" s="1210"/>
      <c r="U8" s="1210"/>
      <c r="V8" s="1210"/>
      <c r="W8" s="1210"/>
      <c r="X8" s="1210"/>
      <c r="Y8" s="1210"/>
      <c r="Z8" s="1210"/>
      <c r="AA8" s="1210"/>
      <c r="AB8" s="1210"/>
      <c r="AC8" s="1210"/>
      <c r="AD8" s="1210"/>
      <c r="AE8" s="1210"/>
      <c r="AF8" s="1210"/>
      <c r="AG8" s="1210"/>
      <c r="AH8" s="1210"/>
      <c r="AI8" s="1210"/>
      <c r="AJ8" s="1210"/>
      <c r="AK8" s="1210"/>
      <c r="AL8" s="1210"/>
      <c r="AM8" s="1210"/>
      <c r="AN8" s="1210"/>
      <c r="AO8" s="1210"/>
      <c r="AP8" s="1210"/>
      <c r="AQ8" s="1210"/>
      <c r="AR8" s="1210"/>
      <c r="AS8" s="1210"/>
      <c r="AT8" s="1210"/>
      <c r="AU8" s="1210"/>
      <c r="AV8" s="1210"/>
      <c r="AW8" s="1210"/>
      <c r="AX8" s="1210"/>
      <c r="AY8" s="1210"/>
      <c r="AZ8" s="1210"/>
      <c r="BA8" s="1210"/>
      <c r="BB8" s="1210"/>
      <c r="BC8" s="1210"/>
      <c r="BD8" s="1210"/>
      <c r="BE8" s="1210"/>
      <c r="BF8" s="1210"/>
      <c r="BG8" s="1210"/>
      <c r="BH8" s="1210"/>
      <c r="BI8" s="1210"/>
      <c r="BJ8" s="1210"/>
      <c r="BK8" s="1210"/>
      <c r="BL8" s="1210"/>
      <c r="BM8" s="1210"/>
      <c r="BN8" s="1210"/>
      <c r="BO8" s="1210"/>
      <c r="BP8" s="1210"/>
      <c r="BQ8" s="1210"/>
      <c r="BR8" s="1210"/>
      <c r="BS8" s="1210"/>
      <c r="BT8" s="1210"/>
      <c r="BU8" s="1210"/>
      <c r="BV8" s="1210"/>
      <c r="BW8" s="1210"/>
      <c r="BX8" s="1210"/>
      <c r="BY8" s="1210"/>
      <c r="BZ8" s="1210"/>
      <c r="CA8" s="1210"/>
      <c r="CB8" s="1210"/>
      <c r="CC8" s="1210"/>
      <c r="CD8" s="1210"/>
      <c r="CE8" s="1210"/>
      <c r="CF8" s="1210"/>
      <c r="CG8" s="1210"/>
      <c r="CH8" s="1210"/>
      <c r="CI8" s="1210"/>
      <c r="CJ8" s="1210"/>
      <c r="CK8" s="1210"/>
      <c r="CL8" s="1210"/>
      <c r="CM8" s="1210"/>
      <c r="CN8" s="1210"/>
      <c r="CO8" s="1210"/>
      <c r="CP8" s="1210"/>
      <c r="CQ8" s="1210"/>
      <c r="CR8" s="1210"/>
      <c r="CS8" s="1210"/>
      <c r="CT8" s="1210"/>
      <c r="CU8" s="1210"/>
      <c r="CV8" s="1210"/>
      <c r="CW8" s="1210"/>
      <c r="CX8" s="1210"/>
      <c r="CY8" s="1210"/>
      <c r="CZ8" s="1210"/>
      <c r="DA8" s="1210"/>
      <c r="DB8" s="1210"/>
      <c r="DC8" s="1210"/>
      <c r="DD8" s="1210"/>
      <c r="DE8" s="1210"/>
    </row>
    <row r="9" spans="1:109" s="250" customFormat="1" x14ac:dyDescent="0.15">
      <c r="A9" s="1210"/>
      <c r="B9" s="1210"/>
      <c r="C9" s="1210"/>
      <c r="D9" s="1210"/>
      <c r="E9" s="1210"/>
      <c r="F9" s="1210"/>
      <c r="G9" s="1210"/>
      <c r="H9" s="1210"/>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0"/>
      <c r="AZ9" s="1210"/>
      <c r="BA9" s="1210"/>
      <c r="BB9" s="1210"/>
      <c r="BC9" s="1210"/>
      <c r="BD9" s="1210"/>
      <c r="BE9" s="1210"/>
      <c r="BF9" s="1210"/>
      <c r="BG9" s="1210"/>
      <c r="BH9" s="1210"/>
      <c r="BI9" s="1210"/>
      <c r="BJ9" s="1210"/>
      <c r="BK9" s="1210"/>
      <c r="BL9" s="1210"/>
      <c r="BM9" s="1210"/>
      <c r="BN9" s="1210"/>
      <c r="BO9" s="1210"/>
      <c r="BP9" s="1210"/>
      <c r="BQ9" s="1210"/>
      <c r="BR9" s="1210"/>
      <c r="BS9" s="1210"/>
      <c r="BT9" s="1210"/>
      <c r="BU9" s="1210"/>
      <c r="BV9" s="1210"/>
      <c r="BW9" s="1210"/>
      <c r="BX9" s="1210"/>
      <c r="BY9" s="1210"/>
      <c r="BZ9" s="1210"/>
      <c r="CA9" s="1210"/>
      <c r="CB9" s="1210"/>
      <c r="CC9" s="1210"/>
      <c r="CD9" s="1210"/>
      <c r="CE9" s="1210"/>
      <c r="CF9" s="1210"/>
      <c r="CG9" s="1210"/>
      <c r="CH9" s="1210"/>
      <c r="CI9" s="1210"/>
      <c r="CJ9" s="1210"/>
      <c r="CK9" s="1210"/>
      <c r="CL9" s="1210"/>
      <c r="CM9" s="1210"/>
      <c r="CN9" s="1210"/>
      <c r="CO9" s="1210"/>
      <c r="CP9" s="1210"/>
      <c r="CQ9" s="1210"/>
      <c r="CR9" s="1210"/>
      <c r="CS9" s="1210"/>
      <c r="CT9" s="1210"/>
      <c r="CU9" s="1210"/>
      <c r="CV9" s="1210"/>
      <c r="CW9" s="1210"/>
      <c r="CX9" s="1210"/>
      <c r="CY9" s="1210"/>
      <c r="CZ9" s="1210"/>
      <c r="DA9" s="1210"/>
      <c r="DB9" s="1210"/>
      <c r="DC9" s="1210"/>
      <c r="DD9" s="1210"/>
      <c r="DE9" s="1210"/>
    </row>
    <row r="10" spans="1:109" s="250" customFormat="1" x14ac:dyDescent="0.15">
      <c r="A10" s="1210"/>
      <c r="B10" s="1210"/>
      <c r="C10" s="1210"/>
      <c r="D10" s="1210"/>
      <c r="E10" s="1210"/>
      <c r="F10" s="1210"/>
      <c r="G10" s="1210"/>
      <c r="H10" s="1210"/>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0"/>
      <c r="AZ10" s="1210"/>
      <c r="BA10" s="1210"/>
      <c r="BB10" s="1210"/>
      <c r="BC10" s="1210"/>
      <c r="BD10" s="1210"/>
      <c r="BE10" s="1210"/>
      <c r="BF10" s="1210"/>
      <c r="BG10" s="1210"/>
      <c r="BH10" s="1210"/>
      <c r="BI10" s="1210"/>
      <c r="BJ10" s="1210"/>
      <c r="BK10" s="1210"/>
      <c r="BL10" s="1210"/>
      <c r="BM10" s="1210"/>
      <c r="BN10" s="1210"/>
      <c r="BO10" s="1210"/>
      <c r="BP10" s="1210"/>
      <c r="BQ10" s="1210"/>
      <c r="BR10" s="1210"/>
      <c r="BS10" s="1210"/>
      <c r="BT10" s="1210"/>
      <c r="BU10" s="1210"/>
      <c r="BV10" s="1210"/>
      <c r="BW10" s="1210"/>
      <c r="BX10" s="1210"/>
      <c r="BY10" s="1210"/>
      <c r="BZ10" s="1210"/>
      <c r="CA10" s="1210"/>
      <c r="CB10" s="1210"/>
      <c r="CC10" s="1210"/>
      <c r="CD10" s="1210"/>
      <c r="CE10" s="1210"/>
      <c r="CF10" s="1210"/>
      <c r="CG10" s="1210"/>
      <c r="CH10" s="1210"/>
      <c r="CI10" s="1210"/>
      <c r="CJ10" s="1210"/>
      <c r="CK10" s="1210"/>
      <c r="CL10" s="1210"/>
      <c r="CM10" s="1210"/>
      <c r="CN10" s="1210"/>
      <c r="CO10" s="1210"/>
      <c r="CP10" s="1210"/>
      <c r="CQ10" s="1210"/>
      <c r="CR10" s="1210"/>
      <c r="CS10" s="1210"/>
      <c r="CT10" s="1210"/>
      <c r="CU10" s="1210"/>
      <c r="CV10" s="1210"/>
      <c r="CW10" s="1210"/>
      <c r="CX10" s="1210"/>
      <c r="CY10" s="1210"/>
      <c r="CZ10" s="1210"/>
      <c r="DA10" s="1210"/>
      <c r="DB10" s="1210"/>
      <c r="DC10" s="1210"/>
      <c r="DD10" s="1210"/>
      <c r="DE10" s="1210"/>
    </row>
    <row r="11" spans="1:109" s="250" customFormat="1" x14ac:dyDescent="0.15">
      <c r="A11" s="1210"/>
      <c r="B11" s="1210"/>
      <c r="C11" s="1210"/>
      <c r="D11" s="1210"/>
      <c r="E11" s="1210"/>
      <c r="F11" s="1210"/>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c r="AI11" s="1210"/>
      <c r="AJ11" s="1210"/>
      <c r="AK11" s="1210"/>
      <c r="AL11" s="1210"/>
      <c r="AM11" s="1210"/>
      <c r="AN11" s="1210"/>
      <c r="AO11" s="1210"/>
      <c r="AP11" s="1210"/>
      <c r="AQ11" s="1210"/>
      <c r="AR11" s="1210"/>
      <c r="AS11" s="1210"/>
      <c r="AT11" s="1210"/>
      <c r="AU11" s="1210"/>
      <c r="AV11" s="1210"/>
      <c r="AW11" s="1210"/>
      <c r="AX11" s="1210"/>
      <c r="AY11" s="1210"/>
      <c r="AZ11" s="1210"/>
      <c r="BA11" s="1210"/>
      <c r="BB11" s="1210"/>
      <c r="BC11" s="1210"/>
      <c r="BD11" s="1210"/>
      <c r="BE11" s="1210"/>
      <c r="BF11" s="1210"/>
      <c r="BG11" s="1210"/>
      <c r="BH11" s="1210"/>
      <c r="BI11" s="1210"/>
      <c r="BJ11" s="1210"/>
      <c r="BK11" s="1210"/>
      <c r="BL11" s="1210"/>
      <c r="BM11" s="1210"/>
      <c r="BN11" s="1210"/>
      <c r="BO11" s="1210"/>
      <c r="BP11" s="1210"/>
      <c r="BQ11" s="1210"/>
      <c r="BR11" s="1210"/>
      <c r="BS11" s="1210"/>
      <c r="BT11" s="1210"/>
      <c r="BU11" s="1210"/>
      <c r="BV11" s="1210"/>
      <c r="BW11" s="1210"/>
      <c r="BX11" s="1210"/>
      <c r="BY11" s="1210"/>
      <c r="BZ11" s="1210"/>
      <c r="CA11" s="1210"/>
      <c r="CB11" s="1210"/>
      <c r="CC11" s="1210"/>
      <c r="CD11" s="1210"/>
      <c r="CE11" s="1210"/>
      <c r="CF11" s="1210"/>
      <c r="CG11" s="1210"/>
      <c r="CH11" s="1210"/>
      <c r="CI11" s="1210"/>
      <c r="CJ11" s="1210"/>
      <c r="CK11" s="1210"/>
      <c r="CL11" s="1210"/>
      <c r="CM11" s="1210"/>
      <c r="CN11" s="1210"/>
      <c r="CO11" s="1210"/>
      <c r="CP11" s="1210"/>
      <c r="CQ11" s="1210"/>
      <c r="CR11" s="1210"/>
      <c r="CS11" s="1210"/>
      <c r="CT11" s="1210"/>
      <c r="CU11" s="1210"/>
      <c r="CV11" s="1210"/>
      <c r="CW11" s="1210"/>
      <c r="CX11" s="1210"/>
      <c r="CY11" s="1210"/>
      <c r="CZ11" s="1210"/>
      <c r="DA11" s="1210"/>
      <c r="DB11" s="1210"/>
      <c r="DC11" s="1210"/>
      <c r="DD11" s="1210"/>
      <c r="DE11" s="1210"/>
    </row>
    <row r="12" spans="1:109" s="250" customFormat="1" x14ac:dyDescent="0.15">
      <c r="A12" s="1210"/>
      <c r="B12" s="1210"/>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1210"/>
      <c r="AL12" s="1210"/>
      <c r="AM12" s="1210"/>
      <c r="AN12" s="1210"/>
      <c r="AO12" s="1210"/>
      <c r="AP12" s="1210"/>
      <c r="AQ12" s="1210"/>
      <c r="AR12" s="1210"/>
      <c r="AS12" s="1210"/>
      <c r="AT12" s="1210"/>
      <c r="AU12" s="1210"/>
      <c r="AV12" s="1210"/>
      <c r="AW12" s="1210"/>
      <c r="AX12" s="1210"/>
      <c r="AY12" s="1210"/>
      <c r="AZ12" s="1210"/>
      <c r="BA12" s="1210"/>
      <c r="BB12" s="1210"/>
      <c r="BC12" s="1210"/>
      <c r="BD12" s="1210"/>
      <c r="BE12" s="1210"/>
      <c r="BF12" s="1210"/>
      <c r="BG12" s="1210"/>
      <c r="BH12" s="1210"/>
      <c r="BI12" s="1210"/>
      <c r="BJ12" s="1210"/>
      <c r="BK12" s="1210"/>
      <c r="BL12" s="1210"/>
      <c r="BM12" s="1210"/>
      <c r="BN12" s="1210"/>
      <c r="BO12" s="1210"/>
      <c r="BP12" s="1210"/>
      <c r="BQ12" s="1210"/>
      <c r="BR12" s="1210"/>
      <c r="BS12" s="1210"/>
      <c r="BT12" s="1210"/>
      <c r="BU12" s="1210"/>
      <c r="BV12" s="1210"/>
      <c r="BW12" s="1210"/>
      <c r="BX12" s="1210"/>
      <c r="BY12" s="1210"/>
      <c r="BZ12" s="1210"/>
      <c r="CA12" s="1210"/>
      <c r="CB12" s="1210"/>
      <c r="CC12" s="1210"/>
      <c r="CD12" s="1210"/>
      <c r="CE12" s="1210"/>
      <c r="CF12" s="1210"/>
      <c r="CG12" s="1210"/>
      <c r="CH12" s="1210"/>
      <c r="CI12" s="1210"/>
      <c r="CJ12" s="1210"/>
      <c r="CK12" s="1210"/>
      <c r="CL12" s="1210"/>
      <c r="CM12" s="1210"/>
      <c r="CN12" s="1210"/>
      <c r="CO12" s="1210"/>
      <c r="CP12" s="1210"/>
      <c r="CQ12" s="1210"/>
      <c r="CR12" s="1210"/>
      <c r="CS12" s="1210"/>
      <c r="CT12" s="1210"/>
      <c r="CU12" s="1210"/>
      <c r="CV12" s="1210"/>
      <c r="CW12" s="1210"/>
      <c r="CX12" s="1210"/>
      <c r="CY12" s="1210"/>
      <c r="CZ12" s="1210"/>
      <c r="DA12" s="1210"/>
      <c r="DB12" s="1210"/>
      <c r="DC12" s="1210"/>
      <c r="DD12" s="1210"/>
      <c r="DE12" s="1210"/>
    </row>
    <row r="13" spans="1:109" s="250" customFormat="1" x14ac:dyDescent="0.15">
      <c r="A13" s="1210"/>
      <c r="B13" s="1210"/>
      <c r="C13" s="1210"/>
      <c r="D13" s="1210"/>
      <c r="E13" s="1210"/>
      <c r="F13" s="1210"/>
      <c r="G13" s="1210"/>
      <c r="H13" s="1210"/>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0"/>
      <c r="AM13" s="1210"/>
      <c r="AN13" s="1210"/>
      <c r="AO13" s="1210"/>
      <c r="AP13" s="1210"/>
      <c r="AQ13" s="1210"/>
      <c r="AR13" s="1210"/>
      <c r="AS13" s="1210"/>
      <c r="AT13" s="1210"/>
      <c r="AU13" s="1210"/>
      <c r="AV13" s="1210"/>
      <c r="AW13" s="1210"/>
      <c r="AX13" s="1210"/>
      <c r="AY13" s="1210"/>
      <c r="AZ13" s="1210"/>
      <c r="BA13" s="1210"/>
      <c r="BB13" s="1210"/>
      <c r="BC13" s="1210"/>
      <c r="BD13" s="1210"/>
      <c r="BE13" s="1210"/>
      <c r="BF13" s="1210"/>
      <c r="BG13" s="1210"/>
      <c r="BH13" s="1210"/>
      <c r="BI13" s="1210"/>
      <c r="BJ13" s="1210"/>
      <c r="BK13" s="1210"/>
      <c r="BL13" s="1210"/>
      <c r="BM13" s="1210"/>
      <c r="BN13" s="1210"/>
      <c r="BO13" s="1210"/>
      <c r="BP13" s="1210"/>
      <c r="BQ13" s="1210"/>
      <c r="BR13" s="1210"/>
      <c r="BS13" s="1210"/>
      <c r="BT13" s="1210"/>
      <c r="BU13" s="1210"/>
      <c r="BV13" s="1210"/>
      <c r="BW13" s="1210"/>
      <c r="BX13" s="1210"/>
      <c r="BY13" s="1210"/>
      <c r="BZ13" s="1210"/>
      <c r="CA13" s="1210"/>
      <c r="CB13" s="1210"/>
      <c r="CC13" s="1210"/>
      <c r="CD13" s="1210"/>
      <c r="CE13" s="1210"/>
      <c r="CF13" s="1210"/>
      <c r="CG13" s="1210"/>
      <c r="CH13" s="1210"/>
      <c r="CI13" s="1210"/>
      <c r="CJ13" s="1210"/>
      <c r="CK13" s="1210"/>
      <c r="CL13" s="1210"/>
      <c r="CM13" s="1210"/>
      <c r="CN13" s="1210"/>
      <c r="CO13" s="1210"/>
      <c r="CP13" s="1210"/>
      <c r="CQ13" s="1210"/>
      <c r="CR13" s="1210"/>
      <c r="CS13" s="1210"/>
      <c r="CT13" s="1210"/>
      <c r="CU13" s="1210"/>
      <c r="CV13" s="1210"/>
      <c r="CW13" s="1210"/>
      <c r="CX13" s="1210"/>
      <c r="CY13" s="1210"/>
      <c r="CZ13" s="1210"/>
      <c r="DA13" s="1210"/>
      <c r="DB13" s="1210"/>
      <c r="DC13" s="1210"/>
      <c r="DD13" s="1210"/>
      <c r="DE13" s="1210"/>
    </row>
    <row r="14" spans="1:109" s="250" customFormat="1" x14ac:dyDescent="0.15">
      <c r="A14" s="1210"/>
      <c r="B14" s="1210"/>
      <c r="C14" s="1210"/>
      <c r="D14" s="1210"/>
      <c r="E14" s="1210"/>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210"/>
      <c r="AN14" s="1210"/>
      <c r="AO14" s="1210"/>
      <c r="AP14" s="1210"/>
      <c r="AQ14" s="1210"/>
      <c r="AR14" s="1210"/>
      <c r="AS14" s="1210"/>
      <c r="AT14" s="1210"/>
      <c r="AU14" s="1210"/>
      <c r="AV14" s="1210"/>
      <c r="AW14" s="1210"/>
      <c r="AX14" s="1210"/>
      <c r="AY14" s="1210"/>
      <c r="AZ14" s="1210"/>
      <c r="BA14" s="1210"/>
      <c r="BB14" s="1210"/>
      <c r="BC14" s="1210"/>
      <c r="BD14" s="1210"/>
      <c r="BE14" s="1210"/>
      <c r="BF14" s="1210"/>
      <c r="BG14" s="1210"/>
      <c r="BH14" s="1210"/>
      <c r="BI14" s="1210"/>
      <c r="BJ14" s="1210"/>
      <c r="BK14" s="1210"/>
      <c r="BL14" s="1210"/>
      <c r="BM14" s="1210"/>
      <c r="BN14" s="1210"/>
      <c r="BO14" s="1210"/>
      <c r="BP14" s="1210"/>
      <c r="BQ14" s="1210"/>
      <c r="BR14" s="1210"/>
      <c r="BS14" s="1210"/>
      <c r="BT14" s="1210"/>
      <c r="BU14" s="1210"/>
      <c r="BV14" s="1210"/>
      <c r="BW14" s="1210"/>
      <c r="BX14" s="1210"/>
      <c r="BY14" s="1210"/>
      <c r="BZ14" s="1210"/>
      <c r="CA14" s="1210"/>
      <c r="CB14" s="1210"/>
      <c r="CC14" s="1210"/>
      <c r="CD14" s="1210"/>
      <c r="CE14" s="1210"/>
      <c r="CF14" s="1210"/>
      <c r="CG14" s="1210"/>
      <c r="CH14" s="1210"/>
      <c r="CI14" s="1210"/>
      <c r="CJ14" s="1210"/>
      <c r="CK14" s="1210"/>
      <c r="CL14" s="1210"/>
      <c r="CM14" s="1210"/>
      <c r="CN14" s="1210"/>
      <c r="CO14" s="1210"/>
      <c r="CP14" s="1210"/>
      <c r="CQ14" s="1210"/>
      <c r="CR14" s="1210"/>
      <c r="CS14" s="1210"/>
      <c r="CT14" s="1210"/>
      <c r="CU14" s="1210"/>
      <c r="CV14" s="1210"/>
      <c r="CW14" s="1210"/>
      <c r="CX14" s="1210"/>
      <c r="CY14" s="1210"/>
      <c r="CZ14" s="1210"/>
      <c r="DA14" s="1210"/>
      <c r="DB14" s="1210"/>
      <c r="DC14" s="1210"/>
      <c r="DD14" s="1210"/>
      <c r="DE14" s="1210"/>
    </row>
    <row r="15" spans="1:109" s="250" customFormat="1" x14ac:dyDescent="0.15">
      <c r="A15" s="1209"/>
      <c r="B15" s="1210"/>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0"/>
      <c r="AY15" s="1210"/>
      <c r="AZ15" s="1210"/>
      <c r="BA15" s="1210"/>
      <c r="BB15" s="1210"/>
      <c r="BC15" s="1210"/>
      <c r="BD15" s="1210"/>
      <c r="BE15" s="1210"/>
      <c r="BF15" s="1210"/>
      <c r="BG15" s="1210"/>
      <c r="BH15" s="1210"/>
      <c r="BI15" s="1210"/>
      <c r="BJ15" s="1210"/>
      <c r="BK15" s="1210"/>
      <c r="BL15" s="1210"/>
      <c r="BM15" s="1210"/>
      <c r="BN15" s="1210"/>
      <c r="BO15" s="1210"/>
      <c r="BP15" s="1210"/>
      <c r="BQ15" s="1210"/>
      <c r="BR15" s="1210"/>
      <c r="BS15" s="1210"/>
      <c r="BT15" s="1210"/>
      <c r="BU15" s="1210"/>
      <c r="BV15" s="1210"/>
      <c r="BW15" s="1210"/>
      <c r="BX15" s="1210"/>
      <c r="BY15" s="1210"/>
      <c r="BZ15" s="1210"/>
      <c r="CA15" s="1210"/>
      <c r="CB15" s="1210"/>
      <c r="CC15" s="1210"/>
      <c r="CD15" s="1210"/>
      <c r="CE15" s="1210"/>
      <c r="CF15" s="1210"/>
      <c r="CG15" s="1210"/>
      <c r="CH15" s="1210"/>
      <c r="CI15" s="1210"/>
      <c r="CJ15" s="1210"/>
      <c r="CK15" s="1210"/>
      <c r="CL15" s="1210"/>
      <c r="CM15" s="1210"/>
      <c r="CN15" s="1210"/>
      <c r="CO15" s="1210"/>
      <c r="CP15" s="1210"/>
      <c r="CQ15" s="1210"/>
      <c r="CR15" s="1210"/>
      <c r="CS15" s="1210"/>
      <c r="CT15" s="1210"/>
      <c r="CU15" s="1210"/>
      <c r="CV15" s="1210"/>
      <c r="CW15" s="1210"/>
      <c r="CX15" s="1210"/>
      <c r="CY15" s="1210"/>
      <c r="CZ15" s="1210"/>
      <c r="DA15" s="1210"/>
      <c r="DB15" s="1210"/>
      <c r="DC15" s="1210"/>
      <c r="DD15" s="1210"/>
      <c r="DE15" s="1210"/>
    </row>
    <row r="16" spans="1:109" s="250" customFormat="1" x14ac:dyDescent="0.15">
      <c r="A16" s="1209"/>
      <c r="B16" s="1210"/>
      <c r="C16" s="1210"/>
      <c r="D16" s="1210"/>
      <c r="E16" s="1210"/>
      <c r="F16" s="1210"/>
      <c r="G16" s="1210"/>
      <c r="H16" s="1210"/>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1210"/>
      <c r="BB16" s="1210"/>
      <c r="BC16" s="1210"/>
      <c r="BD16" s="1210"/>
      <c r="BE16" s="1210"/>
      <c r="BF16" s="1210"/>
      <c r="BG16" s="1210"/>
      <c r="BH16" s="1210"/>
      <c r="BI16" s="1210"/>
      <c r="BJ16" s="1210"/>
      <c r="BK16" s="1210"/>
      <c r="BL16" s="1210"/>
      <c r="BM16" s="1210"/>
      <c r="BN16" s="1210"/>
      <c r="BO16" s="1210"/>
      <c r="BP16" s="1210"/>
      <c r="BQ16" s="1210"/>
      <c r="BR16" s="1210"/>
      <c r="BS16" s="1210"/>
      <c r="BT16" s="1210"/>
      <c r="BU16" s="1210"/>
      <c r="BV16" s="1210"/>
      <c r="BW16" s="1210"/>
      <c r="BX16" s="1210"/>
      <c r="BY16" s="1210"/>
      <c r="BZ16" s="1210"/>
      <c r="CA16" s="1210"/>
      <c r="CB16" s="1210"/>
      <c r="CC16" s="1210"/>
      <c r="CD16" s="1210"/>
      <c r="CE16" s="1210"/>
      <c r="CF16" s="1210"/>
      <c r="CG16" s="1210"/>
      <c r="CH16" s="1210"/>
      <c r="CI16" s="1210"/>
      <c r="CJ16" s="1210"/>
      <c r="CK16" s="1210"/>
      <c r="CL16" s="1210"/>
      <c r="CM16" s="1210"/>
      <c r="CN16" s="1210"/>
      <c r="CO16" s="1210"/>
      <c r="CP16" s="1210"/>
      <c r="CQ16" s="1210"/>
      <c r="CR16" s="1210"/>
      <c r="CS16" s="1210"/>
      <c r="CT16" s="1210"/>
      <c r="CU16" s="1210"/>
      <c r="CV16" s="1210"/>
      <c r="CW16" s="1210"/>
      <c r="CX16" s="1210"/>
      <c r="CY16" s="1210"/>
      <c r="CZ16" s="1210"/>
      <c r="DA16" s="1210"/>
      <c r="DB16" s="1210"/>
      <c r="DC16" s="1210"/>
      <c r="DD16" s="1210"/>
      <c r="DE16" s="1210"/>
    </row>
    <row r="17" spans="1:109" s="250" customFormat="1" x14ac:dyDescent="0.15">
      <c r="A17" s="1209"/>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1210"/>
      <c r="AH17" s="1210"/>
      <c r="AI17" s="1210"/>
      <c r="AJ17" s="1210"/>
      <c r="AK17" s="1210"/>
      <c r="AL17" s="1210"/>
      <c r="AM17" s="1210"/>
      <c r="AN17" s="1210"/>
      <c r="AO17" s="1210"/>
      <c r="AP17" s="1210"/>
      <c r="AQ17" s="1210"/>
      <c r="AR17" s="1210"/>
      <c r="AS17" s="1210"/>
      <c r="AT17" s="1210"/>
      <c r="AU17" s="1210"/>
      <c r="AV17" s="1210"/>
      <c r="AW17" s="1210"/>
      <c r="AX17" s="1210"/>
      <c r="AY17" s="1210"/>
      <c r="AZ17" s="1210"/>
      <c r="BA17" s="1210"/>
      <c r="BB17" s="1210"/>
      <c r="BC17" s="1210"/>
      <c r="BD17" s="1210"/>
      <c r="BE17" s="1210"/>
      <c r="BF17" s="1210"/>
      <c r="BG17" s="1210"/>
      <c r="BH17" s="1210"/>
      <c r="BI17" s="1210"/>
      <c r="BJ17" s="1210"/>
      <c r="BK17" s="1210"/>
      <c r="BL17" s="1210"/>
      <c r="BM17" s="1210"/>
      <c r="BN17" s="1210"/>
      <c r="BO17" s="1210"/>
      <c r="BP17" s="1210"/>
      <c r="BQ17" s="1210"/>
      <c r="BR17" s="1210"/>
      <c r="BS17" s="1210"/>
      <c r="BT17" s="1210"/>
      <c r="BU17" s="1210"/>
      <c r="BV17" s="1210"/>
      <c r="BW17" s="1210"/>
      <c r="BX17" s="1210"/>
      <c r="BY17" s="1210"/>
      <c r="BZ17" s="1210"/>
      <c r="CA17" s="1210"/>
      <c r="CB17" s="1210"/>
      <c r="CC17" s="1210"/>
      <c r="CD17" s="1210"/>
      <c r="CE17" s="1210"/>
      <c r="CF17" s="1210"/>
      <c r="CG17" s="1210"/>
      <c r="CH17" s="1210"/>
      <c r="CI17" s="1210"/>
      <c r="CJ17" s="1210"/>
      <c r="CK17" s="1210"/>
      <c r="CL17" s="1210"/>
      <c r="CM17" s="1210"/>
      <c r="CN17" s="1210"/>
      <c r="CO17" s="1210"/>
      <c r="CP17" s="1210"/>
      <c r="CQ17" s="1210"/>
      <c r="CR17" s="1210"/>
      <c r="CS17" s="1210"/>
      <c r="CT17" s="1210"/>
      <c r="CU17" s="1210"/>
      <c r="CV17" s="1210"/>
      <c r="CW17" s="1210"/>
      <c r="CX17" s="1210"/>
      <c r="CY17" s="1210"/>
      <c r="CZ17" s="1210"/>
      <c r="DA17" s="1210"/>
      <c r="DB17" s="1210"/>
      <c r="DC17" s="1210"/>
      <c r="DD17" s="1210"/>
      <c r="DE17" s="1210"/>
    </row>
    <row r="18" spans="1:109" s="250" customFormat="1" x14ac:dyDescent="0.15">
      <c r="A18" s="1209"/>
      <c r="B18" s="1210"/>
      <c r="C18" s="1210"/>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c r="BC18" s="1210"/>
      <c r="BD18" s="1210"/>
      <c r="BE18" s="1210"/>
      <c r="BF18" s="1210"/>
      <c r="BG18" s="1210"/>
      <c r="BH18" s="1210"/>
      <c r="BI18" s="1210"/>
      <c r="BJ18" s="1210"/>
      <c r="BK18" s="1210"/>
      <c r="BL18" s="1210"/>
      <c r="BM18" s="1210"/>
      <c r="BN18" s="1210"/>
      <c r="BO18" s="1210"/>
      <c r="BP18" s="1210"/>
      <c r="BQ18" s="1210"/>
      <c r="BR18" s="1210"/>
      <c r="BS18" s="1210"/>
      <c r="BT18" s="1210"/>
      <c r="BU18" s="1210"/>
      <c r="BV18" s="1210"/>
      <c r="BW18" s="1210"/>
      <c r="BX18" s="1210"/>
      <c r="BY18" s="1210"/>
      <c r="BZ18" s="1210"/>
      <c r="CA18" s="1210"/>
      <c r="CB18" s="1210"/>
      <c r="CC18" s="1210"/>
      <c r="CD18" s="1210"/>
      <c r="CE18" s="1210"/>
      <c r="CF18" s="1210"/>
      <c r="CG18" s="1210"/>
      <c r="CH18" s="1210"/>
      <c r="CI18" s="1210"/>
      <c r="CJ18" s="1210"/>
      <c r="CK18" s="1210"/>
      <c r="CL18" s="1210"/>
      <c r="CM18" s="1210"/>
      <c r="CN18" s="1210"/>
      <c r="CO18" s="1210"/>
      <c r="CP18" s="1210"/>
      <c r="CQ18" s="1210"/>
      <c r="CR18" s="1210"/>
      <c r="CS18" s="1210"/>
      <c r="CT18" s="1210"/>
      <c r="CU18" s="1210"/>
      <c r="CV18" s="1210"/>
      <c r="CW18" s="1210"/>
      <c r="CX18" s="1210"/>
      <c r="CY18" s="1210"/>
      <c r="CZ18" s="1210"/>
      <c r="DA18" s="1210"/>
      <c r="DB18" s="1210"/>
      <c r="DC18" s="1210"/>
      <c r="DD18" s="1210"/>
      <c r="DE18" s="1210"/>
    </row>
    <row r="19" spans="1:109" x14ac:dyDescent="0.15">
      <c r="DD19" s="1209"/>
      <c r="DE19" s="1209"/>
    </row>
    <row r="20" spans="1:109" x14ac:dyDescent="0.15">
      <c r="DD20" s="1209"/>
      <c r="DE20" s="1209"/>
    </row>
    <row r="21" spans="1:109" ht="17.25" customHeight="1" x14ac:dyDescent="0.15">
      <c r="B21" s="1211"/>
      <c r="C21" s="1212"/>
      <c r="D21" s="1212"/>
      <c r="E21" s="1212"/>
      <c r="F21" s="1212"/>
      <c r="G21" s="1212"/>
      <c r="H21" s="1212"/>
      <c r="I21" s="1212"/>
      <c r="J21" s="1212"/>
      <c r="K21" s="1212"/>
      <c r="L21" s="1212"/>
      <c r="M21" s="1212"/>
      <c r="N21" s="1213"/>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1212"/>
      <c r="AK21" s="1212"/>
      <c r="AL21" s="1212"/>
      <c r="AM21" s="1212"/>
      <c r="AN21" s="1212"/>
      <c r="AO21" s="1212"/>
      <c r="AP21" s="1212"/>
      <c r="AQ21" s="1212"/>
      <c r="AR21" s="1212"/>
      <c r="AS21" s="1212"/>
      <c r="AT21" s="1213"/>
      <c r="AU21" s="1212"/>
      <c r="AV21" s="1212"/>
      <c r="AW21" s="1212"/>
      <c r="AX21" s="1212"/>
      <c r="AY21" s="1212"/>
      <c r="AZ21" s="1212"/>
      <c r="BA21" s="1212"/>
      <c r="BB21" s="1212"/>
      <c r="BC21" s="1212"/>
      <c r="BD21" s="1212"/>
      <c r="BE21" s="1212"/>
      <c r="BF21" s="1213"/>
      <c r="BG21" s="1212"/>
      <c r="BH21" s="1212"/>
      <c r="BI21" s="1212"/>
      <c r="BJ21" s="1212"/>
      <c r="BK21" s="1212"/>
      <c r="BL21" s="1212"/>
      <c r="BM21" s="1212"/>
      <c r="BN21" s="1212"/>
      <c r="BO21" s="1212"/>
      <c r="BP21" s="1212"/>
      <c r="BQ21" s="1212"/>
      <c r="BR21" s="1213"/>
      <c r="BS21" s="1212"/>
      <c r="BT21" s="1212"/>
      <c r="BU21" s="1212"/>
      <c r="BV21" s="1212"/>
      <c r="BW21" s="1212"/>
      <c r="BX21" s="1212"/>
      <c r="BY21" s="1212"/>
      <c r="BZ21" s="1212"/>
      <c r="CA21" s="1212"/>
      <c r="CB21" s="1212"/>
      <c r="CC21" s="1212"/>
      <c r="CD21" s="1213"/>
      <c r="CE21" s="1212"/>
      <c r="CF21" s="1212"/>
      <c r="CG21" s="1212"/>
      <c r="CH21" s="1212"/>
      <c r="CI21" s="1212"/>
      <c r="CJ21" s="1212"/>
      <c r="CK21" s="1212"/>
      <c r="CL21" s="1212"/>
      <c r="CM21" s="1212"/>
      <c r="CN21" s="1212"/>
      <c r="CO21" s="1212"/>
      <c r="CP21" s="1213"/>
      <c r="CQ21" s="1212"/>
      <c r="CR21" s="1212"/>
      <c r="CS21" s="1212"/>
      <c r="CT21" s="1212"/>
      <c r="CU21" s="1212"/>
      <c r="CV21" s="1212"/>
      <c r="CW21" s="1212"/>
      <c r="CX21" s="1212"/>
      <c r="CY21" s="1212"/>
      <c r="CZ21" s="1212"/>
      <c r="DA21" s="1212"/>
      <c r="DB21" s="1213"/>
      <c r="DC21" s="1212"/>
      <c r="DD21" s="1214"/>
      <c r="DE21" s="1209"/>
    </row>
    <row r="22" spans="1:109" ht="17.25" customHeight="1" x14ac:dyDescent="0.15">
      <c r="B22" s="1215"/>
    </row>
    <row r="23" spans="1:109" x14ac:dyDescent="0.15">
      <c r="B23" s="1215"/>
    </row>
    <row r="24" spans="1:109" x14ac:dyDescent="0.15">
      <c r="B24" s="1215"/>
    </row>
    <row r="25" spans="1:109" x14ac:dyDescent="0.15">
      <c r="B25" s="1215"/>
    </row>
    <row r="26" spans="1:109" x14ac:dyDescent="0.15">
      <c r="B26" s="1215"/>
    </row>
    <row r="27" spans="1:109" x14ac:dyDescent="0.15">
      <c r="B27" s="1215"/>
    </row>
    <row r="28" spans="1:109" x14ac:dyDescent="0.15">
      <c r="B28" s="1215"/>
    </row>
    <row r="29" spans="1:109" x14ac:dyDescent="0.15">
      <c r="B29" s="1215"/>
    </row>
    <row r="30" spans="1:109" x14ac:dyDescent="0.15">
      <c r="B30" s="1215"/>
    </row>
    <row r="31" spans="1:109" x14ac:dyDescent="0.15">
      <c r="B31" s="1215"/>
    </row>
    <row r="32" spans="1:109" x14ac:dyDescent="0.15">
      <c r="B32" s="1215"/>
    </row>
    <row r="33" spans="2:109" x14ac:dyDescent="0.15">
      <c r="B33" s="1215"/>
    </row>
    <row r="34" spans="2:109" x14ac:dyDescent="0.15">
      <c r="B34" s="1215"/>
    </row>
    <row r="35" spans="2:109" x14ac:dyDescent="0.15">
      <c r="B35" s="1215"/>
    </row>
    <row r="36" spans="2:109" x14ac:dyDescent="0.15">
      <c r="B36" s="1215"/>
    </row>
    <row r="37" spans="2:109" x14ac:dyDescent="0.15">
      <c r="B37" s="1215"/>
    </row>
    <row r="38" spans="2:109" x14ac:dyDescent="0.15">
      <c r="B38" s="1215"/>
    </row>
    <row r="39" spans="2:109" x14ac:dyDescent="0.15">
      <c r="B39" s="1217"/>
      <c r="C39" s="1218"/>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8"/>
      <c r="AL39" s="1218"/>
      <c r="AM39" s="1218"/>
      <c r="AN39" s="1218"/>
      <c r="AO39" s="1218"/>
      <c r="AP39" s="1218"/>
      <c r="AQ39" s="1218"/>
      <c r="AR39" s="1218"/>
      <c r="AS39" s="1218"/>
      <c r="AT39" s="1218"/>
      <c r="AU39" s="1218"/>
      <c r="AV39" s="1218"/>
      <c r="AW39" s="1218"/>
      <c r="AX39" s="1218"/>
      <c r="AY39" s="1218"/>
      <c r="AZ39" s="1218"/>
      <c r="BA39" s="1218"/>
      <c r="BB39" s="1218"/>
      <c r="BC39" s="1218"/>
      <c r="BD39" s="1218"/>
      <c r="BE39" s="1218"/>
      <c r="BF39" s="1218"/>
      <c r="BG39" s="1218"/>
      <c r="BH39" s="1218"/>
      <c r="BI39" s="1218"/>
      <c r="BJ39" s="1218"/>
      <c r="BK39" s="1218"/>
      <c r="BL39" s="1218"/>
      <c r="BM39" s="1218"/>
      <c r="BN39" s="1218"/>
      <c r="BO39" s="1218"/>
      <c r="BP39" s="1218"/>
      <c r="BQ39" s="1218"/>
      <c r="BR39" s="1218"/>
      <c r="BS39" s="1218"/>
      <c r="BT39" s="1218"/>
      <c r="BU39" s="1218"/>
      <c r="BV39" s="1218"/>
      <c r="BW39" s="1218"/>
      <c r="BX39" s="1218"/>
      <c r="BY39" s="1218"/>
      <c r="BZ39" s="1218"/>
      <c r="CA39" s="1218"/>
      <c r="CB39" s="1218"/>
      <c r="CC39" s="1218"/>
      <c r="CD39" s="1218"/>
      <c r="CE39" s="1218"/>
      <c r="CF39" s="1218"/>
      <c r="CG39" s="1218"/>
      <c r="CH39" s="1218"/>
      <c r="CI39" s="1218"/>
      <c r="CJ39" s="1218"/>
      <c r="CK39" s="1218"/>
      <c r="CL39" s="1218"/>
      <c r="CM39" s="1218"/>
      <c r="CN39" s="1218"/>
      <c r="CO39" s="1218"/>
      <c r="CP39" s="1218"/>
      <c r="CQ39" s="1218"/>
      <c r="CR39" s="1218"/>
      <c r="CS39" s="1218"/>
      <c r="CT39" s="1218"/>
      <c r="CU39" s="1218"/>
      <c r="CV39" s="1218"/>
      <c r="CW39" s="1218"/>
      <c r="CX39" s="1218"/>
      <c r="CY39" s="1218"/>
      <c r="CZ39" s="1218"/>
      <c r="DA39" s="1218"/>
      <c r="DB39" s="1218"/>
      <c r="DC39" s="1218"/>
      <c r="DD39" s="1219"/>
    </row>
    <row r="40" spans="2:109" x14ac:dyDescent="0.15">
      <c r="B40" s="1220"/>
      <c r="DD40" s="1220"/>
      <c r="DE40" s="1209"/>
    </row>
    <row r="41" spans="2:109" ht="17.25" x14ac:dyDescent="0.15">
      <c r="B41" s="1221" t="s">
        <v>635</v>
      </c>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2"/>
      <c r="AI41" s="1212"/>
      <c r="AJ41" s="1212"/>
      <c r="AK41" s="1212"/>
      <c r="AL41" s="1212"/>
      <c r="AM41" s="1212"/>
      <c r="AN41" s="1212"/>
      <c r="AO41" s="1212"/>
      <c r="AP41" s="1212"/>
      <c r="AQ41" s="1212"/>
      <c r="AR41" s="1212"/>
      <c r="AS41" s="1212"/>
      <c r="AT41" s="1212"/>
      <c r="AU41" s="1212"/>
      <c r="AV41" s="1212"/>
      <c r="AW41" s="1212"/>
      <c r="AX41" s="1212"/>
      <c r="AY41" s="1212"/>
      <c r="AZ41" s="1212"/>
      <c r="BA41" s="1212"/>
      <c r="BB41" s="1212"/>
      <c r="BC41" s="1212"/>
      <c r="BD41" s="1212"/>
      <c r="BE41" s="1212"/>
      <c r="BF41" s="1212"/>
      <c r="BG41" s="1212"/>
      <c r="BH41" s="1212"/>
      <c r="BI41" s="1212"/>
      <c r="BJ41" s="1212"/>
      <c r="BK41" s="1212"/>
      <c r="BL41" s="1212"/>
      <c r="BM41" s="1212"/>
      <c r="BN41" s="1212"/>
      <c r="BO41" s="1212"/>
      <c r="BP41" s="1212"/>
      <c r="BQ41" s="1212"/>
      <c r="BR41" s="1212"/>
      <c r="BS41" s="1212"/>
      <c r="BT41" s="1212"/>
      <c r="BU41" s="1212"/>
      <c r="BV41" s="1212"/>
      <c r="BW41" s="1212"/>
      <c r="BX41" s="1212"/>
      <c r="BY41" s="1212"/>
      <c r="BZ41" s="1212"/>
      <c r="CA41" s="1212"/>
      <c r="CB41" s="1212"/>
      <c r="CC41" s="1212"/>
      <c r="CD41" s="1212"/>
      <c r="CE41" s="1212"/>
      <c r="CF41" s="1212"/>
      <c r="CG41" s="1212"/>
      <c r="CH41" s="1212"/>
      <c r="CI41" s="1212"/>
      <c r="CJ41" s="1212"/>
      <c r="CK41" s="1212"/>
      <c r="CL41" s="1212"/>
      <c r="CM41" s="1212"/>
      <c r="CN41" s="1212"/>
      <c r="CO41" s="1212"/>
      <c r="CP41" s="1212"/>
      <c r="CQ41" s="1212"/>
      <c r="CR41" s="1212"/>
      <c r="CS41" s="1212"/>
      <c r="CT41" s="1212"/>
      <c r="CU41" s="1212"/>
      <c r="CV41" s="1212"/>
      <c r="CW41" s="1212"/>
      <c r="CX41" s="1212"/>
      <c r="CY41" s="1212"/>
      <c r="CZ41" s="1212"/>
      <c r="DA41" s="1212"/>
      <c r="DB41" s="1212"/>
      <c r="DC41" s="1212"/>
      <c r="DD41" s="1214"/>
    </row>
    <row r="42" spans="2:109" x14ac:dyDescent="0.15">
      <c r="B42" s="1215"/>
      <c r="G42" s="1222"/>
      <c r="I42" s="1223"/>
      <c r="J42" s="1223"/>
      <c r="K42" s="1223"/>
      <c r="AM42" s="1222"/>
      <c r="AN42" s="1222" t="s">
        <v>636</v>
      </c>
      <c r="AP42" s="1223"/>
      <c r="AQ42" s="1223"/>
      <c r="AR42" s="1223"/>
      <c r="AY42" s="1222"/>
      <c r="BA42" s="1223"/>
      <c r="BB42" s="1223"/>
      <c r="BC42" s="1223"/>
      <c r="BK42" s="1222"/>
      <c r="BM42" s="1223"/>
      <c r="BN42" s="1223"/>
      <c r="BO42" s="1223"/>
      <c r="BW42" s="1222"/>
      <c r="BY42" s="1223"/>
      <c r="BZ42" s="1223"/>
      <c r="CA42" s="1223"/>
      <c r="CI42" s="1222"/>
      <c r="CK42" s="1223"/>
      <c r="CL42" s="1223"/>
      <c r="CM42" s="1223"/>
      <c r="CU42" s="1222"/>
      <c r="CW42" s="1223"/>
      <c r="CX42" s="1223"/>
      <c r="CY42" s="1223"/>
    </row>
    <row r="43" spans="2:109" ht="13.5" customHeight="1" x14ac:dyDescent="0.15">
      <c r="B43" s="1215"/>
      <c r="AN43" s="1224" t="s">
        <v>637</v>
      </c>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6"/>
    </row>
    <row r="44" spans="2:109" x14ac:dyDescent="0.15">
      <c r="B44" s="1215"/>
      <c r="AN44" s="1227"/>
      <c r="AO44" s="1228"/>
      <c r="AP44" s="1228"/>
      <c r="AQ44" s="1228"/>
      <c r="AR44" s="1228"/>
      <c r="AS44" s="1228"/>
      <c r="AT44" s="1228"/>
      <c r="AU44" s="1228"/>
      <c r="AV44" s="1228"/>
      <c r="AW44" s="1228"/>
      <c r="AX44" s="1228"/>
      <c r="AY44" s="1228"/>
      <c r="AZ44" s="1228"/>
      <c r="BA44" s="1228"/>
      <c r="BB44" s="1228"/>
      <c r="BC44" s="1228"/>
      <c r="BD44" s="1228"/>
      <c r="BE44" s="1228"/>
      <c r="BF44" s="1228"/>
      <c r="BG44" s="1228"/>
      <c r="BH44" s="1228"/>
      <c r="BI44" s="1228"/>
      <c r="BJ44" s="1228"/>
      <c r="BK44" s="1228"/>
      <c r="BL44" s="1228"/>
      <c r="BM44" s="1228"/>
      <c r="BN44" s="1228"/>
      <c r="BO44" s="1228"/>
      <c r="BP44" s="1228"/>
      <c r="BQ44" s="1228"/>
      <c r="BR44" s="1228"/>
      <c r="BS44" s="1228"/>
      <c r="BT44" s="1228"/>
      <c r="BU44" s="1228"/>
      <c r="BV44" s="1228"/>
      <c r="BW44" s="1228"/>
      <c r="BX44" s="1228"/>
      <c r="BY44" s="1228"/>
      <c r="BZ44" s="1228"/>
      <c r="CA44" s="1228"/>
      <c r="CB44" s="1228"/>
      <c r="CC44" s="1228"/>
      <c r="CD44" s="1228"/>
      <c r="CE44" s="1228"/>
      <c r="CF44" s="1228"/>
      <c r="CG44" s="1228"/>
      <c r="CH44" s="1228"/>
      <c r="CI44" s="1228"/>
      <c r="CJ44" s="1228"/>
      <c r="CK44" s="1228"/>
      <c r="CL44" s="1228"/>
      <c r="CM44" s="1228"/>
      <c r="CN44" s="1228"/>
      <c r="CO44" s="1228"/>
      <c r="CP44" s="1228"/>
      <c r="CQ44" s="1228"/>
      <c r="CR44" s="1228"/>
      <c r="CS44" s="1228"/>
      <c r="CT44" s="1228"/>
      <c r="CU44" s="1228"/>
      <c r="CV44" s="1228"/>
      <c r="CW44" s="1228"/>
      <c r="CX44" s="1228"/>
      <c r="CY44" s="1228"/>
      <c r="CZ44" s="1228"/>
      <c r="DA44" s="1228"/>
      <c r="DB44" s="1228"/>
      <c r="DC44" s="1229"/>
    </row>
    <row r="45" spans="2:109" x14ac:dyDescent="0.15">
      <c r="B45" s="1215"/>
      <c r="AN45" s="1227"/>
      <c r="AO45" s="1228"/>
      <c r="AP45" s="1228"/>
      <c r="AQ45" s="1228"/>
      <c r="AR45" s="1228"/>
      <c r="AS45" s="1228"/>
      <c r="AT45" s="1228"/>
      <c r="AU45" s="1228"/>
      <c r="AV45" s="1228"/>
      <c r="AW45" s="1228"/>
      <c r="AX45" s="1228"/>
      <c r="AY45" s="1228"/>
      <c r="AZ45" s="1228"/>
      <c r="BA45" s="1228"/>
      <c r="BB45" s="1228"/>
      <c r="BC45" s="1228"/>
      <c r="BD45" s="1228"/>
      <c r="BE45" s="1228"/>
      <c r="BF45" s="1228"/>
      <c r="BG45" s="1228"/>
      <c r="BH45" s="1228"/>
      <c r="BI45" s="1228"/>
      <c r="BJ45" s="1228"/>
      <c r="BK45" s="1228"/>
      <c r="BL45" s="1228"/>
      <c r="BM45" s="1228"/>
      <c r="BN45" s="1228"/>
      <c r="BO45" s="1228"/>
      <c r="BP45" s="1228"/>
      <c r="BQ45" s="1228"/>
      <c r="BR45" s="1228"/>
      <c r="BS45" s="1228"/>
      <c r="BT45" s="1228"/>
      <c r="BU45" s="1228"/>
      <c r="BV45" s="1228"/>
      <c r="BW45" s="1228"/>
      <c r="BX45" s="1228"/>
      <c r="BY45" s="1228"/>
      <c r="BZ45" s="1228"/>
      <c r="CA45" s="1228"/>
      <c r="CB45" s="1228"/>
      <c r="CC45" s="1228"/>
      <c r="CD45" s="1228"/>
      <c r="CE45" s="1228"/>
      <c r="CF45" s="1228"/>
      <c r="CG45" s="1228"/>
      <c r="CH45" s="1228"/>
      <c r="CI45" s="1228"/>
      <c r="CJ45" s="1228"/>
      <c r="CK45" s="1228"/>
      <c r="CL45" s="1228"/>
      <c r="CM45" s="1228"/>
      <c r="CN45" s="1228"/>
      <c r="CO45" s="1228"/>
      <c r="CP45" s="1228"/>
      <c r="CQ45" s="1228"/>
      <c r="CR45" s="1228"/>
      <c r="CS45" s="1228"/>
      <c r="CT45" s="1228"/>
      <c r="CU45" s="1228"/>
      <c r="CV45" s="1228"/>
      <c r="CW45" s="1228"/>
      <c r="CX45" s="1228"/>
      <c r="CY45" s="1228"/>
      <c r="CZ45" s="1228"/>
      <c r="DA45" s="1228"/>
      <c r="DB45" s="1228"/>
      <c r="DC45" s="1229"/>
    </row>
    <row r="46" spans="2:109" x14ac:dyDescent="0.15">
      <c r="B46" s="1215"/>
      <c r="AN46" s="1227"/>
      <c r="AO46" s="1228"/>
      <c r="AP46" s="1228"/>
      <c r="AQ46" s="1228"/>
      <c r="AR46" s="1228"/>
      <c r="AS46" s="1228"/>
      <c r="AT46" s="1228"/>
      <c r="AU46" s="1228"/>
      <c r="AV46" s="1228"/>
      <c r="AW46" s="1228"/>
      <c r="AX46" s="1228"/>
      <c r="AY46" s="1228"/>
      <c r="AZ46" s="1228"/>
      <c r="BA46" s="1228"/>
      <c r="BB46" s="1228"/>
      <c r="BC46" s="1228"/>
      <c r="BD46" s="1228"/>
      <c r="BE46" s="1228"/>
      <c r="BF46" s="1228"/>
      <c r="BG46" s="1228"/>
      <c r="BH46" s="1228"/>
      <c r="BI46" s="1228"/>
      <c r="BJ46" s="1228"/>
      <c r="BK46" s="1228"/>
      <c r="BL46" s="1228"/>
      <c r="BM46" s="1228"/>
      <c r="BN46" s="1228"/>
      <c r="BO46" s="1228"/>
      <c r="BP46" s="1228"/>
      <c r="BQ46" s="1228"/>
      <c r="BR46" s="1228"/>
      <c r="BS46" s="1228"/>
      <c r="BT46" s="1228"/>
      <c r="BU46" s="1228"/>
      <c r="BV46" s="1228"/>
      <c r="BW46" s="1228"/>
      <c r="BX46" s="1228"/>
      <c r="BY46" s="1228"/>
      <c r="BZ46" s="1228"/>
      <c r="CA46" s="1228"/>
      <c r="CB46" s="1228"/>
      <c r="CC46" s="1228"/>
      <c r="CD46" s="1228"/>
      <c r="CE46" s="1228"/>
      <c r="CF46" s="1228"/>
      <c r="CG46" s="1228"/>
      <c r="CH46" s="1228"/>
      <c r="CI46" s="1228"/>
      <c r="CJ46" s="1228"/>
      <c r="CK46" s="1228"/>
      <c r="CL46" s="1228"/>
      <c r="CM46" s="1228"/>
      <c r="CN46" s="1228"/>
      <c r="CO46" s="1228"/>
      <c r="CP46" s="1228"/>
      <c r="CQ46" s="1228"/>
      <c r="CR46" s="1228"/>
      <c r="CS46" s="1228"/>
      <c r="CT46" s="1228"/>
      <c r="CU46" s="1228"/>
      <c r="CV46" s="1228"/>
      <c r="CW46" s="1228"/>
      <c r="CX46" s="1228"/>
      <c r="CY46" s="1228"/>
      <c r="CZ46" s="1228"/>
      <c r="DA46" s="1228"/>
      <c r="DB46" s="1228"/>
      <c r="DC46" s="1229"/>
    </row>
    <row r="47" spans="2:109" x14ac:dyDescent="0.15">
      <c r="B47" s="1215"/>
      <c r="AN47" s="1230"/>
      <c r="AO47" s="1231"/>
      <c r="AP47" s="1231"/>
      <c r="AQ47" s="1231"/>
      <c r="AR47" s="1231"/>
      <c r="AS47" s="1231"/>
      <c r="AT47" s="1231"/>
      <c r="AU47" s="1231"/>
      <c r="AV47" s="1231"/>
      <c r="AW47" s="1231"/>
      <c r="AX47" s="1231"/>
      <c r="AY47" s="1231"/>
      <c r="AZ47" s="1231"/>
      <c r="BA47" s="1231"/>
      <c r="BB47" s="1231"/>
      <c r="BC47" s="1231"/>
      <c r="BD47" s="1231"/>
      <c r="BE47" s="1231"/>
      <c r="BF47" s="1231"/>
      <c r="BG47" s="1231"/>
      <c r="BH47" s="1231"/>
      <c r="BI47" s="1231"/>
      <c r="BJ47" s="1231"/>
      <c r="BK47" s="1231"/>
      <c r="BL47" s="1231"/>
      <c r="BM47" s="1231"/>
      <c r="BN47" s="1231"/>
      <c r="BO47" s="1231"/>
      <c r="BP47" s="1231"/>
      <c r="BQ47" s="1231"/>
      <c r="BR47" s="1231"/>
      <c r="BS47" s="1231"/>
      <c r="BT47" s="1231"/>
      <c r="BU47" s="1231"/>
      <c r="BV47" s="1231"/>
      <c r="BW47" s="1231"/>
      <c r="BX47" s="1231"/>
      <c r="BY47" s="1231"/>
      <c r="BZ47" s="1231"/>
      <c r="CA47" s="1231"/>
      <c r="CB47" s="1231"/>
      <c r="CC47" s="1231"/>
      <c r="CD47" s="1231"/>
      <c r="CE47" s="1231"/>
      <c r="CF47" s="1231"/>
      <c r="CG47" s="1231"/>
      <c r="CH47" s="1231"/>
      <c r="CI47" s="1231"/>
      <c r="CJ47" s="1231"/>
      <c r="CK47" s="1231"/>
      <c r="CL47" s="1231"/>
      <c r="CM47" s="1231"/>
      <c r="CN47" s="1231"/>
      <c r="CO47" s="1231"/>
      <c r="CP47" s="1231"/>
      <c r="CQ47" s="1231"/>
      <c r="CR47" s="1231"/>
      <c r="CS47" s="1231"/>
      <c r="CT47" s="1231"/>
      <c r="CU47" s="1231"/>
      <c r="CV47" s="1231"/>
      <c r="CW47" s="1231"/>
      <c r="CX47" s="1231"/>
      <c r="CY47" s="1231"/>
      <c r="CZ47" s="1231"/>
      <c r="DA47" s="1231"/>
      <c r="DB47" s="1231"/>
      <c r="DC47" s="1232"/>
    </row>
    <row r="48" spans="2:109" x14ac:dyDescent="0.15">
      <c r="B48" s="1215"/>
      <c r="H48" s="1233"/>
      <c r="I48" s="1233"/>
      <c r="J48" s="1233"/>
      <c r="AN48" s="1233"/>
      <c r="AO48" s="1233"/>
      <c r="AP48" s="1233"/>
      <c r="AZ48" s="1233"/>
      <c r="BA48" s="1233"/>
      <c r="BB48" s="1233"/>
      <c r="BL48" s="1233"/>
      <c r="BM48" s="1233"/>
      <c r="BN48" s="1233"/>
      <c r="BX48" s="1233"/>
      <c r="BY48" s="1233"/>
      <c r="BZ48" s="1233"/>
      <c r="CJ48" s="1233"/>
      <c r="CK48" s="1233"/>
      <c r="CL48" s="1233"/>
      <c r="CV48" s="1233"/>
      <c r="CW48" s="1233"/>
      <c r="CX48" s="1233"/>
    </row>
    <row r="49" spans="1:109" x14ac:dyDescent="0.15">
      <c r="B49" s="1215"/>
      <c r="AN49" s="1209" t="s">
        <v>638</v>
      </c>
    </row>
    <row r="50" spans="1:109" x14ac:dyDescent="0.15">
      <c r="B50" s="1215"/>
      <c r="G50" s="1234"/>
      <c r="H50" s="1234"/>
      <c r="I50" s="1234"/>
      <c r="J50" s="1234"/>
      <c r="K50" s="1235"/>
      <c r="L50" s="1235"/>
      <c r="M50" s="1236"/>
      <c r="N50" s="1236"/>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40" t="s">
        <v>581</v>
      </c>
      <c r="BQ50" s="1240"/>
      <c r="BR50" s="1240"/>
      <c r="BS50" s="1240"/>
      <c r="BT50" s="1240"/>
      <c r="BU50" s="1240"/>
      <c r="BV50" s="1240"/>
      <c r="BW50" s="1240"/>
      <c r="BX50" s="1240" t="s">
        <v>582</v>
      </c>
      <c r="BY50" s="1240"/>
      <c r="BZ50" s="1240"/>
      <c r="CA50" s="1240"/>
      <c r="CB50" s="1240"/>
      <c r="CC50" s="1240"/>
      <c r="CD50" s="1240"/>
      <c r="CE50" s="1240"/>
      <c r="CF50" s="1240" t="s">
        <v>583</v>
      </c>
      <c r="CG50" s="1240"/>
      <c r="CH50" s="1240"/>
      <c r="CI50" s="1240"/>
      <c r="CJ50" s="1240"/>
      <c r="CK50" s="1240"/>
      <c r="CL50" s="1240"/>
      <c r="CM50" s="1240"/>
      <c r="CN50" s="1240" t="s">
        <v>584</v>
      </c>
      <c r="CO50" s="1240"/>
      <c r="CP50" s="1240"/>
      <c r="CQ50" s="1240"/>
      <c r="CR50" s="1240"/>
      <c r="CS50" s="1240"/>
      <c r="CT50" s="1240"/>
      <c r="CU50" s="1240"/>
      <c r="CV50" s="1240" t="s">
        <v>585</v>
      </c>
      <c r="CW50" s="1240"/>
      <c r="CX50" s="1240"/>
      <c r="CY50" s="1240"/>
      <c r="CZ50" s="1240"/>
      <c r="DA50" s="1240"/>
      <c r="DB50" s="1240"/>
      <c r="DC50" s="1240"/>
    </row>
    <row r="51" spans="1:109" ht="13.5" customHeight="1" x14ac:dyDescent="0.15">
      <c r="B51" s="1215"/>
      <c r="G51" s="1241"/>
      <c r="H51" s="1241"/>
      <c r="I51" s="1242"/>
      <c r="J51" s="1242"/>
      <c r="K51" s="1243"/>
      <c r="L51" s="1243"/>
      <c r="M51" s="1243"/>
      <c r="N51" s="1243"/>
      <c r="AM51" s="1233"/>
      <c r="AN51" s="1244" t="s">
        <v>639</v>
      </c>
      <c r="AO51" s="1244"/>
      <c r="AP51" s="1244"/>
      <c r="AQ51" s="1244"/>
      <c r="AR51" s="1244"/>
      <c r="AS51" s="1244"/>
      <c r="AT51" s="1244"/>
      <c r="AU51" s="1244"/>
      <c r="AV51" s="1244"/>
      <c r="AW51" s="1244"/>
      <c r="AX51" s="1244"/>
      <c r="AY51" s="1244"/>
      <c r="AZ51" s="1244"/>
      <c r="BA51" s="1244"/>
      <c r="BB51" s="1244" t="s">
        <v>640</v>
      </c>
      <c r="BC51" s="1244"/>
      <c r="BD51" s="1244"/>
      <c r="BE51" s="1244"/>
      <c r="BF51" s="1244"/>
      <c r="BG51" s="1244"/>
      <c r="BH51" s="1244"/>
      <c r="BI51" s="1244"/>
      <c r="BJ51" s="1244"/>
      <c r="BK51" s="1244"/>
      <c r="BL51" s="1244"/>
      <c r="BM51" s="1244"/>
      <c r="BN51" s="1244"/>
      <c r="BO51" s="1244"/>
      <c r="BP51" s="1245">
        <v>117.4</v>
      </c>
      <c r="BQ51" s="1245"/>
      <c r="BR51" s="1245"/>
      <c r="BS51" s="1245"/>
      <c r="BT51" s="1245"/>
      <c r="BU51" s="1245"/>
      <c r="BV51" s="1245"/>
      <c r="BW51" s="1245"/>
      <c r="BX51" s="1245">
        <v>81.099999999999994</v>
      </c>
      <c r="BY51" s="1245"/>
      <c r="BZ51" s="1245"/>
      <c r="CA51" s="1245"/>
      <c r="CB51" s="1245"/>
      <c r="CC51" s="1245"/>
      <c r="CD51" s="1245"/>
      <c r="CE51" s="1245"/>
      <c r="CF51" s="1245">
        <v>76.900000000000006</v>
      </c>
      <c r="CG51" s="1245"/>
      <c r="CH51" s="1245"/>
      <c r="CI51" s="1245"/>
      <c r="CJ51" s="1245"/>
      <c r="CK51" s="1245"/>
      <c r="CL51" s="1245"/>
      <c r="CM51" s="1245"/>
      <c r="CN51" s="1245">
        <v>68.3</v>
      </c>
      <c r="CO51" s="1245"/>
      <c r="CP51" s="1245"/>
      <c r="CQ51" s="1245"/>
      <c r="CR51" s="1245"/>
      <c r="CS51" s="1245"/>
      <c r="CT51" s="1245"/>
      <c r="CU51" s="1245"/>
      <c r="CV51" s="1245">
        <v>54.6</v>
      </c>
      <c r="CW51" s="1245"/>
      <c r="CX51" s="1245"/>
      <c r="CY51" s="1245"/>
      <c r="CZ51" s="1245"/>
      <c r="DA51" s="1245"/>
      <c r="DB51" s="1245"/>
      <c r="DC51" s="1245"/>
    </row>
    <row r="52" spans="1:109" x14ac:dyDescent="0.15">
      <c r="B52" s="1215"/>
      <c r="G52" s="1241"/>
      <c r="H52" s="1241"/>
      <c r="I52" s="1242"/>
      <c r="J52" s="1242"/>
      <c r="K52" s="1243"/>
      <c r="L52" s="1243"/>
      <c r="M52" s="1243"/>
      <c r="N52" s="1243"/>
      <c r="AM52" s="1233"/>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1223"/>
      <c r="B53" s="1215"/>
      <c r="G53" s="1241"/>
      <c r="H53" s="1241"/>
      <c r="I53" s="1234"/>
      <c r="J53" s="1234"/>
      <c r="K53" s="1243"/>
      <c r="L53" s="1243"/>
      <c r="M53" s="1243"/>
      <c r="N53" s="1243"/>
      <c r="AM53" s="1233"/>
      <c r="AN53" s="1244"/>
      <c r="AO53" s="1244"/>
      <c r="AP53" s="1244"/>
      <c r="AQ53" s="1244"/>
      <c r="AR53" s="1244"/>
      <c r="AS53" s="1244"/>
      <c r="AT53" s="1244"/>
      <c r="AU53" s="1244"/>
      <c r="AV53" s="1244"/>
      <c r="AW53" s="1244"/>
      <c r="AX53" s="1244"/>
      <c r="AY53" s="1244"/>
      <c r="AZ53" s="1244"/>
      <c r="BA53" s="1244"/>
      <c r="BB53" s="1244" t="s">
        <v>641</v>
      </c>
      <c r="BC53" s="1244"/>
      <c r="BD53" s="1244"/>
      <c r="BE53" s="1244"/>
      <c r="BF53" s="1244"/>
      <c r="BG53" s="1244"/>
      <c r="BH53" s="1244"/>
      <c r="BI53" s="1244"/>
      <c r="BJ53" s="1244"/>
      <c r="BK53" s="1244"/>
      <c r="BL53" s="1244"/>
      <c r="BM53" s="1244"/>
      <c r="BN53" s="1244"/>
      <c r="BO53" s="1244"/>
      <c r="BP53" s="1245">
        <v>63.4</v>
      </c>
      <c r="BQ53" s="1245"/>
      <c r="BR53" s="1245"/>
      <c r="BS53" s="1245"/>
      <c r="BT53" s="1245"/>
      <c r="BU53" s="1245"/>
      <c r="BV53" s="1245"/>
      <c r="BW53" s="1245"/>
      <c r="BX53" s="1245">
        <v>64.8</v>
      </c>
      <c r="BY53" s="1245"/>
      <c r="BZ53" s="1245"/>
      <c r="CA53" s="1245"/>
      <c r="CB53" s="1245"/>
      <c r="CC53" s="1245"/>
      <c r="CD53" s="1245"/>
      <c r="CE53" s="1245"/>
      <c r="CF53" s="1245">
        <v>65.5</v>
      </c>
      <c r="CG53" s="1245"/>
      <c r="CH53" s="1245"/>
      <c r="CI53" s="1245"/>
      <c r="CJ53" s="1245"/>
      <c r="CK53" s="1245"/>
      <c r="CL53" s="1245"/>
      <c r="CM53" s="1245"/>
      <c r="CN53" s="1245">
        <v>66.7</v>
      </c>
      <c r="CO53" s="1245"/>
      <c r="CP53" s="1245"/>
      <c r="CQ53" s="1245"/>
      <c r="CR53" s="1245"/>
      <c r="CS53" s="1245"/>
      <c r="CT53" s="1245"/>
      <c r="CU53" s="1245"/>
      <c r="CV53" s="1245">
        <v>67.8</v>
      </c>
      <c r="CW53" s="1245"/>
      <c r="CX53" s="1245"/>
      <c r="CY53" s="1245"/>
      <c r="CZ53" s="1245"/>
      <c r="DA53" s="1245"/>
      <c r="DB53" s="1245"/>
      <c r="DC53" s="1245"/>
    </row>
    <row r="54" spans="1:109" x14ac:dyDescent="0.15">
      <c r="A54" s="1223"/>
      <c r="B54" s="1215"/>
      <c r="G54" s="1241"/>
      <c r="H54" s="1241"/>
      <c r="I54" s="1234"/>
      <c r="J54" s="1234"/>
      <c r="K54" s="1243"/>
      <c r="L54" s="1243"/>
      <c r="M54" s="1243"/>
      <c r="N54" s="1243"/>
      <c r="AM54" s="1233"/>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1223"/>
      <c r="B55" s="1215"/>
      <c r="G55" s="1234"/>
      <c r="H55" s="1234"/>
      <c r="I55" s="1234"/>
      <c r="J55" s="1234"/>
      <c r="K55" s="1243"/>
      <c r="L55" s="1243"/>
      <c r="M55" s="1243"/>
      <c r="N55" s="1243"/>
      <c r="AN55" s="1240" t="s">
        <v>642</v>
      </c>
      <c r="AO55" s="1240"/>
      <c r="AP55" s="1240"/>
      <c r="AQ55" s="1240"/>
      <c r="AR55" s="1240"/>
      <c r="AS55" s="1240"/>
      <c r="AT55" s="1240"/>
      <c r="AU55" s="1240"/>
      <c r="AV55" s="1240"/>
      <c r="AW55" s="1240"/>
      <c r="AX55" s="1240"/>
      <c r="AY55" s="1240"/>
      <c r="AZ55" s="1240"/>
      <c r="BA55" s="1240"/>
      <c r="BB55" s="1244" t="s">
        <v>640</v>
      </c>
      <c r="BC55" s="1244"/>
      <c r="BD55" s="1244"/>
      <c r="BE55" s="1244"/>
      <c r="BF55" s="1244"/>
      <c r="BG55" s="1244"/>
      <c r="BH55" s="1244"/>
      <c r="BI55" s="1244"/>
      <c r="BJ55" s="1244"/>
      <c r="BK55" s="1244"/>
      <c r="BL55" s="1244"/>
      <c r="BM55" s="1244"/>
      <c r="BN55" s="1244"/>
      <c r="BO55" s="1244"/>
      <c r="BP55" s="1245">
        <v>31.3</v>
      </c>
      <c r="BQ55" s="1245"/>
      <c r="BR55" s="1245"/>
      <c r="BS55" s="1245"/>
      <c r="BT55" s="1245"/>
      <c r="BU55" s="1245"/>
      <c r="BV55" s="1245"/>
      <c r="BW55" s="1245"/>
      <c r="BX55" s="1245">
        <v>25.3</v>
      </c>
      <c r="BY55" s="1245"/>
      <c r="BZ55" s="1245"/>
      <c r="CA55" s="1245"/>
      <c r="CB55" s="1245"/>
      <c r="CC55" s="1245"/>
      <c r="CD55" s="1245"/>
      <c r="CE55" s="1245"/>
      <c r="CF55" s="1245">
        <v>25.5</v>
      </c>
      <c r="CG55" s="1245"/>
      <c r="CH55" s="1245"/>
      <c r="CI55" s="1245"/>
      <c r="CJ55" s="1245"/>
      <c r="CK55" s="1245"/>
      <c r="CL55" s="1245"/>
      <c r="CM55" s="1245"/>
      <c r="CN55" s="1245">
        <v>37.299999999999997</v>
      </c>
      <c r="CO55" s="1245"/>
      <c r="CP55" s="1245"/>
      <c r="CQ55" s="1245"/>
      <c r="CR55" s="1245"/>
      <c r="CS55" s="1245"/>
      <c r="CT55" s="1245"/>
      <c r="CU55" s="1245"/>
      <c r="CV55" s="1245">
        <v>25.1</v>
      </c>
      <c r="CW55" s="1245"/>
      <c r="CX55" s="1245"/>
      <c r="CY55" s="1245"/>
      <c r="CZ55" s="1245"/>
      <c r="DA55" s="1245"/>
      <c r="DB55" s="1245"/>
      <c r="DC55" s="1245"/>
    </row>
    <row r="56" spans="1:109" x14ac:dyDescent="0.15">
      <c r="A56" s="1223"/>
      <c r="B56" s="1215"/>
      <c r="G56" s="1234"/>
      <c r="H56" s="1234"/>
      <c r="I56" s="1234"/>
      <c r="J56" s="1234"/>
      <c r="K56" s="1243"/>
      <c r="L56" s="1243"/>
      <c r="M56" s="1243"/>
      <c r="N56" s="1243"/>
      <c r="AN56" s="1240"/>
      <c r="AO56" s="1240"/>
      <c r="AP56" s="1240"/>
      <c r="AQ56" s="1240"/>
      <c r="AR56" s="1240"/>
      <c r="AS56" s="1240"/>
      <c r="AT56" s="1240"/>
      <c r="AU56" s="1240"/>
      <c r="AV56" s="1240"/>
      <c r="AW56" s="1240"/>
      <c r="AX56" s="1240"/>
      <c r="AY56" s="1240"/>
      <c r="AZ56" s="1240"/>
      <c r="BA56" s="1240"/>
      <c r="BB56" s="1244"/>
      <c r="BC56" s="1244"/>
      <c r="BD56" s="1244"/>
      <c r="BE56" s="1244"/>
      <c r="BF56" s="1244"/>
      <c r="BG56" s="1244"/>
      <c r="BH56" s="1244"/>
      <c r="BI56" s="1244"/>
      <c r="BJ56" s="1244"/>
      <c r="BK56" s="1244"/>
      <c r="BL56" s="1244"/>
      <c r="BM56" s="1244"/>
      <c r="BN56" s="1244"/>
      <c r="BO56" s="1244"/>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23" customFormat="1" x14ac:dyDescent="0.15">
      <c r="B57" s="1246"/>
      <c r="G57" s="1234"/>
      <c r="H57" s="1234"/>
      <c r="I57" s="1247"/>
      <c r="J57" s="1247"/>
      <c r="K57" s="1243"/>
      <c r="L57" s="1243"/>
      <c r="M57" s="1243"/>
      <c r="N57" s="1243"/>
      <c r="AM57" s="1209"/>
      <c r="AN57" s="1240"/>
      <c r="AO57" s="1240"/>
      <c r="AP57" s="1240"/>
      <c r="AQ57" s="1240"/>
      <c r="AR57" s="1240"/>
      <c r="AS57" s="1240"/>
      <c r="AT57" s="1240"/>
      <c r="AU57" s="1240"/>
      <c r="AV57" s="1240"/>
      <c r="AW57" s="1240"/>
      <c r="AX57" s="1240"/>
      <c r="AY57" s="1240"/>
      <c r="AZ57" s="1240"/>
      <c r="BA57" s="1240"/>
      <c r="BB57" s="1244" t="s">
        <v>641</v>
      </c>
      <c r="BC57" s="1244"/>
      <c r="BD57" s="1244"/>
      <c r="BE57" s="1244"/>
      <c r="BF57" s="1244"/>
      <c r="BG57" s="1244"/>
      <c r="BH57" s="1244"/>
      <c r="BI57" s="1244"/>
      <c r="BJ57" s="1244"/>
      <c r="BK57" s="1244"/>
      <c r="BL57" s="1244"/>
      <c r="BM57" s="1244"/>
      <c r="BN57" s="1244"/>
      <c r="BO57" s="1244"/>
      <c r="BP57" s="1245">
        <v>58.4</v>
      </c>
      <c r="BQ57" s="1245"/>
      <c r="BR57" s="1245"/>
      <c r="BS57" s="1245"/>
      <c r="BT57" s="1245"/>
      <c r="BU57" s="1245"/>
      <c r="BV57" s="1245"/>
      <c r="BW57" s="1245"/>
      <c r="BX57" s="1245">
        <v>59.7</v>
      </c>
      <c r="BY57" s="1245"/>
      <c r="BZ57" s="1245"/>
      <c r="CA57" s="1245"/>
      <c r="CB57" s="1245"/>
      <c r="CC57" s="1245"/>
      <c r="CD57" s="1245"/>
      <c r="CE57" s="1245"/>
      <c r="CF57" s="1245">
        <v>60.9</v>
      </c>
      <c r="CG57" s="1245"/>
      <c r="CH57" s="1245"/>
      <c r="CI57" s="1245"/>
      <c r="CJ57" s="1245"/>
      <c r="CK57" s="1245"/>
      <c r="CL57" s="1245"/>
      <c r="CM57" s="1245"/>
      <c r="CN57" s="1245">
        <v>61.9</v>
      </c>
      <c r="CO57" s="1245"/>
      <c r="CP57" s="1245"/>
      <c r="CQ57" s="1245"/>
      <c r="CR57" s="1245"/>
      <c r="CS57" s="1245"/>
      <c r="CT57" s="1245"/>
      <c r="CU57" s="1245"/>
      <c r="CV57" s="1245">
        <v>63.1</v>
      </c>
      <c r="CW57" s="1245"/>
      <c r="CX57" s="1245"/>
      <c r="CY57" s="1245"/>
      <c r="CZ57" s="1245"/>
      <c r="DA57" s="1245"/>
      <c r="DB57" s="1245"/>
      <c r="DC57" s="1245"/>
      <c r="DD57" s="1248"/>
      <c r="DE57" s="1246"/>
    </row>
    <row r="58" spans="1:109" s="1223" customFormat="1" x14ac:dyDescent="0.15">
      <c r="A58" s="1209"/>
      <c r="B58" s="1246"/>
      <c r="G58" s="1234"/>
      <c r="H58" s="1234"/>
      <c r="I58" s="1247"/>
      <c r="J58" s="1247"/>
      <c r="K58" s="1243"/>
      <c r="L58" s="1243"/>
      <c r="M58" s="1243"/>
      <c r="N58" s="1243"/>
      <c r="AM58" s="1209"/>
      <c r="AN58" s="1240"/>
      <c r="AO58" s="1240"/>
      <c r="AP58" s="1240"/>
      <c r="AQ58" s="1240"/>
      <c r="AR58" s="1240"/>
      <c r="AS58" s="1240"/>
      <c r="AT58" s="1240"/>
      <c r="AU58" s="1240"/>
      <c r="AV58" s="1240"/>
      <c r="AW58" s="1240"/>
      <c r="AX58" s="1240"/>
      <c r="AY58" s="1240"/>
      <c r="AZ58" s="1240"/>
      <c r="BA58" s="1240"/>
      <c r="BB58" s="1244"/>
      <c r="BC58" s="1244"/>
      <c r="BD58" s="1244"/>
      <c r="BE58" s="1244"/>
      <c r="BF58" s="1244"/>
      <c r="BG58" s="1244"/>
      <c r="BH58" s="1244"/>
      <c r="BI58" s="1244"/>
      <c r="BJ58" s="1244"/>
      <c r="BK58" s="1244"/>
      <c r="BL58" s="1244"/>
      <c r="BM58" s="1244"/>
      <c r="BN58" s="1244"/>
      <c r="BO58" s="1244"/>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48"/>
      <c r="DE58" s="1246"/>
    </row>
    <row r="59" spans="1:109" s="1223" customFormat="1" x14ac:dyDescent="0.15">
      <c r="A59" s="1209"/>
      <c r="B59" s="1246"/>
      <c r="K59" s="1249"/>
      <c r="L59" s="1249"/>
      <c r="M59" s="1249"/>
      <c r="N59" s="1249"/>
      <c r="AQ59" s="1249"/>
      <c r="AR59" s="1249"/>
      <c r="AS59" s="1249"/>
      <c r="AT59" s="1249"/>
      <c r="BC59" s="1249"/>
      <c r="BD59" s="1249"/>
      <c r="BE59" s="1249"/>
      <c r="BF59" s="1249"/>
      <c r="BO59" s="1249"/>
      <c r="BP59" s="1249"/>
      <c r="BQ59" s="1249"/>
      <c r="BR59" s="1249"/>
      <c r="CA59" s="1249"/>
      <c r="CB59" s="1249"/>
      <c r="CC59" s="1249"/>
      <c r="CD59" s="1249"/>
      <c r="CM59" s="1249"/>
      <c r="CN59" s="1249"/>
      <c r="CO59" s="1249"/>
      <c r="CP59" s="1249"/>
      <c r="CY59" s="1249"/>
      <c r="CZ59" s="1249"/>
      <c r="DA59" s="1249"/>
      <c r="DB59" s="1249"/>
      <c r="DC59" s="1249"/>
      <c r="DD59" s="1248"/>
      <c r="DE59" s="1246"/>
    </row>
    <row r="60" spans="1:109" s="1223" customFormat="1" x14ac:dyDescent="0.15">
      <c r="A60" s="1209"/>
      <c r="B60" s="1246"/>
      <c r="K60" s="1249"/>
      <c r="L60" s="1249"/>
      <c r="M60" s="1249"/>
      <c r="N60" s="1249"/>
      <c r="AQ60" s="1249"/>
      <c r="AR60" s="1249"/>
      <c r="AS60" s="1249"/>
      <c r="AT60" s="1249"/>
      <c r="BC60" s="1249"/>
      <c r="BD60" s="1249"/>
      <c r="BE60" s="1249"/>
      <c r="BF60" s="1249"/>
      <c r="BO60" s="1249"/>
      <c r="BP60" s="1249"/>
      <c r="BQ60" s="1249"/>
      <c r="BR60" s="1249"/>
      <c r="CA60" s="1249"/>
      <c r="CB60" s="1249"/>
      <c r="CC60" s="1249"/>
      <c r="CD60" s="1249"/>
      <c r="CM60" s="1249"/>
      <c r="CN60" s="1249"/>
      <c r="CO60" s="1249"/>
      <c r="CP60" s="1249"/>
      <c r="CY60" s="1249"/>
      <c r="CZ60" s="1249"/>
      <c r="DA60" s="1249"/>
      <c r="DB60" s="1249"/>
      <c r="DC60" s="1249"/>
      <c r="DD60" s="1248"/>
      <c r="DE60" s="1246"/>
    </row>
    <row r="61" spans="1:109" s="1223" customFormat="1" x14ac:dyDescent="0.15">
      <c r="A61" s="1209"/>
      <c r="B61" s="1250"/>
      <c r="C61" s="1251"/>
      <c r="D61" s="1251"/>
      <c r="E61" s="1251"/>
      <c r="F61" s="1251"/>
      <c r="G61" s="1251"/>
      <c r="H61" s="1251"/>
      <c r="I61" s="1251"/>
      <c r="J61" s="1251"/>
      <c r="K61" s="1251"/>
      <c r="L61" s="1251"/>
      <c r="M61" s="1252"/>
      <c r="N61" s="1252"/>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251"/>
      <c r="AR61" s="1251"/>
      <c r="AS61" s="1252"/>
      <c r="AT61" s="1252"/>
      <c r="AU61" s="1251"/>
      <c r="AV61" s="1251"/>
      <c r="AW61" s="1251"/>
      <c r="AX61" s="1251"/>
      <c r="AY61" s="1251"/>
      <c r="AZ61" s="1251"/>
      <c r="BA61" s="1251"/>
      <c r="BB61" s="1251"/>
      <c r="BC61" s="1251"/>
      <c r="BD61" s="1251"/>
      <c r="BE61" s="1252"/>
      <c r="BF61" s="1252"/>
      <c r="BG61" s="1251"/>
      <c r="BH61" s="1251"/>
      <c r="BI61" s="1251"/>
      <c r="BJ61" s="1251"/>
      <c r="BK61" s="1251"/>
      <c r="BL61" s="1251"/>
      <c r="BM61" s="1251"/>
      <c r="BN61" s="1251"/>
      <c r="BO61" s="1251"/>
      <c r="BP61" s="1251"/>
      <c r="BQ61" s="1252"/>
      <c r="BR61" s="1252"/>
      <c r="BS61" s="1251"/>
      <c r="BT61" s="1251"/>
      <c r="BU61" s="1251"/>
      <c r="BV61" s="1251"/>
      <c r="BW61" s="1251"/>
      <c r="BX61" s="1251"/>
      <c r="BY61" s="1251"/>
      <c r="BZ61" s="1251"/>
      <c r="CA61" s="1251"/>
      <c r="CB61" s="1251"/>
      <c r="CC61" s="1252"/>
      <c r="CD61" s="1252"/>
      <c r="CE61" s="1251"/>
      <c r="CF61" s="1251"/>
      <c r="CG61" s="1251"/>
      <c r="CH61" s="1251"/>
      <c r="CI61" s="1251"/>
      <c r="CJ61" s="1251"/>
      <c r="CK61" s="1251"/>
      <c r="CL61" s="1251"/>
      <c r="CM61" s="1251"/>
      <c r="CN61" s="1251"/>
      <c r="CO61" s="1252"/>
      <c r="CP61" s="1252"/>
      <c r="CQ61" s="1251"/>
      <c r="CR61" s="1251"/>
      <c r="CS61" s="1251"/>
      <c r="CT61" s="1251"/>
      <c r="CU61" s="1251"/>
      <c r="CV61" s="1251"/>
      <c r="CW61" s="1251"/>
      <c r="CX61" s="1251"/>
      <c r="CY61" s="1251"/>
      <c r="CZ61" s="1251"/>
      <c r="DA61" s="1252"/>
      <c r="DB61" s="1252"/>
      <c r="DC61" s="1252"/>
      <c r="DD61" s="1253"/>
      <c r="DE61" s="1246"/>
    </row>
    <row r="62" spans="1:109" x14ac:dyDescent="0.15">
      <c r="B62" s="1220"/>
      <c r="C62" s="1220"/>
      <c r="D62" s="1220"/>
      <c r="E62" s="1220"/>
      <c r="F62" s="1220"/>
      <c r="G62" s="1220"/>
      <c r="H62" s="1220"/>
      <c r="I62" s="1220"/>
      <c r="J62" s="1220"/>
      <c r="K62" s="1220"/>
      <c r="L62" s="1220"/>
      <c r="M62" s="1220"/>
      <c r="N62" s="1220"/>
      <c r="O62" s="1220"/>
      <c r="P62" s="1220"/>
      <c r="Q62" s="1220"/>
      <c r="R62" s="1220"/>
      <c r="S62" s="1220"/>
      <c r="T62" s="1220"/>
      <c r="U62" s="1220"/>
      <c r="V62" s="1220"/>
      <c r="W62" s="1220"/>
      <c r="X62" s="1220"/>
      <c r="Y62" s="1220"/>
      <c r="Z62" s="1220"/>
      <c r="AA62" s="1220"/>
      <c r="AB62" s="1220"/>
      <c r="AC62" s="1220"/>
      <c r="AD62" s="1220"/>
      <c r="AE62" s="1220"/>
      <c r="AF62" s="1220"/>
      <c r="AG62" s="1220"/>
      <c r="AH62" s="1220"/>
      <c r="AI62" s="1220"/>
      <c r="AJ62" s="1220"/>
      <c r="AK62" s="1220"/>
      <c r="AL62" s="1220"/>
      <c r="AM62" s="1220"/>
      <c r="AN62" s="1220"/>
      <c r="AO62" s="1220"/>
      <c r="AP62" s="1220"/>
      <c r="AQ62" s="1220"/>
      <c r="AR62" s="1220"/>
      <c r="AS62" s="1220"/>
      <c r="AT62" s="1220"/>
      <c r="AU62" s="1220"/>
      <c r="AV62" s="1220"/>
      <c r="AW62" s="1220"/>
      <c r="AX62" s="1220"/>
      <c r="AY62" s="1220"/>
      <c r="AZ62" s="1220"/>
      <c r="BA62" s="1220"/>
      <c r="BB62" s="1220"/>
      <c r="BC62" s="1220"/>
      <c r="BD62" s="1220"/>
      <c r="BE62" s="1220"/>
      <c r="BF62" s="1220"/>
      <c r="BG62" s="1220"/>
      <c r="BH62" s="1220"/>
      <c r="BI62" s="1220"/>
      <c r="BJ62" s="1220"/>
      <c r="BK62" s="1220"/>
      <c r="BL62" s="1220"/>
      <c r="BM62" s="1220"/>
      <c r="BN62" s="1220"/>
      <c r="BO62" s="1220"/>
      <c r="BP62" s="1220"/>
      <c r="BQ62" s="1220"/>
      <c r="BR62" s="1220"/>
      <c r="BS62" s="1220"/>
      <c r="BT62" s="1220"/>
      <c r="BU62" s="1220"/>
      <c r="BV62" s="1220"/>
      <c r="BW62" s="1220"/>
      <c r="BX62" s="1220"/>
      <c r="BY62" s="1220"/>
      <c r="BZ62" s="1220"/>
      <c r="CA62" s="1220"/>
      <c r="CB62" s="1220"/>
      <c r="CC62" s="1220"/>
      <c r="CD62" s="1220"/>
      <c r="CE62" s="1220"/>
      <c r="CF62" s="1220"/>
      <c r="CG62" s="1220"/>
      <c r="CH62" s="1220"/>
      <c r="CI62" s="1220"/>
      <c r="CJ62" s="1220"/>
      <c r="CK62" s="1220"/>
      <c r="CL62" s="1220"/>
      <c r="CM62" s="1220"/>
      <c r="CN62" s="1220"/>
      <c r="CO62" s="1220"/>
      <c r="CP62" s="1220"/>
      <c r="CQ62" s="1220"/>
      <c r="CR62" s="1220"/>
      <c r="CS62" s="1220"/>
      <c r="CT62" s="1220"/>
      <c r="CU62" s="1220"/>
      <c r="CV62" s="1220"/>
      <c r="CW62" s="1220"/>
      <c r="CX62" s="1220"/>
      <c r="CY62" s="1220"/>
      <c r="CZ62" s="1220"/>
      <c r="DA62" s="1220"/>
      <c r="DB62" s="1220"/>
      <c r="DC62" s="1220"/>
      <c r="DD62" s="1220"/>
      <c r="DE62" s="1209"/>
    </row>
    <row r="63" spans="1:109" ht="17.25" x14ac:dyDescent="0.15">
      <c r="B63" s="1254" t="s">
        <v>643</v>
      </c>
    </row>
    <row r="64" spans="1:109" x14ac:dyDescent="0.15">
      <c r="B64" s="1215"/>
      <c r="G64" s="1222"/>
      <c r="I64" s="1255"/>
      <c r="J64" s="1255"/>
      <c r="K64" s="1255"/>
      <c r="L64" s="1255"/>
      <c r="M64" s="1255"/>
      <c r="N64" s="1256"/>
      <c r="AM64" s="1222"/>
      <c r="AN64" s="1222" t="s">
        <v>636</v>
      </c>
      <c r="AP64" s="1223"/>
      <c r="AQ64" s="1223"/>
      <c r="AR64" s="1223"/>
      <c r="AY64" s="1222"/>
      <c r="BA64" s="1223"/>
      <c r="BB64" s="1223"/>
      <c r="BC64" s="1223"/>
      <c r="BK64" s="1222"/>
      <c r="BM64" s="1223"/>
      <c r="BN64" s="1223"/>
      <c r="BO64" s="1223"/>
      <c r="BW64" s="1222"/>
      <c r="BY64" s="1223"/>
      <c r="BZ64" s="1223"/>
      <c r="CA64" s="1223"/>
      <c r="CI64" s="1222"/>
      <c r="CK64" s="1223"/>
      <c r="CL64" s="1223"/>
      <c r="CM64" s="1223"/>
      <c r="CU64" s="1222"/>
      <c r="CW64" s="1223"/>
      <c r="CX64" s="1223"/>
      <c r="CY64" s="1223"/>
    </row>
    <row r="65" spans="2:107" x14ac:dyDescent="0.15">
      <c r="B65" s="1215"/>
      <c r="AN65" s="1224" t="s">
        <v>644</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6"/>
    </row>
    <row r="66" spans="2:107" x14ac:dyDescent="0.15">
      <c r="B66" s="1215"/>
      <c r="AN66" s="1227"/>
      <c r="AO66" s="1228"/>
      <c r="AP66" s="1228"/>
      <c r="AQ66" s="1228"/>
      <c r="AR66" s="1228"/>
      <c r="AS66" s="1228"/>
      <c r="AT66" s="1228"/>
      <c r="AU66" s="1228"/>
      <c r="AV66" s="1228"/>
      <c r="AW66" s="1228"/>
      <c r="AX66" s="1228"/>
      <c r="AY66" s="1228"/>
      <c r="AZ66" s="1228"/>
      <c r="BA66" s="1228"/>
      <c r="BB66" s="1228"/>
      <c r="BC66" s="1228"/>
      <c r="BD66" s="1228"/>
      <c r="BE66" s="1228"/>
      <c r="BF66" s="1228"/>
      <c r="BG66" s="1228"/>
      <c r="BH66" s="1228"/>
      <c r="BI66" s="1228"/>
      <c r="BJ66" s="1228"/>
      <c r="BK66" s="1228"/>
      <c r="BL66" s="1228"/>
      <c r="BM66" s="1228"/>
      <c r="BN66" s="1228"/>
      <c r="BO66" s="1228"/>
      <c r="BP66" s="1228"/>
      <c r="BQ66" s="1228"/>
      <c r="BR66" s="1228"/>
      <c r="BS66" s="1228"/>
      <c r="BT66" s="1228"/>
      <c r="BU66" s="1228"/>
      <c r="BV66" s="1228"/>
      <c r="BW66" s="1228"/>
      <c r="BX66" s="1228"/>
      <c r="BY66" s="1228"/>
      <c r="BZ66" s="1228"/>
      <c r="CA66" s="1228"/>
      <c r="CB66" s="1228"/>
      <c r="CC66" s="1228"/>
      <c r="CD66" s="1228"/>
      <c r="CE66" s="1228"/>
      <c r="CF66" s="1228"/>
      <c r="CG66" s="1228"/>
      <c r="CH66" s="1228"/>
      <c r="CI66" s="1228"/>
      <c r="CJ66" s="1228"/>
      <c r="CK66" s="1228"/>
      <c r="CL66" s="1228"/>
      <c r="CM66" s="1228"/>
      <c r="CN66" s="1228"/>
      <c r="CO66" s="1228"/>
      <c r="CP66" s="1228"/>
      <c r="CQ66" s="1228"/>
      <c r="CR66" s="1228"/>
      <c r="CS66" s="1228"/>
      <c r="CT66" s="1228"/>
      <c r="CU66" s="1228"/>
      <c r="CV66" s="1228"/>
      <c r="CW66" s="1228"/>
      <c r="CX66" s="1228"/>
      <c r="CY66" s="1228"/>
      <c r="CZ66" s="1228"/>
      <c r="DA66" s="1228"/>
      <c r="DB66" s="1228"/>
      <c r="DC66" s="1229"/>
    </row>
    <row r="67" spans="2:107" x14ac:dyDescent="0.15">
      <c r="B67" s="1215"/>
      <c r="AN67" s="1227"/>
      <c r="AO67" s="1228"/>
      <c r="AP67" s="1228"/>
      <c r="AQ67" s="1228"/>
      <c r="AR67" s="1228"/>
      <c r="AS67" s="1228"/>
      <c r="AT67" s="1228"/>
      <c r="AU67" s="1228"/>
      <c r="AV67" s="1228"/>
      <c r="AW67" s="1228"/>
      <c r="AX67" s="1228"/>
      <c r="AY67" s="1228"/>
      <c r="AZ67" s="1228"/>
      <c r="BA67" s="1228"/>
      <c r="BB67" s="1228"/>
      <c r="BC67" s="1228"/>
      <c r="BD67" s="1228"/>
      <c r="BE67" s="1228"/>
      <c r="BF67" s="1228"/>
      <c r="BG67" s="1228"/>
      <c r="BH67" s="1228"/>
      <c r="BI67" s="1228"/>
      <c r="BJ67" s="1228"/>
      <c r="BK67" s="1228"/>
      <c r="BL67" s="1228"/>
      <c r="BM67" s="1228"/>
      <c r="BN67" s="1228"/>
      <c r="BO67" s="1228"/>
      <c r="BP67" s="1228"/>
      <c r="BQ67" s="1228"/>
      <c r="BR67" s="1228"/>
      <c r="BS67" s="1228"/>
      <c r="BT67" s="1228"/>
      <c r="BU67" s="1228"/>
      <c r="BV67" s="1228"/>
      <c r="BW67" s="1228"/>
      <c r="BX67" s="1228"/>
      <c r="BY67" s="1228"/>
      <c r="BZ67" s="1228"/>
      <c r="CA67" s="1228"/>
      <c r="CB67" s="1228"/>
      <c r="CC67" s="1228"/>
      <c r="CD67" s="1228"/>
      <c r="CE67" s="1228"/>
      <c r="CF67" s="1228"/>
      <c r="CG67" s="1228"/>
      <c r="CH67" s="1228"/>
      <c r="CI67" s="1228"/>
      <c r="CJ67" s="1228"/>
      <c r="CK67" s="1228"/>
      <c r="CL67" s="1228"/>
      <c r="CM67" s="1228"/>
      <c r="CN67" s="1228"/>
      <c r="CO67" s="1228"/>
      <c r="CP67" s="1228"/>
      <c r="CQ67" s="1228"/>
      <c r="CR67" s="1228"/>
      <c r="CS67" s="1228"/>
      <c r="CT67" s="1228"/>
      <c r="CU67" s="1228"/>
      <c r="CV67" s="1228"/>
      <c r="CW67" s="1228"/>
      <c r="CX67" s="1228"/>
      <c r="CY67" s="1228"/>
      <c r="CZ67" s="1228"/>
      <c r="DA67" s="1228"/>
      <c r="DB67" s="1228"/>
      <c r="DC67" s="1229"/>
    </row>
    <row r="68" spans="2:107" x14ac:dyDescent="0.15">
      <c r="B68" s="1215"/>
      <c r="AN68" s="1227"/>
      <c r="AO68" s="1228"/>
      <c r="AP68" s="1228"/>
      <c r="AQ68" s="1228"/>
      <c r="AR68" s="1228"/>
      <c r="AS68" s="1228"/>
      <c r="AT68" s="1228"/>
      <c r="AU68" s="1228"/>
      <c r="AV68" s="1228"/>
      <c r="AW68" s="1228"/>
      <c r="AX68" s="1228"/>
      <c r="AY68" s="1228"/>
      <c r="AZ68" s="1228"/>
      <c r="BA68" s="1228"/>
      <c r="BB68" s="1228"/>
      <c r="BC68" s="1228"/>
      <c r="BD68" s="1228"/>
      <c r="BE68" s="1228"/>
      <c r="BF68" s="1228"/>
      <c r="BG68" s="1228"/>
      <c r="BH68" s="1228"/>
      <c r="BI68" s="1228"/>
      <c r="BJ68" s="1228"/>
      <c r="BK68" s="1228"/>
      <c r="BL68" s="1228"/>
      <c r="BM68" s="1228"/>
      <c r="BN68" s="1228"/>
      <c r="BO68" s="1228"/>
      <c r="BP68" s="1228"/>
      <c r="BQ68" s="1228"/>
      <c r="BR68" s="1228"/>
      <c r="BS68" s="1228"/>
      <c r="BT68" s="1228"/>
      <c r="BU68" s="1228"/>
      <c r="BV68" s="1228"/>
      <c r="BW68" s="1228"/>
      <c r="BX68" s="1228"/>
      <c r="BY68" s="1228"/>
      <c r="BZ68" s="1228"/>
      <c r="CA68" s="1228"/>
      <c r="CB68" s="1228"/>
      <c r="CC68" s="1228"/>
      <c r="CD68" s="1228"/>
      <c r="CE68" s="1228"/>
      <c r="CF68" s="1228"/>
      <c r="CG68" s="1228"/>
      <c r="CH68" s="1228"/>
      <c r="CI68" s="1228"/>
      <c r="CJ68" s="1228"/>
      <c r="CK68" s="1228"/>
      <c r="CL68" s="1228"/>
      <c r="CM68" s="1228"/>
      <c r="CN68" s="1228"/>
      <c r="CO68" s="1228"/>
      <c r="CP68" s="1228"/>
      <c r="CQ68" s="1228"/>
      <c r="CR68" s="1228"/>
      <c r="CS68" s="1228"/>
      <c r="CT68" s="1228"/>
      <c r="CU68" s="1228"/>
      <c r="CV68" s="1228"/>
      <c r="CW68" s="1228"/>
      <c r="CX68" s="1228"/>
      <c r="CY68" s="1228"/>
      <c r="CZ68" s="1228"/>
      <c r="DA68" s="1228"/>
      <c r="DB68" s="1228"/>
      <c r="DC68" s="1229"/>
    </row>
    <row r="69" spans="2:107" x14ac:dyDescent="0.15">
      <c r="B69" s="1215"/>
      <c r="AN69" s="1230"/>
      <c r="AO69" s="1231"/>
      <c r="AP69" s="1231"/>
      <c r="AQ69" s="1231"/>
      <c r="AR69" s="1231"/>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c r="CB69" s="1231"/>
      <c r="CC69" s="1231"/>
      <c r="CD69" s="1231"/>
      <c r="CE69" s="1231"/>
      <c r="CF69" s="1231"/>
      <c r="CG69" s="1231"/>
      <c r="CH69" s="1231"/>
      <c r="CI69" s="1231"/>
      <c r="CJ69" s="1231"/>
      <c r="CK69" s="1231"/>
      <c r="CL69" s="1231"/>
      <c r="CM69" s="1231"/>
      <c r="CN69" s="1231"/>
      <c r="CO69" s="1231"/>
      <c r="CP69" s="1231"/>
      <c r="CQ69" s="1231"/>
      <c r="CR69" s="1231"/>
      <c r="CS69" s="1231"/>
      <c r="CT69" s="1231"/>
      <c r="CU69" s="1231"/>
      <c r="CV69" s="1231"/>
      <c r="CW69" s="1231"/>
      <c r="CX69" s="1231"/>
      <c r="CY69" s="1231"/>
      <c r="CZ69" s="1231"/>
      <c r="DA69" s="1231"/>
      <c r="DB69" s="1231"/>
      <c r="DC69" s="1232"/>
    </row>
    <row r="70" spans="2:107" x14ac:dyDescent="0.15">
      <c r="B70" s="1215"/>
      <c r="H70" s="1257"/>
      <c r="I70" s="1257"/>
      <c r="J70" s="1258"/>
      <c r="K70" s="1258"/>
      <c r="L70" s="1259"/>
      <c r="M70" s="1258"/>
      <c r="N70" s="1259"/>
      <c r="AN70" s="1233"/>
      <c r="AO70" s="1233"/>
      <c r="AP70" s="1233"/>
      <c r="AZ70" s="1233"/>
      <c r="BA70" s="1233"/>
      <c r="BB70" s="1233"/>
      <c r="BL70" s="1233"/>
      <c r="BM70" s="1233"/>
      <c r="BN70" s="1233"/>
      <c r="BX70" s="1233"/>
      <c r="BY70" s="1233"/>
      <c r="BZ70" s="1233"/>
      <c r="CJ70" s="1233"/>
      <c r="CK70" s="1233"/>
      <c r="CL70" s="1233"/>
      <c r="CV70" s="1233"/>
      <c r="CW70" s="1233"/>
      <c r="CX70" s="1233"/>
    </row>
    <row r="71" spans="2:107" x14ac:dyDescent="0.15">
      <c r="B71" s="1215"/>
      <c r="G71" s="1260"/>
      <c r="I71" s="1261"/>
      <c r="J71" s="1258"/>
      <c r="K71" s="1258"/>
      <c r="L71" s="1259"/>
      <c r="M71" s="1258"/>
      <c r="N71" s="1259"/>
      <c r="AM71" s="1260"/>
      <c r="AN71" s="1209" t="s">
        <v>638</v>
      </c>
    </row>
    <row r="72" spans="2:107" x14ac:dyDescent="0.15">
      <c r="B72" s="1215"/>
      <c r="G72" s="1234"/>
      <c r="H72" s="1234"/>
      <c r="I72" s="1234"/>
      <c r="J72" s="1234"/>
      <c r="K72" s="1235"/>
      <c r="L72" s="1235"/>
      <c r="M72" s="1236"/>
      <c r="N72" s="1236"/>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40" t="s">
        <v>581</v>
      </c>
      <c r="BQ72" s="1240"/>
      <c r="BR72" s="1240"/>
      <c r="BS72" s="1240"/>
      <c r="BT72" s="1240"/>
      <c r="BU72" s="1240"/>
      <c r="BV72" s="1240"/>
      <c r="BW72" s="1240"/>
      <c r="BX72" s="1240" t="s">
        <v>582</v>
      </c>
      <c r="BY72" s="1240"/>
      <c r="BZ72" s="1240"/>
      <c r="CA72" s="1240"/>
      <c r="CB72" s="1240"/>
      <c r="CC72" s="1240"/>
      <c r="CD72" s="1240"/>
      <c r="CE72" s="1240"/>
      <c r="CF72" s="1240" t="s">
        <v>583</v>
      </c>
      <c r="CG72" s="1240"/>
      <c r="CH72" s="1240"/>
      <c r="CI72" s="1240"/>
      <c r="CJ72" s="1240"/>
      <c r="CK72" s="1240"/>
      <c r="CL72" s="1240"/>
      <c r="CM72" s="1240"/>
      <c r="CN72" s="1240" t="s">
        <v>584</v>
      </c>
      <c r="CO72" s="1240"/>
      <c r="CP72" s="1240"/>
      <c r="CQ72" s="1240"/>
      <c r="CR72" s="1240"/>
      <c r="CS72" s="1240"/>
      <c r="CT72" s="1240"/>
      <c r="CU72" s="1240"/>
      <c r="CV72" s="1240" t="s">
        <v>585</v>
      </c>
      <c r="CW72" s="1240"/>
      <c r="CX72" s="1240"/>
      <c r="CY72" s="1240"/>
      <c r="CZ72" s="1240"/>
      <c r="DA72" s="1240"/>
      <c r="DB72" s="1240"/>
      <c r="DC72" s="1240"/>
    </row>
    <row r="73" spans="2:107" x14ac:dyDescent="0.15">
      <c r="B73" s="1215"/>
      <c r="G73" s="1241"/>
      <c r="H73" s="1241"/>
      <c r="I73" s="1241"/>
      <c r="J73" s="1241"/>
      <c r="K73" s="1262"/>
      <c r="L73" s="1262"/>
      <c r="M73" s="1262"/>
      <c r="N73" s="1262"/>
      <c r="AM73" s="1233"/>
      <c r="AN73" s="1244" t="s">
        <v>639</v>
      </c>
      <c r="AO73" s="1244"/>
      <c r="AP73" s="1244"/>
      <c r="AQ73" s="1244"/>
      <c r="AR73" s="1244"/>
      <c r="AS73" s="1244"/>
      <c r="AT73" s="1244"/>
      <c r="AU73" s="1244"/>
      <c r="AV73" s="1244"/>
      <c r="AW73" s="1244"/>
      <c r="AX73" s="1244"/>
      <c r="AY73" s="1244"/>
      <c r="AZ73" s="1244"/>
      <c r="BA73" s="1244"/>
      <c r="BB73" s="1244" t="s">
        <v>640</v>
      </c>
      <c r="BC73" s="1244"/>
      <c r="BD73" s="1244"/>
      <c r="BE73" s="1244"/>
      <c r="BF73" s="1244"/>
      <c r="BG73" s="1244"/>
      <c r="BH73" s="1244"/>
      <c r="BI73" s="1244"/>
      <c r="BJ73" s="1244"/>
      <c r="BK73" s="1244"/>
      <c r="BL73" s="1244"/>
      <c r="BM73" s="1244"/>
      <c r="BN73" s="1244"/>
      <c r="BO73" s="1244"/>
      <c r="BP73" s="1245">
        <v>117.4</v>
      </c>
      <c r="BQ73" s="1245"/>
      <c r="BR73" s="1245"/>
      <c r="BS73" s="1245"/>
      <c r="BT73" s="1245"/>
      <c r="BU73" s="1245"/>
      <c r="BV73" s="1245"/>
      <c r="BW73" s="1245"/>
      <c r="BX73" s="1245">
        <v>81.099999999999994</v>
      </c>
      <c r="BY73" s="1245"/>
      <c r="BZ73" s="1245"/>
      <c r="CA73" s="1245"/>
      <c r="CB73" s="1245"/>
      <c r="CC73" s="1245"/>
      <c r="CD73" s="1245"/>
      <c r="CE73" s="1245"/>
      <c r="CF73" s="1245">
        <v>76.900000000000006</v>
      </c>
      <c r="CG73" s="1245"/>
      <c r="CH73" s="1245"/>
      <c r="CI73" s="1245"/>
      <c r="CJ73" s="1245"/>
      <c r="CK73" s="1245"/>
      <c r="CL73" s="1245"/>
      <c r="CM73" s="1245"/>
      <c r="CN73" s="1245">
        <v>68.3</v>
      </c>
      <c r="CO73" s="1245"/>
      <c r="CP73" s="1245"/>
      <c r="CQ73" s="1245"/>
      <c r="CR73" s="1245"/>
      <c r="CS73" s="1245"/>
      <c r="CT73" s="1245"/>
      <c r="CU73" s="1245"/>
      <c r="CV73" s="1245">
        <v>54.6</v>
      </c>
      <c r="CW73" s="1245"/>
      <c r="CX73" s="1245"/>
      <c r="CY73" s="1245"/>
      <c r="CZ73" s="1245"/>
      <c r="DA73" s="1245"/>
      <c r="DB73" s="1245"/>
      <c r="DC73" s="1245"/>
    </row>
    <row r="74" spans="2:107" x14ac:dyDescent="0.15">
      <c r="B74" s="1215"/>
      <c r="G74" s="1241"/>
      <c r="H74" s="1241"/>
      <c r="I74" s="1241"/>
      <c r="J74" s="1241"/>
      <c r="K74" s="1262"/>
      <c r="L74" s="1262"/>
      <c r="M74" s="1262"/>
      <c r="N74" s="1262"/>
      <c r="AM74" s="1233"/>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1215"/>
      <c r="G75" s="1241"/>
      <c r="H75" s="1241"/>
      <c r="I75" s="1234"/>
      <c r="J75" s="1234"/>
      <c r="K75" s="1243"/>
      <c r="L75" s="1243"/>
      <c r="M75" s="1243"/>
      <c r="N75" s="1243"/>
      <c r="AM75" s="1233"/>
      <c r="AN75" s="1244"/>
      <c r="AO75" s="1244"/>
      <c r="AP75" s="1244"/>
      <c r="AQ75" s="1244"/>
      <c r="AR75" s="1244"/>
      <c r="AS75" s="1244"/>
      <c r="AT75" s="1244"/>
      <c r="AU75" s="1244"/>
      <c r="AV75" s="1244"/>
      <c r="AW75" s="1244"/>
      <c r="AX75" s="1244"/>
      <c r="AY75" s="1244"/>
      <c r="AZ75" s="1244"/>
      <c r="BA75" s="1244"/>
      <c r="BB75" s="1244" t="s">
        <v>645</v>
      </c>
      <c r="BC75" s="1244"/>
      <c r="BD75" s="1244"/>
      <c r="BE75" s="1244"/>
      <c r="BF75" s="1244"/>
      <c r="BG75" s="1244"/>
      <c r="BH75" s="1244"/>
      <c r="BI75" s="1244"/>
      <c r="BJ75" s="1244"/>
      <c r="BK75" s="1244"/>
      <c r="BL75" s="1244"/>
      <c r="BM75" s="1244"/>
      <c r="BN75" s="1244"/>
      <c r="BO75" s="1244"/>
      <c r="BP75" s="1245">
        <v>11.3</v>
      </c>
      <c r="BQ75" s="1245"/>
      <c r="BR75" s="1245"/>
      <c r="BS75" s="1245"/>
      <c r="BT75" s="1245"/>
      <c r="BU75" s="1245"/>
      <c r="BV75" s="1245"/>
      <c r="BW75" s="1245"/>
      <c r="BX75" s="1245">
        <v>10.5</v>
      </c>
      <c r="BY75" s="1245"/>
      <c r="BZ75" s="1245"/>
      <c r="CA75" s="1245"/>
      <c r="CB75" s="1245"/>
      <c r="CC75" s="1245"/>
      <c r="CD75" s="1245"/>
      <c r="CE75" s="1245"/>
      <c r="CF75" s="1245">
        <v>9.6999999999999993</v>
      </c>
      <c r="CG75" s="1245"/>
      <c r="CH75" s="1245"/>
      <c r="CI75" s="1245"/>
      <c r="CJ75" s="1245"/>
      <c r="CK75" s="1245"/>
      <c r="CL75" s="1245"/>
      <c r="CM75" s="1245"/>
      <c r="CN75" s="1245">
        <v>9.1999999999999993</v>
      </c>
      <c r="CO75" s="1245"/>
      <c r="CP75" s="1245"/>
      <c r="CQ75" s="1245"/>
      <c r="CR75" s="1245"/>
      <c r="CS75" s="1245"/>
      <c r="CT75" s="1245"/>
      <c r="CU75" s="1245"/>
      <c r="CV75" s="1245">
        <v>8</v>
      </c>
      <c r="CW75" s="1245"/>
      <c r="CX75" s="1245"/>
      <c r="CY75" s="1245"/>
      <c r="CZ75" s="1245"/>
      <c r="DA75" s="1245"/>
      <c r="DB75" s="1245"/>
      <c r="DC75" s="1245"/>
    </row>
    <row r="76" spans="2:107" x14ac:dyDescent="0.15">
      <c r="B76" s="1215"/>
      <c r="G76" s="1241"/>
      <c r="H76" s="1241"/>
      <c r="I76" s="1234"/>
      <c r="J76" s="1234"/>
      <c r="K76" s="1243"/>
      <c r="L76" s="1243"/>
      <c r="M76" s="1243"/>
      <c r="N76" s="1243"/>
      <c r="AM76" s="1233"/>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1215"/>
      <c r="G77" s="1234"/>
      <c r="H77" s="1234"/>
      <c r="I77" s="1234"/>
      <c r="J77" s="1234"/>
      <c r="K77" s="1262"/>
      <c r="L77" s="1262"/>
      <c r="M77" s="1262"/>
      <c r="N77" s="1262"/>
      <c r="AN77" s="1240" t="s">
        <v>642</v>
      </c>
      <c r="AO77" s="1240"/>
      <c r="AP77" s="1240"/>
      <c r="AQ77" s="1240"/>
      <c r="AR77" s="1240"/>
      <c r="AS77" s="1240"/>
      <c r="AT77" s="1240"/>
      <c r="AU77" s="1240"/>
      <c r="AV77" s="1240"/>
      <c r="AW77" s="1240"/>
      <c r="AX77" s="1240"/>
      <c r="AY77" s="1240"/>
      <c r="AZ77" s="1240"/>
      <c r="BA77" s="1240"/>
      <c r="BB77" s="1244" t="s">
        <v>640</v>
      </c>
      <c r="BC77" s="1244"/>
      <c r="BD77" s="1244"/>
      <c r="BE77" s="1244"/>
      <c r="BF77" s="1244"/>
      <c r="BG77" s="1244"/>
      <c r="BH77" s="1244"/>
      <c r="BI77" s="1244"/>
      <c r="BJ77" s="1244"/>
      <c r="BK77" s="1244"/>
      <c r="BL77" s="1244"/>
      <c r="BM77" s="1244"/>
      <c r="BN77" s="1244"/>
      <c r="BO77" s="1244"/>
      <c r="BP77" s="1245">
        <v>31.3</v>
      </c>
      <c r="BQ77" s="1245"/>
      <c r="BR77" s="1245"/>
      <c r="BS77" s="1245"/>
      <c r="BT77" s="1245"/>
      <c r="BU77" s="1245"/>
      <c r="BV77" s="1245"/>
      <c r="BW77" s="1245"/>
      <c r="BX77" s="1245">
        <v>25.3</v>
      </c>
      <c r="BY77" s="1245"/>
      <c r="BZ77" s="1245"/>
      <c r="CA77" s="1245"/>
      <c r="CB77" s="1245"/>
      <c r="CC77" s="1245"/>
      <c r="CD77" s="1245"/>
      <c r="CE77" s="1245"/>
      <c r="CF77" s="1245">
        <v>25.5</v>
      </c>
      <c r="CG77" s="1245"/>
      <c r="CH77" s="1245"/>
      <c r="CI77" s="1245"/>
      <c r="CJ77" s="1245"/>
      <c r="CK77" s="1245"/>
      <c r="CL77" s="1245"/>
      <c r="CM77" s="1245"/>
      <c r="CN77" s="1245">
        <v>37.299999999999997</v>
      </c>
      <c r="CO77" s="1245"/>
      <c r="CP77" s="1245"/>
      <c r="CQ77" s="1245"/>
      <c r="CR77" s="1245"/>
      <c r="CS77" s="1245"/>
      <c r="CT77" s="1245"/>
      <c r="CU77" s="1245"/>
      <c r="CV77" s="1245">
        <v>25.1</v>
      </c>
      <c r="CW77" s="1245"/>
      <c r="CX77" s="1245"/>
      <c r="CY77" s="1245"/>
      <c r="CZ77" s="1245"/>
      <c r="DA77" s="1245"/>
      <c r="DB77" s="1245"/>
      <c r="DC77" s="1245"/>
    </row>
    <row r="78" spans="2:107" x14ac:dyDescent="0.15">
      <c r="B78" s="1215"/>
      <c r="G78" s="1234"/>
      <c r="H78" s="1234"/>
      <c r="I78" s="1234"/>
      <c r="J78" s="1234"/>
      <c r="K78" s="1262"/>
      <c r="L78" s="1262"/>
      <c r="M78" s="1262"/>
      <c r="N78" s="1262"/>
      <c r="AN78" s="1240"/>
      <c r="AO78" s="1240"/>
      <c r="AP78" s="1240"/>
      <c r="AQ78" s="1240"/>
      <c r="AR78" s="1240"/>
      <c r="AS78" s="1240"/>
      <c r="AT78" s="1240"/>
      <c r="AU78" s="1240"/>
      <c r="AV78" s="1240"/>
      <c r="AW78" s="1240"/>
      <c r="AX78" s="1240"/>
      <c r="AY78" s="1240"/>
      <c r="AZ78" s="1240"/>
      <c r="BA78" s="1240"/>
      <c r="BB78" s="1244"/>
      <c r="BC78" s="1244"/>
      <c r="BD78" s="1244"/>
      <c r="BE78" s="1244"/>
      <c r="BF78" s="1244"/>
      <c r="BG78" s="1244"/>
      <c r="BH78" s="1244"/>
      <c r="BI78" s="1244"/>
      <c r="BJ78" s="1244"/>
      <c r="BK78" s="1244"/>
      <c r="BL78" s="1244"/>
      <c r="BM78" s="1244"/>
      <c r="BN78" s="1244"/>
      <c r="BO78" s="1244"/>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1215"/>
      <c r="G79" s="1234"/>
      <c r="H79" s="1234"/>
      <c r="I79" s="1247"/>
      <c r="J79" s="1247"/>
      <c r="K79" s="1263"/>
      <c r="L79" s="1263"/>
      <c r="M79" s="1263"/>
      <c r="N79" s="1263"/>
      <c r="AN79" s="1240"/>
      <c r="AO79" s="1240"/>
      <c r="AP79" s="1240"/>
      <c r="AQ79" s="1240"/>
      <c r="AR79" s="1240"/>
      <c r="AS79" s="1240"/>
      <c r="AT79" s="1240"/>
      <c r="AU79" s="1240"/>
      <c r="AV79" s="1240"/>
      <c r="AW79" s="1240"/>
      <c r="AX79" s="1240"/>
      <c r="AY79" s="1240"/>
      <c r="AZ79" s="1240"/>
      <c r="BA79" s="1240"/>
      <c r="BB79" s="1244" t="s">
        <v>645</v>
      </c>
      <c r="BC79" s="1244"/>
      <c r="BD79" s="1244"/>
      <c r="BE79" s="1244"/>
      <c r="BF79" s="1244"/>
      <c r="BG79" s="1244"/>
      <c r="BH79" s="1244"/>
      <c r="BI79" s="1244"/>
      <c r="BJ79" s="1244"/>
      <c r="BK79" s="1244"/>
      <c r="BL79" s="1244"/>
      <c r="BM79" s="1244"/>
      <c r="BN79" s="1244"/>
      <c r="BO79" s="1244"/>
      <c r="BP79" s="1245">
        <v>7.2</v>
      </c>
      <c r="BQ79" s="1245"/>
      <c r="BR79" s="1245"/>
      <c r="BS79" s="1245"/>
      <c r="BT79" s="1245"/>
      <c r="BU79" s="1245"/>
      <c r="BV79" s="1245"/>
      <c r="BW79" s="1245"/>
      <c r="BX79" s="1245">
        <v>6.9</v>
      </c>
      <c r="BY79" s="1245"/>
      <c r="BZ79" s="1245"/>
      <c r="CA79" s="1245"/>
      <c r="CB79" s="1245"/>
      <c r="CC79" s="1245"/>
      <c r="CD79" s="1245"/>
      <c r="CE79" s="1245"/>
      <c r="CF79" s="1245">
        <v>6.6</v>
      </c>
      <c r="CG79" s="1245"/>
      <c r="CH79" s="1245"/>
      <c r="CI79" s="1245"/>
      <c r="CJ79" s="1245"/>
      <c r="CK79" s="1245"/>
      <c r="CL79" s="1245"/>
      <c r="CM79" s="1245"/>
      <c r="CN79" s="1245">
        <v>8.6</v>
      </c>
      <c r="CO79" s="1245"/>
      <c r="CP79" s="1245"/>
      <c r="CQ79" s="1245"/>
      <c r="CR79" s="1245"/>
      <c r="CS79" s="1245"/>
      <c r="CT79" s="1245"/>
      <c r="CU79" s="1245"/>
      <c r="CV79" s="1245">
        <v>8.3000000000000007</v>
      </c>
      <c r="CW79" s="1245"/>
      <c r="CX79" s="1245"/>
      <c r="CY79" s="1245"/>
      <c r="CZ79" s="1245"/>
      <c r="DA79" s="1245"/>
      <c r="DB79" s="1245"/>
      <c r="DC79" s="1245"/>
    </row>
    <row r="80" spans="2:107" x14ac:dyDescent="0.15">
      <c r="B80" s="1215"/>
      <c r="G80" s="1234"/>
      <c r="H80" s="1234"/>
      <c r="I80" s="1247"/>
      <c r="J80" s="1247"/>
      <c r="K80" s="1263"/>
      <c r="L80" s="1263"/>
      <c r="M80" s="1263"/>
      <c r="N80" s="1263"/>
      <c r="AN80" s="1240"/>
      <c r="AO80" s="1240"/>
      <c r="AP80" s="1240"/>
      <c r="AQ80" s="1240"/>
      <c r="AR80" s="1240"/>
      <c r="AS80" s="1240"/>
      <c r="AT80" s="1240"/>
      <c r="AU80" s="1240"/>
      <c r="AV80" s="1240"/>
      <c r="AW80" s="1240"/>
      <c r="AX80" s="1240"/>
      <c r="AY80" s="1240"/>
      <c r="AZ80" s="1240"/>
      <c r="BA80" s="1240"/>
      <c r="BB80" s="1244"/>
      <c r="BC80" s="1244"/>
      <c r="BD80" s="1244"/>
      <c r="BE80" s="1244"/>
      <c r="BF80" s="1244"/>
      <c r="BG80" s="1244"/>
      <c r="BH80" s="1244"/>
      <c r="BI80" s="1244"/>
      <c r="BJ80" s="1244"/>
      <c r="BK80" s="1244"/>
      <c r="BL80" s="1244"/>
      <c r="BM80" s="1244"/>
      <c r="BN80" s="1244"/>
      <c r="BO80" s="1244"/>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1215"/>
    </row>
    <row r="82" spans="2:109" ht="17.25" x14ac:dyDescent="0.15">
      <c r="B82" s="1215"/>
      <c r="K82" s="1264"/>
      <c r="L82" s="1264"/>
      <c r="M82" s="1264"/>
      <c r="N82" s="1264"/>
      <c r="AQ82" s="1264"/>
      <c r="AR82" s="1264"/>
      <c r="AS82" s="1264"/>
      <c r="AT82" s="1264"/>
      <c r="BC82" s="1264"/>
      <c r="BD82" s="1264"/>
      <c r="BE82" s="1264"/>
      <c r="BF82" s="1264"/>
      <c r="BO82" s="1264"/>
      <c r="BP82" s="1264"/>
      <c r="BQ82" s="1264"/>
      <c r="BR82" s="1264"/>
      <c r="CA82" s="1264"/>
      <c r="CB82" s="1264"/>
      <c r="CC82" s="1264"/>
      <c r="CD82" s="1264"/>
      <c r="CM82" s="1264"/>
      <c r="CN82" s="1264"/>
      <c r="CO82" s="1264"/>
      <c r="CP82" s="1264"/>
      <c r="CY82" s="1264"/>
      <c r="CZ82" s="1264"/>
      <c r="DA82" s="1264"/>
      <c r="DB82" s="1264"/>
      <c r="DC82" s="1264"/>
    </row>
    <row r="83" spans="2:109" x14ac:dyDescent="0.15">
      <c r="B83" s="1217"/>
      <c r="C83" s="1218"/>
      <c r="D83" s="1218"/>
      <c r="E83" s="1218"/>
      <c r="F83" s="1218"/>
      <c r="G83" s="1218"/>
      <c r="H83" s="1218"/>
      <c r="I83" s="1218"/>
      <c r="J83" s="1218"/>
      <c r="K83" s="1218"/>
      <c r="L83" s="1218"/>
      <c r="M83" s="1218"/>
      <c r="N83" s="1218"/>
      <c r="O83" s="1218"/>
      <c r="P83" s="1218"/>
      <c r="Q83" s="1218"/>
      <c r="R83" s="1218"/>
      <c r="S83" s="1218"/>
      <c r="T83" s="1218"/>
      <c r="U83" s="1218"/>
      <c r="V83" s="1218"/>
      <c r="W83" s="1218"/>
      <c r="X83" s="1218"/>
      <c r="Y83" s="1218"/>
      <c r="Z83" s="1218"/>
      <c r="AA83" s="1218"/>
      <c r="AB83" s="1218"/>
      <c r="AC83" s="1218"/>
      <c r="AD83" s="1218"/>
      <c r="AE83" s="1218"/>
      <c r="AF83" s="1218"/>
      <c r="AG83" s="1218"/>
      <c r="AH83" s="1218"/>
      <c r="AI83" s="1218"/>
      <c r="AJ83" s="1218"/>
      <c r="AK83" s="1218"/>
      <c r="AL83" s="1218"/>
      <c r="AM83" s="1218"/>
      <c r="AN83" s="1218"/>
      <c r="AO83" s="1218"/>
      <c r="AP83" s="1218"/>
      <c r="AQ83" s="1218"/>
      <c r="AR83" s="1218"/>
      <c r="AS83" s="1218"/>
      <c r="AT83" s="1218"/>
      <c r="AU83" s="1218"/>
      <c r="AV83" s="1218"/>
      <c r="AW83" s="1218"/>
      <c r="AX83" s="1218"/>
      <c r="AY83" s="1218"/>
      <c r="AZ83" s="1218"/>
      <c r="BA83" s="1218"/>
      <c r="BB83" s="1218"/>
      <c r="BC83" s="1218"/>
      <c r="BD83" s="1218"/>
      <c r="BE83" s="1218"/>
      <c r="BF83" s="1218"/>
      <c r="BG83" s="1218"/>
      <c r="BH83" s="1218"/>
      <c r="BI83" s="1218"/>
      <c r="BJ83" s="1218"/>
      <c r="BK83" s="1218"/>
      <c r="BL83" s="1218"/>
      <c r="BM83" s="1218"/>
      <c r="BN83" s="1218"/>
      <c r="BO83" s="1218"/>
      <c r="BP83" s="1218"/>
      <c r="BQ83" s="1218"/>
      <c r="BR83" s="1218"/>
      <c r="BS83" s="1218"/>
      <c r="BT83" s="1218"/>
      <c r="BU83" s="1218"/>
      <c r="BV83" s="1218"/>
      <c r="BW83" s="1218"/>
      <c r="BX83" s="1218"/>
      <c r="BY83" s="1218"/>
      <c r="BZ83" s="1218"/>
      <c r="CA83" s="1218"/>
      <c r="CB83" s="1218"/>
      <c r="CC83" s="1218"/>
      <c r="CD83" s="1218"/>
      <c r="CE83" s="1218"/>
      <c r="CF83" s="1218"/>
      <c r="CG83" s="1218"/>
      <c r="CH83" s="1218"/>
      <c r="CI83" s="1218"/>
      <c r="CJ83" s="1218"/>
      <c r="CK83" s="1218"/>
      <c r="CL83" s="1218"/>
      <c r="CM83" s="1218"/>
      <c r="CN83" s="1218"/>
      <c r="CO83" s="1218"/>
      <c r="CP83" s="1218"/>
      <c r="CQ83" s="1218"/>
      <c r="CR83" s="1218"/>
      <c r="CS83" s="1218"/>
      <c r="CT83" s="1218"/>
      <c r="CU83" s="1218"/>
      <c r="CV83" s="1218"/>
      <c r="CW83" s="1218"/>
      <c r="CX83" s="1218"/>
      <c r="CY83" s="1218"/>
      <c r="CZ83" s="1218"/>
      <c r="DA83" s="1218"/>
      <c r="DB83" s="1218"/>
      <c r="DC83" s="1218"/>
      <c r="DD83" s="1219"/>
    </row>
    <row r="84" spans="2:109" x14ac:dyDescent="0.15">
      <c r="DD84" s="1209"/>
      <c r="DE84" s="1209"/>
    </row>
    <row r="85" spans="2:109" x14ac:dyDescent="0.15">
      <c r="DD85" s="1209"/>
      <c r="DE85" s="1209"/>
    </row>
  </sheetData>
  <sheetProtection algorithmName="SHA-512" hashValue="SiEZnP5NtF050QoXRQqiKaRtSoeLeyRrOG7l+6PlCfRfkIiDrmGwMVwtw22QuzhX6hQbGuwfx7uH0T86lYZIvg==" saltValue="SOvgptLKTh9hXa4zXx1l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BR42" sqref="BR4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528</v>
      </c>
    </row>
  </sheetData>
  <sheetProtection algorithmName="SHA-512" hashValue="5/16VPmtLQz5d27P3purMWQk76GES3bOvP4kayMLjxQH9/vGdm7MLE6PG1A7FxN5XYomQcbU8KXx7uXKYLF08Q==" saltValue="ctKtxqJA6QaZML6Pc/FM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55" workbookViewId="0">
      <selection activeCell="BK95" sqref="BK9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528</v>
      </c>
    </row>
  </sheetData>
  <sheetProtection algorithmName="SHA-512" hashValue="jdWT+gmTNJwAeLAgsdIB7heFO/I/xLILjwjDfEx4pGmOpbvlsOH9EBhToPQOsjQyDl8h73Du8bcF/LFmFhO4NQ==" saltValue="v4GFW1gEb5DB5B3TnhQn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578</v>
      </c>
      <c r="G2" s="148"/>
      <c r="H2" s="149"/>
    </row>
    <row r="3" spans="1:8" x14ac:dyDescent="0.15">
      <c r="A3" s="145" t="s">
        <v>571</v>
      </c>
      <c r="B3" s="150"/>
      <c r="C3" s="151"/>
      <c r="D3" s="152">
        <v>26415</v>
      </c>
      <c r="E3" s="153"/>
      <c r="F3" s="154">
        <v>54110</v>
      </c>
      <c r="G3" s="155"/>
      <c r="H3" s="156"/>
    </row>
    <row r="4" spans="1:8" x14ac:dyDescent="0.15">
      <c r="A4" s="157"/>
      <c r="B4" s="158"/>
      <c r="C4" s="159"/>
      <c r="D4" s="160">
        <v>15110</v>
      </c>
      <c r="E4" s="161"/>
      <c r="F4" s="162">
        <v>30620</v>
      </c>
      <c r="G4" s="163"/>
      <c r="H4" s="164"/>
    </row>
    <row r="5" spans="1:8" x14ac:dyDescent="0.15">
      <c r="A5" s="145" t="s">
        <v>573</v>
      </c>
      <c r="B5" s="150"/>
      <c r="C5" s="151"/>
      <c r="D5" s="152">
        <v>22487</v>
      </c>
      <c r="E5" s="153"/>
      <c r="F5" s="154">
        <v>54684</v>
      </c>
      <c r="G5" s="155"/>
      <c r="H5" s="156"/>
    </row>
    <row r="6" spans="1:8" x14ac:dyDescent="0.15">
      <c r="A6" s="157"/>
      <c r="B6" s="158"/>
      <c r="C6" s="159"/>
      <c r="D6" s="160">
        <v>12376</v>
      </c>
      <c r="E6" s="161"/>
      <c r="F6" s="162">
        <v>32829</v>
      </c>
      <c r="G6" s="163"/>
      <c r="H6" s="164"/>
    </row>
    <row r="7" spans="1:8" x14ac:dyDescent="0.15">
      <c r="A7" s="145" t="s">
        <v>574</v>
      </c>
      <c r="B7" s="150"/>
      <c r="C7" s="151"/>
      <c r="D7" s="152">
        <v>39221</v>
      </c>
      <c r="E7" s="153"/>
      <c r="F7" s="154">
        <v>62383</v>
      </c>
      <c r="G7" s="155"/>
      <c r="H7" s="156"/>
    </row>
    <row r="8" spans="1:8" x14ac:dyDescent="0.15">
      <c r="A8" s="157"/>
      <c r="B8" s="158"/>
      <c r="C8" s="159"/>
      <c r="D8" s="160">
        <v>22144</v>
      </c>
      <c r="E8" s="161"/>
      <c r="F8" s="162">
        <v>35325</v>
      </c>
      <c r="G8" s="163"/>
      <c r="H8" s="164"/>
    </row>
    <row r="9" spans="1:8" x14ac:dyDescent="0.15">
      <c r="A9" s="145" t="s">
        <v>575</v>
      </c>
      <c r="B9" s="150"/>
      <c r="C9" s="151"/>
      <c r="D9" s="152">
        <v>44136</v>
      </c>
      <c r="E9" s="153"/>
      <c r="F9" s="154">
        <v>76347</v>
      </c>
      <c r="G9" s="155"/>
      <c r="H9" s="156"/>
    </row>
    <row r="10" spans="1:8" x14ac:dyDescent="0.15">
      <c r="A10" s="157"/>
      <c r="B10" s="158"/>
      <c r="C10" s="159"/>
      <c r="D10" s="160">
        <v>29360</v>
      </c>
      <c r="E10" s="161"/>
      <c r="F10" s="162">
        <v>41762</v>
      </c>
      <c r="G10" s="163"/>
      <c r="H10" s="164"/>
    </row>
    <row r="11" spans="1:8" x14ac:dyDescent="0.15">
      <c r="A11" s="145" t="s">
        <v>576</v>
      </c>
      <c r="B11" s="150"/>
      <c r="C11" s="151"/>
      <c r="D11" s="152">
        <v>52058</v>
      </c>
      <c r="E11" s="153"/>
      <c r="F11" s="154">
        <v>69604</v>
      </c>
      <c r="G11" s="155"/>
      <c r="H11" s="156"/>
    </row>
    <row r="12" spans="1:8" x14ac:dyDescent="0.15">
      <c r="A12" s="157"/>
      <c r="B12" s="158"/>
      <c r="C12" s="165"/>
      <c r="D12" s="160">
        <v>22237</v>
      </c>
      <c r="E12" s="161"/>
      <c r="F12" s="162">
        <v>36247</v>
      </c>
      <c r="G12" s="163"/>
      <c r="H12" s="164"/>
    </row>
    <row r="13" spans="1:8" x14ac:dyDescent="0.15">
      <c r="A13" s="145"/>
      <c r="B13" s="150"/>
      <c r="C13" s="166"/>
      <c r="D13" s="167">
        <v>36863</v>
      </c>
      <c r="E13" s="168"/>
      <c r="F13" s="169">
        <v>63426</v>
      </c>
      <c r="G13" s="170"/>
      <c r="H13" s="156"/>
    </row>
    <row r="14" spans="1:8" x14ac:dyDescent="0.15">
      <c r="A14" s="157"/>
      <c r="B14" s="158"/>
      <c r="C14" s="159"/>
      <c r="D14" s="160">
        <v>20245</v>
      </c>
      <c r="E14" s="161"/>
      <c r="F14" s="162">
        <v>35357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6.21</v>
      </c>
      <c r="C19" s="171">
        <f>ROUND(VALUE(SUBSTITUTE(実質収支比率等に係る経年分析!G$48,"▲","-")),2)</f>
        <v>6.07</v>
      </c>
      <c r="D19" s="171">
        <f>ROUND(VALUE(SUBSTITUTE(実質収支比率等に係る経年分析!H$48,"▲","-")),2)</f>
        <v>6.26</v>
      </c>
      <c r="E19" s="171">
        <f>ROUND(VALUE(SUBSTITUTE(実質収支比率等に係る経年分析!I$48,"▲","-")),2)</f>
        <v>5.66</v>
      </c>
      <c r="F19" s="171">
        <f>ROUND(VALUE(SUBSTITUTE(実質収支比率等に係る経年分析!J$48,"▲","-")),2)</f>
        <v>6.51</v>
      </c>
    </row>
    <row r="20" spans="1:11" x14ac:dyDescent="0.15">
      <c r="A20" s="171" t="s">
        <v>55</v>
      </c>
      <c r="B20" s="171">
        <f>ROUND(VALUE(SUBSTITUTE(実質収支比率等に係る経年分析!F$47,"▲","-")),2)</f>
        <v>9.4499999999999993</v>
      </c>
      <c r="C20" s="171">
        <f>ROUND(VALUE(SUBSTITUTE(実質収支比率等に係る経年分析!G$47,"▲","-")),2)</f>
        <v>10.37</v>
      </c>
      <c r="D20" s="171">
        <f>ROUND(VALUE(SUBSTITUTE(実質収支比率等に係る経年分析!H$47,"▲","-")),2)</f>
        <v>12.53</v>
      </c>
      <c r="E20" s="171">
        <f>ROUND(VALUE(SUBSTITUTE(実質収支比率等に係る経年分析!I$47,"▲","-")),2)</f>
        <v>12.24</v>
      </c>
      <c r="F20" s="171">
        <f>ROUND(VALUE(SUBSTITUTE(実質収支比率等に係る経年分析!J$47,"▲","-")),2)</f>
        <v>15.18</v>
      </c>
    </row>
    <row r="21" spans="1:11" x14ac:dyDescent="0.15">
      <c r="A21" s="171" t="s">
        <v>56</v>
      </c>
      <c r="B21" s="171">
        <f>IF(ISNUMBER(VALUE(SUBSTITUTE(実質収支比率等に係る経年分析!F$49,"▲","-"))),ROUND(VALUE(SUBSTITUTE(実質収支比率等に係る経年分析!F$49,"▲","-")),2),NA())</f>
        <v>1.35</v>
      </c>
      <c r="C21" s="171">
        <f>IF(ISNUMBER(VALUE(SUBSTITUTE(実質収支比率等に係る経年分析!G$49,"▲","-"))),ROUND(VALUE(SUBSTITUTE(実質収支比率等に係る経年分析!G$49,"▲","-")),2),NA())</f>
        <v>0.68</v>
      </c>
      <c r="D21" s="171">
        <f>IF(ISNUMBER(VALUE(SUBSTITUTE(実質収支比率等に係る経年分析!H$49,"▲","-"))),ROUND(VALUE(SUBSTITUTE(実質収支比率等に係る経年分析!H$49,"▲","-")),2),NA())</f>
        <v>2.44</v>
      </c>
      <c r="E21" s="171">
        <f>IF(ISNUMBER(VALUE(SUBSTITUTE(実質収支比率等に係る経年分析!I$49,"▲","-"))),ROUND(VALUE(SUBSTITUTE(実質収支比率等に係る経年分析!I$49,"▲","-")),2),NA())</f>
        <v>-0.44</v>
      </c>
      <c r="F21" s="171">
        <f>IF(ISNUMBER(VALUE(SUBSTITUTE(実質収支比率等に係る経年分析!J$49,"▲","-"))),ROUND(VALUE(SUBSTITUTE(実質収支比率等に係る経年分析!J$49,"▲","-")),2),NA())</f>
        <v>4.7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0.18</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0.19</v>
      </c>
    </row>
    <row r="30" spans="1:11" x14ac:dyDescent="0.15">
      <c r="A30" s="172" t="str">
        <f>IF(連結実質赤字比率に係る赤字・黒字の構成分析!C$40="",NA(),連結実質赤字比率に係る赤字・黒字の構成分析!C$40)</f>
        <v>霊園事業特別会計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0.42</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1.88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0.56999999999999995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x14ac:dyDescent="0.15">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6.34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1.92</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6.06</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13.59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12.53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11.45</v>
      </c>
    </row>
    <row r="36" spans="1:16" x14ac:dyDescent="0.15">
      <c r="A36" s="172" t="str">
        <f>IF(連結実質赤字比率に係る赤字・黒字の構成分析!C$34="",NA(),連結実質赤字比率に係る赤字・黒字の構成分析!C$34)</f>
        <v>地域開発事業特別会計</v>
      </c>
      <c r="B36" s="172">
        <f>IF(ROUND(VALUE(SUBSTITUTE(連結実質赤字比率に係る赤字・黒字の構成分析!F$34,"▲", "-")), 2) &lt; 0, ABS(ROUND(VALUE(SUBSTITUTE(連結実質赤字比率に係る赤字・黒字の構成分析!F$34,"▲", "-")), 2)), NA())</f>
        <v>2.76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2.76</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2.34</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2.19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1.99</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2311</v>
      </c>
      <c r="E42" s="173"/>
      <c r="F42" s="173"/>
      <c r="G42" s="173">
        <f>'実質公債費比率（分子）の構造'!L$52</f>
        <v>2250</v>
      </c>
      <c r="H42" s="173"/>
      <c r="I42" s="173"/>
      <c r="J42" s="173">
        <f>'実質公債費比率（分子）の構造'!M$52</f>
        <v>2192</v>
      </c>
      <c r="K42" s="173"/>
      <c r="L42" s="173"/>
      <c r="M42" s="173">
        <f>'実質公債費比率（分子）の構造'!N$52</f>
        <v>2082</v>
      </c>
      <c r="N42" s="173"/>
      <c r="O42" s="173"/>
      <c r="P42" s="173">
        <f>'実質公債費比率（分子）の構造'!O$52</f>
        <v>2054</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28</v>
      </c>
      <c r="C44" s="173"/>
      <c r="D44" s="173"/>
      <c r="E44" s="173">
        <f>'実質公債費比率（分子）の構造'!L$50</f>
        <v>12</v>
      </c>
      <c r="F44" s="173"/>
      <c r="G44" s="173"/>
      <c r="H44" s="173">
        <f>'実質公債費比率（分子）の構造'!M$50</f>
        <v>12</v>
      </c>
      <c r="I44" s="173"/>
      <c r="J44" s="173"/>
      <c r="K44" s="173">
        <f>'実質公債費比率（分子）の構造'!N$50</f>
        <v>12</v>
      </c>
      <c r="L44" s="173"/>
      <c r="M44" s="173"/>
      <c r="N44" s="173">
        <f>'実質公債費比率（分子）の構造'!O$50</f>
        <v>12</v>
      </c>
      <c r="O44" s="173"/>
      <c r="P44" s="173"/>
    </row>
    <row r="45" spans="1:16" x14ac:dyDescent="0.15">
      <c r="A45" s="173" t="s">
        <v>66</v>
      </c>
      <c r="B45" s="173">
        <f>'実質公債費比率（分子）の構造'!K$49</f>
        <v>106</v>
      </c>
      <c r="C45" s="173"/>
      <c r="D45" s="173"/>
      <c r="E45" s="173">
        <f>'実質公債費比率（分子）の構造'!L$49</f>
        <v>129</v>
      </c>
      <c r="F45" s="173"/>
      <c r="G45" s="173"/>
      <c r="H45" s="173">
        <f>'実質公債費比率（分子）の構造'!M$49</f>
        <v>208</v>
      </c>
      <c r="I45" s="173"/>
      <c r="J45" s="173"/>
      <c r="K45" s="173">
        <f>'実質公債費比率（分子）の構造'!N$49</f>
        <v>254</v>
      </c>
      <c r="L45" s="173"/>
      <c r="M45" s="173"/>
      <c r="N45" s="173">
        <f>'実質公債費比率（分子）の構造'!O$49</f>
        <v>254</v>
      </c>
      <c r="O45" s="173"/>
      <c r="P45" s="173"/>
    </row>
    <row r="46" spans="1:16" x14ac:dyDescent="0.15">
      <c r="A46" s="173" t="s">
        <v>67</v>
      </c>
      <c r="B46" s="173">
        <f>'実質公債費比率（分子）の構造'!K$48</f>
        <v>608</v>
      </c>
      <c r="C46" s="173"/>
      <c r="D46" s="173"/>
      <c r="E46" s="173">
        <f>'実質公債費比率（分子）の構造'!L$48</f>
        <v>572</v>
      </c>
      <c r="F46" s="173"/>
      <c r="G46" s="173"/>
      <c r="H46" s="173">
        <f>'実質公債費比率（分子）の構造'!M$48</f>
        <v>555</v>
      </c>
      <c r="I46" s="173"/>
      <c r="J46" s="173"/>
      <c r="K46" s="173">
        <f>'実質公債費比率（分子）の構造'!N$48</f>
        <v>611</v>
      </c>
      <c r="L46" s="173"/>
      <c r="M46" s="173"/>
      <c r="N46" s="173">
        <f>'実質公債費比率（分子）の構造'!O$48</f>
        <v>573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2587</v>
      </c>
      <c r="C49" s="173"/>
      <c r="D49" s="173"/>
      <c r="E49" s="173">
        <f>'実質公債費比率（分子）の構造'!L$45</f>
        <v>2516</v>
      </c>
      <c r="F49" s="173"/>
      <c r="G49" s="173"/>
      <c r="H49" s="173">
        <f>'実質公債費比率（分子）の構造'!M$45</f>
        <v>2299</v>
      </c>
      <c r="I49" s="173"/>
      <c r="J49" s="173"/>
      <c r="K49" s="173">
        <f>'実質公債費比率（分子）の構造'!N$45</f>
        <v>2102</v>
      </c>
      <c r="L49" s="173"/>
      <c r="M49" s="173"/>
      <c r="N49" s="173">
        <f>'実質公債費比率（分子）の構造'!O$45</f>
        <v>1921</v>
      </c>
      <c r="O49" s="173"/>
      <c r="P49" s="173"/>
    </row>
    <row r="50" spans="1:16" x14ac:dyDescent="0.15">
      <c r="A50" s="173" t="s">
        <v>71</v>
      </c>
      <c r="B50" s="173" t="e">
        <f>NA()</f>
        <v>#N/A</v>
      </c>
      <c r="C50" s="173">
        <f>IF(ISNUMBER('実質公債費比率（分子）の構造'!K$53),'実質公債費比率（分子）の構造'!K$53,NA())</f>
        <v>1018</v>
      </c>
      <c r="D50" s="173" t="e">
        <f>NA()</f>
        <v>#N/A</v>
      </c>
      <c r="E50" s="173" t="e">
        <f>NA()</f>
        <v>#N/A</v>
      </c>
      <c r="F50" s="173">
        <f>IF(ISNUMBER('実質公債費比率（分子）の構造'!L$53),'実質公債費比率（分子）の構造'!L$53,NA())</f>
        <v>979</v>
      </c>
      <c r="G50" s="173" t="e">
        <f>NA()</f>
        <v>#N/A</v>
      </c>
      <c r="H50" s="173" t="e">
        <f>NA()</f>
        <v>#N/A</v>
      </c>
      <c r="I50" s="173">
        <f>IF(ISNUMBER('実質公債費比率（分子）の構造'!M$53),'実質公債費比率（分子）の構造'!M$53,NA())</f>
        <v>882</v>
      </c>
      <c r="J50" s="173" t="e">
        <f>NA()</f>
        <v>#N/A</v>
      </c>
      <c r="K50" s="173" t="e">
        <f>NA()</f>
        <v>#N/A</v>
      </c>
      <c r="L50" s="173">
        <f>IF(ISNUMBER('実質公債費比率（分子）の構造'!N$53),'実質公債費比率（分子）の構造'!N$53,NA())</f>
        <v>897</v>
      </c>
      <c r="M50" s="173" t="e">
        <f>NA()</f>
        <v>#N/A</v>
      </c>
      <c r="N50" s="173" t="e">
        <f>NA()</f>
        <v>#N/A</v>
      </c>
      <c r="O50" s="173">
        <f>IF(ISNUMBER('実質公債費比率（分子）の構造'!O$53),'実質公債費比率（分子）の構造'!O$53,NA())</f>
        <v>706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22332</v>
      </c>
      <c r="E56" s="172"/>
      <c r="F56" s="172"/>
      <c r="G56" s="172">
        <f>'将来負担比率（分子）の構造'!J$52</f>
        <v>21906</v>
      </c>
      <c r="H56" s="172"/>
      <c r="I56" s="172"/>
      <c r="J56" s="172">
        <f>'将来負担比率（分子）の構造'!K$52</f>
        <v>21394</v>
      </c>
      <c r="K56" s="172"/>
      <c r="L56" s="172"/>
      <c r="M56" s="172">
        <f>'将来負担比率（分子）の構造'!L$52</f>
        <v>21315</v>
      </c>
      <c r="N56" s="172"/>
      <c r="O56" s="172"/>
      <c r="P56" s="172">
        <f>'将来負担比率（分子）の構造'!M$52</f>
        <v>21139</v>
      </c>
    </row>
    <row r="57" spans="1:16" x14ac:dyDescent="0.15">
      <c r="A57" s="172" t="s">
        <v>42</v>
      </c>
      <c r="B57" s="172"/>
      <c r="C57" s="172"/>
      <c r="D57" s="172">
        <f>'将来負担比率（分子）の構造'!I$51</f>
        <v>1845</v>
      </c>
      <c r="E57" s="172"/>
      <c r="F57" s="172"/>
      <c r="G57" s="172">
        <f>'将来負担比率（分子）の構造'!J$51</f>
        <v>1580</v>
      </c>
      <c r="H57" s="172"/>
      <c r="I57" s="172"/>
      <c r="J57" s="172">
        <f>'将来負担比率（分子）の構造'!K$51</f>
        <v>1466</v>
      </c>
      <c r="K57" s="172"/>
      <c r="L57" s="172"/>
      <c r="M57" s="172">
        <f>'将来負担比率（分子）の構造'!L$51</f>
        <v>1396</v>
      </c>
      <c r="N57" s="172"/>
      <c r="O57" s="172"/>
      <c r="P57" s="172">
        <f>'将来負担比率（分子）の構造'!M$51</f>
        <v>1458</v>
      </c>
    </row>
    <row r="58" spans="1:16" x14ac:dyDescent="0.15">
      <c r="A58" s="172" t="s">
        <v>41</v>
      </c>
      <c r="B58" s="172"/>
      <c r="C58" s="172"/>
      <c r="D58" s="172">
        <f>'将来負担比率（分子）の構造'!I$50</f>
        <v>3066</v>
      </c>
      <c r="E58" s="172"/>
      <c r="F58" s="172"/>
      <c r="G58" s="172">
        <f>'将来負担比率（分子）の構造'!J$50</f>
        <v>3549</v>
      </c>
      <c r="H58" s="172"/>
      <c r="I58" s="172"/>
      <c r="J58" s="172">
        <f>'将来負担比率（分子）の構造'!K$50</f>
        <v>3896</v>
      </c>
      <c r="K58" s="172"/>
      <c r="L58" s="172"/>
      <c r="M58" s="172">
        <f>'将来負担比率（分子）の構造'!L$50</f>
        <v>3962</v>
      </c>
      <c r="N58" s="172"/>
      <c r="O58" s="172"/>
      <c r="P58" s="172">
        <f>'将来負担比率（分子）の構造'!M$50</f>
        <v>5021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3385</v>
      </c>
      <c r="C62" s="172"/>
      <c r="D62" s="172"/>
      <c r="E62" s="172">
        <f>'将来負担比率（分子）の構造'!J$45</f>
        <v>2842</v>
      </c>
      <c r="F62" s="172"/>
      <c r="G62" s="172"/>
      <c r="H62" s="172">
        <f>'将来負担比率（分子）の構造'!K$45</f>
        <v>2929</v>
      </c>
      <c r="I62" s="172"/>
      <c r="J62" s="172"/>
      <c r="K62" s="172">
        <f>'将来負担比率（分子）の構造'!L$45</f>
        <v>2940</v>
      </c>
      <c r="L62" s="172"/>
      <c r="M62" s="172"/>
      <c r="N62" s="172">
        <f>'将来負担比率（分子）の構造'!M$45</f>
        <v>3030</v>
      </c>
      <c r="O62" s="172"/>
      <c r="P62" s="172"/>
    </row>
    <row r="63" spans="1:16" x14ac:dyDescent="0.15">
      <c r="A63" s="172" t="s">
        <v>34</v>
      </c>
      <c r="B63" s="172">
        <f>'将来負担比率（分子）の構造'!I$44</f>
        <v>2315</v>
      </c>
      <c r="C63" s="172"/>
      <c r="D63" s="172"/>
      <c r="E63" s="172">
        <f>'将来負担比率（分子）の構造'!J$44</f>
        <v>2242</v>
      </c>
      <c r="F63" s="172"/>
      <c r="G63" s="172"/>
      <c r="H63" s="172">
        <f>'将来負担比率（分子）の構造'!K$44</f>
        <v>2050</v>
      </c>
      <c r="I63" s="172"/>
      <c r="J63" s="172"/>
      <c r="K63" s="172">
        <f>'将来負担比率（分子）の構造'!L$44</f>
        <v>1807</v>
      </c>
      <c r="L63" s="172"/>
      <c r="M63" s="172"/>
      <c r="N63" s="172">
        <f>'将来負担比率（分子）の構造'!M$44</f>
        <v>1578</v>
      </c>
      <c r="O63" s="172"/>
      <c r="P63" s="172"/>
    </row>
    <row r="64" spans="1:16" x14ac:dyDescent="0.15">
      <c r="A64" s="172" t="s">
        <v>33</v>
      </c>
      <c r="B64" s="172">
        <f>'将来負担比率（分子）の構造'!I$43</f>
        <v>8996</v>
      </c>
      <c r="C64" s="172"/>
      <c r="D64" s="172"/>
      <c r="E64" s="172">
        <f>'将来負担比率（分子）の構造'!J$43</f>
        <v>6989</v>
      </c>
      <c r="F64" s="172"/>
      <c r="G64" s="172"/>
      <c r="H64" s="172">
        <f>'将来負担比率（分子）の構造'!K$43</f>
        <v>6704</v>
      </c>
      <c r="I64" s="172"/>
      <c r="J64" s="172"/>
      <c r="K64" s="172">
        <f>'将来負担比率（分子）の構造'!L$43</f>
        <v>6298</v>
      </c>
      <c r="L64" s="172"/>
      <c r="M64" s="172"/>
      <c r="N64" s="172">
        <f>'将来負担比率（分子）の構造'!M$43</f>
        <v>6039</v>
      </c>
      <c r="O64" s="172"/>
      <c r="P64" s="172"/>
    </row>
    <row r="65" spans="1:16" x14ac:dyDescent="0.15">
      <c r="A65" s="172" t="s">
        <v>32</v>
      </c>
      <c r="B65" s="172">
        <f>'将来負担比率（分子）の構造'!I$42</f>
        <v>12</v>
      </c>
      <c r="C65" s="172"/>
      <c r="D65" s="172"/>
      <c r="E65" s="172" t="str">
        <f>'将来負担比率（分子）の構造'!J$42</f>
        <v>-</v>
      </c>
      <c r="F65" s="172"/>
      <c r="G65" s="172"/>
      <c r="H65" s="172">
        <f>'将来負担比率（分子）の構造'!K$42</f>
        <v>92</v>
      </c>
      <c r="I65" s="172"/>
      <c r="J65" s="172"/>
      <c r="K65" s="172">
        <f>'将来負担比率（分子）の構造'!L$42</f>
        <v>81</v>
      </c>
      <c r="L65" s="172"/>
      <c r="M65" s="172"/>
      <c r="N65" s="172">
        <f>'将来負担比率（分子）の構造'!M$42</f>
        <v>69</v>
      </c>
      <c r="O65" s="172"/>
      <c r="P65" s="172"/>
    </row>
    <row r="66" spans="1:16" x14ac:dyDescent="0.15">
      <c r="A66" s="172" t="s">
        <v>31</v>
      </c>
      <c r="B66" s="172">
        <f>'将来負担比率（分子）の構造'!I$41</f>
        <v>24073</v>
      </c>
      <c r="C66" s="172"/>
      <c r="D66" s="172"/>
      <c r="E66" s="172">
        <f>'将来負担比率（分子）の構造'!J$41</f>
        <v>22903</v>
      </c>
      <c r="F66" s="172"/>
      <c r="G66" s="172"/>
      <c r="H66" s="172">
        <f>'将来負担比率（分子）の構造'!K$41</f>
        <v>22597</v>
      </c>
      <c r="I66" s="172"/>
      <c r="J66" s="172"/>
      <c r="K66" s="172">
        <f>'将来負担比率（分子）の構造'!L$41</f>
        <v>22561</v>
      </c>
      <c r="L66" s="172"/>
      <c r="M66" s="172"/>
      <c r="N66" s="172">
        <f>'将来負担比率（分子）の構造'!M$41</f>
        <v>22871</v>
      </c>
      <c r="O66" s="172"/>
      <c r="P66" s="172"/>
    </row>
    <row r="67" spans="1:16" x14ac:dyDescent="0.15">
      <c r="A67" s="172" t="s">
        <v>75</v>
      </c>
      <c r="B67" s="172" t="e">
        <f>NA()</f>
        <v>#N/A</v>
      </c>
      <c r="C67" s="172">
        <f>IF(ISNUMBER('将来負担比率（分子）の構造'!I$53), IF('将来負担比率（分子）の構造'!I$53 &lt; 0, 0, '将来負担比率（分子）の構造'!I$53), NA())</f>
        <v>11538</v>
      </c>
      <c r="D67" s="172" t="e">
        <f>NA()</f>
        <v>#N/A</v>
      </c>
      <c r="E67" s="172" t="e">
        <f>NA()</f>
        <v>#N/A</v>
      </c>
      <c r="F67" s="172">
        <f>IF(ISNUMBER('将来負担比率（分子）の構造'!J$53), IF('将来負担比率（分子）の構造'!J$53 &lt; 0, 0, '将来負担比率（分子）の構造'!J$53), NA())</f>
        <v>7941</v>
      </c>
      <c r="G67" s="172" t="e">
        <f>NA()</f>
        <v>#N/A</v>
      </c>
      <c r="H67" s="172" t="e">
        <f>NA()</f>
        <v>#N/A</v>
      </c>
      <c r="I67" s="172">
        <f>IF(ISNUMBER('将来負担比率（分子）の構造'!K$53), IF('将来負担比率（分子）の構造'!K$53 &lt; 0, 0, '将来負担比率（分子）の構造'!K$53), NA())</f>
        <v>7617</v>
      </c>
      <c r="J67" s="172" t="e">
        <f>NA()</f>
        <v>#N/A</v>
      </c>
      <c r="K67" s="172" t="e">
        <f>NA()</f>
        <v>#N/A</v>
      </c>
      <c r="L67" s="172">
        <f>IF(ISNUMBER('将来負担比率（分子）の構造'!L$53), IF('将来負担比率（分子）の構造'!L$53 &lt; 0, 0, '将来負担比率（分子）の構造'!L$53), NA())</f>
        <v>7013</v>
      </c>
      <c r="M67" s="172" t="e">
        <f>NA()</f>
        <v>#N/A</v>
      </c>
      <c r="N67" s="172" t="e">
        <f>NA()</f>
        <v>#N/A</v>
      </c>
      <c r="O67" s="172">
        <f>IF(ISNUMBER('将来負担比率（分子）の構造'!M$53), IF('将来負担比率（分子）の構造'!M$53 &lt; 0, 0, '将来負担比率（分子）の構造'!M$53), NA())</f>
        <v>5968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1473</v>
      </c>
      <c r="C72" s="176">
        <f>基金残高に係る経年分析!G55</f>
        <v>1474</v>
      </c>
      <c r="D72" s="176">
        <f>基金残高に係る経年分析!H55</f>
        <v>1925</v>
      </c>
    </row>
    <row r="73" spans="1:16" x14ac:dyDescent="0.15">
      <c r="A73" s="175" t="s">
        <v>78</v>
      </c>
      <c r="B73" s="176">
        <f>基金残高に係る経年分析!F56</f>
        <v>230</v>
      </c>
      <c r="C73" s="176">
        <f>基金残高に係る経年分析!G56</f>
        <v>230</v>
      </c>
      <c r="D73" s="176">
        <f>基金残高に係る経年分析!H56</f>
        <v>580</v>
      </c>
    </row>
    <row r="74" spans="1:16" x14ac:dyDescent="0.15">
      <c r="A74" s="175" t="s">
        <v>79</v>
      </c>
      <c r="B74" s="176">
        <f>基金残高に係る経年分析!F57</f>
        <v>2021</v>
      </c>
      <c r="C74" s="176">
        <f>基金残高に係る経年分析!G57</f>
        <v>2083</v>
      </c>
      <c r="D74" s="176">
        <f>基金残高に係る経年分析!H57</f>
        <v>2332</v>
      </c>
    </row>
  </sheetData>
  <sheetProtection algorithmName="SHA-512" hashValue="PAmGnBfEYcgLf4pVxbCSs/6NhuMHzxGC43UoQsbqhPGvGbtz2Gdum1k4eL8vfiR0luP5v9rzMWtKX91iw870ZA==" saltValue="EhuVO3Ha3skPLE+ULK2Y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219</v>
      </c>
      <c r="DI1" s="600"/>
      <c r="DJ1" s="600"/>
      <c r="DK1" s="600"/>
      <c r="DL1" s="600"/>
      <c r="DM1" s="600"/>
      <c r="DN1" s="601"/>
      <c r="DO1" s="211"/>
      <c r="DP1" s="599" t="s">
        <v>220</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221</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222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223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224</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225</v>
      </c>
      <c r="S4" s="603"/>
      <c r="T4" s="603"/>
      <c r="U4" s="603"/>
      <c r="V4" s="603"/>
      <c r="W4" s="603"/>
      <c r="X4" s="603"/>
      <c r="Y4" s="604"/>
      <c r="Z4" s="602" t="s">
        <v>226</v>
      </c>
      <c r="AA4" s="603"/>
      <c r="AB4" s="603"/>
      <c r="AC4" s="604"/>
      <c r="AD4" s="602" t="s">
        <v>227</v>
      </c>
      <c r="AE4" s="603"/>
      <c r="AF4" s="603"/>
      <c r="AG4" s="603"/>
      <c r="AH4" s="603"/>
      <c r="AI4" s="603"/>
      <c r="AJ4" s="603"/>
      <c r="AK4" s="604"/>
      <c r="AL4" s="602" t="s">
        <v>226</v>
      </c>
      <c r="AM4" s="603"/>
      <c r="AN4" s="603"/>
      <c r="AO4" s="604"/>
      <c r="AP4" s="605" t="s">
        <v>228</v>
      </c>
      <c r="AQ4" s="605"/>
      <c r="AR4" s="605"/>
      <c r="AS4" s="605"/>
      <c r="AT4" s="605"/>
      <c r="AU4" s="605"/>
      <c r="AV4" s="605"/>
      <c r="AW4" s="605"/>
      <c r="AX4" s="605"/>
      <c r="AY4" s="605"/>
      <c r="AZ4" s="605"/>
      <c r="BA4" s="605"/>
      <c r="BB4" s="605"/>
      <c r="BC4" s="605"/>
      <c r="BD4" s="605"/>
      <c r="BE4" s="605"/>
      <c r="BF4" s="605"/>
      <c r="BG4" s="605" t="s">
        <v>229</v>
      </c>
      <c r="BH4" s="605"/>
      <c r="BI4" s="605"/>
      <c r="BJ4" s="605"/>
      <c r="BK4" s="605"/>
      <c r="BL4" s="605"/>
      <c r="BM4" s="605"/>
      <c r="BN4" s="605"/>
      <c r="BO4" s="605" t="s">
        <v>226</v>
      </c>
      <c r="BP4" s="605"/>
      <c r="BQ4" s="605"/>
      <c r="BR4" s="605"/>
      <c r="BS4" s="605" t="s">
        <v>230</v>
      </c>
      <c r="BT4" s="605"/>
      <c r="BU4" s="605"/>
      <c r="BV4" s="605"/>
      <c r="BW4" s="605"/>
      <c r="BX4" s="605"/>
      <c r="BY4" s="605"/>
      <c r="BZ4" s="605"/>
      <c r="CA4" s="605"/>
      <c r="CB4" s="605"/>
      <c r="CD4" s="602" t="s">
        <v>231</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232</v>
      </c>
      <c r="C5" s="607"/>
      <c r="D5" s="607"/>
      <c r="E5" s="607"/>
      <c r="F5" s="607"/>
      <c r="G5" s="607"/>
      <c r="H5" s="607"/>
      <c r="I5" s="607"/>
      <c r="J5" s="607"/>
      <c r="K5" s="607"/>
      <c r="L5" s="607"/>
      <c r="M5" s="607"/>
      <c r="N5" s="607"/>
      <c r="O5" s="607"/>
      <c r="P5" s="607"/>
      <c r="Q5" s="608"/>
      <c r="R5" s="609">
        <v>6457166</v>
      </c>
      <c r="S5" s="610"/>
      <c r="T5" s="610"/>
      <c r="U5" s="610"/>
      <c r="V5" s="610"/>
      <c r="W5" s="610"/>
      <c r="X5" s="610"/>
      <c r="Y5" s="611"/>
      <c r="Z5" s="612">
        <v>26.9</v>
      </c>
      <c r="AA5" s="612"/>
      <c r="AB5" s="612"/>
      <c r="AC5" s="612"/>
      <c r="AD5" s="613">
        <v>6118931</v>
      </c>
      <c r="AE5" s="613"/>
      <c r="AF5" s="613"/>
      <c r="AG5" s="613"/>
      <c r="AH5" s="613"/>
      <c r="AI5" s="613"/>
      <c r="AJ5" s="613"/>
      <c r="AK5" s="613"/>
      <c r="AL5" s="614">
        <v>50.1</v>
      </c>
      <c r="AM5" s="615"/>
      <c r="AN5" s="615"/>
      <c r="AO5" s="616"/>
      <c r="AP5" s="606" t="s">
        <v>233</v>
      </c>
      <c r="AQ5" s="607"/>
      <c r="AR5" s="607"/>
      <c r="AS5" s="607"/>
      <c r="AT5" s="607"/>
      <c r="AU5" s="607"/>
      <c r="AV5" s="607"/>
      <c r="AW5" s="607"/>
      <c r="AX5" s="607"/>
      <c r="AY5" s="607"/>
      <c r="AZ5" s="607"/>
      <c r="BA5" s="607"/>
      <c r="BB5" s="607"/>
      <c r="BC5" s="607"/>
      <c r="BD5" s="607"/>
      <c r="BE5" s="607"/>
      <c r="BF5" s="608"/>
      <c r="BG5" s="620">
        <v>6117606</v>
      </c>
      <c r="BH5" s="621"/>
      <c r="BI5" s="621"/>
      <c r="BJ5" s="621"/>
      <c r="BK5" s="621"/>
      <c r="BL5" s="621"/>
      <c r="BM5" s="621"/>
      <c r="BN5" s="622"/>
      <c r="BO5" s="623">
        <v>94.7</v>
      </c>
      <c r="BP5" s="623"/>
      <c r="BQ5" s="623"/>
      <c r="BR5" s="623"/>
      <c r="BS5" s="624" t="s">
        <v>130</v>
      </c>
      <c r="BT5" s="624"/>
      <c r="BU5" s="624"/>
      <c r="BV5" s="624"/>
      <c r="BW5" s="624"/>
      <c r="BX5" s="624"/>
      <c r="BY5" s="624"/>
      <c r="BZ5" s="624"/>
      <c r="CA5" s="624"/>
      <c r="CB5" s="628"/>
      <c r="CD5" s="602" t="s">
        <v>228</v>
      </c>
      <c r="CE5" s="603"/>
      <c r="CF5" s="603"/>
      <c r="CG5" s="603"/>
      <c r="CH5" s="603"/>
      <c r="CI5" s="603"/>
      <c r="CJ5" s="603"/>
      <c r="CK5" s="603"/>
      <c r="CL5" s="603"/>
      <c r="CM5" s="603"/>
      <c r="CN5" s="603"/>
      <c r="CO5" s="603"/>
      <c r="CP5" s="603"/>
      <c r="CQ5" s="604"/>
      <c r="CR5" s="602" t="s">
        <v>234</v>
      </c>
      <c r="CS5" s="603"/>
      <c r="CT5" s="603"/>
      <c r="CU5" s="603"/>
      <c r="CV5" s="603"/>
      <c r="CW5" s="603"/>
      <c r="CX5" s="603"/>
      <c r="CY5" s="604"/>
      <c r="CZ5" s="602" t="s">
        <v>226</v>
      </c>
      <c r="DA5" s="603"/>
      <c r="DB5" s="603"/>
      <c r="DC5" s="604"/>
      <c r="DD5" s="602" t="s">
        <v>235</v>
      </c>
      <c r="DE5" s="603"/>
      <c r="DF5" s="603"/>
      <c r="DG5" s="603"/>
      <c r="DH5" s="603"/>
      <c r="DI5" s="603"/>
      <c r="DJ5" s="603"/>
      <c r="DK5" s="603"/>
      <c r="DL5" s="603"/>
      <c r="DM5" s="603"/>
      <c r="DN5" s="603"/>
      <c r="DO5" s="603"/>
      <c r="DP5" s="604"/>
      <c r="DQ5" s="602" t="s">
        <v>236</v>
      </c>
      <c r="DR5" s="603"/>
      <c r="DS5" s="603"/>
      <c r="DT5" s="603"/>
      <c r="DU5" s="603"/>
      <c r="DV5" s="603"/>
      <c r="DW5" s="603"/>
      <c r="DX5" s="603"/>
      <c r="DY5" s="603"/>
      <c r="DZ5" s="603"/>
      <c r="EA5" s="603"/>
      <c r="EB5" s="603"/>
      <c r="EC5" s="604"/>
    </row>
    <row r="6" spans="2:143" ht="11.25" customHeight="1" x14ac:dyDescent="0.15">
      <c r="B6" s="617" t="s">
        <v>237</v>
      </c>
      <c r="C6" s="618"/>
      <c r="D6" s="618"/>
      <c r="E6" s="618"/>
      <c r="F6" s="618"/>
      <c r="G6" s="618"/>
      <c r="H6" s="618"/>
      <c r="I6" s="618"/>
      <c r="J6" s="618"/>
      <c r="K6" s="618"/>
      <c r="L6" s="618"/>
      <c r="M6" s="618"/>
      <c r="N6" s="618"/>
      <c r="O6" s="618"/>
      <c r="P6" s="618"/>
      <c r="Q6" s="619"/>
      <c r="R6" s="620">
        <v>147442</v>
      </c>
      <c r="S6" s="621"/>
      <c r="T6" s="621"/>
      <c r="U6" s="621"/>
      <c r="V6" s="621"/>
      <c r="W6" s="621"/>
      <c r="X6" s="621"/>
      <c r="Y6" s="622"/>
      <c r="Z6" s="623">
        <v>0.6</v>
      </c>
      <c r="AA6" s="623"/>
      <c r="AB6" s="623"/>
      <c r="AC6" s="623"/>
      <c r="AD6" s="624">
        <v>147442</v>
      </c>
      <c r="AE6" s="624"/>
      <c r="AF6" s="624"/>
      <c r="AG6" s="624"/>
      <c r="AH6" s="624"/>
      <c r="AI6" s="624"/>
      <c r="AJ6" s="624"/>
      <c r="AK6" s="624"/>
      <c r="AL6" s="625">
        <v>1.2</v>
      </c>
      <c r="AM6" s="626"/>
      <c r="AN6" s="626"/>
      <c r="AO6" s="627"/>
      <c r="AP6" s="617" t="s">
        <v>238</v>
      </c>
      <c r="AQ6" s="618"/>
      <c r="AR6" s="618"/>
      <c r="AS6" s="618"/>
      <c r="AT6" s="618"/>
      <c r="AU6" s="618"/>
      <c r="AV6" s="618"/>
      <c r="AW6" s="618"/>
      <c r="AX6" s="618"/>
      <c r="AY6" s="618"/>
      <c r="AZ6" s="618"/>
      <c r="BA6" s="618"/>
      <c r="BB6" s="618"/>
      <c r="BC6" s="618"/>
      <c r="BD6" s="618"/>
      <c r="BE6" s="618"/>
      <c r="BF6" s="619"/>
      <c r="BG6" s="620">
        <v>6117606</v>
      </c>
      <c r="BH6" s="621"/>
      <c r="BI6" s="621"/>
      <c r="BJ6" s="621"/>
      <c r="BK6" s="621"/>
      <c r="BL6" s="621"/>
      <c r="BM6" s="621"/>
      <c r="BN6" s="622"/>
      <c r="BO6" s="623">
        <v>94.7</v>
      </c>
      <c r="BP6" s="623"/>
      <c r="BQ6" s="623"/>
      <c r="BR6" s="623"/>
      <c r="BS6" s="624" t="s">
        <v>130</v>
      </c>
      <c r="BT6" s="624"/>
      <c r="BU6" s="624"/>
      <c r="BV6" s="624"/>
      <c r="BW6" s="624"/>
      <c r="BX6" s="624"/>
      <c r="BY6" s="624"/>
      <c r="BZ6" s="624"/>
      <c r="CA6" s="624"/>
      <c r="CB6" s="628"/>
      <c r="CD6" s="606" t="s">
        <v>239</v>
      </c>
      <c r="CE6" s="607"/>
      <c r="CF6" s="607"/>
      <c r="CG6" s="607"/>
      <c r="CH6" s="607"/>
      <c r="CI6" s="607"/>
      <c r="CJ6" s="607"/>
      <c r="CK6" s="607"/>
      <c r="CL6" s="607"/>
      <c r="CM6" s="607"/>
      <c r="CN6" s="607"/>
      <c r="CO6" s="607"/>
      <c r="CP6" s="607"/>
      <c r="CQ6" s="608"/>
      <c r="CR6" s="620">
        <v>186426</v>
      </c>
      <c r="CS6" s="621"/>
      <c r="CT6" s="621"/>
      <c r="CU6" s="621"/>
      <c r="CV6" s="621"/>
      <c r="CW6" s="621"/>
      <c r="CX6" s="621"/>
      <c r="CY6" s="622"/>
      <c r="CZ6" s="614">
        <v>0.8</v>
      </c>
      <c r="DA6" s="615"/>
      <c r="DB6" s="615"/>
      <c r="DC6" s="631"/>
      <c r="DD6" s="629" t="s">
        <v>130</v>
      </c>
      <c r="DE6" s="621"/>
      <c r="DF6" s="621"/>
      <c r="DG6" s="621"/>
      <c r="DH6" s="621"/>
      <c r="DI6" s="621"/>
      <c r="DJ6" s="621"/>
      <c r="DK6" s="621"/>
      <c r="DL6" s="621"/>
      <c r="DM6" s="621"/>
      <c r="DN6" s="621"/>
      <c r="DO6" s="621"/>
      <c r="DP6" s="622"/>
      <c r="DQ6" s="629">
        <v>186426</v>
      </c>
      <c r="DR6" s="621"/>
      <c r="DS6" s="621"/>
      <c r="DT6" s="621"/>
      <c r="DU6" s="621"/>
      <c r="DV6" s="621"/>
      <c r="DW6" s="621"/>
      <c r="DX6" s="621"/>
      <c r="DY6" s="621"/>
      <c r="DZ6" s="621"/>
      <c r="EA6" s="621"/>
      <c r="EB6" s="621"/>
      <c r="EC6" s="630"/>
    </row>
    <row r="7" spans="2:143" ht="11.25" customHeight="1" x14ac:dyDescent="0.15">
      <c r="B7" s="617" t="s">
        <v>240</v>
      </c>
      <c r="C7" s="618"/>
      <c r="D7" s="618"/>
      <c r="E7" s="618"/>
      <c r="F7" s="618"/>
      <c r="G7" s="618"/>
      <c r="H7" s="618"/>
      <c r="I7" s="618"/>
      <c r="J7" s="618"/>
      <c r="K7" s="618"/>
      <c r="L7" s="618"/>
      <c r="M7" s="618"/>
      <c r="N7" s="618"/>
      <c r="O7" s="618"/>
      <c r="P7" s="618"/>
      <c r="Q7" s="619"/>
      <c r="R7" s="620">
        <v>4914</v>
      </c>
      <c r="S7" s="621"/>
      <c r="T7" s="621"/>
      <c r="U7" s="621"/>
      <c r="V7" s="621"/>
      <c r="W7" s="621"/>
      <c r="X7" s="621"/>
      <c r="Y7" s="622"/>
      <c r="Z7" s="623">
        <v>0</v>
      </c>
      <c r="AA7" s="623"/>
      <c r="AB7" s="623"/>
      <c r="AC7" s="623"/>
      <c r="AD7" s="624">
        <v>4914</v>
      </c>
      <c r="AE7" s="624"/>
      <c r="AF7" s="624"/>
      <c r="AG7" s="624"/>
      <c r="AH7" s="624"/>
      <c r="AI7" s="624"/>
      <c r="AJ7" s="624"/>
      <c r="AK7" s="624"/>
      <c r="AL7" s="625">
        <v>0</v>
      </c>
      <c r="AM7" s="626"/>
      <c r="AN7" s="626"/>
      <c r="AO7" s="627"/>
      <c r="AP7" s="617" t="s">
        <v>241</v>
      </c>
      <c r="AQ7" s="618"/>
      <c r="AR7" s="618"/>
      <c r="AS7" s="618"/>
      <c r="AT7" s="618"/>
      <c r="AU7" s="618"/>
      <c r="AV7" s="618"/>
      <c r="AW7" s="618"/>
      <c r="AX7" s="618"/>
      <c r="AY7" s="618"/>
      <c r="AZ7" s="618"/>
      <c r="BA7" s="618"/>
      <c r="BB7" s="618"/>
      <c r="BC7" s="618"/>
      <c r="BD7" s="618"/>
      <c r="BE7" s="618"/>
      <c r="BF7" s="619"/>
      <c r="BG7" s="620">
        <v>2957620</v>
      </c>
      <c r="BH7" s="621"/>
      <c r="BI7" s="621"/>
      <c r="BJ7" s="621"/>
      <c r="BK7" s="621"/>
      <c r="BL7" s="621"/>
      <c r="BM7" s="621"/>
      <c r="BN7" s="622"/>
      <c r="BO7" s="623">
        <v>45.8</v>
      </c>
      <c r="BP7" s="623"/>
      <c r="BQ7" s="623"/>
      <c r="BR7" s="623"/>
      <c r="BS7" s="624" t="s">
        <v>130</v>
      </c>
      <c r="BT7" s="624"/>
      <c r="BU7" s="624"/>
      <c r="BV7" s="624"/>
      <c r="BW7" s="624"/>
      <c r="BX7" s="624"/>
      <c r="BY7" s="624"/>
      <c r="BZ7" s="624"/>
      <c r="CA7" s="624"/>
      <c r="CB7" s="628"/>
      <c r="CD7" s="617" t="s">
        <v>242</v>
      </c>
      <c r="CE7" s="618"/>
      <c r="CF7" s="618"/>
      <c r="CG7" s="618"/>
      <c r="CH7" s="618"/>
      <c r="CI7" s="618"/>
      <c r="CJ7" s="618"/>
      <c r="CK7" s="618"/>
      <c r="CL7" s="618"/>
      <c r="CM7" s="618"/>
      <c r="CN7" s="618"/>
      <c r="CO7" s="618"/>
      <c r="CP7" s="618"/>
      <c r="CQ7" s="619"/>
      <c r="CR7" s="620">
        <v>3017269</v>
      </c>
      <c r="CS7" s="621"/>
      <c r="CT7" s="621"/>
      <c r="CU7" s="621"/>
      <c r="CV7" s="621"/>
      <c r="CW7" s="621"/>
      <c r="CX7" s="621"/>
      <c r="CY7" s="622"/>
      <c r="CZ7" s="623">
        <v>13.2</v>
      </c>
      <c r="DA7" s="623"/>
      <c r="DB7" s="623"/>
      <c r="DC7" s="623"/>
      <c r="DD7" s="629">
        <v>232331</v>
      </c>
      <c r="DE7" s="621"/>
      <c r="DF7" s="621"/>
      <c r="DG7" s="621"/>
      <c r="DH7" s="621"/>
      <c r="DI7" s="621"/>
      <c r="DJ7" s="621"/>
      <c r="DK7" s="621"/>
      <c r="DL7" s="621"/>
      <c r="DM7" s="621"/>
      <c r="DN7" s="621"/>
      <c r="DO7" s="621"/>
      <c r="DP7" s="622"/>
      <c r="DQ7" s="629">
        <v>2573027</v>
      </c>
      <c r="DR7" s="621"/>
      <c r="DS7" s="621"/>
      <c r="DT7" s="621"/>
      <c r="DU7" s="621"/>
      <c r="DV7" s="621"/>
      <c r="DW7" s="621"/>
      <c r="DX7" s="621"/>
      <c r="DY7" s="621"/>
      <c r="DZ7" s="621"/>
      <c r="EA7" s="621"/>
      <c r="EB7" s="621"/>
      <c r="EC7" s="630"/>
    </row>
    <row r="8" spans="2:143" ht="11.25" customHeight="1" x14ac:dyDescent="0.15">
      <c r="B8" s="617" t="s">
        <v>243</v>
      </c>
      <c r="C8" s="618"/>
      <c r="D8" s="618"/>
      <c r="E8" s="618"/>
      <c r="F8" s="618"/>
      <c r="G8" s="618"/>
      <c r="H8" s="618"/>
      <c r="I8" s="618"/>
      <c r="J8" s="618"/>
      <c r="K8" s="618"/>
      <c r="L8" s="618"/>
      <c r="M8" s="618"/>
      <c r="N8" s="618"/>
      <c r="O8" s="618"/>
      <c r="P8" s="618"/>
      <c r="Q8" s="619"/>
      <c r="R8" s="620">
        <v>38043</v>
      </c>
      <c r="S8" s="621"/>
      <c r="T8" s="621"/>
      <c r="U8" s="621"/>
      <c r="V8" s="621"/>
      <c r="W8" s="621"/>
      <c r="X8" s="621"/>
      <c r="Y8" s="622"/>
      <c r="Z8" s="623">
        <v>0.2</v>
      </c>
      <c r="AA8" s="623"/>
      <c r="AB8" s="623"/>
      <c r="AC8" s="623"/>
      <c r="AD8" s="624">
        <v>38043</v>
      </c>
      <c r="AE8" s="624"/>
      <c r="AF8" s="624"/>
      <c r="AG8" s="624"/>
      <c r="AH8" s="624"/>
      <c r="AI8" s="624"/>
      <c r="AJ8" s="624"/>
      <c r="AK8" s="624"/>
      <c r="AL8" s="625">
        <v>0.3</v>
      </c>
      <c r="AM8" s="626"/>
      <c r="AN8" s="626"/>
      <c r="AO8" s="627"/>
      <c r="AP8" s="617" t="s">
        <v>244</v>
      </c>
      <c r="AQ8" s="618"/>
      <c r="AR8" s="618"/>
      <c r="AS8" s="618"/>
      <c r="AT8" s="618"/>
      <c r="AU8" s="618"/>
      <c r="AV8" s="618"/>
      <c r="AW8" s="618"/>
      <c r="AX8" s="618"/>
      <c r="AY8" s="618"/>
      <c r="AZ8" s="618"/>
      <c r="BA8" s="618"/>
      <c r="BB8" s="618"/>
      <c r="BC8" s="618"/>
      <c r="BD8" s="618"/>
      <c r="BE8" s="618"/>
      <c r="BF8" s="619"/>
      <c r="BG8" s="620">
        <v>90963</v>
      </c>
      <c r="BH8" s="621"/>
      <c r="BI8" s="621"/>
      <c r="BJ8" s="621"/>
      <c r="BK8" s="621"/>
      <c r="BL8" s="621"/>
      <c r="BM8" s="621"/>
      <c r="BN8" s="622"/>
      <c r="BO8" s="623">
        <v>1.4</v>
      </c>
      <c r="BP8" s="623"/>
      <c r="BQ8" s="623"/>
      <c r="BR8" s="623"/>
      <c r="BS8" s="624" t="s">
        <v>130</v>
      </c>
      <c r="BT8" s="624"/>
      <c r="BU8" s="624"/>
      <c r="BV8" s="624"/>
      <c r="BW8" s="624"/>
      <c r="BX8" s="624"/>
      <c r="BY8" s="624"/>
      <c r="BZ8" s="624"/>
      <c r="CA8" s="624"/>
      <c r="CB8" s="628"/>
      <c r="CD8" s="617" t="s">
        <v>245</v>
      </c>
      <c r="CE8" s="618"/>
      <c r="CF8" s="618"/>
      <c r="CG8" s="618"/>
      <c r="CH8" s="618"/>
      <c r="CI8" s="618"/>
      <c r="CJ8" s="618"/>
      <c r="CK8" s="618"/>
      <c r="CL8" s="618"/>
      <c r="CM8" s="618"/>
      <c r="CN8" s="618"/>
      <c r="CO8" s="618"/>
      <c r="CP8" s="618"/>
      <c r="CQ8" s="619"/>
      <c r="CR8" s="620">
        <v>7834342</v>
      </c>
      <c r="CS8" s="621"/>
      <c r="CT8" s="621"/>
      <c r="CU8" s="621"/>
      <c r="CV8" s="621"/>
      <c r="CW8" s="621"/>
      <c r="CX8" s="621"/>
      <c r="CY8" s="622"/>
      <c r="CZ8" s="623">
        <v>34.200000000000003</v>
      </c>
      <c r="DA8" s="623"/>
      <c r="DB8" s="623"/>
      <c r="DC8" s="623"/>
      <c r="DD8" s="629">
        <v>23185</v>
      </c>
      <c r="DE8" s="621"/>
      <c r="DF8" s="621"/>
      <c r="DG8" s="621"/>
      <c r="DH8" s="621"/>
      <c r="DI8" s="621"/>
      <c r="DJ8" s="621"/>
      <c r="DK8" s="621"/>
      <c r="DL8" s="621"/>
      <c r="DM8" s="621"/>
      <c r="DN8" s="621"/>
      <c r="DO8" s="621"/>
      <c r="DP8" s="622"/>
      <c r="DQ8" s="629">
        <v>3910476</v>
      </c>
      <c r="DR8" s="621"/>
      <c r="DS8" s="621"/>
      <c r="DT8" s="621"/>
      <c r="DU8" s="621"/>
      <c r="DV8" s="621"/>
      <c r="DW8" s="621"/>
      <c r="DX8" s="621"/>
      <c r="DY8" s="621"/>
      <c r="DZ8" s="621"/>
      <c r="EA8" s="621"/>
      <c r="EB8" s="621"/>
      <c r="EC8" s="630"/>
    </row>
    <row r="9" spans="2:143" ht="11.25" customHeight="1" x14ac:dyDescent="0.15">
      <c r="B9" s="617" t="s">
        <v>246</v>
      </c>
      <c r="C9" s="618"/>
      <c r="D9" s="618"/>
      <c r="E9" s="618"/>
      <c r="F9" s="618"/>
      <c r="G9" s="618"/>
      <c r="H9" s="618"/>
      <c r="I9" s="618"/>
      <c r="J9" s="618"/>
      <c r="K9" s="618"/>
      <c r="L9" s="618"/>
      <c r="M9" s="618"/>
      <c r="N9" s="618"/>
      <c r="O9" s="618"/>
      <c r="P9" s="618"/>
      <c r="Q9" s="619"/>
      <c r="R9" s="620">
        <v>40835</v>
      </c>
      <c r="S9" s="621"/>
      <c r="T9" s="621"/>
      <c r="U9" s="621"/>
      <c r="V9" s="621"/>
      <c r="W9" s="621"/>
      <c r="X9" s="621"/>
      <c r="Y9" s="622"/>
      <c r="Z9" s="623">
        <v>0.2</v>
      </c>
      <c r="AA9" s="623"/>
      <c r="AB9" s="623"/>
      <c r="AC9" s="623"/>
      <c r="AD9" s="624">
        <v>40835</v>
      </c>
      <c r="AE9" s="624"/>
      <c r="AF9" s="624"/>
      <c r="AG9" s="624"/>
      <c r="AH9" s="624"/>
      <c r="AI9" s="624"/>
      <c r="AJ9" s="624"/>
      <c r="AK9" s="624"/>
      <c r="AL9" s="625">
        <v>0.3</v>
      </c>
      <c r="AM9" s="626"/>
      <c r="AN9" s="626"/>
      <c r="AO9" s="627"/>
      <c r="AP9" s="617" t="s">
        <v>247</v>
      </c>
      <c r="AQ9" s="618"/>
      <c r="AR9" s="618"/>
      <c r="AS9" s="618"/>
      <c r="AT9" s="618"/>
      <c r="AU9" s="618"/>
      <c r="AV9" s="618"/>
      <c r="AW9" s="618"/>
      <c r="AX9" s="618"/>
      <c r="AY9" s="618"/>
      <c r="AZ9" s="618"/>
      <c r="BA9" s="618"/>
      <c r="BB9" s="618"/>
      <c r="BC9" s="618"/>
      <c r="BD9" s="618"/>
      <c r="BE9" s="618"/>
      <c r="BF9" s="619"/>
      <c r="BG9" s="620">
        <v>2520727</v>
      </c>
      <c r="BH9" s="621"/>
      <c r="BI9" s="621"/>
      <c r="BJ9" s="621"/>
      <c r="BK9" s="621"/>
      <c r="BL9" s="621"/>
      <c r="BM9" s="621"/>
      <c r="BN9" s="622"/>
      <c r="BO9" s="623">
        <v>39</v>
      </c>
      <c r="BP9" s="623"/>
      <c r="BQ9" s="623"/>
      <c r="BR9" s="623"/>
      <c r="BS9" s="624" t="s">
        <v>130</v>
      </c>
      <c r="BT9" s="624"/>
      <c r="BU9" s="624"/>
      <c r="BV9" s="624"/>
      <c r="BW9" s="624"/>
      <c r="BX9" s="624"/>
      <c r="BY9" s="624"/>
      <c r="BZ9" s="624"/>
      <c r="CA9" s="624"/>
      <c r="CB9" s="628"/>
      <c r="CD9" s="617" t="s">
        <v>248</v>
      </c>
      <c r="CE9" s="618"/>
      <c r="CF9" s="618"/>
      <c r="CG9" s="618"/>
      <c r="CH9" s="618"/>
      <c r="CI9" s="618"/>
      <c r="CJ9" s="618"/>
      <c r="CK9" s="618"/>
      <c r="CL9" s="618"/>
      <c r="CM9" s="618"/>
      <c r="CN9" s="618"/>
      <c r="CO9" s="618"/>
      <c r="CP9" s="618"/>
      <c r="CQ9" s="619"/>
      <c r="CR9" s="620">
        <v>2128719</v>
      </c>
      <c r="CS9" s="621"/>
      <c r="CT9" s="621"/>
      <c r="CU9" s="621"/>
      <c r="CV9" s="621"/>
      <c r="CW9" s="621"/>
      <c r="CX9" s="621"/>
      <c r="CY9" s="622"/>
      <c r="CZ9" s="623">
        <v>9.3000000000000007</v>
      </c>
      <c r="DA9" s="623"/>
      <c r="DB9" s="623"/>
      <c r="DC9" s="623"/>
      <c r="DD9" s="629">
        <v>7612</v>
      </c>
      <c r="DE9" s="621"/>
      <c r="DF9" s="621"/>
      <c r="DG9" s="621"/>
      <c r="DH9" s="621"/>
      <c r="DI9" s="621"/>
      <c r="DJ9" s="621"/>
      <c r="DK9" s="621"/>
      <c r="DL9" s="621"/>
      <c r="DM9" s="621"/>
      <c r="DN9" s="621"/>
      <c r="DO9" s="621"/>
      <c r="DP9" s="622"/>
      <c r="DQ9" s="629">
        <v>1457710</v>
      </c>
      <c r="DR9" s="621"/>
      <c r="DS9" s="621"/>
      <c r="DT9" s="621"/>
      <c r="DU9" s="621"/>
      <c r="DV9" s="621"/>
      <c r="DW9" s="621"/>
      <c r="DX9" s="621"/>
      <c r="DY9" s="621"/>
      <c r="DZ9" s="621"/>
      <c r="EA9" s="621"/>
      <c r="EB9" s="621"/>
      <c r="EC9" s="630"/>
    </row>
    <row r="10" spans="2:143" ht="11.25" customHeight="1" x14ac:dyDescent="0.15">
      <c r="B10" s="617" t="s">
        <v>249</v>
      </c>
      <c r="C10" s="618"/>
      <c r="D10" s="618"/>
      <c r="E10" s="618"/>
      <c r="F10" s="618"/>
      <c r="G10" s="618"/>
      <c r="H10" s="618"/>
      <c r="I10" s="618"/>
      <c r="J10" s="618"/>
      <c r="K10" s="618"/>
      <c r="L10" s="618"/>
      <c r="M10" s="618"/>
      <c r="N10" s="618"/>
      <c r="O10" s="618"/>
      <c r="P10" s="618"/>
      <c r="Q10" s="619"/>
      <c r="R10" s="620" t="s">
        <v>130</v>
      </c>
      <c r="S10" s="621"/>
      <c r="T10" s="621"/>
      <c r="U10" s="621"/>
      <c r="V10" s="621"/>
      <c r="W10" s="621"/>
      <c r="X10" s="621"/>
      <c r="Y10" s="622"/>
      <c r="Z10" s="623" t="s">
        <v>130</v>
      </c>
      <c r="AA10" s="623"/>
      <c r="AB10" s="623"/>
      <c r="AC10" s="623"/>
      <c r="AD10" s="624" t="s">
        <v>130</v>
      </c>
      <c r="AE10" s="624"/>
      <c r="AF10" s="624"/>
      <c r="AG10" s="624"/>
      <c r="AH10" s="624"/>
      <c r="AI10" s="624"/>
      <c r="AJ10" s="624"/>
      <c r="AK10" s="624"/>
      <c r="AL10" s="625" t="s">
        <v>130</v>
      </c>
      <c r="AM10" s="626"/>
      <c r="AN10" s="626"/>
      <c r="AO10" s="627"/>
      <c r="AP10" s="617" t="s">
        <v>250</v>
      </c>
      <c r="AQ10" s="618"/>
      <c r="AR10" s="618"/>
      <c r="AS10" s="618"/>
      <c r="AT10" s="618"/>
      <c r="AU10" s="618"/>
      <c r="AV10" s="618"/>
      <c r="AW10" s="618"/>
      <c r="AX10" s="618"/>
      <c r="AY10" s="618"/>
      <c r="AZ10" s="618"/>
      <c r="BA10" s="618"/>
      <c r="BB10" s="618"/>
      <c r="BC10" s="618"/>
      <c r="BD10" s="618"/>
      <c r="BE10" s="618"/>
      <c r="BF10" s="619"/>
      <c r="BG10" s="620">
        <v>162365</v>
      </c>
      <c r="BH10" s="621"/>
      <c r="BI10" s="621"/>
      <c r="BJ10" s="621"/>
      <c r="BK10" s="621"/>
      <c r="BL10" s="621"/>
      <c r="BM10" s="621"/>
      <c r="BN10" s="622"/>
      <c r="BO10" s="623">
        <v>2.5</v>
      </c>
      <c r="BP10" s="623"/>
      <c r="BQ10" s="623"/>
      <c r="BR10" s="623"/>
      <c r="BS10" s="624" t="s">
        <v>130</v>
      </c>
      <c r="BT10" s="624"/>
      <c r="BU10" s="624"/>
      <c r="BV10" s="624"/>
      <c r="BW10" s="624"/>
      <c r="BX10" s="624"/>
      <c r="BY10" s="624"/>
      <c r="BZ10" s="624"/>
      <c r="CA10" s="624"/>
      <c r="CB10" s="628"/>
      <c r="CD10" s="617" t="s">
        <v>251</v>
      </c>
      <c r="CE10" s="618"/>
      <c r="CF10" s="618"/>
      <c r="CG10" s="618"/>
      <c r="CH10" s="618"/>
      <c r="CI10" s="618"/>
      <c r="CJ10" s="618"/>
      <c r="CK10" s="618"/>
      <c r="CL10" s="618"/>
      <c r="CM10" s="618"/>
      <c r="CN10" s="618"/>
      <c r="CO10" s="618"/>
      <c r="CP10" s="618"/>
      <c r="CQ10" s="619"/>
      <c r="CR10" s="620">
        <v>87190</v>
      </c>
      <c r="CS10" s="621"/>
      <c r="CT10" s="621"/>
      <c r="CU10" s="621"/>
      <c r="CV10" s="621"/>
      <c r="CW10" s="621"/>
      <c r="CX10" s="621"/>
      <c r="CY10" s="622"/>
      <c r="CZ10" s="623">
        <v>0.4</v>
      </c>
      <c r="DA10" s="623"/>
      <c r="DB10" s="623"/>
      <c r="DC10" s="623"/>
      <c r="DD10" s="629" t="s">
        <v>130</v>
      </c>
      <c r="DE10" s="621"/>
      <c r="DF10" s="621"/>
      <c r="DG10" s="621"/>
      <c r="DH10" s="621"/>
      <c r="DI10" s="621"/>
      <c r="DJ10" s="621"/>
      <c r="DK10" s="621"/>
      <c r="DL10" s="621"/>
      <c r="DM10" s="621"/>
      <c r="DN10" s="621"/>
      <c r="DO10" s="621"/>
      <c r="DP10" s="622"/>
      <c r="DQ10" s="629">
        <v>54243</v>
      </c>
      <c r="DR10" s="621"/>
      <c r="DS10" s="621"/>
      <c r="DT10" s="621"/>
      <c r="DU10" s="621"/>
      <c r="DV10" s="621"/>
      <c r="DW10" s="621"/>
      <c r="DX10" s="621"/>
      <c r="DY10" s="621"/>
      <c r="DZ10" s="621"/>
      <c r="EA10" s="621"/>
      <c r="EB10" s="621"/>
      <c r="EC10" s="630"/>
    </row>
    <row r="11" spans="2:143" ht="11.25" customHeight="1" x14ac:dyDescent="0.15">
      <c r="B11" s="617" t="s">
        <v>252</v>
      </c>
      <c r="C11" s="618"/>
      <c r="D11" s="618"/>
      <c r="E11" s="618"/>
      <c r="F11" s="618"/>
      <c r="G11" s="618"/>
      <c r="H11" s="618"/>
      <c r="I11" s="618"/>
      <c r="J11" s="618"/>
      <c r="K11" s="618"/>
      <c r="L11" s="618"/>
      <c r="M11" s="618"/>
      <c r="N11" s="618"/>
      <c r="O11" s="618"/>
      <c r="P11" s="618"/>
      <c r="Q11" s="619"/>
      <c r="R11" s="620">
        <v>1240345</v>
      </c>
      <c r="S11" s="621"/>
      <c r="T11" s="621"/>
      <c r="U11" s="621"/>
      <c r="V11" s="621"/>
      <c r="W11" s="621"/>
      <c r="X11" s="621"/>
      <c r="Y11" s="622"/>
      <c r="Z11" s="625">
        <v>5.2</v>
      </c>
      <c r="AA11" s="626"/>
      <c r="AB11" s="626"/>
      <c r="AC11" s="632"/>
      <c r="AD11" s="629">
        <v>1240345</v>
      </c>
      <c r="AE11" s="621"/>
      <c r="AF11" s="621"/>
      <c r="AG11" s="621"/>
      <c r="AH11" s="621"/>
      <c r="AI11" s="621"/>
      <c r="AJ11" s="621"/>
      <c r="AK11" s="622"/>
      <c r="AL11" s="625">
        <v>10.199999999999999</v>
      </c>
      <c r="AM11" s="626"/>
      <c r="AN11" s="626"/>
      <c r="AO11" s="627"/>
      <c r="AP11" s="617" t="s">
        <v>253</v>
      </c>
      <c r="AQ11" s="618"/>
      <c r="AR11" s="618"/>
      <c r="AS11" s="618"/>
      <c r="AT11" s="618"/>
      <c r="AU11" s="618"/>
      <c r="AV11" s="618"/>
      <c r="AW11" s="618"/>
      <c r="AX11" s="618"/>
      <c r="AY11" s="618"/>
      <c r="AZ11" s="618"/>
      <c r="BA11" s="618"/>
      <c r="BB11" s="618"/>
      <c r="BC11" s="618"/>
      <c r="BD11" s="618"/>
      <c r="BE11" s="618"/>
      <c r="BF11" s="619"/>
      <c r="BG11" s="620">
        <v>183565</v>
      </c>
      <c r="BH11" s="621"/>
      <c r="BI11" s="621"/>
      <c r="BJ11" s="621"/>
      <c r="BK11" s="621"/>
      <c r="BL11" s="621"/>
      <c r="BM11" s="621"/>
      <c r="BN11" s="622"/>
      <c r="BO11" s="623">
        <v>2.8</v>
      </c>
      <c r="BP11" s="623"/>
      <c r="BQ11" s="623"/>
      <c r="BR11" s="623"/>
      <c r="BS11" s="624" t="s">
        <v>130</v>
      </c>
      <c r="BT11" s="624"/>
      <c r="BU11" s="624"/>
      <c r="BV11" s="624"/>
      <c r="BW11" s="624"/>
      <c r="BX11" s="624"/>
      <c r="BY11" s="624"/>
      <c r="BZ11" s="624"/>
      <c r="CA11" s="624"/>
      <c r="CB11" s="628"/>
      <c r="CD11" s="617" t="s">
        <v>254</v>
      </c>
      <c r="CE11" s="618"/>
      <c r="CF11" s="618"/>
      <c r="CG11" s="618"/>
      <c r="CH11" s="618"/>
      <c r="CI11" s="618"/>
      <c r="CJ11" s="618"/>
      <c r="CK11" s="618"/>
      <c r="CL11" s="618"/>
      <c r="CM11" s="618"/>
      <c r="CN11" s="618"/>
      <c r="CO11" s="618"/>
      <c r="CP11" s="618"/>
      <c r="CQ11" s="619"/>
      <c r="CR11" s="620">
        <v>215280</v>
      </c>
      <c r="CS11" s="621"/>
      <c r="CT11" s="621"/>
      <c r="CU11" s="621"/>
      <c r="CV11" s="621"/>
      <c r="CW11" s="621"/>
      <c r="CX11" s="621"/>
      <c r="CY11" s="622"/>
      <c r="CZ11" s="623">
        <v>0.9</v>
      </c>
      <c r="DA11" s="623"/>
      <c r="DB11" s="623"/>
      <c r="DC11" s="623"/>
      <c r="DD11" s="629">
        <v>87497</v>
      </c>
      <c r="DE11" s="621"/>
      <c r="DF11" s="621"/>
      <c r="DG11" s="621"/>
      <c r="DH11" s="621"/>
      <c r="DI11" s="621"/>
      <c r="DJ11" s="621"/>
      <c r="DK11" s="621"/>
      <c r="DL11" s="621"/>
      <c r="DM11" s="621"/>
      <c r="DN11" s="621"/>
      <c r="DO11" s="621"/>
      <c r="DP11" s="622"/>
      <c r="DQ11" s="629">
        <v>131923</v>
      </c>
      <c r="DR11" s="621"/>
      <c r="DS11" s="621"/>
      <c r="DT11" s="621"/>
      <c r="DU11" s="621"/>
      <c r="DV11" s="621"/>
      <c r="DW11" s="621"/>
      <c r="DX11" s="621"/>
      <c r="DY11" s="621"/>
      <c r="DZ11" s="621"/>
      <c r="EA11" s="621"/>
      <c r="EB11" s="621"/>
      <c r="EC11" s="630"/>
    </row>
    <row r="12" spans="2:143" ht="11.25" customHeight="1" x14ac:dyDescent="0.15">
      <c r="B12" s="617" t="s">
        <v>255</v>
      </c>
      <c r="C12" s="618"/>
      <c r="D12" s="618"/>
      <c r="E12" s="618"/>
      <c r="F12" s="618"/>
      <c r="G12" s="618"/>
      <c r="H12" s="618"/>
      <c r="I12" s="618"/>
      <c r="J12" s="618"/>
      <c r="K12" s="618"/>
      <c r="L12" s="618"/>
      <c r="M12" s="618"/>
      <c r="N12" s="618"/>
      <c r="O12" s="618"/>
      <c r="P12" s="618"/>
      <c r="Q12" s="619"/>
      <c r="R12" s="620">
        <v>14289</v>
      </c>
      <c r="S12" s="621"/>
      <c r="T12" s="621"/>
      <c r="U12" s="621"/>
      <c r="V12" s="621"/>
      <c r="W12" s="621"/>
      <c r="X12" s="621"/>
      <c r="Y12" s="622"/>
      <c r="Z12" s="623">
        <v>0.1</v>
      </c>
      <c r="AA12" s="623"/>
      <c r="AB12" s="623"/>
      <c r="AC12" s="623"/>
      <c r="AD12" s="624">
        <v>14289</v>
      </c>
      <c r="AE12" s="624"/>
      <c r="AF12" s="624"/>
      <c r="AG12" s="624"/>
      <c r="AH12" s="624"/>
      <c r="AI12" s="624"/>
      <c r="AJ12" s="624"/>
      <c r="AK12" s="624"/>
      <c r="AL12" s="625">
        <v>0.1</v>
      </c>
      <c r="AM12" s="626"/>
      <c r="AN12" s="626"/>
      <c r="AO12" s="627"/>
      <c r="AP12" s="617" t="s">
        <v>256</v>
      </c>
      <c r="AQ12" s="618"/>
      <c r="AR12" s="618"/>
      <c r="AS12" s="618"/>
      <c r="AT12" s="618"/>
      <c r="AU12" s="618"/>
      <c r="AV12" s="618"/>
      <c r="AW12" s="618"/>
      <c r="AX12" s="618"/>
      <c r="AY12" s="618"/>
      <c r="AZ12" s="618"/>
      <c r="BA12" s="618"/>
      <c r="BB12" s="618"/>
      <c r="BC12" s="618"/>
      <c r="BD12" s="618"/>
      <c r="BE12" s="618"/>
      <c r="BF12" s="619"/>
      <c r="BG12" s="620">
        <v>2646129</v>
      </c>
      <c r="BH12" s="621"/>
      <c r="BI12" s="621"/>
      <c r="BJ12" s="621"/>
      <c r="BK12" s="621"/>
      <c r="BL12" s="621"/>
      <c r="BM12" s="621"/>
      <c r="BN12" s="622"/>
      <c r="BO12" s="623">
        <v>41</v>
      </c>
      <c r="BP12" s="623"/>
      <c r="BQ12" s="623"/>
      <c r="BR12" s="623"/>
      <c r="BS12" s="624" t="s">
        <v>130</v>
      </c>
      <c r="BT12" s="624"/>
      <c r="BU12" s="624"/>
      <c r="BV12" s="624"/>
      <c r="BW12" s="624"/>
      <c r="BX12" s="624"/>
      <c r="BY12" s="624"/>
      <c r="BZ12" s="624"/>
      <c r="CA12" s="624"/>
      <c r="CB12" s="628"/>
      <c r="CD12" s="617" t="s">
        <v>257</v>
      </c>
      <c r="CE12" s="618"/>
      <c r="CF12" s="618"/>
      <c r="CG12" s="618"/>
      <c r="CH12" s="618"/>
      <c r="CI12" s="618"/>
      <c r="CJ12" s="618"/>
      <c r="CK12" s="618"/>
      <c r="CL12" s="618"/>
      <c r="CM12" s="618"/>
      <c r="CN12" s="618"/>
      <c r="CO12" s="618"/>
      <c r="CP12" s="618"/>
      <c r="CQ12" s="619"/>
      <c r="CR12" s="620">
        <v>2078098</v>
      </c>
      <c r="CS12" s="621"/>
      <c r="CT12" s="621"/>
      <c r="CU12" s="621"/>
      <c r="CV12" s="621"/>
      <c r="CW12" s="621"/>
      <c r="CX12" s="621"/>
      <c r="CY12" s="622"/>
      <c r="CZ12" s="623">
        <v>9.1</v>
      </c>
      <c r="DA12" s="623"/>
      <c r="DB12" s="623"/>
      <c r="DC12" s="623"/>
      <c r="DD12" s="629">
        <v>173292</v>
      </c>
      <c r="DE12" s="621"/>
      <c r="DF12" s="621"/>
      <c r="DG12" s="621"/>
      <c r="DH12" s="621"/>
      <c r="DI12" s="621"/>
      <c r="DJ12" s="621"/>
      <c r="DK12" s="621"/>
      <c r="DL12" s="621"/>
      <c r="DM12" s="621"/>
      <c r="DN12" s="621"/>
      <c r="DO12" s="621"/>
      <c r="DP12" s="622"/>
      <c r="DQ12" s="629">
        <v>1095590</v>
      </c>
      <c r="DR12" s="621"/>
      <c r="DS12" s="621"/>
      <c r="DT12" s="621"/>
      <c r="DU12" s="621"/>
      <c r="DV12" s="621"/>
      <c r="DW12" s="621"/>
      <c r="DX12" s="621"/>
      <c r="DY12" s="621"/>
      <c r="DZ12" s="621"/>
      <c r="EA12" s="621"/>
      <c r="EB12" s="621"/>
      <c r="EC12" s="630"/>
    </row>
    <row r="13" spans="2:143" ht="11.25" customHeight="1" x14ac:dyDescent="0.15">
      <c r="B13" s="617" t="s">
        <v>258</v>
      </c>
      <c r="C13" s="618"/>
      <c r="D13" s="618"/>
      <c r="E13" s="618"/>
      <c r="F13" s="618"/>
      <c r="G13" s="618"/>
      <c r="H13" s="618"/>
      <c r="I13" s="618"/>
      <c r="J13" s="618"/>
      <c r="K13" s="618"/>
      <c r="L13" s="618"/>
      <c r="M13" s="618"/>
      <c r="N13" s="618"/>
      <c r="O13" s="618"/>
      <c r="P13" s="618"/>
      <c r="Q13" s="619"/>
      <c r="R13" s="620" t="s">
        <v>130</v>
      </c>
      <c r="S13" s="621"/>
      <c r="T13" s="621"/>
      <c r="U13" s="621"/>
      <c r="V13" s="621"/>
      <c r="W13" s="621"/>
      <c r="X13" s="621"/>
      <c r="Y13" s="622"/>
      <c r="Z13" s="623" t="s">
        <v>130</v>
      </c>
      <c r="AA13" s="623"/>
      <c r="AB13" s="623"/>
      <c r="AC13" s="623"/>
      <c r="AD13" s="624" t="s">
        <v>130</v>
      </c>
      <c r="AE13" s="624"/>
      <c r="AF13" s="624"/>
      <c r="AG13" s="624"/>
      <c r="AH13" s="624"/>
      <c r="AI13" s="624"/>
      <c r="AJ13" s="624"/>
      <c r="AK13" s="624"/>
      <c r="AL13" s="625" t="s">
        <v>130</v>
      </c>
      <c r="AM13" s="626"/>
      <c r="AN13" s="626"/>
      <c r="AO13" s="627"/>
      <c r="AP13" s="617" t="s">
        <v>259</v>
      </c>
      <c r="AQ13" s="618"/>
      <c r="AR13" s="618"/>
      <c r="AS13" s="618"/>
      <c r="AT13" s="618"/>
      <c r="AU13" s="618"/>
      <c r="AV13" s="618"/>
      <c r="AW13" s="618"/>
      <c r="AX13" s="618"/>
      <c r="AY13" s="618"/>
      <c r="AZ13" s="618"/>
      <c r="BA13" s="618"/>
      <c r="BB13" s="618"/>
      <c r="BC13" s="618"/>
      <c r="BD13" s="618"/>
      <c r="BE13" s="618"/>
      <c r="BF13" s="619"/>
      <c r="BG13" s="620">
        <v>2629340</v>
      </c>
      <c r="BH13" s="621"/>
      <c r="BI13" s="621"/>
      <c r="BJ13" s="621"/>
      <c r="BK13" s="621"/>
      <c r="BL13" s="621"/>
      <c r="BM13" s="621"/>
      <c r="BN13" s="622"/>
      <c r="BO13" s="623">
        <v>40.700000000000003</v>
      </c>
      <c r="BP13" s="623"/>
      <c r="BQ13" s="623"/>
      <c r="BR13" s="623"/>
      <c r="BS13" s="624" t="s">
        <v>130</v>
      </c>
      <c r="BT13" s="624"/>
      <c r="BU13" s="624"/>
      <c r="BV13" s="624"/>
      <c r="BW13" s="624"/>
      <c r="BX13" s="624"/>
      <c r="BY13" s="624"/>
      <c r="BZ13" s="624"/>
      <c r="CA13" s="624"/>
      <c r="CB13" s="628"/>
      <c r="CD13" s="617" t="s">
        <v>260</v>
      </c>
      <c r="CE13" s="618"/>
      <c r="CF13" s="618"/>
      <c r="CG13" s="618"/>
      <c r="CH13" s="618"/>
      <c r="CI13" s="618"/>
      <c r="CJ13" s="618"/>
      <c r="CK13" s="618"/>
      <c r="CL13" s="618"/>
      <c r="CM13" s="618"/>
      <c r="CN13" s="618"/>
      <c r="CO13" s="618"/>
      <c r="CP13" s="618"/>
      <c r="CQ13" s="619"/>
      <c r="CR13" s="620">
        <v>2082668</v>
      </c>
      <c r="CS13" s="621"/>
      <c r="CT13" s="621"/>
      <c r="CU13" s="621"/>
      <c r="CV13" s="621"/>
      <c r="CW13" s="621"/>
      <c r="CX13" s="621"/>
      <c r="CY13" s="622"/>
      <c r="CZ13" s="623">
        <v>9.1</v>
      </c>
      <c r="DA13" s="623"/>
      <c r="DB13" s="623"/>
      <c r="DC13" s="623"/>
      <c r="DD13" s="629">
        <v>1180337</v>
      </c>
      <c r="DE13" s="621"/>
      <c r="DF13" s="621"/>
      <c r="DG13" s="621"/>
      <c r="DH13" s="621"/>
      <c r="DI13" s="621"/>
      <c r="DJ13" s="621"/>
      <c r="DK13" s="621"/>
      <c r="DL13" s="621"/>
      <c r="DM13" s="621"/>
      <c r="DN13" s="621"/>
      <c r="DO13" s="621"/>
      <c r="DP13" s="622"/>
      <c r="DQ13" s="629">
        <v>1025412</v>
      </c>
      <c r="DR13" s="621"/>
      <c r="DS13" s="621"/>
      <c r="DT13" s="621"/>
      <c r="DU13" s="621"/>
      <c r="DV13" s="621"/>
      <c r="DW13" s="621"/>
      <c r="DX13" s="621"/>
      <c r="DY13" s="621"/>
      <c r="DZ13" s="621"/>
      <c r="EA13" s="621"/>
      <c r="EB13" s="621"/>
      <c r="EC13" s="630"/>
    </row>
    <row r="14" spans="2:143" ht="11.25" customHeight="1" x14ac:dyDescent="0.15">
      <c r="B14" s="617" t="s">
        <v>261</v>
      </c>
      <c r="C14" s="618"/>
      <c r="D14" s="618"/>
      <c r="E14" s="618"/>
      <c r="F14" s="618"/>
      <c r="G14" s="618"/>
      <c r="H14" s="618"/>
      <c r="I14" s="618"/>
      <c r="J14" s="618"/>
      <c r="K14" s="618"/>
      <c r="L14" s="618"/>
      <c r="M14" s="618"/>
      <c r="N14" s="618"/>
      <c r="O14" s="618"/>
      <c r="P14" s="618"/>
      <c r="Q14" s="619"/>
      <c r="R14" s="620" t="s">
        <v>130</v>
      </c>
      <c r="S14" s="621"/>
      <c r="T14" s="621"/>
      <c r="U14" s="621"/>
      <c r="V14" s="621"/>
      <c r="W14" s="621"/>
      <c r="X14" s="621"/>
      <c r="Y14" s="622"/>
      <c r="Z14" s="623" t="s">
        <v>130</v>
      </c>
      <c r="AA14" s="623"/>
      <c r="AB14" s="623"/>
      <c r="AC14" s="623"/>
      <c r="AD14" s="624" t="s">
        <v>130</v>
      </c>
      <c r="AE14" s="624"/>
      <c r="AF14" s="624"/>
      <c r="AG14" s="624"/>
      <c r="AH14" s="624"/>
      <c r="AI14" s="624"/>
      <c r="AJ14" s="624"/>
      <c r="AK14" s="624"/>
      <c r="AL14" s="625" t="s">
        <v>130</v>
      </c>
      <c r="AM14" s="626"/>
      <c r="AN14" s="626"/>
      <c r="AO14" s="627"/>
      <c r="AP14" s="617" t="s">
        <v>262</v>
      </c>
      <c r="AQ14" s="618"/>
      <c r="AR14" s="618"/>
      <c r="AS14" s="618"/>
      <c r="AT14" s="618"/>
      <c r="AU14" s="618"/>
      <c r="AV14" s="618"/>
      <c r="AW14" s="618"/>
      <c r="AX14" s="618"/>
      <c r="AY14" s="618"/>
      <c r="AZ14" s="618"/>
      <c r="BA14" s="618"/>
      <c r="BB14" s="618"/>
      <c r="BC14" s="618"/>
      <c r="BD14" s="618"/>
      <c r="BE14" s="618"/>
      <c r="BF14" s="619"/>
      <c r="BG14" s="620">
        <v>173950</v>
      </c>
      <c r="BH14" s="621"/>
      <c r="BI14" s="621"/>
      <c r="BJ14" s="621"/>
      <c r="BK14" s="621"/>
      <c r="BL14" s="621"/>
      <c r="BM14" s="621"/>
      <c r="BN14" s="622"/>
      <c r="BO14" s="623">
        <v>2.7</v>
      </c>
      <c r="BP14" s="623"/>
      <c r="BQ14" s="623"/>
      <c r="BR14" s="623"/>
      <c r="BS14" s="624" t="s">
        <v>130</v>
      </c>
      <c r="BT14" s="624"/>
      <c r="BU14" s="624"/>
      <c r="BV14" s="624"/>
      <c r="BW14" s="624"/>
      <c r="BX14" s="624"/>
      <c r="BY14" s="624"/>
      <c r="BZ14" s="624"/>
      <c r="CA14" s="624"/>
      <c r="CB14" s="628"/>
      <c r="CD14" s="617" t="s">
        <v>263</v>
      </c>
      <c r="CE14" s="618"/>
      <c r="CF14" s="618"/>
      <c r="CG14" s="618"/>
      <c r="CH14" s="618"/>
      <c r="CI14" s="618"/>
      <c r="CJ14" s="618"/>
      <c r="CK14" s="618"/>
      <c r="CL14" s="618"/>
      <c r="CM14" s="618"/>
      <c r="CN14" s="618"/>
      <c r="CO14" s="618"/>
      <c r="CP14" s="618"/>
      <c r="CQ14" s="619"/>
      <c r="CR14" s="620">
        <v>706444</v>
      </c>
      <c r="CS14" s="621"/>
      <c r="CT14" s="621"/>
      <c r="CU14" s="621"/>
      <c r="CV14" s="621"/>
      <c r="CW14" s="621"/>
      <c r="CX14" s="621"/>
      <c r="CY14" s="622"/>
      <c r="CZ14" s="623">
        <v>3.1</v>
      </c>
      <c r="DA14" s="623"/>
      <c r="DB14" s="623"/>
      <c r="DC14" s="623"/>
      <c r="DD14" s="629">
        <v>21704</v>
      </c>
      <c r="DE14" s="621"/>
      <c r="DF14" s="621"/>
      <c r="DG14" s="621"/>
      <c r="DH14" s="621"/>
      <c r="DI14" s="621"/>
      <c r="DJ14" s="621"/>
      <c r="DK14" s="621"/>
      <c r="DL14" s="621"/>
      <c r="DM14" s="621"/>
      <c r="DN14" s="621"/>
      <c r="DO14" s="621"/>
      <c r="DP14" s="622"/>
      <c r="DQ14" s="629">
        <v>675526</v>
      </c>
      <c r="DR14" s="621"/>
      <c r="DS14" s="621"/>
      <c r="DT14" s="621"/>
      <c r="DU14" s="621"/>
      <c r="DV14" s="621"/>
      <c r="DW14" s="621"/>
      <c r="DX14" s="621"/>
      <c r="DY14" s="621"/>
      <c r="DZ14" s="621"/>
      <c r="EA14" s="621"/>
      <c r="EB14" s="621"/>
      <c r="EC14" s="630"/>
    </row>
    <row r="15" spans="2:143" ht="11.25" customHeight="1" x14ac:dyDescent="0.15">
      <c r="B15" s="617" t="s">
        <v>264</v>
      </c>
      <c r="C15" s="618"/>
      <c r="D15" s="618"/>
      <c r="E15" s="618"/>
      <c r="F15" s="618"/>
      <c r="G15" s="618"/>
      <c r="H15" s="618"/>
      <c r="I15" s="618"/>
      <c r="J15" s="618"/>
      <c r="K15" s="618"/>
      <c r="L15" s="618"/>
      <c r="M15" s="618"/>
      <c r="N15" s="618"/>
      <c r="O15" s="618"/>
      <c r="P15" s="618"/>
      <c r="Q15" s="619"/>
      <c r="R15" s="620" t="s">
        <v>130</v>
      </c>
      <c r="S15" s="621"/>
      <c r="T15" s="621"/>
      <c r="U15" s="621"/>
      <c r="V15" s="621"/>
      <c r="W15" s="621"/>
      <c r="X15" s="621"/>
      <c r="Y15" s="622"/>
      <c r="Z15" s="623" t="s">
        <v>130</v>
      </c>
      <c r="AA15" s="623"/>
      <c r="AB15" s="623"/>
      <c r="AC15" s="623"/>
      <c r="AD15" s="624" t="s">
        <v>130</v>
      </c>
      <c r="AE15" s="624"/>
      <c r="AF15" s="624"/>
      <c r="AG15" s="624"/>
      <c r="AH15" s="624"/>
      <c r="AI15" s="624"/>
      <c r="AJ15" s="624"/>
      <c r="AK15" s="624"/>
      <c r="AL15" s="625" t="s">
        <v>130</v>
      </c>
      <c r="AM15" s="626"/>
      <c r="AN15" s="626"/>
      <c r="AO15" s="627"/>
      <c r="AP15" s="617" t="s">
        <v>265</v>
      </c>
      <c r="AQ15" s="618"/>
      <c r="AR15" s="618"/>
      <c r="AS15" s="618"/>
      <c r="AT15" s="618"/>
      <c r="AU15" s="618"/>
      <c r="AV15" s="618"/>
      <c r="AW15" s="618"/>
      <c r="AX15" s="618"/>
      <c r="AY15" s="618"/>
      <c r="AZ15" s="618"/>
      <c r="BA15" s="618"/>
      <c r="BB15" s="618"/>
      <c r="BC15" s="618"/>
      <c r="BD15" s="618"/>
      <c r="BE15" s="618"/>
      <c r="BF15" s="619"/>
      <c r="BG15" s="620">
        <v>339907</v>
      </c>
      <c r="BH15" s="621"/>
      <c r="BI15" s="621"/>
      <c r="BJ15" s="621"/>
      <c r="BK15" s="621"/>
      <c r="BL15" s="621"/>
      <c r="BM15" s="621"/>
      <c r="BN15" s="622"/>
      <c r="BO15" s="623">
        <v>5.3</v>
      </c>
      <c r="BP15" s="623"/>
      <c r="BQ15" s="623"/>
      <c r="BR15" s="623"/>
      <c r="BS15" s="624" t="s">
        <v>130</v>
      </c>
      <c r="BT15" s="624"/>
      <c r="BU15" s="624"/>
      <c r="BV15" s="624"/>
      <c r="BW15" s="624"/>
      <c r="BX15" s="624"/>
      <c r="BY15" s="624"/>
      <c r="BZ15" s="624"/>
      <c r="CA15" s="624"/>
      <c r="CB15" s="628"/>
      <c r="CD15" s="617" t="s">
        <v>266</v>
      </c>
      <c r="CE15" s="618"/>
      <c r="CF15" s="618"/>
      <c r="CG15" s="618"/>
      <c r="CH15" s="618"/>
      <c r="CI15" s="618"/>
      <c r="CJ15" s="618"/>
      <c r="CK15" s="618"/>
      <c r="CL15" s="618"/>
      <c r="CM15" s="618"/>
      <c r="CN15" s="618"/>
      <c r="CO15" s="618"/>
      <c r="CP15" s="618"/>
      <c r="CQ15" s="619"/>
      <c r="CR15" s="620">
        <v>2327303</v>
      </c>
      <c r="CS15" s="621"/>
      <c r="CT15" s="621"/>
      <c r="CU15" s="621"/>
      <c r="CV15" s="621"/>
      <c r="CW15" s="621"/>
      <c r="CX15" s="621"/>
      <c r="CY15" s="622"/>
      <c r="CZ15" s="623">
        <v>10.1</v>
      </c>
      <c r="DA15" s="623"/>
      <c r="DB15" s="623"/>
      <c r="DC15" s="623"/>
      <c r="DD15" s="629">
        <v>777766</v>
      </c>
      <c r="DE15" s="621"/>
      <c r="DF15" s="621"/>
      <c r="DG15" s="621"/>
      <c r="DH15" s="621"/>
      <c r="DI15" s="621"/>
      <c r="DJ15" s="621"/>
      <c r="DK15" s="621"/>
      <c r="DL15" s="621"/>
      <c r="DM15" s="621"/>
      <c r="DN15" s="621"/>
      <c r="DO15" s="621"/>
      <c r="DP15" s="622"/>
      <c r="DQ15" s="629">
        <v>1383491</v>
      </c>
      <c r="DR15" s="621"/>
      <c r="DS15" s="621"/>
      <c r="DT15" s="621"/>
      <c r="DU15" s="621"/>
      <c r="DV15" s="621"/>
      <c r="DW15" s="621"/>
      <c r="DX15" s="621"/>
      <c r="DY15" s="621"/>
      <c r="DZ15" s="621"/>
      <c r="EA15" s="621"/>
      <c r="EB15" s="621"/>
      <c r="EC15" s="630"/>
    </row>
    <row r="16" spans="2:143" ht="11.25" customHeight="1" x14ac:dyDescent="0.15">
      <c r="B16" s="617" t="s">
        <v>267</v>
      </c>
      <c r="C16" s="618"/>
      <c r="D16" s="618"/>
      <c r="E16" s="618"/>
      <c r="F16" s="618"/>
      <c r="G16" s="618"/>
      <c r="H16" s="618"/>
      <c r="I16" s="618"/>
      <c r="J16" s="618"/>
      <c r="K16" s="618"/>
      <c r="L16" s="618"/>
      <c r="M16" s="618"/>
      <c r="N16" s="618"/>
      <c r="O16" s="618"/>
      <c r="P16" s="618"/>
      <c r="Q16" s="619"/>
      <c r="R16" s="620">
        <v>9896</v>
      </c>
      <c r="S16" s="621"/>
      <c r="T16" s="621"/>
      <c r="U16" s="621"/>
      <c r="V16" s="621"/>
      <c r="W16" s="621"/>
      <c r="X16" s="621"/>
      <c r="Y16" s="622"/>
      <c r="Z16" s="623">
        <v>0</v>
      </c>
      <c r="AA16" s="623"/>
      <c r="AB16" s="623"/>
      <c r="AC16" s="623"/>
      <c r="AD16" s="624">
        <v>9896</v>
      </c>
      <c r="AE16" s="624"/>
      <c r="AF16" s="624"/>
      <c r="AG16" s="624"/>
      <c r="AH16" s="624"/>
      <c r="AI16" s="624"/>
      <c r="AJ16" s="624"/>
      <c r="AK16" s="624"/>
      <c r="AL16" s="625">
        <v>0.1</v>
      </c>
      <c r="AM16" s="626"/>
      <c r="AN16" s="626"/>
      <c r="AO16" s="627"/>
      <c r="AP16" s="617" t="s">
        <v>268</v>
      </c>
      <c r="AQ16" s="618"/>
      <c r="AR16" s="618"/>
      <c r="AS16" s="618"/>
      <c r="AT16" s="618"/>
      <c r="AU16" s="618"/>
      <c r="AV16" s="618"/>
      <c r="AW16" s="618"/>
      <c r="AX16" s="618"/>
      <c r="AY16" s="618"/>
      <c r="AZ16" s="618"/>
      <c r="BA16" s="618"/>
      <c r="BB16" s="618"/>
      <c r="BC16" s="618"/>
      <c r="BD16" s="618"/>
      <c r="BE16" s="618"/>
      <c r="BF16" s="619"/>
      <c r="BG16" s="620" t="s">
        <v>130</v>
      </c>
      <c r="BH16" s="621"/>
      <c r="BI16" s="621"/>
      <c r="BJ16" s="621"/>
      <c r="BK16" s="621"/>
      <c r="BL16" s="621"/>
      <c r="BM16" s="621"/>
      <c r="BN16" s="622"/>
      <c r="BO16" s="623" t="s">
        <v>130</v>
      </c>
      <c r="BP16" s="623"/>
      <c r="BQ16" s="623"/>
      <c r="BR16" s="623"/>
      <c r="BS16" s="624" t="s">
        <v>130</v>
      </c>
      <c r="BT16" s="624"/>
      <c r="BU16" s="624"/>
      <c r="BV16" s="624"/>
      <c r="BW16" s="624"/>
      <c r="BX16" s="624"/>
      <c r="BY16" s="624"/>
      <c r="BZ16" s="624"/>
      <c r="CA16" s="624"/>
      <c r="CB16" s="628"/>
      <c r="CD16" s="617" t="s">
        <v>269</v>
      </c>
      <c r="CE16" s="618"/>
      <c r="CF16" s="618"/>
      <c r="CG16" s="618"/>
      <c r="CH16" s="618"/>
      <c r="CI16" s="618"/>
      <c r="CJ16" s="618"/>
      <c r="CK16" s="618"/>
      <c r="CL16" s="618"/>
      <c r="CM16" s="618"/>
      <c r="CN16" s="618"/>
      <c r="CO16" s="618"/>
      <c r="CP16" s="618"/>
      <c r="CQ16" s="619"/>
      <c r="CR16" s="620">
        <v>350529</v>
      </c>
      <c r="CS16" s="621"/>
      <c r="CT16" s="621"/>
      <c r="CU16" s="621"/>
      <c r="CV16" s="621"/>
      <c r="CW16" s="621"/>
      <c r="CX16" s="621"/>
      <c r="CY16" s="622"/>
      <c r="CZ16" s="623">
        <v>1.5</v>
      </c>
      <c r="DA16" s="623"/>
      <c r="DB16" s="623"/>
      <c r="DC16" s="623"/>
      <c r="DD16" s="629" t="s">
        <v>130</v>
      </c>
      <c r="DE16" s="621"/>
      <c r="DF16" s="621"/>
      <c r="DG16" s="621"/>
      <c r="DH16" s="621"/>
      <c r="DI16" s="621"/>
      <c r="DJ16" s="621"/>
      <c r="DK16" s="621"/>
      <c r="DL16" s="621"/>
      <c r="DM16" s="621"/>
      <c r="DN16" s="621"/>
      <c r="DO16" s="621"/>
      <c r="DP16" s="622"/>
      <c r="DQ16" s="629">
        <v>93666</v>
      </c>
      <c r="DR16" s="621"/>
      <c r="DS16" s="621"/>
      <c r="DT16" s="621"/>
      <c r="DU16" s="621"/>
      <c r="DV16" s="621"/>
      <c r="DW16" s="621"/>
      <c r="DX16" s="621"/>
      <c r="DY16" s="621"/>
      <c r="DZ16" s="621"/>
      <c r="EA16" s="621"/>
      <c r="EB16" s="621"/>
      <c r="EC16" s="630"/>
    </row>
    <row r="17" spans="2:133" ht="11.25" customHeight="1" x14ac:dyDescent="0.15">
      <c r="B17" s="617" t="s">
        <v>270</v>
      </c>
      <c r="C17" s="618"/>
      <c r="D17" s="618"/>
      <c r="E17" s="618"/>
      <c r="F17" s="618"/>
      <c r="G17" s="618"/>
      <c r="H17" s="618"/>
      <c r="I17" s="618"/>
      <c r="J17" s="618"/>
      <c r="K17" s="618"/>
      <c r="L17" s="618"/>
      <c r="M17" s="618"/>
      <c r="N17" s="618"/>
      <c r="O17" s="618"/>
      <c r="P17" s="618"/>
      <c r="Q17" s="619"/>
      <c r="R17" s="620">
        <v>102282</v>
      </c>
      <c r="S17" s="621"/>
      <c r="T17" s="621"/>
      <c r="U17" s="621"/>
      <c r="V17" s="621"/>
      <c r="W17" s="621"/>
      <c r="X17" s="621"/>
      <c r="Y17" s="622"/>
      <c r="Z17" s="623">
        <v>0.4</v>
      </c>
      <c r="AA17" s="623"/>
      <c r="AB17" s="623"/>
      <c r="AC17" s="623"/>
      <c r="AD17" s="624">
        <v>102282</v>
      </c>
      <c r="AE17" s="624"/>
      <c r="AF17" s="624"/>
      <c r="AG17" s="624"/>
      <c r="AH17" s="624"/>
      <c r="AI17" s="624"/>
      <c r="AJ17" s="624"/>
      <c r="AK17" s="624"/>
      <c r="AL17" s="625">
        <v>0.8</v>
      </c>
      <c r="AM17" s="626"/>
      <c r="AN17" s="626"/>
      <c r="AO17" s="627"/>
      <c r="AP17" s="617" t="s">
        <v>271</v>
      </c>
      <c r="AQ17" s="618"/>
      <c r="AR17" s="618"/>
      <c r="AS17" s="618"/>
      <c r="AT17" s="618"/>
      <c r="AU17" s="618"/>
      <c r="AV17" s="618"/>
      <c r="AW17" s="618"/>
      <c r="AX17" s="618"/>
      <c r="AY17" s="618"/>
      <c r="AZ17" s="618"/>
      <c r="BA17" s="618"/>
      <c r="BB17" s="618"/>
      <c r="BC17" s="618"/>
      <c r="BD17" s="618"/>
      <c r="BE17" s="618"/>
      <c r="BF17" s="619"/>
      <c r="BG17" s="620" t="s">
        <v>130</v>
      </c>
      <c r="BH17" s="621"/>
      <c r="BI17" s="621"/>
      <c r="BJ17" s="621"/>
      <c r="BK17" s="621"/>
      <c r="BL17" s="621"/>
      <c r="BM17" s="621"/>
      <c r="BN17" s="622"/>
      <c r="BO17" s="623" t="s">
        <v>130</v>
      </c>
      <c r="BP17" s="623"/>
      <c r="BQ17" s="623"/>
      <c r="BR17" s="623"/>
      <c r="BS17" s="624" t="s">
        <v>130</v>
      </c>
      <c r="BT17" s="624"/>
      <c r="BU17" s="624"/>
      <c r="BV17" s="624"/>
      <c r="BW17" s="624"/>
      <c r="BX17" s="624"/>
      <c r="BY17" s="624"/>
      <c r="BZ17" s="624"/>
      <c r="CA17" s="624"/>
      <c r="CB17" s="628"/>
      <c r="CD17" s="617" t="s">
        <v>272</v>
      </c>
      <c r="CE17" s="618"/>
      <c r="CF17" s="618"/>
      <c r="CG17" s="618"/>
      <c r="CH17" s="618"/>
      <c r="CI17" s="618"/>
      <c r="CJ17" s="618"/>
      <c r="CK17" s="618"/>
      <c r="CL17" s="618"/>
      <c r="CM17" s="618"/>
      <c r="CN17" s="618"/>
      <c r="CO17" s="618"/>
      <c r="CP17" s="618"/>
      <c r="CQ17" s="619"/>
      <c r="CR17" s="620">
        <v>1922614</v>
      </c>
      <c r="CS17" s="621"/>
      <c r="CT17" s="621"/>
      <c r="CU17" s="621"/>
      <c r="CV17" s="621"/>
      <c r="CW17" s="621"/>
      <c r="CX17" s="621"/>
      <c r="CY17" s="622"/>
      <c r="CZ17" s="623">
        <v>8.4</v>
      </c>
      <c r="DA17" s="623"/>
      <c r="DB17" s="623"/>
      <c r="DC17" s="623"/>
      <c r="DD17" s="629" t="s">
        <v>130</v>
      </c>
      <c r="DE17" s="621"/>
      <c r="DF17" s="621"/>
      <c r="DG17" s="621"/>
      <c r="DH17" s="621"/>
      <c r="DI17" s="621"/>
      <c r="DJ17" s="621"/>
      <c r="DK17" s="621"/>
      <c r="DL17" s="621"/>
      <c r="DM17" s="621"/>
      <c r="DN17" s="621"/>
      <c r="DO17" s="621"/>
      <c r="DP17" s="622"/>
      <c r="DQ17" s="629">
        <v>1889944</v>
      </c>
      <c r="DR17" s="621"/>
      <c r="DS17" s="621"/>
      <c r="DT17" s="621"/>
      <c r="DU17" s="621"/>
      <c r="DV17" s="621"/>
      <c r="DW17" s="621"/>
      <c r="DX17" s="621"/>
      <c r="DY17" s="621"/>
      <c r="DZ17" s="621"/>
      <c r="EA17" s="621"/>
      <c r="EB17" s="621"/>
      <c r="EC17" s="630"/>
    </row>
    <row r="18" spans="2:133" ht="11.25" customHeight="1" x14ac:dyDescent="0.15">
      <c r="B18" s="617" t="s">
        <v>273</v>
      </c>
      <c r="C18" s="618"/>
      <c r="D18" s="618"/>
      <c r="E18" s="618"/>
      <c r="F18" s="618"/>
      <c r="G18" s="618"/>
      <c r="H18" s="618"/>
      <c r="I18" s="618"/>
      <c r="J18" s="618"/>
      <c r="K18" s="618"/>
      <c r="L18" s="618"/>
      <c r="M18" s="618"/>
      <c r="N18" s="618"/>
      <c r="O18" s="618"/>
      <c r="P18" s="618"/>
      <c r="Q18" s="619"/>
      <c r="R18" s="620">
        <v>235958</v>
      </c>
      <c r="S18" s="621"/>
      <c r="T18" s="621"/>
      <c r="U18" s="621"/>
      <c r="V18" s="621"/>
      <c r="W18" s="621"/>
      <c r="X18" s="621"/>
      <c r="Y18" s="622"/>
      <c r="Z18" s="623">
        <v>1</v>
      </c>
      <c r="AA18" s="623"/>
      <c r="AB18" s="623"/>
      <c r="AC18" s="623"/>
      <c r="AD18" s="624">
        <v>221965</v>
      </c>
      <c r="AE18" s="624"/>
      <c r="AF18" s="624"/>
      <c r="AG18" s="624"/>
      <c r="AH18" s="624"/>
      <c r="AI18" s="624"/>
      <c r="AJ18" s="624"/>
      <c r="AK18" s="624"/>
      <c r="AL18" s="625">
        <v>1.7999999523162842</v>
      </c>
      <c r="AM18" s="626"/>
      <c r="AN18" s="626"/>
      <c r="AO18" s="627"/>
      <c r="AP18" s="617" t="s">
        <v>274</v>
      </c>
      <c r="AQ18" s="618"/>
      <c r="AR18" s="618"/>
      <c r="AS18" s="618"/>
      <c r="AT18" s="618"/>
      <c r="AU18" s="618"/>
      <c r="AV18" s="618"/>
      <c r="AW18" s="618"/>
      <c r="AX18" s="618"/>
      <c r="AY18" s="618"/>
      <c r="AZ18" s="618"/>
      <c r="BA18" s="618"/>
      <c r="BB18" s="618"/>
      <c r="BC18" s="618"/>
      <c r="BD18" s="618"/>
      <c r="BE18" s="618"/>
      <c r="BF18" s="619"/>
      <c r="BG18" s="620" t="s">
        <v>130</v>
      </c>
      <c r="BH18" s="621"/>
      <c r="BI18" s="621"/>
      <c r="BJ18" s="621"/>
      <c r="BK18" s="621"/>
      <c r="BL18" s="621"/>
      <c r="BM18" s="621"/>
      <c r="BN18" s="622"/>
      <c r="BO18" s="623" t="s">
        <v>130</v>
      </c>
      <c r="BP18" s="623"/>
      <c r="BQ18" s="623"/>
      <c r="BR18" s="623"/>
      <c r="BS18" s="624" t="s">
        <v>130</v>
      </c>
      <c r="BT18" s="624"/>
      <c r="BU18" s="624"/>
      <c r="BV18" s="624"/>
      <c r="BW18" s="624"/>
      <c r="BX18" s="624"/>
      <c r="BY18" s="624"/>
      <c r="BZ18" s="624"/>
      <c r="CA18" s="624"/>
      <c r="CB18" s="628"/>
      <c r="CD18" s="617" t="s">
        <v>275</v>
      </c>
      <c r="CE18" s="618"/>
      <c r="CF18" s="618"/>
      <c r="CG18" s="618"/>
      <c r="CH18" s="618"/>
      <c r="CI18" s="618"/>
      <c r="CJ18" s="618"/>
      <c r="CK18" s="618"/>
      <c r="CL18" s="618"/>
      <c r="CM18" s="618"/>
      <c r="CN18" s="618"/>
      <c r="CO18" s="618"/>
      <c r="CP18" s="618"/>
      <c r="CQ18" s="619"/>
      <c r="CR18" s="620" t="s">
        <v>130</v>
      </c>
      <c r="CS18" s="621"/>
      <c r="CT18" s="621"/>
      <c r="CU18" s="621"/>
      <c r="CV18" s="621"/>
      <c r="CW18" s="621"/>
      <c r="CX18" s="621"/>
      <c r="CY18" s="622"/>
      <c r="CZ18" s="623" t="s">
        <v>130</v>
      </c>
      <c r="DA18" s="623"/>
      <c r="DB18" s="623"/>
      <c r="DC18" s="623"/>
      <c r="DD18" s="629" t="s">
        <v>130</v>
      </c>
      <c r="DE18" s="621"/>
      <c r="DF18" s="621"/>
      <c r="DG18" s="621"/>
      <c r="DH18" s="621"/>
      <c r="DI18" s="621"/>
      <c r="DJ18" s="621"/>
      <c r="DK18" s="621"/>
      <c r="DL18" s="621"/>
      <c r="DM18" s="621"/>
      <c r="DN18" s="621"/>
      <c r="DO18" s="621"/>
      <c r="DP18" s="622"/>
      <c r="DQ18" s="629" t="s">
        <v>130</v>
      </c>
      <c r="DR18" s="621"/>
      <c r="DS18" s="621"/>
      <c r="DT18" s="621"/>
      <c r="DU18" s="621"/>
      <c r="DV18" s="621"/>
      <c r="DW18" s="621"/>
      <c r="DX18" s="621"/>
      <c r="DY18" s="621"/>
      <c r="DZ18" s="621"/>
      <c r="EA18" s="621"/>
      <c r="EB18" s="621"/>
      <c r="EC18" s="630"/>
    </row>
    <row r="19" spans="2:133" ht="11.25" customHeight="1" x14ac:dyDescent="0.15">
      <c r="B19" s="617" t="s">
        <v>276</v>
      </c>
      <c r="C19" s="618"/>
      <c r="D19" s="618"/>
      <c r="E19" s="618"/>
      <c r="F19" s="618"/>
      <c r="G19" s="618"/>
      <c r="H19" s="618"/>
      <c r="I19" s="618"/>
      <c r="J19" s="618"/>
      <c r="K19" s="618"/>
      <c r="L19" s="618"/>
      <c r="M19" s="618"/>
      <c r="N19" s="618"/>
      <c r="O19" s="618"/>
      <c r="P19" s="618"/>
      <c r="Q19" s="619"/>
      <c r="R19" s="620">
        <v>37610</v>
      </c>
      <c r="S19" s="621"/>
      <c r="T19" s="621"/>
      <c r="U19" s="621"/>
      <c r="V19" s="621"/>
      <c r="W19" s="621"/>
      <c r="X19" s="621"/>
      <c r="Y19" s="622"/>
      <c r="Z19" s="623">
        <v>0.2</v>
      </c>
      <c r="AA19" s="623"/>
      <c r="AB19" s="623"/>
      <c r="AC19" s="623"/>
      <c r="AD19" s="624">
        <v>37610</v>
      </c>
      <c r="AE19" s="624"/>
      <c r="AF19" s="624"/>
      <c r="AG19" s="624"/>
      <c r="AH19" s="624"/>
      <c r="AI19" s="624"/>
      <c r="AJ19" s="624"/>
      <c r="AK19" s="624"/>
      <c r="AL19" s="625">
        <v>0.3</v>
      </c>
      <c r="AM19" s="626"/>
      <c r="AN19" s="626"/>
      <c r="AO19" s="627"/>
      <c r="AP19" s="617" t="s">
        <v>277</v>
      </c>
      <c r="AQ19" s="618"/>
      <c r="AR19" s="618"/>
      <c r="AS19" s="618"/>
      <c r="AT19" s="618"/>
      <c r="AU19" s="618"/>
      <c r="AV19" s="618"/>
      <c r="AW19" s="618"/>
      <c r="AX19" s="618"/>
      <c r="AY19" s="618"/>
      <c r="AZ19" s="618"/>
      <c r="BA19" s="618"/>
      <c r="BB19" s="618"/>
      <c r="BC19" s="618"/>
      <c r="BD19" s="618"/>
      <c r="BE19" s="618"/>
      <c r="BF19" s="619"/>
      <c r="BG19" s="620">
        <v>339560</v>
      </c>
      <c r="BH19" s="621"/>
      <c r="BI19" s="621"/>
      <c r="BJ19" s="621"/>
      <c r="BK19" s="621"/>
      <c r="BL19" s="621"/>
      <c r="BM19" s="621"/>
      <c r="BN19" s="622"/>
      <c r="BO19" s="623">
        <v>5.3</v>
      </c>
      <c r="BP19" s="623"/>
      <c r="BQ19" s="623"/>
      <c r="BR19" s="623"/>
      <c r="BS19" s="624" t="s">
        <v>130</v>
      </c>
      <c r="BT19" s="624"/>
      <c r="BU19" s="624"/>
      <c r="BV19" s="624"/>
      <c r="BW19" s="624"/>
      <c r="BX19" s="624"/>
      <c r="BY19" s="624"/>
      <c r="BZ19" s="624"/>
      <c r="CA19" s="624"/>
      <c r="CB19" s="628"/>
      <c r="CD19" s="617" t="s">
        <v>278</v>
      </c>
      <c r="CE19" s="618"/>
      <c r="CF19" s="618"/>
      <c r="CG19" s="618"/>
      <c r="CH19" s="618"/>
      <c r="CI19" s="618"/>
      <c r="CJ19" s="618"/>
      <c r="CK19" s="618"/>
      <c r="CL19" s="618"/>
      <c r="CM19" s="618"/>
      <c r="CN19" s="618"/>
      <c r="CO19" s="618"/>
      <c r="CP19" s="618"/>
      <c r="CQ19" s="619"/>
      <c r="CR19" s="620" t="s">
        <v>130</v>
      </c>
      <c r="CS19" s="621"/>
      <c r="CT19" s="621"/>
      <c r="CU19" s="621"/>
      <c r="CV19" s="621"/>
      <c r="CW19" s="621"/>
      <c r="CX19" s="621"/>
      <c r="CY19" s="622"/>
      <c r="CZ19" s="623" t="s">
        <v>130</v>
      </c>
      <c r="DA19" s="623"/>
      <c r="DB19" s="623"/>
      <c r="DC19" s="623"/>
      <c r="DD19" s="629" t="s">
        <v>130</v>
      </c>
      <c r="DE19" s="621"/>
      <c r="DF19" s="621"/>
      <c r="DG19" s="621"/>
      <c r="DH19" s="621"/>
      <c r="DI19" s="621"/>
      <c r="DJ19" s="621"/>
      <c r="DK19" s="621"/>
      <c r="DL19" s="621"/>
      <c r="DM19" s="621"/>
      <c r="DN19" s="621"/>
      <c r="DO19" s="621"/>
      <c r="DP19" s="622"/>
      <c r="DQ19" s="629" t="s">
        <v>130</v>
      </c>
      <c r="DR19" s="621"/>
      <c r="DS19" s="621"/>
      <c r="DT19" s="621"/>
      <c r="DU19" s="621"/>
      <c r="DV19" s="621"/>
      <c r="DW19" s="621"/>
      <c r="DX19" s="621"/>
      <c r="DY19" s="621"/>
      <c r="DZ19" s="621"/>
      <c r="EA19" s="621"/>
      <c r="EB19" s="621"/>
      <c r="EC19" s="630"/>
    </row>
    <row r="20" spans="2:133" ht="11.25" customHeight="1" x14ac:dyDescent="0.15">
      <c r="B20" s="617" t="s">
        <v>279</v>
      </c>
      <c r="C20" s="618"/>
      <c r="D20" s="618"/>
      <c r="E20" s="618"/>
      <c r="F20" s="618"/>
      <c r="G20" s="618"/>
      <c r="H20" s="618"/>
      <c r="I20" s="618"/>
      <c r="J20" s="618"/>
      <c r="K20" s="618"/>
      <c r="L20" s="618"/>
      <c r="M20" s="618"/>
      <c r="N20" s="618"/>
      <c r="O20" s="618"/>
      <c r="P20" s="618"/>
      <c r="Q20" s="619"/>
      <c r="R20" s="620">
        <v>2885</v>
      </c>
      <c r="S20" s="621"/>
      <c r="T20" s="621"/>
      <c r="U20" s="621"/>
      <c r="V20" s="621"/>
      <c r="W20" s="621"/>
      <c r="X20" s="621"/>
      <c r="Y20" s="622"/>
      <c r="Z20" s="623">
        <v>0</v>
      </c>
      <c r="AA20" s="623"/>
      <c r="AB20" s="623"/>
      <c r="AC20" s="623"/>
      <c r="AD20" s="624">
        <v>2885</v>
      </c>
      <c r="AE20" s="624"/>
      <c r="AF20" s="624"/>
      <c r="AG20" s="624"/>
      <c r="AH20" s="624"/>
      <c r="AI20" s="624"/>
      <c r="AJ20" s="624"/>
      <c r="AK20" s="624"/>
      <c r="AL20" s="625">
        <v>0</v>
      </c>
      <c r="AM20" s="626"/>
      <c r="AN20" s="626"/>
      <c r="AO20" s="627"/>
      <c r="AP20" s="617" t="s">
        <v>280</v>
      </c>
      <c r="AQ20" s="618"/>
      <c r="AR20" s="618"/>
      <c r="AS20" s="618"/>
      <c r="AT20" s="618"/>
      <c r="AU20" s="618"/>
      <c r="AV20" s="618"/>
      <c r="AW20" s="618"/>
      <c r="AX20" s="618"/>
      <c r="AY20" s="618"/>
      <c r="AZ20" s="618"/>
      <c r="BA20" s="618"/>
      <c r="BB20" s="618"/>
      <c r="BC20" s="618"/>
      <c r="BD20" s="618"/>
      <c r="BE20" s="618"/>
      <c r="BF20" s="619"/>
      <c r="BG20" s="620">
        <v>339560</v>
      </c>
      <c r="BH20" s="621"/>
      <c r="BI20" s="621"/>
      <c r="BJ20" s="621"/>
      <c r="BK20" s="621"/>
      <c r="BL20" s="621"/>
      <c r="BM20" s="621"/>
      <c r="BN20" s="622"/>
      <c r="BO20" s="623">
        <v>5.3</v>
      </c>
      <c r="BP20" s="623"/>
      <c r="BQ20" s="623"/>
      <c r="BR20" s="623"/>
      <c r="BS20" s="624" t="s">
        <v>130</v>
      </c>
      <c r="BT20" s="624"/>
      <c r="BU20" s="624"/>
      <c r="BV20" s="624"/>
      <c r="BW20" s="624"/>
      <c r="BX20" s="624"/>
      <c r="BY20" s="624"/>
      <c r="BZ20" s="624"/>
      <c r="CA20" s="624"/>
      <c r="CB20" s="628"/>
      <c r="CD20" s="617" t="s">
        <v>281</v>
      </c>
      <c r="CE20" s="618"/>
      <c r="CF20" s="618"/>
      <c r="CG20" s="618"/>
      <c r="CH20" s="618"/>
      <c r="CI20" s="618"/>
      <c r="CJ20" s="618"/>
      <c r="CK20" s="618"/>
      <c r="CL20" s="618"/>
      <c r="CM20" s="618"/>
      <c r="CN20" s="618"/>
      <c r="CO20" s="618"/>
      <c r="CP20" s="618"/>
      <c r="CQ20" s="619"/>
      <c r="CR20" s="620">
        <v>22936882</v>
      </c>
      <c r="CS20" s="621"/>
      <c r="CT20" s="621"/>
      <c r="CU20" s="621"/>
      <c r="CV20" s="621"/>
      <c r="CW20" s="621"/>
      <c r="CX20" s="621"/>
      <c r="CY20" s="622"/>
      <c r="CZ20" s="623">
        <v>100</v>
      </c>
      <c r="DA20" s="623"/>
      <c r="DB20" s="623"/>
      <c r="DC20" s="623"/>
      <c r="DD20" s="629">
        <v>2503724</v>
      </c>
      <c r="DE20" s="621"/>
      <c r="DF20" s="621"/>
      <c r="DG20" s="621"/>
      <c r="DH20" s="621"/>
      <c r="DI20" s="621"/>
      <c r="DJ20" s="621"/>
      <c r="DK20" s="621"/>
      <c r="DL20" s="621"/>
      <c r="DM20" s="621"/>
      <c r="DN20" s="621"/>
      <c r="DO20" s="621"/>
      <c r="DP20" s="622"/>
      <c r="DQ20" s="629">
        <v>14477434</v>
      </c>
      <c r="DR20" s="621"/>
      <c r="DS20" s="621"/>
      <c r="DT20" s="621"/>
      <c r="DU20" s="621"/>
      <c r="DV20" s="621"/>
      <c r="DW20" s="621"/>
      <c r="DX20" s="621"/>
      <c r="DY20" s="621"/>
      <c r="DZ20" s="621"/>
      <c r="EA20" s="621"/>
      <c r="EB20" s="621"/>
      <c r="EC20" s="630"/>
    </row>
    <row r="21" spans="2:133" ht="11.25" customHeight="1" x14ac:dyDescent="0.15">
      <c r="B21" s="617" t="s">
        <v>282</v>
      </c>
      <c r="C21" s="618"/>
      <c r="D21" s="618"/>
      <c r="E21" s="618"/>
      <c r="F21" s="618"/>
      <c r="G21" s="618"/>
      <c r="H21" s="618"/>
      <c r="I21" s="618"/>
      <c r="J21" s="618"/>
      <c r="K21" s="618"/>
      <c r="L21" s="618"/>
      <c r="M21" s="618"/>
      <c r="N21" s="618"/>
      <c r="O21" s="618"/>
      <c r="P21" s="618"/>
      <c r="Q21" s="619"/>
      <c r="R21" s="620">
        <v>4414</v>
      </c>
      <c r="S21" s="621"/>
      <c r="T21" s="621"/>
      <c r="U21" s="621"/>
      <c r="V21" s="621"/>
      <c r="W21" s="621"/>
      <c r="X21" s="621"/>
      <c r="Y21" s="622"/>
      <c r="Z21" s="623">
        <v>0</v>
      </c>
      <c r="AA21" s="623"/>
      <c r="AB21" s="623"/>
      <c r="AC21" s="623"/>
      <c r="AD21" s="624">
        <v>4414</v>
      </c>
      <c r="AE21" s="624"/>
      <c r="AF21" s="624"/>
      <c r="AG21" s="624"/>
      <c r="AH21" s="624"/>
      <c r="AI21" s="624"/>
      <c r="AJ21" s="624"/>
      <c r="AK21" s="624"/>
      <c r="AL21" s="625">
        <v>0</v>
      </c>
      <c r="AM21" s="626"/>
      <c r="AN21" s="626"/>
      <c r="AO21" s="627"/>
      <c r="AP21" s="617" t="s">
        <v>283</v>
      </c>
      <c r="AQ21" s="633"/>
      <c r="AR21" s="633"/>
      <c r="AS21" s="633"/>
      <c r="AT21" s="633"/>
      <c r="AU21" s="633"/>
      <c r="AV21" s="633"/>
      <c r="AW21" s="633"/>
      <c r="AX21" s="633"/>
      <c r="AY21" s="633"/>
      <c r="AZ21" s="633"/>
      <c r="BA21" s="633"/>
      <c r="BB21" s="633"/>
      <c r="BC21" s="633"/>
      <c r="BD21" s="633"/>
      <c r="BE21" s="633"/>
      <c r="BF21" s="634"/>
      <c r="BG21" s="620">
        <v>1325</v>
      </c>
      <c r="BH21" s="621"/>
      <c r="BI21" s="621"/>
      <c r="BJ21" s="621"/>
      <c r="BK21" s="621"/>
      <c r="BL21" s="621"/>
      <c r="BM21" s="621"/>
      <c r="BN21" s="622"/>
      <c r="BO21" s="623">
        <v>0</v>
      </c>
      <c r="BP21" s="623"/>
      <c r="BQ21" s="623"/>
      <c r="BR21" s="623"/>
      <c r="BS21" s="624" t="s">
        <v>130</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284</v>
      </c>
      <c r="C22" s="639"/>
      <c r="D22" s="639"/>
      <c r="E22" s="639"/>
      <c r="F22" s="639"/>
      <c r="G22" s="639"/>
      <c r="H22" s="639"/>
      <c r="I22" s="639"/>
      <c r="J22" s="639"/>
      <c r="K22" s="639"/>
      <c r="L22" s="639"/>
      <c r="M22" s="639"/>
      <c r="N22" s="639"/>
      <c r="O22" s="639"/>
      <c r="P22" s="639"/>
      <c r="Q22" s="640"/>
      <c r="R22" s="620">
        <v>191049</v>
      </c>
      <c r="S22" s="621"/>
      <c r="T22" s="621"/>
      <c r="U22" s="621"/>
      <c r="V22" s="621"/>
      <c r="W22" s="621"/>
      <c r="X22" s="621"/>
      <c r="Y22" s="622"/>
      <c r="Z22" s="623">
        <v>0.8</v>
      </c>
      <c r="AA22" s="623"/>
      <c r="AB22" s="623"/>
      <c r="AC22" s="623"/>
      <c r="AD22" s="624">
        <v>177056</v>
      </c>
      <c r="AE22" s="624"/>
      <c r="AF22" s="624"/>
      <c r="AG22" s="624"/>
      <c r="AH22" s="624"/>
      <c r="AI22" s="624"/>
      <c r="AJ22" s="624"/>
      <c r="AK22" s="624"/>
      <c r="AL22" s="625">
        <v>1.5</v>
      </c>
      <c r="AM22" s="626"/>
      <c r="AN22" s="626"/>
      <c r="AO22" s="627"/>
      <c r="AP22" s="617" t="s">
        <v>285</v>
      </c>
      <c r="AQ22" s="633"/>
      <c r="AR22" s="633"/>
      <c r="AS22" s="633"/>
      <c r="AT22" s="633"/>
      <c r="AU22" s="633"/>
      <c r="AV22" s="633"/>
      <c r="AW22" s="633"/>
      <c r="AX22" s="633"/>
      <c r="AY22" s="633"/>
      <c r="AZ22" s="633"/>
      <c r="BA22" s="633"/>
      <c r="BB22" s="633"/>
      <c r="BC22" s="633"/>
      <c r="BD22" s="633"/>
      <c r="BE22" s="633"/>
      <c r="BF22" s="634"/>
      <c r="BG22" s="620" t="s">
        <v>130</v>
      </c>
      <c r="BH22" s="621"/>
      <c r="BI22" s="621"/>
      <c r="BJ22" s="621"/>
      <c r="BK22" s="621"/>
      <c r="BL22" s="621"/>
      <c r="BM22" s="621"/>
      <c r="BN22" s="622"/>
      <c r="BO22" s="623" t="s">
        <v>130</v>
      </c>
      <c r="BP22" s="623"/>
      <c r="BQ22" s="623"/>
      <c r="BR22" s="623"/>
      <c r="BS22" s="624" t="s">
        <v>130</v>
      </c>
      <c r="BT22" s="624"/>
      <c r="BU22" s="624"/>
      <c r="BV22" s="624"/>
      <c r="BW22" s="624"/>
      <c r="BX22" s="624"/>
      <c r="BY22" s="624"/>
      <c r="BZ22" s="624"/>
      <c r="CA22" s="624"/>
      <c r="CB22" s="628"/>
      <c r="CD22" s="602" t="s">
        <v>286</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287</v>
      </c>
      <c r="C23" s="618"/>
      <c r="D23" s="618"/>
      <c r="E23" s="618"/>
      <c r="F23" s="618"/>
      <c r="G23" s="618"/>
      <c r="H23" s="618"/>
      <c r="I23" s="618"/>
      <c r="J23" s="618"/>
      <c r="K23" s="618"/>
      <c r="L23" s="618"/>
      <c r="M23" s="618"/>
      <c r="N23" s="618"/>
      <c r="O23" s="618"/>
      <c r="P23" s="618"/>
      <c r="Q23" s="619"/>
      <c r="R23" s="620">
        <v>5116786</v>
      </c>
      <c r="S23" s="621"/>
      <c r="T23" s="621"/>
      <c r="U23" s="621"/>
      <c r="V23" s="621"/>
      <c r="W23" s="621"/>
      <c r="X23" s="621"/>
      <c r="Y23" s="622"/>
      <c r="Z23" s="623">
        <v>21.4</v>
      </c>
      <c r="AA23" s="623"/>
      <c r="AB23" s="623"/>
      <c r="AC23" s="623"/>
      <c r="AD23" s="624">
        <v>4180018</v>
      </c>
      <c r="AE23" s="624"/>
      <c r="AF23" s="624"/>
      <c r="AG23" s="624"/>
      <c r="AH23" s="624"/>
      <c r="AI23" s="624"/>
      <c r="AJ23" s="624"/>
      <c r="AK23" s="624"/>
      <c r="AL23" s="625">
        <v>34.200000000000003</v>
      </c>
      <c r="AM23" s="626"/>
      <c r="AN23" s="626"/>
      <c r="AO23" s="627"/>
      <c r="AP23" s="617" t="s">
        <v>288</v>
      </c>
      <c r="AQ23" s="633"/>
      <c r="AR23" s="633"/>
      <c r="AS23" s="633"/>
      <c r="AT23" s="633"/>
      <c r="AU23" s="633"/>
      <c r="AV23" s="633"/>
      <c r="AW23" s="633"/>
      <c r="AX23" s="633"/>
      <c r="AY23" s="633"/>
      <c r="AZ23" s="633"/>
      <c r="BA23" s="633"/>
      <c r="BB23" s="633"/>
      <c r="BC23" s="633"/>
      <c r="BD23" s="633"/>
      <c r="BE23" s="633"/>
      <c r="BF23" s="634"/>
      <c r="BG23" s="620">
        <v>338235</v>
      </c>
      <c r="BH23" s="621"/>
      <c r="BI23" s="621"/>
      <c r="BJ23" s="621"/>
      <c r="BK23" s="621"/>
      <c r="BL23" s="621"/>
      <c r="BM23" s="621"/>
      <c r="BN23" s="622"/>
      <c r="BO23" s="623">
        <v>5.2</v>
      </c>
      <c r="BP23" s="623"/>
      <c r="BQ23" s="623"/>
      <c r="BR23" s="623"/>
      <c r="BS23" s="624" t="s">
        <v>130</v>
      </c>
      <c r="BT23" s="624"/>
      <c r="BU23" s="624"/>
      <c r="BV23" s="624"/>
      <c r="BW23" s="624"/>
      <c r="BX23" s="624"/>
      <c r="BY23" s="624"/>
      <c r="BZ23" s="624"/>
      <c r="CA23" s="624"/>
      <c r="CB23" s="628"/>
      <c r="CD23" s="602" t="s">
        <v>228</v>
      </c>
      <c r="CE23" s="603"/>
      <c r="CF23" s="603"/>
      <c r="CG23" s="603"/>
      <c r="CH23" s="603"/>
      <c r="CI23" s="603"/>
      <c r="CJ23" s="603"/>
      <c r="CK23" s="603"/>
      <c r="CL23" s="603"/>
      <c r="CM23" s="603"/>
      <c r="CN23" s="603"/>
      <c r="CO23" s="603"/>
      <c r="CP23" s="603"/>
      <c r="CQ23" s="604"/>
      <c r="CR23" s="602" t="s">
        <v>289</v>
      </c>
      <c r="CS23" s="603"/>
      <c r="CT23" s="603"/>
      <c r="CU23" s="603"/>
      <c r="CV23" s="603"/>
      <c r="CW23" s="603"/>
      <c r="CX23" s="603"/>
      <c r="CY23" s="604"/>
      <c r="CZ23" s="602" t="s">
        <v>290</v>
      </c>
      <c r="DA23" s="603"/>
      <c r="DB23" s="603"/>
      <c r="DC23" s="604"/>
      <c r="DD23" s="602" t="s">
        <v>291</v>
      </c>
      <c r="DE23" s="603"/>
      <c r="DF23" s="603"/>
      <c r="DG23" s="603"/>
      <c r="DH23" s="603"/>
      <c r="DI23" s="603"/>
      <c r="DJ23" s="603"/>
      <c r="DK23" s="604"/>
      <c r="DL23" s="647" t="s">
        <v>292</v>
      </c>
      <c r="DM23" s="648"/>
      <c r="DN23" s="648"/>
      <c r="DO23" s="648"/>
      <c r="DP23" s="648"/>
      <c r="DQ23" s="648"/>
      <c r="DR23" s="648"/>
      <c r="DS23" s="648"/>
      <c r="DT23" s="648"/>
      <c r="DU23" s="648"/>
      <c r="DV23" s="649"/>
      <c r="DW23" s="602" t="s">
        <v>293</v>
      </c>
      <c r="DX23" s="603"/>
      <c r="DY23" s="603"/>
      <c r="DZ23" s="603"/>
      <c r="EA23" s="603"/>
      <c r="EB23" s="603"/>
      <c r="EC23" s="604"/>
    </row>
    <row r="24" spans="2:133" ht="11.25" customHeight="1" x14ac:dyDescent="0.15">
      <c r="B24" s="617" t="s">
        <v>294</v>
      </c>
      <c r="C24" s="618"/>
      <c r="D24" s="618"/>
      <c r="E24" s="618"/>
      <c r="F24" s="618"/>
      <c r="G24" s="618"/>
      <c r="H24" s="618"/>
      <c r="I24" s="618"/>
      <c r="J24" s="618"/>
      <c r="K24" s="618"/>
      <c r="L24" s="618"/>
      <c r="M24" s="618"/>
      <c r="N24" s="618"/>
      <c r="O24" s="618"/>
      <c r="P24" s="618"/>
      <c r="Q24" s="619"/>
      <c r="R24" s="620">
        <v>4180018</v>
      </c>
      <c r="S24" s="621"/>
      <c r="T24" s="621"/>
      <c r="U24" s="621"/>
      <c r="V24" s="621"/>
      <c r="W24" s="621"/>
      <c r="X24" s="621"/>
      <c r="Y24" s="622"/>
      <c r="Z24" s="623">
        <v>17.399999999999999</v>
      </c>
      <c r="AA24" s="623"/>
      <c r="AB24" s="623"/>
      <c r="AC24" s="623"/>
      <c r="AD24" s="624">
        <v>4180018</v>
      </c>
      <c r="AE24" s="624"/>
      <c r="AF24" s="624"/>
      <c r="AG24" s="624"/>
      <c r="AH24" s="624"/>
      <c r="AI24" s="624"/>
      <c r="AJ24" s="624"/>
      <c r="AK24" s="624"/>
      <c r="AL24" s="625">
        <v>34.200000000000003</v>
      </c>
      <c r="AM24" s="626"/>
      <c r="AN24" s="626"/>
      <c r="AO24" s="627"/>
      <c r="AP24" s="617" t="s">
        <v>295</v>
      </c>
      <c r="AQ24" s="633"/>
      <c r="AR24" s="633"/>
      <c r="AS24" s="633"/>
      <c r="AT24" s="633"/>
      <c r="AU24" s="633"/>
      <c r="AV24" s="633"/>
      <c r="AW24" s="633"/>
      <c r="AX24" s="633"/>
      <c r="AY24" s="633"/>
      <c r="AZ24" s="633"/>
      <c r="BA24" s="633"/>
      <c r="BB24" s="633"/>
      <c r="BC24" s="633"/>
      <c r="BD24" s="633"/>
      <c r="BE24" s="633"/>
      <c r="BF24" s="634"/>
      <c r="BG24" s="620" t="s">
        <v>130</v>
      </c>
      <c r="BH24" s="621"/>
      <c r="BI24" s="621"/>
      <c r="BJ24" s="621"/>
      <c r="BK24" s="621"/>
      <c r="BL24" s="621"/>
      <c r="BM24" s="621"/>
      <c r="BN24" s="622"/>
      <c r="BO24" s="623" t="s">
        <v>130</v>
      </c>
      <c r="BP24" s="623"/>
      <c r="BQ24" s="623"/>
      <c r="BR24" s="623"/>
      <c r="BS24" s="624" t="s">
        <v>130</v>
      </c>
      <c r="BT24" s="624"/>
      <c r="BU24" s="624"/>
      <c r="BV24" s="624"/>
      <c r="BW24" s="624"/>
      <c r="BX24" s="624"/>
      <c r="BY24" s="624"/>
      <c r="BZ24" s="624"/>
      <c r="CA24" s="624"/>
      <c r="CB24" s="628"/>
      <c r="CD24" s="606" t="s">
        <v>296</v>
      </c>
      <c r="CE24" s="607"/>
      <c r="CF24" s="607"/>
      <c r="CG24" s="607"/>
      <c r="CH24" s="607"/>
      <c r="CI24" s="607"/>
      <c r="CJ24" s="607"/>
      <c r="CK24" s="607"/>
      <c r="CL24" s="607"/>
      <c r="CM24" s="607"/>
      <c r="CN24" s="607"/>
      <c r="CO24" s="607"/>
      <c r="CP24" s="607"/>
      <c r="CQ24" s="608"/>
      <c r="CR24" s="609">
        <v>10090376</v>
      </c>
      <c r="CS24" s="610"/>
      <c r="CT24" s="610"/>
      <c r="CU24" s="610"/>
      <c r="CV24" s="610"/>
      <c r="CW24" s="610"/>
      <c r="CX24" s="610"/>
      <c r="CY24" s="611"/>
      <c r="CZ24" s="614">
        <v>44</v>
      </c>
      <c r="DA24" s="615"/>
      <c r="DB24" s="615"/>
      <c r="DC24" s="631"/>
      <c r="DD24" s="650">
        <v>6344493</v>
      </c>
      <c r="DE24" s="610"/>
      <c r="DF24" s="610"/>
      <c r="DG24" s="610"/>
      <c r="DH24" s="610"/>
      <c r="DI24" s="610"/>
      <c r="DJ24" s="610"/>
      <c r="DK24" s="611"/>
      <c r="DL24" s="650">
        <v>5613299</v>
      </c>
      <c r="DM24" s="610"/>
      <c r="DN24" s="610"/>
      <c r="DO24" s="610"/>
      <c r="DP24" s="610"/>
      <c r="DQ24" s="610"/>
      <c r="DR24" s="610"/>
      <c r="DS24" s="610"/>
      <c r="DT24" s="610"/>
      <c r="DU24" s="610"/>
      <c r="DV24" s="611"/>
      <c r="DW24" s="614">
        <v>43.6</v>
      </c>
      <c r="DX24" s="615"/>
      <c r="DY24" s="615"/>
      <c r="DZ24" s="615"/>
      <c r="EA24" s="615"/>
      <c r="EB24" s="615"/>
      <c r="EC24" s="616"/>
    </row>
    <row r="25" spans="2:133" ht="11.25" customHeight="1" x14ac:dyDescent="0.15">
      <c r="B25" s="617" t="s">
        <v>297</v>
      </c>
      <c r="C25" s="618"/>
      <c r="D25" s="618"/>
      <c r="E25" s="618"/>
      <c r="F25" s="618"/>
      <c r="G25" s="618"/>
      <c r="H25" s="618"/>
      <c r="I25" s="618"/>
      <c r="J25" s="618"/>
      <c r="K25" s="618"/>
      <c r="L25" s="618"/>
      <c r="M25" s="618"/>
      <c r="N25" s="618"/>
      <c r="O25" s="618"/>
      <c r="P25" s="618"/>
      <c r="Q25" s="619"/>
      <c r="R25" s="620">
        <v>936622</v>
      </c>
      <c r="S25" s="621"/>
      <c r="T25" s="621"/>
      <c r="U25" s="621"/>
      <c r="V25" s="621"/>
      <c r="W25" s="621"/>
      <c r="X25" s="621"/>
      <c r="Y25" s="622"/>
      <c r="Z25" s="623">
        <v>3.9</v>
      </c>
      <c r="AA25" s="623"/>
      <c r="AB25" s="623"/>
      <c r="AC25" s="623"/>
      <c r="AD25" s="624" t="s">
        <v>130</v>
      </c>
      <c r="AE25" s="624"/>
      <c r="AF25" s="624"/>
      <c r="AG25" s="624"/>
      <c r="AH25" s="624"/>
      <c r="AI25" s="624"/>
      <c r="AJ25" s="624"/>
      <c r="AK25" s="624"/>
      <c r="AL25" s="625" t="s">
        <v>130</v>
      </c>
      <c r="AM25" s="626"/>
      <c r="AN25" s="626"/>
      <c r="AO25" s="627"/>
      <c r="AP25" s="617" t="s">
        <v>298</v>
      </c>
      <c r="AQ25" s="633"/>
      <c r="AR25" s="633"/>
      <c r="AS25" s="633"/>
      <c r="AT25" s="633"/>
      <c r="AU25" s="633"/>
      <c r="AV25" s="633"/>
      <c r="AW25" s="633"/>
      <c r="AX25" s="633"/>
      <c r="AY25" s="633"/>
      <c r="AZ25" s="633"/>
      <c r="BA25" s="633"/>
      <c r="BB25" s="633"/>
      <c r="BC25" s="633"/>
      <c r="BD25" s="633"/>
      <c r="BE25" s="633"/>
      <c r="BF25" s="634"/>
      <c r="BG25" s="620" t="s">
        <v>130</v>
      </c>
      <c r="BH25" s="621"/>
      <c r="BI25" s="621"/>
      <c r="BJ25" s="621"/>
      <c r="BK25" s="621"/>
      <c r="BL25" s="621"/>
      <c r="BM25" s="621"/>
      <c r="BN25" s="622"/>
      <c r="BO25" s="623" t="s">
        <v>130</v>
      </c>
      <c r="BP25" s="623"/>
      <c r="BQ25" s="623"/>
      <c r="BR25" s="623"/>
      <c r="BS25" s="624" t="s">
        <v>130</v>
      </c>
      <c r="BT25" s="624"/>
      <c r="BU25" s="624"/>
      <c r="BV25" s="624"/>
      <c r="BW25" s="624"/>
      <c r="BX25" s="624"/>
      <c r="BY25" s="624"/>
      <c r="BZ25" s="624"/>
      <c r="CA25" s="624"/>
      <c r="CB25" s="628"/>
      <c r="CD25" s="617" t="s">
        <v>299</v>
      </c>
      <c r="CE25" s="618"/>
      <c r="CF25" s="618"/>
      <c r="CG25" s="618"/>
      <c r="CH25" s="618"/>
      <c r="CI25" s="618"/>
      <c r="CJ25" s="618"/>
      <c r="CK25" s="618"/>
      <c r="CL25" s="618"/>
      <c r="CM25" s="618"/>
      <c r="CN25" s="618"/>
      <c r="CO25" s="618"/>
      <c r="CP25" s="618"/>
      <c r="CQ25" s="619"/>
      <c r="CR25" s="620">
        <v>3913055</v>
      </c>
      <c r="CS25" s="651"/>
      <c r="CT25" s="651"/>
      <c r="CU25" s="651"/>
      <c r="CV25" s="651"/>
      <c r="CW25" s="651"/>
      <c r="CX25" s="651"/>
      <c r="CY25" s="652"/>
      <c r="CZ25" s="625">
        <v>17.100000000000001</v>
      </c>
      <c r="DA25" s="653"/>
      <c r="DB25" s="653"/>
      <c r="DC25" s="655"/>
      <c r="DD25" s="629">
        <v>3250355</v>
      </c>
      <c r="DE25" s="651"/>
      <c r="DF25" s="651"/>
      <c r="DG25" s="651"/>
      <c r="DH25" s="651"/>
      <c r="DI25" s="651"/>
      <c r="DJ25" s="651"/>
      <c r="DK25" s="652"/>
      <c r="DL25" s="629">
        <v>2671570</v>
      </c>
      <c r="DM25" s="651"/>
      <c r="DN25" s="651"/>
      <c r="DO25" s="651"/>
      <c r="DP25" s="651"/>
      <c r="DQ25" s="651"/>
      <c r="DR25" s="651"/>
      <c r="DS25" s="651"/>
      <c r="DT25" s="651"/>
      <c r="DU25" s="651"/>
      <c r="DV25" s="652"/>
      <c r="DW25" s="625">
        <v>20.7</v>
      </c>
      <c r="DX25" s="653"/>
      <c r="DY25" s="653"/>
      <c r="DZ25" s="653"/>
      <c r="EA25" s="653"/>
      <c r="EB25" s="653"/>
      <c r="EC25" s="654"/>
    </row>
    <row r="26" spans="2:133" ht="11.25" customHeight="1" x14ac:dyDescent="0.15">
      <c r="B26" s="617" t="s">
        <v>300</v>
      </c>
      <c r="C26" s="618"/>
      <c r="D26" s="618"/>
      <c r="E26" s="618"/>
      <c r="F26" s="618"/>
      <c r="G26" s="618"/>
      <c r="H26" s="618"/>
      <c r="I26" s="618"/>
      <c r="J26" s="618"/>
      <c r="K26" s="618"/>
      <c r="L26" s="618"/>
      <c r="M26" s="618"/>
      <c r="N26" s="618"/>
      <c r="O26" s="618"/>
      <c r="P26" s="618"/>
      <c r="Q26" s="619"/>
      <c r="R26" s="620">
        <v>146</v>
      </c>
      <c r="S26" s="621"/>
      <c r="T26" s="621"/>
      <c r="U26" s="621"/>
      <c r="V26" s="621"/>
      <c r="W26" s="621"/>
      <c r="X26" s="621"/>
      <c r="Y26" s="622"/>
      <c r="Z26" s="623">
        <v>0</v>
      </c>
      <c r="AA26" s="623"/>
      <c r="AB26" s="623"/>
      <c r="AC26" s="623"/>
      <c r="AD26" s="624" t="s">
        <v>130</v>
      </c>
      <c r="AE26" s="624"/>
      <c r="AF26" s="624"/>
      <c r="AG26" s="624"/>
      <c r="AH26" s="624"/>
      <c r="AI26" s="624"/>
      <c r="AJ26" s="624"/>
      <c r="AK26" s="624"/>
      <c r="AL26" s="625" t="s">
        <v>130</v>
      </c>
      <c r="AM26" s="626"/>
      <c r="AN26" s="626"/>
      <c r="AO26" s="627"/>
      <c r="AP26" s="617" t="s">
        <v>301</v>
      </c>
      <c r="AQ26" s="633"/>
      <c r="AR26" s="633"/>
      <c r="AS26" s="633"/>
      <c r="AT26" s="633"/>
      <c r="AU26" s="633"/>
      <c r="AV26" s="633"/>
      <c r="AW26" s="633"/>
      <c r="AX26" s="633"/>
      <c r="AY26" s="633"/>
      <c r="AZ26" s="633"/>
      <c r="BA26" s="633"/>
      <c r="BB26" s="633"/>
      <c r="BC26" s="633"/>
      <c r="BD26" s="633"/>
      <c r="BE26" s="633"/>
      <c r="BF26" s="634"/>
      <c r="BG26" s="620" t="s">
        <v>130</v>
      </c>
      <c r="BH26" s="621"/>
      <c r="BI26" s="621"/>
      <c r="BJ26" s="621"/>
      <c r="BK26" s="621"/>
      <c r="BL26" s="621"/>
      <c r="BM26" s="621"/>
      <c r="BN26" s="622"/>
      <c r="BO26" s="623" t="s">
        <v>130</v>
      </c>
      <c r="BP26" s="623"/>
      <c r="BQ26" s="623"/>
      <c r="BR26" s="623"/>
      <c r="BS26" s="624" t="s">
        <v>130</v>
      </c>
      <c r="BT26" s="624"/>
      <c r="BU26" s="624"/>
      <c r="BV26" s="624"/>
      <c r="BW26" s="624"/>
      <c r="BX26" s="624"/>
      <c r="BY26" s="624"/>
      <c r="BZ26" s="624"/>
      <c r="CA26" s="624"/>
      <c r="CB26" s="628"/>
      <c r="CD26" s="617" t="s">
        <v>302</v>
      </c>
      <c r="CE26" s="618"/>
      <c r="CF26" s="618"/>
      <c r="CG26" s="618"/>
      <c r="CH26" s="618"/>
      <c r="CI26" s="618"/>
      <c r="CJ26" s="618"/>
      <c r="CK26" s="618"/>
      <c r="CL26" s="618"/>
      <c r="CM26" s="618"/>
      <c r="CN26" s="618"/>
      <c r="CO26" s="618"/>
      <c r="CP26" s="618"/>
      <c r="CQ26" s="619"/>
      <c r="CR26" s="620">
        <v>2088867</v>
      </c>
      <c r="CS26" s="621"/>
      <c r="CT26" s="621"/>
      <c r="CU26" s="621"/>
      <c r="CV26" s="621"/>
      <c r="CW26" s="621"/>
      <c r="CX26" s="621"/>
      <c r="CY26" s="622"/>
      <c r="CZ26" s="625">
        <v>9.1</v>
      </c>
      <c r="DA26" s="653"/>
      <c r="DB26" s="653"/>
      <c r="DC26" s="655"/>
      <c r="DD26" s="629">
        <v>2060596</v>
      </c>
      <c r="DE26" s="621"/>
      <c r="DF26" s="621"/>
      <c r="DG26" s="621"/>
      <c r="DH26" s="621"/>
      <c r="DI26" s="621"/>
      <c r="DJ26" s="621"/>
      <c r="DK26" s="622"/>
      <c r="DL26" s="629" t="s">
        <v>130</v>
      </c>
      <c r="DM26" s="621"/>
      <c r="DN26" s="621"/>
      <c r="DO26" s="621"/>
      <c r="DP26" s="621"/>
      <c r="DQ26" s="621"/>
      <c r="DR26" s="621"/>
      <c r="DS26" s="621"/>
      <c r="DT26" s="621"/>
      <c r="DU26" s="621"/>
      <c r="DV26" s="622"/>
      <c r="DW26" s="625" t="s">
        <v>130</v>
      </c>
      <c r="DX26" s="653"/>
      <c r="DY26" s="653"/>
      <c r="DZ26" s="653"/>
      <c r="EA26" s="653"/>
      <c r="EB26" s="653"/>
      <c r="EC26" s="654"/>
    </row>
    <row r="27" spans="2:133" ht="11.25" customHeight="1" x14ac:dyDescent="0.15">
      <c r="B27" s="617" t="s">
        <v>303</v>
      </c>
      <c r="C27" s="618"/>
      <c r="D27" s="618"/>
      <c r="E27" s="618"/>
      <c r="F27" s="618"/>
      <c r="G27" s="618"/>
      <c r="H27" s="618"/>
      <c r="I27" s="618"/>
      <c r="J27" s="618"/>
      <c r="K27" s="618"/>
      <c r="L27" s="618"/>
      <c r="M27" s="618"/>
      <c r="N27" s="618"/>
      <c r="O27" s="618"/>
      <c r="P27" s="618"/>
      <c r="Q27" s="619"/>
      <c r="R27" s="620">
        <v>13407956</v>
      </c>
      <c r="S27" s="621"/>
      <c r="T27" s="621"/>
      <c r="U27" s="621"/>
      <c r="V27" s="621"/>
      <c r="W27" s="621"/>
      <c r="X27" s="621"/>
      <c r="Y27" s="622"/>
      <c r="Z27" s="623">
        <v>56</v>
      </c>
      <c r="AA27" s="623"/>
      <c r="AB27" s="623"/>
      <c r="AC27" s="623"/>
      <c r="AD27" s="624">
        <v>12118960</v>
      </c>
      <c r="AE27" s="624"/>
      <c r="AF27" s="624"/>
      <c r="AG27" s="624"/>
      <c r="AH27" s="624"/>
      <c r="AI27" s="624"/>
      <c r="AJ27" s="624"/>
      <c r="AK27" s="624"/>
      <c r="AL27" s="625">
        <v>99.300003051757813</v>
      </c>
      <c r="AM27" s="626"/>
      <c r="AN27" s="626"/>
      <c r="AO27" s="627"/>
      <c r="AP27" s="617" t="s">
        <v>304</v>
      </c>
      <c r="AQ27" s="618"/>
      <c r="AR27" s="618"/>
      <c r="AS27" s="618"/>
      <c r="AT27" s="618"/>
      <c r="AU27" s="618"/>
      <c r="AV27" s="618"/>
      <c r="AW27" s="618"/>
      <c r="AX27" s="618"/>
      <c r="AY27" s="618"/>
      <c r="AZ27" s="618"/>
      <c r="BA27" s="618"/>
      <c r="BB27" s="618"/>
      <c r="BC27" s="618"/>
      <c r="BD27" s="618"/>
      <c r="BE27" s="618"/>
      <c r="BF27" s="619"/>
      <c r="BG27" s="620">
        <v>6457166</v>
      </c>
      <c r="BH27" s="621"/>
      <c r="BI27" s="621"/>
      <c r="BJ27" s="621"/>
      <c r="BK27" s="621"/>
      <c r="BL27" s="621"/>
      <c r="BM27" s="621"/>
      <c r="BN27" s="622"/>
      <c r="BO27" s="623">
        <v>100</v>
      </c>
      <c r="BP27" s="623"/>
      <c r="BQ27" s="623"/>
      <c r="BR27" s="623"/>
      <c r="BS27" s="624" t="s">
        <v>130</v>
      </c>
      <c r="BT27" s="624"/>
      <c r="BU27" s="624"/>
      <c r="BV27" s="624"/>
      <c r="BW27" s="624"/>
      <c r="BX27" s="624"/>
      <c r="BY27" s="624"/>
      <c r="BZ27" s="624"/>
      <c r="CA27" s="624"/>
      <c r="CB27" s="628"/>
      <c r="CD27" s="617" t="s">
        <v>305</v>
      </c>
      <c r="CE27" s="618"/>
      <c r="CF27" s="618"/>
      <c r="CG27" s="618"/>
      <c r="CH27" s="618"/>
      <c r="CI27" s="618"/>
      <c r="CJ27" s="618"/>
      <c r="CK27" s="618"/>
      <c r="CL27" s="618"/>
      <c r="CM27" s="618"/>
      <c r="CN27" s="618"/>
      <c r="CO27" s="618"/>
      <c r="CP27" s="618"/>
      <c r="CQ27" s="619"/>
      <c r="CR27" s="620">
        <v>4254707</v>
      </c>
      <c r="CS27" s="651"/>
      <c r="CT27" s="651"/>
      <c r="CU27" s="651"/>
      <c r="CV27" s="651"/>
      <c r="CW27" s="651"/>
      <c r="CX27" s="651"/>
      <c r="CY27" s="652"/>
      <c r="CZ27" s="625">
        <v>18.5</v>
      </c>
      <c r="DA27" s="653"/>
      <c r="DB27" s="653"/>
      <c r="DC27" s="655"/>
      <c r="DD27" s="629">
        <v>1204194</v>
      </c>
      <c r="DE27" s="651"/>
      <c r="DF27" s="651"/>
      <c r="DG27" s="651"/>
      <c r="DH27" s="651"/>
      <c r="DI27" s="651"/>
      <c r="DJ27" s="651"/>
      <c r="DK27" s="652"/>
      <c r="DL27" s="629">
        <v>1051785</v>
      </c>
      <c r="DM27" s="651"/>
      <c r="DN27" s="651"/>
      <c r="DO27" s="651"/>
      <c r="DP27" s="651"/>
      <c r="DQ27" s="651"/>
      <c r="DR27" s="651"/>
      <c r="DS27" s="651"/>
      <c r="DT27" s="651"/>
      <c r="DU27" s="651"/>
      <c r="DV27" s="652"/>
      <c r="DW27" s="625">
        <v>8.1999999999999993</v>
      </c>
      <c r="DX27" s="653"/>
      <c r="DY27" s="653"/>
      <c r="DZ27" s="653"/>
      <c r="EA27" s="653"/>
      <c r="EB27" s="653"/>
      <c r="EC27" s="654"/>
    </row>
    <row r="28" spans="2:133" ht="11.25" customHeight="1" x14ac:dyDescent="0.15">
      <c r="B28" s="617" t="s">
        <v>306</v>
      </c>
      <c r="C28" s="618"/>
      <c r="D28" s="618"/>
      <c r="E28" s="618"/>
      <c r="F28" s="618"/>
      <c r="G28" s="618"/>
      <c r="H28" s="618"/>
      <c r="I28" s="618"/>
      <c r="J28" s="618"/>
      <c r="K28" s="618"/>
      <c r="L28" s="618"/>
      <c r="M28" s="618"/>
      <c r="N28" s="618"/>
      <c r="O28" s="618"/>
      <c r="P28" s="618"/>
      <c r="Q28" s="619"/>
      <c r="R28" s="620">
        <v>9113</v>
      </c>
      <c r="S28" s="621"/>
      <c r="T28" s="621"/>
      <c r="U28" s="621"/>
      <c r="V28" s="621"/>
      <c r="W28" s="621"/>
      <c r="X28" s="621"/>
      <c r="Y28" s="622"/>
      <c r="Z28" s="623">
        <v>0</v>
      </c>
      <c r="AA28" s="623"/>
      <c r="AB28" s="623"/>
      <c r="AC28" s="623"/>
      <c r="AD28" s="624">
        <v>9113</v>
      </c>
      <c r="AE28" s="624"/>
      <c r="AF28" s="624"/>
      <c r="AG28" s="624"/>
      <c r="AH28" s="624"/>
      <c r="AI28" s="624"/>
      <c r="AJ28" s="624"/>
      <c r="AK28" s="624"/>
      <c r="AL28" s="625">
        <v>0.1</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307</v>
      </c>
      <c r="CE28" s="618"/>
      <c r="CF28" s="618"/>
      <c r="CG28" s="618"/>
      <c r="CH28" s="618"/>
      <c r="CI28" s="618"/>
      <c r="CJ28" s="618"/>
      <c r="CK28" s="618"/>
      <c r="CL28" s="618"/>
      <c r="CM28" s="618"/>
      <c r="CN28" s="618"/>
      <c r="CO28" s="618"/>
      <c r="CP28" s="618"/>
      <c r="CQ28" s="619"/>
      <c r="CR28" s="620">
        <v>1922614</v>
      </c>
      <c r="CS28" s="621"/>
      <c r="CT28" s="621"/>
      <c r="CU28" s="621"/>
      <c r="CV28" s="621"/>
      <c r="CW28" s="621"/>
      <c r="CX28" s="621"/>
      <c r="CY28" s="622"/>
      <c r="CZ28" s="625">
        <v>8.4</v>
      </c>
      <c r="DA28" s="653"/>
      <c r="DB28" s="653"/>
      <c r="DC28" s="655"/>
      <c r="DD28" s="629">
        <v>1889944</v>
      </c>
      <c r="DE28" s="621"/>
      <c r="DF28" s="621"/>
      <c r="DG28" s="621"/>
      <c r="DH28" s="621"/>
      <c r="DI28" s="621"/>
      <c r="DJ28" s="621"/>
      <c r="DK28" s="622"/>
      <c r="DL28" s="629">
        <v>1889944</v>
      </c>
      <c r="DM28" s="621"/>
      <c r="DN28" s="621"/>
      <c r="DO28" s="621"/>
      <c r="DP28" s="621"/>
      <c r="DQ28" s="621"/>
      <c r="DR28" s="621"/>
      <c r="DS28" s="621"/>
      <c r="DT28" s="621"/>
      <c r="DU28" s="621"/>
      <c r="DV28" s="622"/>
      <c r="DW28" s="625">
        <v>14.7</v>
      </c>
      <c r="DX28" s="653"/>
      <c r="DY28" s="653"/>
      <c r="DZ28" s="653"/>
      <c r="EA28" s="653"/>
      <c r="EB28" s="653"/>
      <c r="EC28" s="654"/>
    </row>
    <row r="29" spans="2:133" ht="11.25" customHeight="1" x14ac:dyDescent="0.15">
      <c r="B29" s="617" t="s">
        <v>308</v>
      </c>
      <c r="C29" s="618"/>
      <c r="D29" s="618"/>
      <c r="E29" s="618"/>
      <c r="F29" s="618"/>
      <c r="G29" s="618"/>
      <c r="H29" s="618"/>
      <c r="I29" s="618"/>
      <c r="J29" s="618"/>
      <c r="K29" s="618"/>
      <c r="L29" s="618"/>
      <c r="M29" s="618"/>
      <c r="N29" s="618"/>
      <c r="O29" s="618"/>
      <c r="P29" s="618"/>
      <c r="Q29" s="619"/>
      <c r="R29" s="620">
        <v>68893</v>
      </c>
      <c r="S29" s="621"/>
      <c r="T29" s="621"/>
      <c r="U29" s="621"/>
      <c r="V29" s="621"/>
      <c r="W29" s="621"/>
      <c r="X29" s="621"/>
      <c r="Y29" s="622"/>
      <c r="Z29" s="623">
        <v>0.3</v>
      </c>
      <c r="AA29" s="623"/>
      <c r="AB29" s="623"/>
      <c r="AC29" s="623"/>
      <c r="AD29" s="624" t="s">
        <v>130</v>
      </c>
      <c r="AE29" s="624"/>
      <c r="AF29" s="624"/>
      <c r="AG29" s="624"/>
      <c r="AH29" s="624"/>
      <c r="AI29" s="624"/>
      <c r="AJ29" s="624"/>
      <c r="AK29" s="624"/>
      <c r="AL29" s="625" t="s">
        <v>130</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309</v>
      </c>
      <c r="CE29" s="659"/>
      <c r="CF29" s="617" t="s">
        <v>70</v>
      </c>
      <c r="CG29" s="618"/>
      <c r="CH29" s="618"/>
      <c r="CI29" s="618"/>
      <c r="CJ29" s="618"/>
      <c r="CK29" s="618"/>
      <c r="CL29" s="618"/>
      <c r="CM29" s="618"/>
      <c r="CN29" s="618"/>
      <c r="CO29" s="618"/>
      <c r="CP29" s="618"/>
      <c r="CQ29" s="619"/>
      <c r="CR29" s="620">
        <v>1920633</v>
      </c>
      <c r="CS29" s="651"/>
      <c r="CT29" s="651"/>
      <c r="CU29" s="651"/>
      <c r="CV29" s="651"/>
      <c r="CW29" s="651"/>
      <c r="CX29" s="651"/>
      <c r="CY29" s="652"/>
      <c r="CZ29" s="625">
        <v>8.4</v>
      </c>
      <c r="DA29" s="653"/>
      <c r="DB29" s="653"/>
      <c r="DC29" s="655"/>
      <c r="DD29" s="629">
        <v>1887963</v>
      </c>
      <c r="DE29" s="651"/>
      <c r="DF29" s="651"/>
      <c r="DG29" s="651"/>
      <c r="DH29" s="651"/>
      <c r="DI29" s="651"/>
      <c r="DJ29" s="651"/>
      <c r="DK29" s="652"/>
      <c r="DL29" s="629">
        <v>1887963</v>
      </c>
      <c r="DM29" s="651"/>
      <c r="DN29" s="651"/>
      <c r="DO29" s="651"/>
      <c r="DP29" s="651"/>
      <c r="DQ29" s="651"/>
      <c r="DR29" s="651"/>
      <c r="DS29" s="651"/>
      <c r="DT29" s="651"/>
      <c r="DU29" s="651"/>
      <c r="DV29" s="652"/>
      <c r="DW29" s="625">
        <v>14.7</v>
      </c>
      <c r="DX29" s="653"/>
      <c r="DY29" s="653"/>
      <c r="DZ29" s="653"/>
      <c r="EA29" s="653"/>
      <c r="EB29" s="653"/>
      <c r="EC29" s="654"/>
    </row>
    <row r="30" spans="2:133" ht="11.25" customHeight="1" x14ac:dyDescent="0.15">
      <c r="B30" s="617" t="s">
        <v>310</v>
      </c>
      <c r="C30" s="618"/>
      <c r="D30" s="618"/>
      <c r="E30" s="618"/>
      <c r="F30" s="618"/>
      <c r="G30" s="618"/>
      <c r="H30" s="618"/>
      <c r="I30" s="618"/>
      <c r="J30" s="618"/>
      <c r="K30" s="618"/>
      <c r="L30" s="618"/>
      <c r="M30" s="618"/>
      <c r="N30" s="618"/>
      <c r="O30" s="618"/>
      <c r="P30" s="618"/>
      <c r="Q30" s="619"/>
      <c r="R30" s="620">
        <v>385781</v>
      </c>
      <c r="S30" s="621"/>
      <c r="T30" s="621"/>
      <c r="U30" s="621"/>
      <c r="V30" s="621"/>
      <c r="W30" s="621"/>
      <c r="X30" s="621"/>
      <c r="Y30" s="622"/>
      <c r="Z30" s="623">
        <v>1.6</v>
      </c>
      <c r="AA30" s="623"/>
      <c r="AB30" s="623"/>
      <c r="AC30" s="623"/>
      <c r="AD30" s="624">
        <v>60973</v>
      </c>
      <c r="AE30" s="624"/>
      <c r="AF30" s="624"/>
      <c r="AG30" s="624"/>
      <c r="AH30" s="624"/>
      <c r="AI30" s="624"/>
      <c r="AJ30" s="624"/>
      <c r="AK30" s="624"/>
      <c r="AL30" s="625">
        <v>0.5</v>
      </c>
      <c r="AM30" s="626"/>
      <c r="AN30" s="626"/>
      <c r="AO30" s="627"/>
      <c r="AP30" s="602" t="s">
        <v>228</v>
      </c>
      <c r="AQ30" s="603"/>
      <c r="AR30" s="603"/>
      <c r="AS30" s="603"/>
      <c r="AT30" s="603"/>
      <c r="AU30" s="603"/>
      <c r="AV30" s="603"/>
      <c r="AW30" s="603"/>
      <c r="AX30" s="603"/>
      <c r="AY30" s="603"/>
      <c r="AZ30" s="603"/>
      <c r="BA30" s="603"/>
      <c r="BB30" s="603"/>
      <c r="BC30" s="603"/>
      <c r="BD30" s="603"/>
      <c r="BE30" s="603"/>
      <c r="BF30" s="604"/>
      <c r="BG30" s="602" t="s">
        <v>311</v>
      </c>
      <c r="BH30" s="656"/>
      <c r="BI30" s="656"/>
      <c r="BJ30" s="656"/>
      <c r="BK30" s="656"/>
      <c r="BL30" s="656"/>
      <c r="BM30" s="656"/>
      <c r="BN30" s="656"/>
      <c r="BO30" s="656"/>
      <c r="BP30" s="656"/>
      <c r="BQ30" s="657"/>
      <c r="BR30" s="602" t="s">
        <v>312</v>
      </c>
      <c r="BS30" s="656"/>
      <c r="BT30" s="656"/>
      <c r="BU30" s="656"/>
      <c r="BV30" s="656"/>
      <c r="BW30" s="656"/>
      <c r="BX30" s="656"/>
      <c r="BY30" s="656"/>
      <c r="BZ30" s="656"/>
      <c r="CA30" s="656"/>
      <c r="CB30" s="657"/>
      <c r="CD30" s="660"/>
      <c r="CE30" s="661"/>
      <c r="CF30" s="617" t="s">
        <v>313</v>
      </c>
      <c r="CG30" s="618"/>
      <c r="CH30" s="618"/>
      <c r="CI30" s="618"/>
      <c r="CJ30" s="618"/>
      <c r="CK30" s="618"/>
      <c r="CL30" s="618"/>
      <c r="CM30" s="618"/>
      <c r="CN30" s="618"/>
      <c r="CO30" s="618"/>
      <c r="CP30" s="618"/>
      <c r="CQ30" s="619"/>
      <c r="CR30" s="620">
        <v>1842238</v>
      </c>
      <c r="CS30" s="621"/>
      <c r="CT30" s="621"/>
      <c r="CU30" s="621"/>
      <c r="CV30" s="621"/>
      <c r="CW30" s="621"/>
      <c r="CX30" s="621"/>
      <c r="CY30" s="622"/>
      <c r="CZ30" s="625">
        <v>8</v>
      </c>
      <c r="DA30" s="653"/>
      <c r="DB30" s="653"/>
      <c r="DC30" s="655"/>
      <c r="DD30" s="629">
        <v>1811534</v>
      </c>
      <c r="DE30" s="621"/>
      <c r="DF30" s="621"/>
      <c r="DG30" s="621"/>
      <c r="DH30" s="621"/>
      <c r="DI30" s="621"/>
      <c r="DJ30" s="621"/>
      <c r="DK30" s="622"/>
      <c r="DL30" s="629">
        <v>1811534</v>
      </c>
      <c r="DM30" s="621"/>
      <c r="DN30" s="621"/>
      <c r="DO30" s="621"/>
      <c r="DP30" s="621"/>
      <c r="DQ30" s="621"/>
      <c r="DR30" s="621"/>
      <c r="DS30" s="621"/>
      <c r="DT30" s="621"/>
      <c r="DU30" s="621"/>
      <c r="DV30" s="622"/>
      <c r="DW30" s="625">
        <v>14.1</v>
      </c>
      <c r="DX30" s="653"/>
      <c r="DY30" s="653"/>
      <c r="DZ30" s="653"/>
      <c r="EA30" s="653"/>
      <c r="EB30" s="653"/>
      <c r="EC30" s="654"/>
    </row>
    <row r="31" spans="2:133" ht="11.25" customHeight="1" x14ac:dyDescent="0.15">
      <c r="B31" s="617" t="s">
        <v>314</v>
      </c>
      <c r="C31" s="618"/>
      <c r="D31" s="618"/>
      <c r="E31" s="618"/>
      <c r="F31" s="618"/>
      <c r="G31" s="618"/>
      <c r="H31" s="618"/>
      <c r="I31" s="618"/>
      <c r="J31" s="618"/>
      <c r="K31" s="618"/>
      <c r="L31" s="618"/>
      <c r="M31" s="618"/>
      <c r="N31" s="618"/>
      <c r="O31" s="618"/>
      <c r="P31" s="618"/>
      <c r="Q31" s="619"/>
      <c r="R31" s="620">
        <v>101535</v>
      </c>
      <c r="S31" s="621"/>
      <c r="T31" s="621"/>
      <c r="U31" s="621"/>
      <c r="V31" s="621"/>
      <c r="W31" s="621"/>
      <c r="X31" s="621"/>
      <c r="Y31" s="622"/>
      <c r="Z31" s="623">
        <v>0.4</v>
      </c>
      <c r="AA31" s="623"/>
      <c r="AB31" s="623"/>
      <c r="AC31" s="623"/>
      <c r="AD31" s="624" t="s">
        <v>130</v>
      </c>
      <c r="AE31" s="624"/>
      <c r="AF31" s="624"/>
      <c r="AG31" s="624"/>
      <c r="AH31" s="624"/>
      <c r="AI31" s="624"/>
      <c r="AJ31" s="624"/>
      <c r="AK31" s="624"/>
      <c r="AL31" s="625" t="s">
        <v>130</v>
      </c>
      <c r="AM31" s="626"/>
      <c r="AN31" s="626"/>
      <c r="AO31" s="627"/>
      <c r="AP31" s="664" t="s">
        <v>315</v>
      </c>
      <c r="AQ31" s="665"/>
      <c r="AR31" s="665"/>
      <c r="AS31" s="665"/>
      <c r="AT31" s="670" t="s">
        <v>316</v>
      </c>
      <c r="AU31" s="355"/>
      <c r="AV31" s="355"/>
      <c r="AW31" s="355"/>
      <c r="AX31" s="606" t="s">
        <v>193</v>
      </c>
      <c r="AY31" s="607"/>
      <c r="AZ31" s="607"/>
      <c r="BA31" s="607"/>
      <c r="BB31" s="607"/>
      <c r="BC31" s="607"/>
      <c r="BD31" s="607"/>
      <c r="BE31" s="607"/>
      <c r="BF31" s="608"/>
      <c r="BG31" s="673">
        <v>99.2</v>
      </c>
      <c r="BH31" s="674"/>
      <c r="BI31" s="674"/>
      <c r="BJ31" s="674"/>
      <c r="BK31" s="674"/>
      <c r="BL31" s="674"/>
      <c r="BM31" s="615">
        <v>98.3</v>
      </c>
      <c r="BN31" s="674"/>
      <c r="BO31" s="674"/>
      <c r="BP31" s="674"/>
      <c r="BQ31" s="675"/>
      <c r="BR31" s="673">
        <v>99</v>
      </c>
      <c r="BS31" s="674"/>
      <c r="BT31" s="674"/>
      <c r="BU31" s="674"/>
      <c r="BV31" s="674"/>
      <c r="BW31" s="674"/>
      <c r="BX31" s="615">
        <v>98.1</v>
      </c>
      <c r="BY31" s="674"/>
      <c r="BZ31" s="674"/>
      <c r="CA31" s="674"/>
      <c r="CB31" s="675"/>
      <c r="CD31" s="660"/>
      <c r="CE31" s="661"/>
      <c r="CF31" s="617" t="s">
        <v>317</v>
      </c>
      <c r="CG31" s="618"/>
      <c r="CH31" s="618"/>
      <c r="CI31" s="618"/>
      <c r="CJ31" s="618"/>
      <c r="CK31" s="618"/>
      <c r="CL31" s="618"/>
      <c r="CM31" s="618"/>
      <c r="CN31" s="618"/>
      <c r="CO31" s="618"/>
      <c r="CP31" s="618"/>
      <c r="CQ31" s="619"/>
      <c r="CR31" s="620">
        <v>78395</v>
      </c>
      <c r="CS31" s="651"/>
      <c r="CT31" s="651"/>
      <c r="CU31" s="651"/>
      <c r="CV31" s="651"/>
      <c r="CW31" s="651"/>
      <c r="CX31" s="651"/>
      <c r="CY31" s="652"/>
      <c r="CZ31" s="625">
        <v>0.3</v>
      </c>
      <c r="DA31" s="653"/>
      <c r="DB31" s="653"/>
      <c r="DC31" s="655"/>
      <c r="DD31" s="629">
        <v>76429</v>
      </c>
      <c r="DE31" s="651"/>
      <c r="DF31" s="651"/>
      <c r="DG31" s="651"/>
      <c r="DH31" s="651"/>
      <c r="DI31" s="651"/>
      <c r="DJ31" s="651"/>
      <c r="DK31" s="652"/>
      <c r="DL31" s="629">
        <v>76429</v>
      </c>
      <c r="DM31" s="651"/>
      <c r="DN31" s="651"/>
      <c r="DO31" s="651"/>
      <c r="DP31" s="651"/>
      <c r="DQ31" s="651"/>
      <c r="DR31" s="651"/>
      <c r="DS31" s="651"/>
      <c r="DT31" s="651"/>
      <c r="DU31" s="651"/>
      <c r="DV31" s="652"/>
      <c r="DW31" s="625">
        <v>0.6</v>
      </c>
      <c r="DX31" s="653"/>
      <c r="DY31" s="653"/>
      <c r="DZ31" s="653"/>
      <c r="EA31" s="653"/>
      <c r="EB31" s="653"/>
      <c r="EC31" s="654"/>
    </row>
    <row r="32" spans="2:133" ht="11.25" customHeight="1" x14ac:dyDescent="0.15">
      <c r="B32" s="617" t="s">
        <v>318</v>
      </c>
      <c r="C32" s="618"/>
      <c r="D32" s="618"/>
      <c r="E32" s="618"/>
      <c r="F32" s="618"/>
      <c r="G32" s="618"/>
      <c r="H32" s="618"/>
      <c r="I32" s="618"/>
      <c r="J32" s="618"/>
      <c r="K32" s="618"/>
      <c r="L32" s="618"/>
      <c r="M32" s="618"/>
      <c r="N32" s="618"/>
      <c r="O32" s="618"/>
      <c r="P32" s="618"/>
      <c r="Q32" s="619"/>
      <c r="R32" s="620">
        <v>4265870</v>
      </c>
      <c r="S32" s="621"/>
      <c r="T32" s="621"/>
      <c r="U32" s="621"/>
      <c r="V32" s="621"/>
      <c r="W32" s="621"/>
      <c r="X32" s="621"/>
      <c r="Y32" s="622"/>
      <c r="Z32" s="623">
        <v>17.8</v>
      </c>
      <c r="AA32" s="623"/>
      <c r="AB32" s="623"/>
      <c r="AC32" s="623"/>
      <c r="AD32" s="624" t="s">
        <v>130</v>
      </c>
      <c r="AE32" s="624"/>
      <c r="AF32" s="624"/>
      <c r="AG32" s="624"/>
      <c r="AH32" s="624"/>
      <c r="AI32" s="624"/>
      <c r="AJ32" s="624"/>
      <c r="AK32" s="624"/>
      <c r="AL32" s="625" t="s">
        <v>130</v>
      </c>
      <c r="AM32" s="626"/>
      <c r="AN32" s="626"/>
      <c r="AO32" s="627"/>
      <c r="AP32" s="666"/>
      <c r="AQ32" s="667"/>
      <c r="AR32" s="667"/>
      <c r="AS32" s="667"/>
      <c r="AT32" s="671"/>
      <c r="AU32" s="211" t="s">
        <v>319</v>
      </c>
      <c r="AX32" s="617" t="s">
        <v>320</v>
      </c>
      <c r="AY32" s="618"/>
      <c r="AZ32" s="618"/>
      <c r="BA32" s="618"/>
      <c r="BB32" s="618"/>
      <c r="BC32" s="618"/>
      <c r="BD32" s="618"/>
      <c r="BE32" s="618"/>
      <c r="BF32" s="619"/>
      <c r="BG32" s="676">
        <v>99.2</v>
      </c>
      <c r="BH32" s="651"/>
      <c r="BI32" s="651"/>
      <c r="BJ32" s="651"/>
      <c r="BK32" s="651"/>
      <c r="BL32" s="651"/>
      <c r="BM32" s="626">
        <v>98.2</v>
      </c>
      <c r="BN32" s="651"/>
      <c r="BO32" s="651"/>
      <c r="BP32" s="651"/>
      <c r="BQ32" s="677"/>
      <c r="BR32" s="676">
        <v>99</v>
      </c>
      <c r="BS32" s="651"/>
      <c r="BT32" s="651"/>
      <c r="BU32" s="651"/>
      <c r="BV32" s="651"/>
      <c r="BW32" s="651"/>
      <c r="BX32" s="626">
        <v>98</v>
      </c>
      <c r="BY32" s="651"/>
      <c r="BZ32" s="651"/>
      <c r="CA32" s="651"/>
      <c r="CB32" s="677"/>
      <c r="CD32" s="662"/>
      <c r="CE32" s="663"/>
      <c r="CF32" s="617" t="s">
        <v>321</v>
      </c>
      <c r="CG32" s="618"/>
      <c r="CH32" s="618"/>
      <c r="CI32" s="618"/>
      <c r="CJ32" s="618"/>
      <c r="CK32" s="618"/>
      <c r="CL32" s="618"/>
      <c r="CM32" s="618"/>
      <c r="CN32" s="618"/>
      <c r="CO32" s="618"/>
      <c r="CP32" s="618"/>
      <c r="CQ32" s="619"/>
      <c r="CR32" s="620">
        <v>1981</v>
      </c>
      <c r="CS32" s="621"/>
      <c r="CT32" s="621"/>
      <c r="CU32" s="621"/>
      <c r="CV32" s="621"/>
      <c r="CW32" s="621"/>
      <c r="CX32" s="621"/>
      <c r="CY32" s="622"/>
      <c r="CZ32" s="625">
        <v>0</v>
      </c>
      <c r="DA32" s="653"/>
      <c r="DB32" s="653"/>
      <c r="DC32" s="655"/>
      <c r="DD32" s="629">
        <v>1981</v>
      </c>
      <c r="DE32" s="621"/>
      <c r="DF32" s="621"/>
      <c r="DG32" s="621"/>
      <c r="DH32" s="621"/>
      <c r="DI32" s="621"/>
      <c r="DJ32" s="621"/>
      <c r="DK32" s="622"/>
      <c r="DL32" s="629">
        <v>1981</v>
      </c>
      <c r="DM32" s="621"/>
      <c r="DN32" s="621"/>
      <c r="DO32" s="621"/>
      <c r="DP32" s="621"/>
      <c r="DQ32" s="621"/>
      <c r="DR32" s="621"/>
      <c r="DS32" s="621"/>
      <c r="DT32" s="621"/>
      <c r="DU32" s="621"/>
      <c r="DV32" s="622"/>
      <c r="DW32" s="625">
        <v>0</v>
      </c>
      <c r="DX32" s="653"/>
      <c r="DY32" s="653"/>
      <c r="DZ32" s="653"/>
      <c r="EA32" s="653"/>
      <c r="EB32" s="653"/>
      <c r="EC32" s="654"/>
    </row>
    <row r="33" spans="2:133" ht="11.25" customHeight="1" x14ac:dyDescent="0.15">
      <c r="B33" s="638" t="s">
        <v>322</v>
      </c>
      <c r="C33" s="639"/>
      <c r="D33" s="639"/>
      <c r="E33" s="639"/>
      <c r="F33" s="639"/>
      <c r="G33" s="639"/>
      <c r="H33" s="639"/>
      <c r="I33" s="639"/>
      <c r="J33" s="639"/>
      <c r="K33" s="639"/>
      <c r="L33" s="639"/>
      <c r="M33" s="639"/>
      <c r="N33" s="639"/>
      <c r="O33" s="639"/>
      <c r="P33" s="639"/>
      <c r="Q33" s="640"/>
      <c r="R33" s="620" t="s">
        <v>130</v>
      </c>
      <c r="S33" s="621"/>
      <c r="T33" s="621"/>
      <c r="U33" s="621"/>
      <c r="V33" s="621"/>
      <c r="W33" s="621"/>
      <c r="X33" s="621"/>
      <c r="Y33" s="622"/>
      <c r="Z33" s="623" t="s">
        <v>130</v>
      </c>
      <c r="AA33" s="623"/>
      <c r="AB33" s="623"/>
      <c r="AC33" s="623"/>
      <c r="AD33" s="624" t="s">
        <v>130</v>
      </c>
      <c r="AE33" s="624"/>
      <c r="AF33" s="624"/>
      <c r="AG33" s="624"/>
      <c r="AH33" s="624"/>
      <c r="AI33" s="624"/>
      <c r="AJ33" s="624"/>
      <c r="AK33" s="624"/>
      <c r="AL33" s="625" t="s">
        <v>130</v>
      </c>
      <c r="AM33" s="626"/>
      <c r="AN33" s="626"/>
      <c r="AO33" s="627"/>
      <c r="AP33" s="668"/>
      <c r="AQ33" s="669"/>
      <c r="AR33" s="669"/>
      <c r="AS33" s="669"/>
      <c r="AT33" s="672"/>
      <c r="AU33" s="356"/>
      <c r="AV33" s="356"/>
      <c r="AW33" s="356"/>
      <c r="AX33" s="641" t="s">
        <v>323</v>
      </c>
      <c r="AY33" s="642"/>
      <c r="AZ33" s="642"/>
      <c r="BA33" s="642"/>
      <c r="BB33" s="642"/>
      <c r="BC33" s="642"/>
      <c r="BD33" s="642"/>
      <c r="BE33" s="642"/>
      <c r="BF33" s="643"/>
      <c r="BG33" s="678">
        <v>99.2</v>
      </c>
      <c r="BH33" s="679"/>
      <c r="BI33" s="679"/>
      <c r="BJ33" s="679"/>
      <c r="BK33" s="679"/>
      <c r="BL33" s="679"/>
      <c r="BM33" s="680">
        <v>98.4</v>
      </c>
      <c r="BN33" s="679"/>
      <c r="BO33" s="679"/>
      <c r="BP33" s="679"/>
      <c r="BQ33" s="681"/>
      <c r="BR33" s="678">
        <v>98.9</v>
      </c>
      <c r="BS33" s="679"/>
      <c r="BT33" s="679"/>
      <c r="BU33" s="679"/>
      <c r="BV33" s="679"/>
      <c r="BW33" s="679"/>
      <c r="BX33" s="680">
        <v>98.2</v>
      </c>
      <c r="BY33" s="679"/>
      <c r="BZ33" s="679"/>
      <c r="CA33" s="679"/>
      <c r="CB33" s="681"/>
      <c r="CD33" s="617" t="s">
        <v>324</v>
      </c>
      <c r="CE33" s="618"/>
      <c r="CF33" s="618"/>
      <c r="CG33" s="618"/>
      <c r="CH33" s="618"/>
      <c r="CI33" s="618"/>
      <c r="CJ33" s="618"/>
      <c r="CK33" s="618"/>
      <c r="CL33" s="618"/>
      <c r="CM33" s="618"/>
      <c r="CN33" s="618"/>
      <c r="CO33" s="618"/>
      <c r="CP33" s="618"/>
      <c r="CQ33" s="619"/>
      <c r="CR33" s="620">
        <v>9992253</v>
      </c>
      <c r="CS33" s="651"/>
      <c r="CT33" s="651"/>
      <c r="CU33" s="651"/>
      <c r="CV33" s="651"/>
      <c r="CW33" s="651"/>
      <c r="CX33" s="651"/>
      <c r="CY33" s="652"/>
      <c r="CZ33" s="625">
        <v>43.6</v>
      </c>
      <c r="DA33" s="653"/>
      <c r="DB33" s="653"/>
      <c r="DC33" s="655"/>
      <c r="DD33" s="629">
        <v>7472525</v>
      </c>
      <c r="DE33" s="651"/>
      <c r="DF33" s="651"/>
      <c r="DG33" s="651"/>
      <c r="DH33" s="651"/>
      <c r="DI33" s="651"/>
      <c r="DJ33" s="651"/>
      <c r="DK33" s="652"/>
      <c r="DL33" s="629">
        <v>5150629</v>
      </c>
      <c r="DM33" s="651"/>
      <c r="DN33" s="651"/>
      <c r="DO33" s="651"/>
      <c r="DP33" s="651"/>
      <c r="DQ33" s="651"/>
      <c r="DR33" s="651"/>
      <c r="DS33" s="651"/>
      <c r="DT33" s="651"/>
      <c r="DU33" s="651"/>
      <c r="DV33" s="652"/>
      <c r="DW33" s="625">
        <v>40</v>
      </c>
      <c r="DX33" s="653"/>
      <c r="DY33" s="653"/>
      <c r="DZ33" s="653"/>
      <c r="EA33" s="653"/>
      <c r="EB33" s="653"/>
      <c r="EC33" s="654"/>
    </row>
    <row r="34" spans="2:133" ht="11.25" customHeight="1" x14ac:dyDescent="0.15">
      <c r="B34" s="617" t="s">
        <v>325</v>
      </c>
      <c r="C34" s="618"/>
      <c r="D34" s="618"/>
      <c r="E34" s="618"/>
      <c r="F34" s="618"/>
      <c r="G34" s="618"/>
      <c r="H34" s="618"/>
      <c r="I34" s="618"/>
      <c r="J34" s="618"/>
      <c r="K34" s="618"/>
      <c r="L34" s="618"/>
      <c r="M34" s="618"/>
      <c r="N34" s="618"/>
      <c r="O34" s="618"/>
      <c r="P34" s="618"/>
      <c r="Q34" s="619"/>
      <c r="R34" s="620">
        <v>1109008</v>
      </c>
      <c r="S34" s="621"/>
      <c r="T34" s="621"/>
      <c r="U34" s="621"/>
      <c r="V34" s="621"/>
      <c r="W34" s="621"/>
      <c r="X34" s="621"/>
      <c r="Y34" s="622"/>
      <c r="Z34" s="623">
        <v>4.5999999999999996</v>
      </c>
      <c r="AA34" s="623"/>
      <c r="AB34" s="623"/>
      <c r="AC34" s="623"/>
      <c r="AD34" s="624" t="s">
        <v>130</v>
      </c>
      <c r="AE34" s="624"/>
      <c r="AF34" s="624"/>
      <c r="AG34" s="624"/>
      <c r="AH34" s="624"/>
      <c r="AI34" s="624"/>
      <c r="AJ34" s="624"/>
      <c r="AK34" s="624"/>
      <c r="AL34" s="625" t="s">
        <v>130</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326</v>
      </c>
      <c r="CE34" s="618"/>
      <c r="CF34" s="618"/>
      <c r="CG34" s="618"/>
      <c r="CH34" s="618"/>
      <c r="CI34" s="618"/>
      <c r="CJ34" s="618"/>
      <c r="CK34" s="618"/>
      <c r="CL34" s="618"/>
      <c r="CM34" s="618"/>
      <c r="CN34" s="618"/>
      <c r="CO34" s="618"/>
      <c r="CP34" s="618"/>
      <c r="CQ34" s="619"/>
      <c r="CR34" s="620">
        <v>2825247</v>
      </c>
      <c r="CS34" s="621"/>
      <c r="CT34" s="621"/>
      <c r="CU34" s="621"/>
      <c r="CV34" s="621"/>
      <c r="CW34" s="621"/>
      <c r="CX34" s="621"/>
      <c r="CY34" s="622"/>
      <c r="CZ34" s="625">
        <v>12.3</v>
      </c>
      <c r="DA34" s="653"/>
      <c r="DB34" s="653"/>
      <c r="DC34" s="655"/>
      <c r="DD34" s="629">
        <v>1849397</v>
      </c>
      <c r="DE34" s="621"/>
      <c r="DF34" s="621"/>
      <c r="DG34" s="621"/>
      <c r="DH34" s="621"/>
      <c r="DI34" s="621"/>
      <c r="DJ34" s="621"/>
      <c r="DK34" s="622"/>
      <c r="DL34" s="629">
        <v>1643015</v>
      </c>
      <c r="DM34" s="621"/>
      <c r="DN34" s="621"/>
      <c r="DO34" s="621"/>
      <c r="DP34" s="621"/>
      <c r="DQ34" s="621"/>
      <c r="DR34" s="621"/>
      <c r="DS34" s="621"/>
      <c r="DT34" s="621"/>
      <c r="DU34" s="621"/>
      <c r="DV34" s="622"/>
      <c r="DW34" s="625">
        <v>12.8</v>
      </c>
      <c r="DX34" s="653"/>
      <c r="DY34" s="653"/>
      <c r="DZ34" s="653"/>
      <c r="EA34" s="653"/>
      <c r="EB34" s="653"/>
      <c r="EC34" s="654"/>
    </row>
    <row r="35" spans="2:133" ht="11.25" customHeight="1" x14ac:dyDescent="0.15">
      <c r="B35" s="617" t="s">
        <v>327</v>
      </c>
      <c r="C35" s="618"/>
      <c r="D35" s="618"/>
      <c r="E35" s="618"/>
      <c r="F35" s="618"/>
      <c r="G35" s="618"/>
      <c r="H35" s="618"/>
      <c r="I35" s="618"/>
      <c r="J35" s="618"/>
      <c r="K35" s="618"/>
      <c r="L35" s="618"/>
      <c r="M35" s="618"/>
      <c r="N35" s="618"/>
      <c r="O35" s="618"/>
      <c r="P35" s="618"/>
      <c r="Q35" s="619"/>
      <c r="R35" s="620">
        <v>105995</v>
      </c>
      <c r="S35" s="621"/>
      <c r="T35" s="621"/>
      <c r="U35" s="621"/>
      <c r="V35" s="621"/>
      <c r="W35" s="621"/>
      <c r="X35" s="621"/>
      <c r="Y35" s="622"/>
      <c r="Z35" s="623">
        <v>0.4</v>
      </c>
      <c r="AA35" s="623"/>
      <c r="AB35" s="623"/>
      <c r="AC35" s="623"/>
      <c r="AD35" s="624">
        <v>19173</v>
      </c>
      <c r="AE35" s="624"/>
      <c r="AF35" s="624"/>
      <c r="AG35" s="624"/>
      <c r="AH35" s="624"/>
      <c r="AI35" s="624"/>
      <c r="AJ35" s="624"/>
      <c r="AK35" s="624"/>
      <c r="AL35" s="625">
        <v>0.2</v>
      </c>
      <c r="AM35" s="626"/>
      <c r="AN35" s="626"/>
      <c r="AO35" s="627"/>
      <c r="AP35" s="216"/>
      <c r="AQ35" s="602" t="s">
        <v>328</v>
      </c>
      <c r="AR35" s="603"/>
      <c r="AS35" s="603"/>
      <c r="AT35" s="603"/>
      <c r="AU35" s="603"/>
      <c r="AV35" s="603"/>
      <c r="AW35" s="603"/>
      <c r="AX35" s="603"/>
      <c r="AY35" s="603"/>
      <c r="AZ35" s="603"/>
      <c r="BA35" s="603"/>
      <c r="BB35" s="603"/>
      <c r="BC35" s="603"/>
      <c r="BD35" s="603"/>
      <c r="BE35" s="603"/>
      <c r="BF35" s="604"/>
      <c r="BG35" s="602" t="s">
        <v>329</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330</v>
      </c>
      <c r="CE35" s="618"/>
      <c r="CF35" s="618"/>
      <c r="CG35" s="618"/>
      <c r="CH35" s="618"/>
      <c r="CI35" s="618"/>
      <c r="CJ35" s="618"/>
      <c r="CK35" s="618"/>
      <c r="CL35" s="618"/>
      <c r="CM35" s="618"/>
      <c r="CN35" s="618"/>
      <c r="CO35" s="618"/>
      <c r="CP35" s="618"/>
      <c r="CQ35" s="619"/>
      <c r="CR35" s="620">
        <v>172012</v>
      </c>
      <c r="CS35" s="651"/>
      <c r="CT35" s="651"/>
      <c r="CU35" s="651"/>
      <c r="CV35" s="651"/>
      <c r="CW35" s="651"/>
      <c r="CX35" s="651"/>
      <c r="CY35" s="652"/>
      <c r="CZ35" s="625">
        <v>0.7</v>
      </c>
      <c r="DA35" s="653"/>
      <c r="DB35" s="653"/>
      <c r="DC35" s="655"/>
      <c r="DD35" s="629">
        <v>143275</v>
      </c>
      <c r="DE35" s="651"/>
      <c r="DF35" s="651"/>
      <c r="DG35" s="651"/>
      <c r="DH35" s="651"/>
      <c r="DI35" s="651"/>
      <c r="DJ35" s="651"/>
      <c r="DK35" s="652"/>
      <c r="DL35" s="629">
        <v>110486</v>
      </c>
      <c r="DM35" s="651"/>
      <c r="DN35" s="651"/>
      <c r="DO35" s="651"/>
      <c r="DP35" s="651"/>
      <c r="DQ35" s="651"/>
      <c r="DR35" s="651"/>
      <c r="DS35" s="651"/>
      <c r="DT35" s="651"/>
      <c r="DU35" s="651"/>
      <c r="DV35" s="652"/>
      <c r="DW35" s="625">
        <v>0.9</v>
      </c>
      <c r="DX35" s="653"/>
      <c r="DY35" s="653"/>
      <c r="DZ35" s="653"/>
      <c r="EA35" s="653"/>
      <c r="EB35" s="653"/>
      <c r="EC35" s="654"/>
    </row>
    <row r="36" spans="2:133" ht="11.25" customHeight="1" x14ac:dyDescent="0.15">
      <c r="B36" s="617" t="s">
        <v>331</v>
      </c>
      <c r="C36" s="618"/>
      <c r="D36" s="618"/>
      <c r="E36" s="618"/>
      <c r="F36" s="618"/>
      <c r="G36" s="618"/>
      <c r="H36" s="618"/>
      <c r="I36" s="618"/>
      <c r="J36" s="618"/>
      <c r="K36" s="618"/>
      <c r="L36" s="618"/>
      <c r="M36" s="618"/>
      <c r="N36" s="618"/>
      <c r="O36" s="618"/>
      <c r="P36" s="618"/>
      <c r="Q36" s="619"/>
      <c r="R36" s="620">
        <v>151187</v>
      </c>
      <c r="S36" s="621"/>
      <c r="T36" s="621"/>
      <c r="U36" s="621"/>
      <c r="V36" s="621"/>
      <c r="W36" s="621"/>
      <c r="X36" s="621"/>
      <c r="Y36" s="622"/>
      <c r="Z36" s="623">
        <v>0.6</v>
      </c>
      <c r="AA36" s="623"/>
      <c r="AB36" s="623"/>
      <c r="AC36" s="623"/>
      <c r="AD36" s="624" t="s">
        <v>130</v>
      </c>
      <c r="AE36" s="624"/>
      <c r="AF36" s="624"/>
      <c r="AG36" s="624"/>
      <c r="AH36" s="624"/>
      <c r="AI36" s="624"/>
      <c r="AJ36" s="624"/>
      <c r="AK36" s="624"/>
      <c r="AL36" s="625" t="s">
        <v>130</v>
      </c>
      <c r="AM36" s="626"/>
      <c r="AN36" s="626"/>
      <c r="AO36" s="627"/>
      <c r="AP36" s="216"/>
      <c r="AQ36" s="682" t="s">
        <v>332</v>
      </c>
      <c r="AR36" s="683"/>
      <c r="AS36" s="683"/>
      <c r="AT36" s="683"/>
      <c r="AU36" s="683"/>
      <c r="AV36" s="683"/>
      <c r="AW36" s="683"/>
      <c r="AX36" s="683"/>
      <c r="AY36" s="684"/>
      <c r="AZ36" s="609">
        <v>2906707</v>
      </c>
      <c r="BA36" s="610"/>
      <c r="BB36" s="610"/>
      <c r="BC36" s="610"/>
      <c r="BD36" s="610"/>
      <c r="BE36" s="610"/>
      <c r="BF36" s="685"/>
      <c r="BG36" s="606" t="s">
        <v>333</v>
      </c>
      <c r="BH36" s="607"/>
      <c r="BI36" s="607"/>
      <c r="BJ36" s="607"/>
      <c r="BK36" s="607"/>
      <c r="BL36" s="607"/>
      <c r="BM36" s="607"/>
      <c r="BN36" s="607"/>
      <c r="BO36" s="607"/>
      <c r="BP36" s="607"/>
      <c r="BQ36" s="607"/>
      <c r="BR36" s="607"/>
      <c r="BS36" s="607"/>
      <c r="BT36" s="607"/>
      <c r="BU36" s="608"/>
      <c r="BV36" s="609">
        <v>101350</v>
      </c>
      <c r="BW36" s="610"/>
      <c r="BX36" s="610"/>
      <c r="BY36" s="610"/>
      <c r="BZ36" s="610"/>
      <c r="CA36" s="610"/>
      <c r="CB36" s="685"/>
      <c r="CD36" s="617" t="s">
        <v>334</v>
      </c>
      <c r="CE36" s="618"/>
      <c r="CF36" s="618"/>
      <c r="CG36" s="618"/>
      <c r="CH36" s="618"/>
      <c r="CI36" s="618"/>
      <c r="CJ36" s="618"/>
      <c r="CK36" s="618"/>
      <c r="CL36" s="618"/>
      <c r="CM36" s="618"/>
      <c r="CN36" s="618"/>
      <c r="CO36" s="618"/>
      <c r="CP36" s="618"/>
      <c r="CQ36" s="619"/>
      <c r="CR36" s="620">
        <v>3430986</v>
      </c>
      <c r="CS36" s="621"/>
      <c r="CT36" s="621"/>
      <c r="CU36" s="621"/>
      <c r="CV36" s="621"/>
      <c r="CW36" s="621"/>
      <c r="CX36" s="621"/>
      <c r="CY36" s="622"/>
      <c r="CZ36" s="625">
        <v>15</v>
      </c>
      <c r="DA36" s="653"/>
      <c r="DB36" s="653"/>
      <c r="DC36" s="655"/>
      <c r="DD36" s="629">
        <v>3004319</v>
      </c>
      <c r="DE36" s="621"/>
      <c r="DF36" s="621"/>
      <c r="DG36" s="621"/>
      <c r="DH36" s="621"/>
      <c r="DI36" s="621"/>
      <c r="DJ36" s="621"/>
      <c r="DK36" s="622"/>
      <c r="DL36" s="629">
        <v>1904250</v>
      </c>
      <c r="DM36" s="621"/>
      <c r="DN36" s="621"/>
      <c r="DO36" s="621"/>
      <c r="DP36" s="621"/>
      <c r="DQ36" s="621"/>
      <c r="DR36" s="621"/>
      <c r="DS36" s="621"/>
      <c r="DT36" s="621"/>
      <c r="DU36" s="621"/>
      <c r="DV36" s="622"/>
      <c r="DW36" s="625">
        <v>14.8</v>
      </c>
      <c r="DX36" s="653"/>
      <c r="DY36" s="653"/>
      <c r="DZ36" s="653"/>
      <c r="EA36" s="653"/>
      <c r="EB36" s="653"/>
      <c r="EC36" s="654"/>
    </row>
    <row r="37" spans="2:133" ht="11.25" customHeight="1" x14ac:dyDescent="0.15">
      <c r="B37" s="617" t="s">
        <v>335</v>
      </c>
      <c r="C37" s="618"/>
      <c r="D37" s="618"/>
      <c r="E37" s="618"/>
      <c r="F37" s="618"/>
      <c r="G37" s="618"/>
      <c r="H37" s="618"/>
      <c r="I37" s="618"/>
      <c r="J37" s="618"/>
      <c r="K37" s="618"/>
      <c r="L37" s="618"/>
      <c r="M37" s="618"/>
      <c r="N37" s="618"/>
      <c r="O37" s="618"/>
      <c r="P37" s="618"/>
      <c r="Q37" s="619"/>
      <c r="R37" s="620">
        <v>69907</v>
      </c>
      <c r="S37" s="621"/>
      <c r="T37" s="621"/>
      <c r="U37" s="621"/>
      <c r="V37" s="621"/>
      <c r="W37" s="621"/>
      <c r="X37" s="621"/>
      <c r="Y37" s="622"/>
      <c r="Z37" s="623">
        <v>0.3</v>
      </c>
      <c r="AA37" s="623"/>
      <c r="AB37" s="623"/>
      <c r="AC37" s="623"/>
      <c r="AD37" s="624" t="s">
        <v>130</v>
      </c>
      <c r="AE37" s="624"/>
      <c r="AF37" s="624"/>
      <c r="AG37" s="624"/>
      <c r="AH37" s="624"/>
      <c r="AI37" s="624"/>
      <c r="AJ37" s="624"/>
      <c r="AK37" s="624"/>
      <c r="AL37" s="625" t="s">
        <v>130</v>
      </c>
      <c r="AM37" s="626"/>
      <c r="AN37" s="626"/>
      <c r="AO37" s="627"/>
      <c r="AQ37" s="686" t="s">
        <v>336</v>
      </c>
      <c r="AR37" s="687"/>
      <c r="AS37" s="687"/>
      <c r="AT37" s="687"/>
      <c r="AU37" s="687"/>
      <c r="AV37" s="687"/>
      <c r="AW37" s="687"/>
      <c r="AX37" s="687"/>
      <c r="AY37" s="688"/>
      <c r="AZ37" s="620">
        <v>671400</v>
      </c>
      <c r="BA37" s="621"/>
      <c r="BB37" s="621"/>
      <c r="BC37" s="621"/>
      <c r="BD37" s="651"/>
      <c r="BE37" s="651"/>
      <c r="BF37" s="677"/>
      <c r="BG37" s="617" t="s">
        <v>337</v>
      </c>
      <c r="BH37" s="618"/>
      <c r="BI37" s="618"/>
      <c r="BJ37" s="618"/>
      <c r="BK37" s="618"/>
      <c r="BL37" s="618"/>
      <c r="BM37" s="618"/>
      <c r="BN37" s="618"/>
      <c r="BO37" s="618"/>
      <c r="BP37" s="618"/>
      <c r="BQ37" s="618"/>
      <c r="BR37" s="618"/>
      <c r="BS37" s="618"/>
      <c r="BT37" s="618"/>
      <c r="BU37" s="619"/>
      <c r="BV37" s="620">
        <v>94507</v>
      </c>
      <c r="BW37" s="621"/>
      <c r="BX37" s="621"/>
      <c r="BY37" s="621"/>
      <c r="BZ37" s="621"/>
      <c r="CA37" s="621"/>
      <c r="CB37" s="630"/>
      <c r="CD37" s="617" t="s">
        <v>338</v>
      </c>
      <c r="CE37" s="618"/>
      <c r="CF37" s="618"/>
      <c r="CG37" s="618"/>
      <c r="CH37" s="618"/>
      <c r="CI37" s="618"/>
      <c r="CJ37" s="618"/>
      <c r="CK37" s="618"/>
      <c r="CL37" s="618"/>
      <c r="CM37" s="618"/>
      <c r="CN37" s="618"/>
      <c r="CO37" s="618"/>
      <c r="CP37" s="618"/>
      <c r="CQ37" s="619"/>
      <c r="CR37" s="620">
        <v>1047250</v>
      </c>
      <c r="CS37" s="651"/>
      <c r="CT37" s="651"/>
      <c r="CU37" s="651"/>
      <c r="CV37" s="651"/>
      <c r="CW37" s="651"/>
      <c r="CX37" s="651"/>
      <c r="CY37" s="652"/>
      <c r="CZ37" s="625">
        <v>4.5999999999999996</v>
      </c>
      <c r="DA37" s="653"/>
      <c r="DB37" s="653"/>
      <c r="DC37" s="655"/>
      <c r="DD37" s="629">
        <v>1005186</v>
      </c>
      <c r="DE37" s="651"/>
      <c r="DF37" s="651"/>
      <c r="DG37" s="651"/>
      <c r="DH37" s="651"/>
      <c r="DI37" s="651"/>
      <c r="DJ37" s="651"/>
      <c r="DK37" s="652"/>
      <c r="DL37" s="629">
        <v>747341</v>
      </c>
      <c r="DM37" s="651"/>
      <c r="DN37" s="651"/>
      <c r="DO37" s="651"/>
      <c r="DP37" s="651"/>
      <c r="DQ37" s="651"/>
      <c r="DR37" s="651"/>
      <c r="DS37" s="651"/>
      <c r="DT37" s="651"/>
      <c r="DU37" s="651"/>
      <c r="DV37" s="652"/>
      <c r="DW37" s="625">
        <v>5.8</v>
      </c>
      <c r="DX37" s="653"/>
      <c r="DY37" s="653"/>
      <c r="DZ37" s="653"/>
      <c r="EA37" s="653"/>
      <c r="EB37" s="653"/>
      <c r="EC37" s="654"/>
    </row>
    <row r="38" spans="2:133" ht="11.25" customHeight="1" x14ac:dyDescent="0.15">
      <c r="B38" s="617" t="s">
        <v>339</v>
      </c>
      <c r="C38" s="618"/>
      <c r="D38" s="618"/>
      <c r="E38" s="618"/>
      <c r="F38" s="618"/>
      <c r="G38" s="618"/>
      <c r="H38" s="618"/>
      <c r="I38" s="618"/>
      <c r="J38" s="618"/>
      <c r="K38" s="618"/>
      <c r="L38" s="618"/>
      <c r="M38" s="618"/>
      <c r="N38" s="618"/>
      <c r="O38" s="618"/>
      <c r="P38" s="618"/>
      <c r="Q38" s="619"/>
      <c r="R38" s="620">
        <v>913766</v>
      </c>
      <c r="S38" s="621"/>
      <c r="T38" s="621"/>
      <c r="U38" s="621"/>
      <c r="V38" s="621"/>
      <c r="W38" s="621"/>
      <c r="X38" s="621"/>
      <c r="Y38" s="622"/>
      <c r="Z38" s="623">
        <v>3.8</v>
      </c>
      <c r="AA38" s="623"/>
      <c r="AB38" s="623"/>
      <c r="AC38" s="623"/>
      <c r="AD38" s="624" t="s">
        <v>130</v>
      </c>
      <c r="AE38" s="624"/>
      <c r="AF38" s="624"/>
      <c r="AG38" s="624"/>
      <c r="AH38" s="624"/>
      <c r="AI38" s="624"/>
      <c r="AJ38" s="624"/>
      <c r="AK38" s="624"/>
      <c r="AL38" s="625" t="s">
        <v>130</v>
      </c>
      <c r="AM38" s="626"/>
      <c r="AN38" s="626"/>
      <c r="AO38" s="627"/>
      <c r="AQ38" s="686" t="s">
        <v>340</v>
      </c>
      <c r="AR38" s="687"/>
      <c r="AS38" s="687"/>
      <c r="AT38" s="687"/>
      <c r="AU38" s="687"/>
      <c r="AV38" s="687"/>
      <c r="AW38" s="687"/>
      <c r="AX38" s="687"/>
      <c r="AY38" s="688"/>
      <c r="AZ38" s="620">
        <v>461200</v>
      </c>
      <c r="BA38" s="621"/>
      <c r="BB38" s="621"/>
      <c r="BC38" s="621"/>
      <c r="BD38" s="651"/>
      <c r="BE38" s="651"/>
      <c r="BF38" s="677"/>
      <c r="BG38" s="617" t="s">
        <v>341</v>
      </c>
      <c r="BH38" s="618"/>
      <c r="BI38" s="618"/>
      <c r="BJ38" s="618"/>
      <c r="BK38" s="618"/>
      <c r="BL38" s="618"/>
      <c r="BM38" s="618"/>
      <c r="BN38" s="618"/>
      <c r="BO38" s="618"/>
      <c r="BP38" s="618"/>
      <c r="BQ38" s="618"/>
      <c r="BR38" s="618"/>
      <c r="BS38" s="618"/>
      <c r="BT38" s="618"/>
      <c r="BU38" s="619"/>
      <c r="BV38" s="620">
        <v>5815</v>
      </c>
      <c r="BW38" s="621"/>
      <c r="BX38" s="621"/>
      <c r="BY38" s="621"/>
      <c r="BZ38" s="621"/>
      <c r="CA38" s="621"/>
      <c r="CB38" s="630"/>
      <c r="CD38" s="617" t="s">
        <v>342</v>
      </c>
      <c r="CE38" s="618"/>
      <c r="CF38" s="618"/>
      <c r="CG38" s="618"/>
      <c r="CH38" s="618"/>
      <c r="CI38" s="618"/>
      <c r="CJ38" s="618"/>
      <c r="CK38" s="618"/>
      <c r="CL38" s="618"/>
      <c r="CM38" s="618"/>
      <c r="CN38" s="618"/>
      <c r="CO38" s="618"/>
      <c r="CP38" s="618"/>
      <c r="CQ38" s="619"/>
      <c r="CR38" s="620">
        <v>1774107</v>
      </c>
      <c r="CS38" s="621"/>
      <c r="CT38" s="621"/>
      <c r="CU38" s="621"/>
      <c r="CV38" s="621"/>
      <c r="CW38" s="621"/>
      <c r="CX38" s="621"/>
      <c r="CY38" s="622"/>
      <c r="CZ38" s="625">
        <v>7.7</v>
      </c>
      <c r="DA38" s="653"/>
      <c r="DB38" s="653"/>
      <c r="DC38" s="655"/>
      <c r="DD38" s="629">
        <v>1523879</v>
      </c>
      <c r="DE38" s="621"/>
      <c r="DF38" s="621"/>
      <c r="DG38" s="621"/>
      <c r="DH38" s="621"/>
      <c r="DI38" s="621"/>
      <c r="DJ38" s="621"/>
      <c r="DK38" s="622"/>
      <c r="DL38" s="629">
        <v>1492878</v>
      </c>
      <c r="DM38" s="621"/>
      <c r="DN38" s="621"/>
      <c r="DO38" s="621"/>
      <c r="DP38" s="621"/>
      <c r="DQ38" s="621"/>
      <c r="DR38" s="621"/>
      <c r="DS38" s="621"/>
      <c r="DT38" s="621"/>
      <c r="DU38" s="621"/>
      <c r="DV38" s="622"/>
      <c r="DW38" s="625">
        <v>11.6</v>
      </c>
      <c r="DX38" s="653"/>
      <c r="DY38" s="653"/>
      <c r="DZ38" s="653"/>
      <c r="EA38" s="653"/>
      <c r="EB38" s="653"/>
      <c r="EC38" s="654"/>
    </row>
    <row r="39" spans="2:133" ht="11.25" customHeight="1" x14ac:dyDescent="0.15">
      <c r="B39" s="617" t="s">
        <v>343</v>
      </c>
      <c r="C39" s="618"/>
      <c r="D39" s="618"/>
      <c r="E39" s="618"/>
      <c r="F39" s="618"/>
      <c r="G39" s="618"/>
      <c r="H39" s="618"/>
      <c r="I39" s="618"/>
      <c r="J39" s="618"/>
      <c r="K39" s="618"/>
      <c r="L39" s="618"/>
      <c r="M39" s="618"/>
      <c r="N39" s="618"/>
      <c r="O39" s="618"/>
      <c r="P39" s="618"/>
      <c r="Q39" s="619"/>
      <c r="R39" s="620">
        <v>1218555</v>
      </c>
      <c r="S39" s="621"/>
      <c r="T39" s="621"/>
      <c r="U39" s="621"/>
      <c r="V39" s="621"/>
      <c r="W39" s="621"/>
      <c r="X39" s="621"/>
      <c r="Y39" s="622"/>
      <c r="Z39" s="623">
        <v>5.0999999999999996</v>
      </c>
      <c r="AA39" s="623"/>
      <c r="AB39" s="623"/>
      <c r="AC39" s="623"/>
      <c r="AD39" s="624">
        <v>26</v>
      </c>
      <c r="AE39" s="624"/>
      <c r="AF39" s="624"/>
      <c r="AG39" s="624"/>
      <c r="AH39" s="624"/>
      <c r="AI39" s="624"/>
      <c r="AJ39" s="624"/>
      <c r="AK39" s="624"/>
      <c r="AL39" s="625">
        <v>0</v>
      </c>
      <c r="AM39" s="626"/>
      <c r="AN39" s="626"/>
      <c r="AO39" s="627"/>
      <c r="AQ39" s="686" t="s">
        <v>344</v>
      </c>
      <c r="AR39" s="687"/>
      <c r="AS39" s="687"/>
      <c r="AT39" s="687"/>
      <c r="AU39" s="687"/>
      <c r="AV39" s="687"/>
      <c r="AW39" s="687"/>
      <c r="AX39" s="687"/>
      <c r="AY39" s="688"/>
      <c r="AZ39" s="620" t="s">
        <v>130</v>
      </c>
      <c r="BA39" s="621"/>
      <c r="BB39" s="621"/>
      <c r="BC39" s="621"/>
      <c r="BD39" s="651"/>
      <c r="BE39" s="651"/>
      <c r="BF39" s="677"/>
      <c r="BG39" s="617" t="s">
        <v>345</v>
      </c>
      <c r="BH39" s="618"/>
      <c r="BI39" s="618"/>
      <c r="BJ39" s="618"/>
      <c r="BK39" s="618"/>
      <c r="BL39" s="618"/>
      <c r="BM39" s="618"/>
      <c r="BN39" s="618"/>
      <c r="BO39" s="618"/>
      <c r="BP39" s="618"/>
      <c r="BQ39" s="618"/>
      <c r="BR39" s="618"/>
      <c r="BS39" s="618"/>
      <c r="BT39" s="618"/>
      <c r="BU39" s="619"/>
      <c r="BV39" s="620">
        <v>8652</v>
      </c>
      <c r="BW39" s="621"/>
      <c r="BX39" s="621"/>
      <c r="BY39" s="621"/>
      <c r="BZ39" s="621"/>
      <c r="CA39" s="621"/>
      <c r="CB39" s="630"/>
      <c r="CD39" s="617" t="s">
        <v>346</v>
      </c>
      <c r="CE39" s="618"/>
      <c r="CF39" s="618"/>
      <c r="CG39" s="618"/>
      <c r="CH39" s="618"/>
      <c r="CI39" s="618"/>
      <c r="CJ39" s="618"/>
      <c r="CK39" s="618"/>
      <c r="CL39" s="618"/>
      <c r="CM39" s="618"/>
      <c r="CN39" s="618"/>
      <c r="CO39" s="618"/>
      <c r="CP39" s="618"/>
      <c r="CQ39" s="619"/>
      <c r="CR39" s="620">
        <v>1100172</v>
      </c>
      <c r="CS39" s="651"/>
      <c r="CT39" s="651"/>
      <c r="CU39" s="651"/>
      <c r="CV39" s="651"/>
      <c r="CW39" s="651"/>
      <c r="CX39" s="651"/>
      <c r="CY39" s="652"/>
      <c r="CZ39" s="625">
        <v>4.8</v>
      </c>
      <c r="DA39" s="653"/>
      <c r="DB39" s="653"/>
      <c r="DC39" s="655"/>
      <c r="DD39" s="629">
        <v>951055</v>
      </c>
      <c r="DE39" s="651"/>
      <c r="DF39" s="651"/>
      <c r="DG39" s="651"/>
      <c r="DH39" s="651"/>
      <c r="DI39" s="651"/>
      <c r="DJ39" s="651"/>
      <c r="DK39" s="652"/>
      <c r="DL39" s="629" t="s">
        <v>130</v>
      </c>
      <c r="DM39" s="651"/>
      <c r="DN39" s="651"/>
      <c r="DO39" s="651"/>
      <c r="DP39" s="651"/>
      <c r="DQ39" s="651"/>
      <c r="DR39" s="651"/>
      <c r="DS39" s="651"/>
      <c r="DT39" s="651"/>
      <c r="DU39" s="651"/>
      <c r="DV39" s="652"/>
      <c r="DW39" s="625" t="s">
        <v>130</v>
      </c>
      <c r="DX39" s="653"/>
      <c r="DY39" s="653"/>
      <c r="DZ39" s="653"/>
      <c r="EA39" s="653"/>
      <c r="EB39" s="653"/>
      <c r="EC39" s="654"/>
    </row>
    <row r="40" spans="2:133" ht="11.25" customHeight="1" x14ac:dyDescent="0.15">
      <c r="B40" s="617" t="s">
        <v>347</v>
      </c>
      <c r="C40" s="618"/>
      <c r="D40" s="618"/>
      <c r="E40" s="618"/>
      <c r="F40" s="618"/>
      <c r="G40" s="618"/>
      <c r="H40" s="618"/>
      <c r="I40" s="618"/>
      <c r="J40" s="618"/>
      <c r="K40" s="618"/>
      <c r="L40" s="618"/>
      <c r="M40" s="618"/>
      <c r="N40" s="618"/>
      <c r="O40" s="618"/>
      <c r="P40" s="618"/>
      <c r="Q40" s="619"/>
      <c r="R40" s="620">
        <v>2152978</v>
      </c>
      <c r="S40" s="621"/>
      <c r="T40" s="621"/>
      <c r="U40" s="621"/>
      <c r="V40" s="621"/>
      <c r="W40" s="621"/>
      <c r="X40" s="621"/>
      <c r="Y40" s="622"/>
      <c r="Z40" s="623">
        <v>9</v>
      </c>
      <c r="AA40" s="623"/>
      <c r="AB40" s="623"/>
      <c r="AC40" s="623"/>
      <c r="AD40" s="624" t="s">
        <v>130</v>
      </c>
      <c r="AE40" s="624"/>
      <c r="AF40" s="624"/>
      <c r="AG40" s="624"/>
      <c r="AH40" s="624"/>
      <c r="AI40" s="624"/>
      <c r="AJ40" s="624"/>
      <c r="AK40" s="624"/>
      <c r="AL40" s="625" t="s">
        <v>130</v>
      </c>
      <c r="AM40" s="626"/>
      <c r="AN40" s="626"/>
      <c r="AO40" s="627"/>
      <c r="AQ40" s="686" t="s">
        <v>348</v>
      </c>
      <c r="AR40" s="687"/>
      <c r="AS40" s="687"/>
      <c r="AT40" s="687"/>
      <c r="AU40" s="687"/>
      <c r="AV40" s="687"/>
      <c r="AW40" s="687"/>
      <c r="AX40" s="687"/>
      <c r="AY40" s="688"/>
      <c r="AZ40" s="620" t="s">
        <v>130</v>
      </c>
      <c r="BA40" s="621"/>
      <c r="BB40" s="621"/>
      <c r="BC40" s="621"/>
      <c r="BD40" s="651"/>
      <c r="BE40" s="651"/>
      <c r="BF40" s="677"/>
      <c r="BG40" s="666" t="s">
        <v>349</v>
      </c>
      <c r="BH40" s="667"/>
      <c r="BI40" s="667"/>
      <c r="BJ40" s="667"/>
      <c r="BK40" s="667"/>
      <c r="BL40" s="359"/>
      <c r="BM40" s="618" t="s">
        <v>350</v>
      </c>
      <c r="BN40" s="618"/>
      <c r="BO40" s="618"/>
      <c r="BP40" s="618"/>
      <c r="BQ40" s="618"/>
      <c r="BR40" s="618"/>
      <c r="BS40" s="618"/>
      <c r="BT40" s="618"/>
      <c r="BU40" s="619"/>
      <c r="BV40" s="620">
        <v>102</v>
      </c>
      <c r="BW40" s="621"/>
      <c r="BX40" s="621"/>
      <c r="BY40" s="621"/>
      <c r="BZ40" s="621"/>
      <c r="CA40" s="621"/>
      <c r="CB40" s="630"/>
      <c r="CD40" s="617" t="s">
        <v>351</v>
      </c>
      <c r="CE40" s="618"/>
      <c r="CF40" s="618"/>
      <c r="CG40" s="618"/>
      <c r="CH40" s="618"/>
      <c r="CI40" s="618"/>
      <c r="CJ40" s="618"/>
      <c r="CK40" s="618"/>
      <c r="CL40" s="618"/>
      <c r="CM40" s="618"/>
      <c r="CN40" s="618"/>
      <c r="CO40" s="618"/>
      <c r="CP40" s="618"/>
      <c r="CQ40" s="619"/>
      <c r="CR40" s="620">
        <v>689729</v>
      </c>
      <c r="CS40" s="621"/>
      <c r="CT40" s="621"/>
      <c r="CU40" s="621"/>
      <c r="CV40" s="621"/>
      <c r="CW40" s="621"/>
      <c r="CX40" s="621"/>
      <c r="CY40" s="622"/>
      <c r="CZ40" s="625">
        <v>3</v>
      </c>
      <c r="DA40" s="653"/>
      <c r="DB40" s="653"/>
      <c r="DC40" s="655"/>
      <c r="DD40" s="629">
        <v>600</v>
      </c>
      <c r="DE40" s="621"/>
      <c r="DF40" s="621"/>
      <c r="DG40" s="621"/>
      <c r="DH40" s="621"/>
      <c r="DI40" s="621"/>
      <c r="DJ40" s="621"/>
      <c r="DK40" s="622"/>
      <c r="DL40" s="629" t="s">
        <v>130</v>
      </c>
      <c r="DM40" s="621"/>
      <c r="DN40" s="621"/>
      <c r="DO40" s="621"/>
      <c r="DP40" s="621"/>
      <c r="DQ40" s="621"/>
      <c r="DR40" s="621"/>
      <c r="DS40" s="621"/>
      <c r="DT40" s="621"/>
      <c r="DU40" s="621"/>
      <c r="DV40" s="622"/>
      <c r="DW40" s="625" t="s">
        <v>130</v>
      </c>
      <c r="DX40" s="653"/>
      <c r="DY40" s="653"/>
      <c r="DZ40" s="653"/>
      <c r="EA40" s="653"/>
      <c r="EB40" s="653"/>
      <c r="EC40" s="654"/>
    </row>
    <row r="41" spans="2:133" ht="11.25" customHeight="1" x14ac:dyDescent="0.15">
      <c r="B41" s="617" t="s">
        <v>352</v>
      </c>
      <c r="C41" s="618"/>
      <c r="D41" s="618"/>
      <c r="E41" s="618"/>
      <c r="F41" s="618"/>
      <c r="G41" s="618"/>
      <c r="H41" s="618"/>
      <c r="I41" s="618"/>
      <c r="J41" s="618"/>
      <c r="K41" s="618"/>
      <c r="L41" s="618"/>
      <c r="M41" s="618"/>
      <c r="N41" s="618"/>
      <c r="O41" s="618"/>
      <c r="P41" s="618"/>
      <c r="Q41" s="619"/>
      <c r="R41" s="620" t="s">
        <v>130</v>
      </c>
      <c r="S41" s="621"/>
      <c r="T41" s="621"/>
      <c r="U41" s="621"/>
      <c r="V41" s="621"/>
      <c r="W41" s="621"/>
      <c r="X41" s="621"/>
      <c r="Y41" s="622"/>
      <c r="Z41" s="623" t="s">
        <v>130</v>
      </c>
      <c r="AA41" s="623"/>
      <c r="AB41" s="623"/>
      <c r="AC41" s="623"/>
      <c r="AD41" s="624" t="s">
        <v>130</v>
      </c>
      <c r="AE41" s="624"/>
      <c r="AF41" s="624"/>
      <c r="AG41" s="624"/>
      <c r="AH41" s="624"/>
      <c r="AI41" s="624"/>
      <c r="AJ41" s="624"/>
      <c r="AK41" s="624"/>
      <c r="AL41" s="625" t="s">
        <v>130</v>
      </c>
      <c r="AM41" s="626"/>
      <c r="AN41" s="626"/>
      <c r="AO41" s="627"/>
      <c r="AQ41" s="686" t="s">
        <v>353</v>
      </c>
      <c r="AR41" s="687"/>
      <c r="AS41" s="687"/>
      <c r="AT41" s="687"/>
      <c r="AU41" s="687"/>
      <c r="AV41" s="687"/>
      <c r="AW41" s="687"/>
      <c r="AX41" s="687"/>
      <c r="AY41" s="688"/>
      <c r="AZ41" s="620">
        <v>298258</v>
      </c>
      <c r="BA41" s="621"/>
      <c r="BB41" s="621"/>
      <c r="BC41" s="621"/>
      <c r="BD41" s="651"/>
      <c r="BE41" s="651"/>
      <c r="BF41" s="677"/>
      <c r="BG41" s="666"/>
      <c r="BH41" s="667"/>
      <c r="BI41" s="667"/>
      <c r="BJ41" s="667"/>
      <c r="BK41" s="667"/>
      <c r="BL41" s="359"/>
      <c r="BM41" s="618" t="s">
        <v>354</v>
      </c>
      <c r="BN41" s="618"/>
      <c r="BO41" s="618"/>
      <c r="BP41" s="618"/>
      <c r="BQ41" s="618"/>
      <c r="BR41" s="618"/>
      <c r="BS41" s="618"/>
      <c r="BT41" s="618"/>
      <c r="BU41" s="619"/>
      <c r="BV41" s="620" t="s">
        <v>130</v>
      </c>
      <c r="BW41" s="621"/>
      <c r="BX41" s="621"/>
      <c r="BY41" s="621"/>
      <c r="BZ41" s="621"/>
      <c r="CA41" s="621"/>
      <c r="CB41" s="630"/>
      <c r="CD41" s="617" t="s">
        <v>355</v>
      </c>
      <c r="CE41" s="618"/>
      <c r="CF41" s="618"/>
      <c r="CG41" s="618"/>
      <c r="CH41" s="618"/>
      <c r="CI41" s="618"/>
      <c r="CJ41" s="618"/>
      <c r="CK41" s="618"/>
      <c r="CL41" s="618"/>
      <c r="CM41" s="618"/>
      <c r="CN41" s="618"/>
      <c r="CO41" s="618"/>
      <c r="CP41" s="618"/>
      <c r="CQ41" s="619"/>
      <c r="CR41" s="620" t="s">
        <v>130</v>
      </c>
      <c r="CS41" s="651"/>
      <c r="CT41" s="651"/>
      <c r="CU41" s="651"/>
      <c r="CV41" s="651"/>
      <c r="CW41" s="651"/>
      <c r="CX41" s="651"/>
      <c r="CY41" s="652"/>
      <c r="CZ41" s="625" t="s">
        <v>130</v>
      </c>
      <c r="DA41" s="653"/>
      <c r="DB41" s="653"/>
      <c r="DC41" s="655"/>
      <c r="DD41" s="629" t="s">
        <v>130</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356</v>
      </c>
      <c r="C42" s="618"/>
      <c r="D42" s="618"/>
      <c r="E42" s="618"/>
      <c r="F42" s="618"/>
      <c r="G42" s="618"/>
      <c r="H42" s="618"/>
      <c r="I42" s="618"/>
      <c r="J42" s="618"/>
      <c r="K42" s="618"/>
      <c r="L42" s="618"/>
      <c r="M42" s="618"/>
      <c r="N42" s="618"/>
      <c r="O42" s="618"/>
      <c r="P42" s="618"/>
      <c r="Q42" s="619"/>
      <c r="R42" s="620" t="s">
        <v>130</v>
      </c>
      <c r="S42" s="621"/>
      <c r="T42" s="621"/>
      <c r="U42" s="621"/>
      <c r="V42" s="621"/>
      <c r="W42" s="621"/>
      <c r="X42" s="621"/>
      <c r="Y42" s="622"/>
      <c r="Z42" s="623" t="s">
        <v>130</v>
      </c>
      <c r="AA42" s="623"/>
      <c r="AB42" s="623"/>
      <c r="AC42" s="623"/>
      <c r="AD42" s="624" t="s">
        <v>130</v>
      </c>
      <c r="AE42" s="624"/>
      <c r="AF42" s="624"/>
      <c r="AG42" s="624"/>
      <c r="AH42" s="624"/>
      <c r="AI42" s="624"/>
      <c r="AJ42" s="624"/>
      <c r="AK42" s="624"/>
      <c r="AL42" s="625" t="s">
        <v>130</v>
      </c>
      <c r="AM42" s="626"/>
      <c r="AN42" s="626"/>
      <c r="AO42" s="627"/>
      <c r="AQ42" s="692" t="s">
        <v>357</v>
      </c>
      <c r="AR42" s="693"/>
      <c r="AS42" s="693"/>
      <c r="AT42" s="693"/>
      <c r="AU42" s="693"/>
      <c r="AV42" s="693"/>
      <c r="AW42" s="693"/>
      <c r="AX42" s="693"/>
      <c r="AY42" s="694"/>
      <c r="AZ42" s="698">
        <v>1475849</v>
      </c>
      <c r="BA42" s="699"/>
      <c r="BB42" s="699"/>
      <c r="BC42" s="699"/>
      <c r="BD42" s="679"/>
      <c r="BE42" s="679"/>
      <c r="BF42" s="681"/>
      <c r="BG42" s="668"/>
      <c r="BH42" s="669"/>
      <c r="BI42" s="669"/>
      <c r="BJ42" s="669"/>
      <c r="BK42" s="669"/>
      <c r="BL42" s="357"/>
      <c r="BM42" s="642" t="s">
        <v>358</v>
      </c>
      <c r="BN42" s="642"/>
      <c r="BO42" s="642"/>
      <c r="BP42" s="642"/>
      <c r="BQ42" s="642"/>
      <c r="BR42" s="642"/>
      <c r="BS42" s="642"/>
      <c r="BT42" s="642"/>
      <c r="BU42" s="643"/>
      <c r="BV42" s="698">
        <v>368</v>
      </c>
      <c r="BW42" s="699"/>
      <c r="BX42" s="699"/>
      <c r="BY42" s="699"/>
      <c r="BZ42" s="699"/>
      <c r="CA42" s="699"/>
      <c r="CB42" s="705"/>
      <c r="CD42" s="617" t="s">
        <v>359</v>
      </c>
      <c r="CE42" s="618"/>
      <c r="CF42" s="618"/>
      <c r="CG42" s="618"/>
      <c r="CH42" s="618"/>
      <c r="CI42" s="618"/>
      <c r="CJ42" s="618"/>
      <c r="CK42" s="618"/>
      <c r="CL42" s="618"/>
      <c r="CM42" s="618"/>
      <c r="CN42" s="618"/>
      <c r="CO42" s="618"/>
      <c r="CP42" s="618"/>
      <c r="CQ42" s="619"/>
      <c r="CR42" s="620">
        <v>2854253</v>
      </c>
      <c r="CS42" s="651"/>
      <c r="CT42" s="651"/>
      <c r="CU42" s="651"/>
      <c r="CV42" s="651"/>
      <c r="CW42" s="651"/>
      <c r="CX42" s="651"/>
      <c r="CY42" s="652"/>
      <c r="CZ42" s="625">
        <v>12.4</v>
      </c>
      <c r="DA42" s="653"/>
      <c r="DB42" s="653"/>
      <c r="DC42" s="655"/>
      <c r="DD42" s="629">
        <v>660416</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360</v>
      </c>
      <c r="C43" s="618"/>
      <c r="D43" s="618"/>
      <c r="E43" s="618"/>
      <c r="F43" s="618"/>
      <c r="G43" s="618"/>
      <c r="H43" s="618"/>
      <c r="I43" s="618"/>
      <c r="J43" s="618"/>
      <c r="K43" s="618"/>
      <c r="L43" s="618"/>
      <c r="M43" s="618"/>
      <c r="N43" s="618"/>
      <c r="O43" s="618"/>
      <c r="P43" s="618"/>
      <c r="Q43" s="619"/>
      <c r="R43" s="620">
        <v>673278</v>
      </c>
      <c r="S43" s="621"/>
      <c r="T43" s="621"/>
      <c r="U43" s="621"/>
      <c r="V43" s="621"/>
      <c r="W43" s="621"/>
      <c r="X43" s="621"/>
      <c r="Y43" s="622"/>
      <c r="Z43" s="623">
        <v>2.8</v>
      </c>
      <c r="AA43" s="623"/>
      <c r="AB43" s="623"/>
      <c r="AC43" s="623"/>
      <c r="AD43" s="624" t="s">
        <v>130</v>
      </c>
      <c r="AE43" s="624"/>
      <c r="AF43" s="624"/>
      <c r="AG43" s="624"/>
      <c r="AH43" s="624"/>
      <c r="AI43" s="624"/>
      <c r="AJ43" s="624"/>
      <c r="AK43" s="624"/>
      <c r="AL43" s="625" t="s">
        <v>130</v>
      </c>
      <c r="AM43" s="626"/>
      <c r="AN43" s="626"/>
      <c r="AO43" s="627"/>
      <c r="CD43" s="617" t="s">
        <v>361</v>
      </c>
      <c r="CE43" s="618"/>
      <c r="CF43" s="618"/>
      <c r="CG43" s="618"/>
      <c r="CH43" s="618"/>
      <c r="CI43" s="618"/>
      <c r="CJ43" s="618"/>
      <c r="CK43" s="618"/>
      <c r="CL43" s="618"/>
      <c r="CM43" s="618"/>
      <c r="CN43" s="618"/>
      <c r="CO43" s="618"/>
      <c r="CP43" s="618"/>
      <c r="CQ43" s="619"/>
      <c r="CR43" s="620">
        <v>106428</v>
      </c>
      <c r="CS43" s="651"/>
      <c r="CT43" s="651"/>
      <c r="CU43" s="651"/>
      <c r="CV43" s="651"/>
      <c r="CW43" s="651"/>
      <c r="CX43" s="651"/>
      <c r="CY43" s="652"/>
      <c r="CZ43" s="625">
        <v>0.5</v>
      </c>
      <c r="DA43" s="653"/>
      <c r="DB43" s="653"/>
      <c r="DC43" s="655"/>
      <c r="DD43" s="629">
        <v>106428</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362</v>
      </c>
      <c r="C44" s="642"/>
      <c r="D44" s="642"/>
      <c r="E44" s="642"/>
      <c r="F44" s="642"/>
      <c r="G44" s="642"/>
      <c r="H44" s="642"/>
      <c r="I44" s="642"/>
      <c r="J44" s="642"/>
      <c r="K44" s="642"/>
      <c r="L44" s="642"/>
      <c r="M44" s="642"/>
      <c r="N44" s="642"/>
      <c r="O44" s="642"/>
      <c r="P44" s="642"/>
      <c r="Q44" s="643"/>
      <c r="R44" s="698">
        <v>23960544</v>
      </c>
      <c r="S44" s="699"/>
      <c r="T44" s="699"/>
      <c r="U44" s="699"/>
      <c r="V44" s="699"/>
      <c r="W44" s="699"/>
      <c r="X44" s="699"/>
      <c r="Y44" s="700"/>
      <c r="Z44" s="701">
        <v>100</v>
      </c>
      <c r="AA44" s="701"/>
      <c r="AB44" s="701"/>
      <c r="AC44" s="701"/>
      <c r="AD44" s="702">
        <v>12208245</v>
      </c>
      <c r="AE44" s="702"/>
      <c r="AF44" s="702"/>
      <c r="AG44" s="702"/>
      <c r="AH44" s="702"/>
      <c r="AI44" s="702"/>
      <c r="AJ44" s="702"/>
      <c r="AK44" s="702"/>
      <c r="AL44" s="703">
        <v>100</v>
      </c>
      <c r="AM44" s="680"/>
      <c r="AN44" s="680"/>
      <c r="AO44" s="704"/>
      <c r="CD44" s="658" t="s">
        <v>309</v>
      </c>
      <c r="CE44" s="659"/>
      <c r="CF44" s="617" t="s">
        <v>363</v>
      </c>
      <c r="CG44" s="618"/>
      <c r="CH44" s="618"/>
      <c r="CI44" s="618"/>
      <c r="CJ44" s="618"/>
      <c r="CK44" s="618"/>
      <c r="CL44" s="618"/>
      <c r="CM44" s="618"/>
      <c r="CN44" s="618"/>
      <c r="CO44" s="618"/>
      <c r="CP44" s="618"/>
      <c r="CQ44" s="619"/>
      <c r="CR44" s="620">
        <v>2503724</v>
      </c>
      <c r="CS44" s="621"/>
      <c r="CT44" s="621"/>
      <c r="CU44" s="621"/>
      <c r="CV44" s="621"/>
      <c r="CW44" s="621"/>
      <c r="CX44" s="621"/>
      <c r="CY44" s="622"/>
      <c r="CZ44" s="625">
        <v>10.9</v>
      </c>
      <c r="DA44" s="626"/>
      <c r="DB44" s="626"/>
      <c r="DC44" s="632"/>
      <c r="DD44" s="629">
        <v>566750</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364</v>
      </c>
      <c r="CG45" s="618"/>
      <c r="CH45" s="618"/>
      <c r="CI45" s="618"/>
      <c r="CJ45" s="618"/>
      <c r="CK45" s="618"/>
      <c r="CL45" s="618"/>
      <c r="CM45" s="618"/>
      <c r="CN45" s="618"/>
      <c r="CO45" s="618"/>
      <c r="CP45" s="618"/>
      <c r="CQ45" s="619"/>
      <c r="CR45" s="620">
        <v>1402466</v>
      </c>
      <c r="CS45" s="651"/>
      <c r="CT45" s="651"/>
      <c r="CU45" s="651"/>
      <c r="CV45" s="651"/>
      <c r="CW45" s="651"/>
      <c r="CX45" s="651"/>
      <c r="CY45" s="652"/>
      <c r="CZ45" s="625">
        <v>6.1</v>
      </c>
      <c r="DA45" s="653"/>
      <c r="DB45" s="653"/>
      <c r="DC45" s="655"/>
      <c r="DD45" s="629">
        <v>105681</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365</v>
      </c>
      <c r="CD46" s="660"/>
      <c r="CE46" s="661"/>
      <c r="CF46" s="617" t="s">
        <v>366</v>
      </c>
      <c r="CG46" s="618"/>
      <c r="CH46" s="618"/>
      <c r="CI46" s="618"/>
      <c r="CJ46" s="618"/>
      <c r="CK46" s="618"/>
      <c r="CL46" s="618"/>
      <c r="CM46" s="618"/>
      <c r="CN46" s="618"/>
      <c r="CO46" s="618"/>
      <c r="CP46" s="618"/>
      <c r="CQ46" s="619"/>
      <c r="CR46" s="620">
        <v>1069488</v>
      </c>
      <c r="CS46" s="621"/>
      <c r="CT46" s="621"/>
      <c r="CU46" s="621"/>
      <c r="CV46" s="621"/>
      <c r="CW46" s="621"/>
      <c r="CX46" s="621"/>
      <c r="CY46" s="622"/>
      <c r="CZ46" s="625">
        <v>4.7</v>
      </c>
      <c r="DA46" s="626"/>
      <c r="DB46" s="626"/>
      <c r="DC46" s="632"/>
      <c r="DD46" s="629">
        <v>459299</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367</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368</v>
      </c>
      <c r="CG47" s="618"/>
      <c r="CH47" s="618"/>
      <c r="CI47" s="618"/>
      <c r="CJ47" s="618"/>
      <c r="CK47" s="618"/>
      <c r="CL47" s="618"/>
      <c r="CM47" s="618"/>
      <c r="CN47" s="618"/>
      <c r="CO47" s="618"/>
      <c r="CP47" s="618"/>
      <c r="CQ47" s="619"/>
      <c r="CR47" s="620">
        <v>350529</v>
      </c>
      <c r="CS47" s="651"/>
      <c r="CT47" s="651"/>
      <c r="CU47" s="651"/>
      <c r="CV47" s="651"/>
      <c r="CW47" s="651"/>
      <c r="CX47" s="651"/>
      <c r="CY47" s="652"/>
      <c r="CZ47" s="625">
        <v>1.5</v>
      </c>
      <c r="DA47" s="653"/>
      <c r="DB47" s="653"/>
      <c r="DC47" s="655"/>
      <c r="DD47" s="629">
        <v>93666</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369</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370</v>
      </c>
      <c r="CG48" s="618"/>
      <c r="CH48" s="618"/>
      <c r="CI48" s="618"/>
      <c r="CJ48" s="618"/>
      <c r="CK48" s="618"/>
      <c r="CL48" s="618"/>
      <c r="CM48" s="618"/>
      <c r="CN48" s="618"/>
      <c r="CO48" s="618"/>
      <c r="CP48" s="618"/>
      <c r="CQ48" s="619"/>
      <c r="CR48" s="620" t="s">
        <v>130</v>
      </c>
      <c r="CS48" s="621"/>
      <c r="CT48" s="621"/>
      <c r="CU48" s="621"/>
      <c r="CV48" s="621"/>
      <c r="CW48" s="621"/>
      <c r="CX48" s="621"/>
      <c r="CY48" s="622"/>
      <c r="CZ48" s="625" t="s">
        <v>130</v>
      </c>
      <c r="DA48" s="626"/>
      <c r="DB48" s="626"/>
      <c r="DC48" s="632"/>
      <c r="DD48" s="629" t="s">
        <v>130</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371</v>
      </c>
      <c r="CE49" s="642"/>
      <c r="CF49" s="642"/>
      <c r="CG49" s="642"/>
      <c r="CH49" s="642"/>
      <c r="CI49" s="642"/>
      <c r="CJ49" s="642"/>
      <c r="CK49" s="642"/>
      <c r="CL49" s="642"/>
      <c r="CM49" s="642"/>
      <c r="CN49" s="642"/>
      <c r="CO49" s="642"/>
      <c r="CP49" s="642"/>
      <c r="CQ49" s="643"/>
      <c r="CR49" s="698">
        <v>22936882</v>
      </c>
      <c r="CS49" s="679"/>
      <c r="CT49" s="679"/>
      <c r="CU49" s="679"/>
      <c r="CV49" s="679"/>
      <c r="CW49" s="679"/>
      <c r="CX49" s="679"/>
      <c r="CY49" s="706"/>
      <c r="CZ49" s="703">
        <v>100</v>
      </c>
      <c r="DA49" s="707"/>
      <c r="DB49" s="707"/>
      <c r="DC49" s="708"/>
      <c r="DD49" s="709">
        <v>14477434</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VptlKsz0XINy4lQfHK140DCLCf0R7Svja6+6dXktjc+ZBELnpZ1fTPzIacuOTK9kPE0pdqqlSACxuL0CuRGE/Q==" saltValue="frlBKbmvoxW3SNiPzMbrr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70" zoomScaleNormal="25" zoomScaleSheetLayoutView="70" workbookViewId="0">
      <selection activeCell="AP33" sqref="AP33:AT3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372</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373</v>
      </c>
      <c r="DK2" s="1089"/>
      <c r="DL2" s="1089"/>
      <c r="DM2" s="1089"/>
      <c r="DN2" s="1089"/>
      <c r="DO2" s="1090"/>
      <c r="DP2" s="219"/>
      <c r="DQ2" s="1088" t="s">
        <v>374</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375</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377</v>
      </c>
      <c r="B5" s="992"/>
      <c r="C5" s="992"/>
      <c r="D5" s="992"/>
      <c r="E5" s="992"/>
      <c r="F5" s="992"/>
      <c r="G5" s="992"/>
      <c r="H5" s="992"/>
      <c r="I5" s="992"/>
      <c r="J5" s="992"/>
      <c r="K5" s="992"/>
      <c r="L5" s="992"/>
      <c r="M5" s="992"/>
      <c r="N5" s="992"/>
      <c r="O5" s="992"/>
      <c r="P5" s="993"/>
      <c r="Q5" s="997" t="s">
        <v>378</v>
      </c>
      <c r="R5" s="998"/>
      <c r="S5" s="998"/>
      <c r="T5" s="998"/>
      <c r="U5" s="999"/>
      <c r="V5" s="997" t="s">
        <v>379</v>
      </c>
      <c r="W5" s="998"/>
      <c r="X5" s="998"/>
      <c r="Y5" s="998"/>
      <c r="Z5" s="999"/>
      <c r="AA5" s="997" t="s">
        <v>380</v>
      </c>
      <c r="AB5" s="998"/>
      <c r="AC5" s="998"/>
      <c r="AD5" s="998"/>
      <c r="AE5" s="998"/>
      <c r="AF5" s="1091" t="s">
        <v>381</v>
      </c>
      <c r="AG5" s="998"/>
      <c r="AH5" s="998"/>
      <c r="AI5" s="998"/>
      <c r="AJ5" s="1011"/>
      <c r="AK5" s="998" t="s">
        <v>382</v>
      </c>
      <c r="AL5" s="998"/>
      <c r="AM5" s="998"/>
      <c r="AN5" s="998"/>
      <c r="AO5" s="999"/>
      <c r="AP5" s="997" t="s">
        <v>383</v>
      </c>
      <c r="AQ5" s="998"/>
      <c r="AR5" s="998"/>
      <c r="AS5" s="998"/>
      <c r="AT5" s="999"/>
      <c r="AU5" s="997" t="s">
        <v>384</v>
      </c>
      <c r="AV5" s="998"/>
      <c r="AW5" s="998"/>
      <c r="AX5" s="998"/>
      <c r="AY5" s="1011"/>
      <c r="AZ5" s="223"/>
      <c r="BA5" s="223"/>
      <c r="BB5" s="223"/>
      <c r="BC5" s="223"/>
      <c r="BD5" s="223"/>
      <c r="BE5" s="224"/>
      <c r="BF5" s="224"/>
      <c r="BG5" s="224"/>
      <c r="BH5" s="224"/>
      <c r="BI5" s="224"/>
      <c r="BJ5" s="224"/>
      <c r="BK5" s="224"/>
      <c r="BL5" s="224"/>
      <c r="BM5" s="224"/>
      <c r="BN5" s="224"/>
      <c r="BO5" s="224"/>
      <c r="BP5" s="224"/>
      <c r="BQ5" s="991" t="s">
        <v>385</v>
      </c>
      <c r="BR5" s="992"/>
      <c r="BS5" s="992"/>
      <c r="BT5" s="992"/>
      <c r="BU5" s="992"/>
      <c r="BV5" s="992"/>
      <c r="BW5" s="992"/>
      <c r="BX5" s="992"/>
      <c r="BY5" s="992"/>
      <c r="BZ5" s="992"/>
      <c r="CA5" s="992"/>
      <c r="CB5" s="992"/>
      <c r="CC5" s="992"/>
      <c r="CD5" s="992"/>
      <c r="CE5" s="992"/>
      <c r="CF5" s="992"/>
      <c r="CG5" s="993"/>
      <c r="CH5" s="997" t="s">
        <v>386</v>
      </c>
      <c r="CI5" s="998"/>
      <c r="CJ5" s="998"/>
      <c r="CK5" s="998"/>
      <c r="CL5" s="999"/>
      <c r="CM5" s="997" t="s">
        <v>387</v>
      </c>
      <c r="CN5" s="998"/>
      <c r="CO5" s="998"/>
      <c r="CP5" s="998"/>
      <c r="CQ5" s="999"/>
      <c r="CR5" s="997" t="s">
        <v>388</v>
      </c>
      <c r="CS5" s="998"/>
      <c r="CT5" s="998"/>
      <c r="CU5" s="998"/>
      <c r="CV5" s="999"/>
      <c r="CW5" s="997" t="s">
        <v>389</v>
      </c>
      <c r="CX5" s="998"/>
      <c r="CY5" s="998"/>
      <c r="CZ5" s="998"/>
      <c r="DA5" s="999"/>
      <c r="DB5" s="997" t="s">
        <v>390</v>
      </c>
      <c r="DC5" s="998"/>
      <c r="DD5" s="998"/>
      <c r="DE5" s="998"/>
      <c r="DF5" s="999"/>
      <c r="DG5" s="1081" t="s">
        <v>391</v>
      </c>
      <c r="DH5" s="1082"/>
      <c r="DI5" s="1082"/>
      <c r="DJ5" s="1082"/>
      <c r="DK5" s="1083"/>
      <c r="DL5" s="1081" t="s">
        <v>392</v>
      </c>
      <c r="DM5" s="1082"/>
      <c r="DN5" s="1082"/>
      <c r="DO5" s="1082"/>
      <c r="DP5" s="1083"/>
      <c r="DQ5" s="997" t="s">
        <v>393</v>
      </c>
      <c r="DR5" s="998"/>
      <c r="DS5" s="998"/>
      <c r="DT5" s="998"/>
      <c r="DU5" s="999"/>
      <c r="DV5" s="997" t="s">
        <v>384</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2"/>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4"/>
      <c r="DH6" s="1085"/>
      <c r="DI6" s="1085"/>
      <c r="DJ6" s="1085"/>
      <c r="DK6" s="1086"/>
      <c r="DL6" s="1084"/>
      <c r="DM6" s="1085"/>
      <c r="DN6" s="1085"/>
      <c r="DO6" s="1085"/>
      <c r="DP6" s="1086"/>
      <c r="DQ6" s="1000"/>
      <c r="DR6" s="1001"/>
      <c r="DS6" s="1001"/>
      <c r="DT6" s="1001"/>
      <c r="DU6" s="1002"/>
      <c r="DV6" s="1000"/>
      <c r="DW6" s="1001"/>
      <c r="DX6" s="1001"/>
      <c r="DY6" s="1001"/>
      <c r="DZ6" s="1012"/>
      <c r="EA6" s="225"/>
    </row>
    <row r="7" spans="1:131" s="226" customFormat="1" ht="26.25" customHeight="1" thickTop="1" x14ac:dyDescent="0.15">
      <c r="A7" s="227">
        <v>1</v>
      </c>
      <c r="B7" s="1043" t="s">
        <v>394</v>
      </c>
      <c r="C7" s="1044"/>
      <c r="D7" s="1044"/>
      <c r="E7" s="1044"/>
      <c r="F7" s="1044"/>
      <c r="G7" s="1044"/>
      <c r="H7" s="1044"/>
      <c r="I7" s="1044"/>
      <c r="J7" s="1044"/>
      <c r="K7" s="1044"/>
      <c r="L7" s="1044"/>
      <c r="M7" s="1044"/>
      <c r="N7" s="1044"/>
      <c r="O7" s="1044"/>
      <c r="P7" s="1045"/>
      <c r="Q7" s="1099">
        <v>24265</v>
      </c>
      <c r="R7" s="1048"/>
      <c r="S7" s="1048"/>
      <c r="T7" s="1048"/>
      <c r="U7" s="1048"/>
      <c r="V7" s="1048">
        <v>23297</v>
      </c>
      <c r="W7" s="1048"/>
      <c r="X7" s="1048"/>
      <c r="Y7" s="1048"/>
      <c r="Z7" s="1048"/>
      <c r="AA7" s="1048">
        <f>Q7-V7</f>
        <v>968</v>
      </c>
      <c r="AB7" s="1048"/>
      <c r="AC7" s="1048"/>
      <c r="AD7" s="1048"/>
      <c r="AE7" s="1049"/>
      <c r="AF7" s="1100">
        <v>770</v>
      </c>
      <c r="AG7" s="1101"/>
      <c r="AH7" s="1101"/>
      <c r="AI7" s="1101"/>
      <c r="AJ7" s="1102"/>
      <c r="AK7" s="1103">
        <v>70</v>
      </c>
      <c r="AL7" s="1104"/>
      <c r="AM7" s="1104"/>
      <c r="AN7" s="1104"/>
      <c r="AO7" s="1104"/>
      <c r="AP7" s="1104">
        <v>22871</v>
      </c>
      <c r="AQ7" s="1104"/>
      <c r="AR7" s="1104"/>
      <c r="AS7" s="1104"/>
      <c r="AT7" s="1104"/>
      <c r="AU7" s="1105"/>
      <c r="AV7" s="1105"/>
      <c r="AW7" s="1105"/>
      <c r="AX7" s="1105"/>
      <c r="AY7" s="1106"/>
      <c r="AZ7" s="223"/>
      <c r="BA7" s="223"/>
      <c r="BB7" s="223"/>
      <c r="BC7" s="223"/>
      <c r="BD7" s="223"/>
      <c r="BE7" s="224"/>
      <c r="BF7" s="224"/>
      <c r="BG7" s="224"/>
      <c r="BH7" s="224"/>
      <c r="BI7" s="224"/>
      <c r="BJ7" s="224"/>
      <c r="BK7" s="224"/>
      <c r="BL7" s="224"/>
      <c r="BM7" s="224"/>
      <c r="BN7" s="224"/>
      <c r="BO7" s="224"/>
      <c r="BP7" s="224"/>
      <c r="BQ7" s="227">
        <v>1</v>
      </c>
      <c r="BR7" s="228"/>
      <c r="BS7" s="1096" t="s">
        <v>613</v>
      </c>
      <c r="BT7" s="1097"/>
      <c r="BU7" s="1097"/>
      <c r="BV7" s="1097"/>
      <c r="BW7" s="1097"/>
      <c r="BX7" s="1097"/>
      <c r="BY7" s="1097"/>
      <c r="BZ7" s="1097"/>
      <c r="CA7" s="1097"/>
      <c r="CB7" s="1097"/>
      <c r="CC7" s="1097"/>
      <c r="CD7" s="1097"/>
      <c r="CE7" s="1097"/>
      <c r="CF7" s="1097"/>
      <c r="CG7" s="1107"/>
      <c r="CH7" s="1093">
        <v>1</v>
      </c>
      <c r="CI7" s="1094"/>
      <c r="CJ7" s="1094"/>
      <c r="CK7" s="1094"/>
      <c r="CL7" s="1095"/>
      <c r="CM7" s="1093">
        <v>216</v>
      </c>
      <c r="CN7" s="1094"/>
      <c r="CO7" s="1094"/>
      <c r="CP7" s="1094"/>
      <c r="CQ7" s="1095"/>
      <c r="CR7" s="1093">
        <v>30</v>
      </c>
      <c r="CS7" s="1094"/>
      <c r="CT7" s="1094"/>
      <c r="CU7" s="1094"/>
      <c r="CV7" s="1095"/>
      <c r="CW7" s="1093">
        <v>8</v>
      </c>
      <c r="CX7" s="1094"/>
      <c r="CY7" s="1094"/>
      <c r="CZ7" s="1094"/>
      <c r="DA7" s="1095"/>
      <c r="DB7" s="1093" t="s">
        <v>612</v>
      </c>
      <c r="DC7" s="1094"/>
      <c r="DD7" s="1094"/>
      <c r="DE7" s="1094"/>
      <c r="DF7" s="1095"/>
      <c r="DG7" s="1093" t="s">
        <v>612</v>
      </c>
      <c r="DH7" s="1094"/>
      <c r="DI7" s="1094"/>
      <c r="DJ7" s="1094"/>
      <c r="DK7" s="1095"/>
      <c r="DL7" s="1093" t="s">
        <v>612</v>
      </c>
      <c r="DM7" s="1094"/>
      <c r="DN7" s="1094"/>
      <c r="DO7" s="1094"/>
      <c r="DP7" s="1095"/>
      <c r="DQ7" s="1093" t="s">
        <v>612</v>
      </c>
      <c r="DR7" s="1094"/>
      <c r="DS7" s="1094"/>
      <c r="DT7" s="1094"/>
      <c r="DU7" s="1095"/>
      <c r="DV7" s="1096"/>
      <c r="DW7" s="1097"/>
      <c r="DX7" s="1097"/>
      <c r="DY7" s="1097"/>
      <c r="DZ7" s="1098"/>
      <c r="EA7" s="225"/>
    </row>
    <row r="8" spans="1:131" s="226" customFormat="1" ht="26.25" customHeight="1" x14ac:dyDescent="0.15">
      <c r="A8" s="229">
        <v>2</v>
      </c>
      <c r="B8" s="1026" t="s">
        <v>395</v>
      </c>
      <c r="C8" s="1027"/>
      <c r="D8" s="1027"/>
      <c r="E8" s="1027"/>
      <c r="F8" s="1027"/>
      <c r="G8" s="1027"/>
      <c r="H8" s="1027"/>
      <c r="I8" s="1027"/>
      <c r="J8" s="1027"/>
      <c r="K8" s="1027"/>
      <c r="L8" s="1027"/>
      <c r="M8" s="1027"/>
      <c r="N8" s="1027"/>
      <c r="O8" s="1027"/>
      <c r="P8" s="1028"/>
      <c r="Q8" s="1034">
        <v>17</v>
      </c>
      <c r="R8" s="1035"/>
      <c r="S8" s="1035"/>
      <c r="T8" s="1035"/>
      <c r="U8" s="1035"/>
      <c r="V8" s="1035">
        <v>16</v>
      </c>
      <c r="W8" s="1035"/>
      <c r="X8" s="1035"/>
      <c r="Y8" s="1035"/>
      <c r="Z8" s="1035"/>
      <c r="AA8" s="1036">
        <f t="shared" ref="AA8:AA10" si="0">Q8-V8</f>
        <v>1</v>
      </c>
      <c r="AB8" s="1032"/>
      <c r="AC8" s="1032"/>
      <c r="AD8" s="1032"/>
      <c r="AE8" s="1033"/>
      <c r="AF8" s="1031">
        <v>1</v>
      </c>
      <c r="AG8" s="1032"/>
      <c r="AH8" s="1032"/>
      <c r="AI8" s="1032"/>
      <c r="AJ8" s="1033"/>
      <c r="AK8" s="1077" t="s">
        <v>612</v>
      </c>
      <c r="AL8" s="1078"/>
      <c r="AM8" s="1078"/>
      <c r="AN8" s="1078"/>
      <c r="AO8" s="1078"/>
      <c r="AP8" s="1078" t="s">
        <v>612</v>
      </c>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8" t="s">
        <v>614</v>
      </c>
      <c r="BT8" s="989"/>
      <c r="BU8" s="989"/>
      <c r="BV8" s="989"/>
      <c r="BW8" s="989"/>
      <c r="BX8" s="989"/>
      <c r="BY8" s="989"/>
      <c r="BZ8" s="989"/>
      <c r="CA8" s="989"/>
      <c r="CB8" s="989"/>
      <c r="CC8" s="989"/>
      <c r="CD8" s="989"/>
      <c r="CE8" s="989"/>
      <c r="CF8" s="989"/>
      <c r="CG8" s="1010"/>
      <c r="CH8" s="985">
        <v>4</v>
      </c>
      <c r="CI8" s="986"/>
      <c r="CJ8" s="986"/>
      <c r="CK8" s="986"/>
      <c r="CL8" s="987"/>
      <c r="CM8" s="985">
        <v>92</v>
      </c>
      <c r="CN8" s="986"/>
      <c r="CO8" s="986"/>
      <c r="CP8" s="986"/>
      <c r="CQ8" s="987"/>
      <c r="CR8" s="985">
        <v>30</v>
      </c>
      <c r="CS8" s="986"/>
      <c r="CT8" s="986"/>
      <c r="CU8" s="986"/>
      <c r="CV8" s="987"/>
      <c r="CW8" s="985">
        <v>15</v>
      </c>
      <c r="CX8" s="986"/>
      <c r="CY8" s="986"/>
      <c r="CZ8" s="986"/>
      <c r="DA8" s="987"/>
      <c r="DB8" s="985" t="s">
        <v>612</v>
      </c>
      <c r="DC8" s="986"/>
      <c r="DD8" s="986"/>
      <c r="DE8" s="986"/>
      <c r="DF8" s="987"/>
      <c r="DG8" s="985" t="s">
        <v>612</v>
      </c>
      <c r="DH8" s="986"/>
      <c r="DI8" s="986"/>
      <c r="DJ8" s="986"/>
      <c r="DK8" s="987"/>
      <c r="DL8" s="985" t="s">
        <v>612</v>
      </c>
      <c r="DM8" s="986"/>
      <c r="DN8" s="986"/>
      <c r="DO8" s="986"/>
      <c r="DP8" s="987"/>
      <c r="DQ8" s="985" t="s">
        <v>612</v>
      </c>
      <c r="DR8" s="986"/>
      <c r="DS8" s="986"/>
      <c r="DT8" s="986"/>
      <c r="DU8" s="987"/>
      <c r="DV8" s="988"/>
      <c r="DW8" s="989"/>
      <c r="DX8" s="989"/>
      <c r="DY8" s="989"/>
      <c r="DZ8" s="990"/>
      <c r="EA8" s="225"/>
    </row>
    <row r="9" spans="1:131" s="226" customFormat="1" ht="26.25" customHeight="1" x14ac:dyDescent="0.15">
      <c r="A9" s="229">
        <v>3</v>
      </c>
      <c r="B9" s="1026" t="s">
        <v>396</v>
      </c>
      <c r="C9" s="1027"/>
      <c r="D9" s="1027"/>
      <c r="E9" s="1027"/>
      <c r="F9" s="1027"/>
      <c r="G9" s="1027"/>
      <c r="H9" s="1027"/>
      <c r="I9" s="1027"/>
      <c r="J9" s="1027"/>
      <c r="K9" s="1027"/>
      <c r="L9" s="1027"/>
      <c r="M9" s="1027"/>
      <c r="N9" s="1027"/>
      <c r="O9" s="1027"/>
      <c r="P9" s="1028"/>
      <c r="Q9" s="1034">
        <v>72</v>
      </c>
      <c r="R9" s="1035"/>
      <c r="S9" s="1035"/>
      <c r="T9" s="1035"/>
      <c r="U9" s="1035"/>
      <c r="V9" s="1035">
        <v>18</v>
      </c>
      <c r="W9" s="1035"/>
      <c r="X9" s="1035"/>
      <c r="Y9" s="1035"/>
      <c r="Z9" s="1035"/>
      <c r="AA9" s="1036">
        <f t="shared" si="0"/>
        <v>54</v>
      </c>
      <c r="AB9" s="1032"/>
      <c r="AC9" s="1032"/>
      <c r="AD9" s="1032"/>
      <c r="AE9" s="1033"/>
      <c r="AF9" s="1031">
        <v>54</v>
      </c>
      <c r="AG9" s="1032"/>
      <c r="AH9" s="1032"/>
      <c r="AI9" s="1032"/>
      <c r="AJ9" s="1033"/>
      <c r="AK9" s="1077" t="s">
        <v>612</v>
      </c>
      <c r="AL9" s="1078"/>
      <c r="AM9" s="1078"/>
      <c r="AN9" s="1078"/>
      <c r="AO9" s="1078"/>
      <c r="AP9" s="1078" t="s">
        <v>612</v>
      </c>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8" t="s">
        <v>615</v>
      </c>
      <c r="BT9" s="989"/>
      <c r="BU9" s="989"/>
      <c r="BV9" s="989"/>
      <c r="BW9" s="989"/>
      <c r="BX9" s="989"/>
      <c r="BY9" s="989"/>
      <c r="BZ9" s="989"/>
      <c r="CA9" s="989"/>
      <c r="CB9" s="989"/>
      <c r="CC9" s="989"/>
      <c r="CD9" s="989"/>
      <c r="CE9" s="989"/>
      <c r="CF9" s="989"/>
      <c r="CG9" s="1010"/>
      <c r="CH9" s="985">
        <v>-31</v>
      </c>
      <c r="CI9" s="986"/>
      <c r="CJ9" s="986"/>
      <c r="CK9" s="986"/>
      <c r="CL9" s="987"/>
      <c r="CM9" s="985">
        <v>229</v>
      </c>
      <c r="CN9" s="986"/>
      <c r="CO9" s="986"/>
      <c r="CP9" s="986"/>
      <c r="CQ9" s="987"/>
      <c r="CR9" s="985">
        <v>25</v>
      </c>
      <c r="CS9" s="986"/>
      <c r="CT9" s="986"/>
      <c r="CU9" s="986"/>
      <c r="CV9" s="987"/>
      <c r="CW9" s="985" t="s">
        <v>612</v>
      </c>
      <c r="CX9" s="986"/>
      <c r="CY9" s="986"/>
      <c r="CZ9" s="986"/>
      <c r="DA9" s="987"/>
      <c r="DB9" s="985" t="s">
        <v>612</v>
      </c>
      <c r="DC9" s="986"/>
      <c r="DD9" s="986"/>
      <c r="DE9" s="986"/>
      <c r="DF9" s="987"/>
      <c r="DG9" s="985" t="s">
        <v>612</v>
      </c>
      <c r="DH9" s="986"/>
      <c r="DI9" s="986"/>
      <c r="DJ9" s="986"/>
      <c r="DK9" s="987"/>
      <c r="DL9" s="985" t="s">
        <v>612</v>
      </c>
      <c r="DM9" s="986"/>
      <c r="DN9" s="986"/>
      <c r="DO9" s="986"/>
      <c r="DP9" s="987"/>
      <c r="DQ9" s="985" t="s">
        <v>612</v>
      </c>
      <c r="DR9" s="986"/>
      <c r="DS9" s="986"/>
      <c r="DT9" s="986"/>
      <c r="DU9" s="987"/>
      <c r="DV9" s="988"/>
      <c r="DW9" s="989"/>
      <c r="DX9" s="989"/>
      <c r="DY9" s="989"/>
      <c r="DZ9" s="990"/>
      <c r="EA9" s="225"/>
    </row>
    <row r="10" spans="1:131" s="226" customFormat="1" ht="26.25" customHeight="1" x14ac:dyDescent="0.15">
      <c r="A10" s="229">
        <v>4</v>
      </c>
      <c r="B10" s="1026" t="s">
        <v>397</v>
      </c>
      <c r="C10" s="1027"/>
      <c r="D10" s="1027"/>
      <c r="E10" s="1027"/>
      <c r="F10" s="1027"/>
      <c r="G10" s="1027"/>
      <c r="H10" s="1027"/>
      <c r="I10" s="1027"/>
      <c r="J10" s="1027"/>
      <c r="K10" s="1027"/>
      <c r="L10" s="1027"/>
      <c r="M10" s="1027"/>
      <c r="N10" s="1027"/>
      <c r="O10" s="1027"/>
      <c r="P10" s="1028"/>
      <c r="Q10" s="1034">
        <v>12</v>
      </c>
      <c r="R10" s="1035"/>
      <c r="S10" s="1035"/>
      <c r="T10" s="1035"/>
      <c r="U10" s="1035"/>
      <c r="V10" s="1035">
        <v>265</v>
      </c>
      <c r="W10" s="1035"/>
      <c r="X10" s="1035"/>
      <c r="Y10" s="1035"/>
      <c r="Z10" s="1035"/>
      <c r="AA10" s="1036">
        <f t="shared" si="0"/>
        <v>-253</v>
      </c>
      <c r="AB10" s="1032"/>
      <c r="AC10" s="1032"/>
      <c r="AD10" s="1032"/>
      <c r="AE10" s="1033"/>
      <c r="AF10" s="1031">
        <v>-253</v>
      </c>
      <c r="AG10" s="1032"/>
      <c r="AH10" s="1032"/>
      <c r="AI10" s="1032"/>
      <c r="AJ10" s="1033"/>
      <c r="AK10" s="1077" t="s">
        <v>612</v>
      </c>
      <c r="AL10" s="1078"/>
      <c r="AM10" s="1078"/>
      <c r="AN10" s="1078"/>
      <c r="AO10" s="1078"/>
      <c r="AP10" s="1078" t="s">
        <v>612</v>
      </c>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8" t="s">
        <v>617</v>
      </c>
      <c r="BT10" s="989"/>
      <c r="BU10" s="989"/>
      <c r="BV10" s="989"/>
      <c r="BW10" s="989"/>
      <c r="BX10" s="989"/>
      <c r="BY10" s="989"/>
      <c r="BZ10" s="989"/>
      <c r="CA10" s="989"/>
      <c r="CB10" s="989"/>
      <c r="CC10" s="989"/>
      <c r="CD10" s="989"/>
      <c r="CE10" s="989"/>
      <c r="CF10" s="989"/>
      <c r="CG10" s="1010"/>
      <c r="CH10" s="985">
        <v>-1</v>
      </c>
      <c r="CI10" s="986"/>
      <c r="CJ10" s="986"/>
      <c r="CK10" s="986"/>
      <c r="CL10" s="987"/>
      <c r="CM10" s="985">
        <v>52</v>
      </c>
      <c r="CN10" s="986"/>
      <c r="CO10" s="986"/>
      <c r="CP10" s="986"/>
      <c r="CQ10" s="987"/>
      <c r="CR10" s="985">
        <v>4</v>
      </c>
      <c r="CS10" s="986"/>
      <c r="CT10" s="986"/>
      <c r="CU10" s="986"/>
      <c r="CV10" s="987"/>
      <c r="CW10" s="985">
        <v>3</v>
      </c>
      <c r="CX10" s="986"/>
      <c r="CY10" s="986"/>
      <c r="CZ10" s="986"/>
      <c r="DA10" s="987"/>
      <c r="DB10" s="985" t="s">
        <v>612</v>
      </c>
      <c r="DC10" s="986"/>
      <c r="DD10" s="986"/>
      <c r="DE10" s="986"/>
      <c r="DF10" s="987"/>
      <c r="DG10" s="985" t="s">
        <v>612</v>
      </c>
      <c r="DH10" s="986"/>
      <c r="DI10" s="986"/>
      <c r="DJ10" s="986"/>
      <c r="DK10" s="987"/>
      <c r="DL10" s="985" t="s">
        <v>612</v>
      </c>
      <c r="DM10" s="986"/>
      <c r="DN10" s="986"/>
      <c r="DO10" s="986"/>
      <c r="DP10" s="987"/>
      <c r="DQ10" s="985" t="s">
        <v>612</v>
      </c>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8" t="s">
        <v>616</v>
      </c>
      <c r="BT11" s="989"/>
      <c r="BU11" s="989"/>
      <c r="BV11" s="989"/>
      <c r="BW11" s="989"/>
      <c r="BX11" s="989"/>
      <c r="BY11" s="989"/>
      <c r="BZ11" s="989"/>
      <c r="CA11" s="989"/>
      <c r="CB11" s="989"/>
      <c r="CC11" s="989"/>
      <c r="CD11" s="989"/>
      <c r="CE11" s="989"/>
      <c r="CF11" s="989"/>
      <c r="CG11" s="1010"/>
      <c r="CH11" s="985">
        <v>0</v>
      </c>
      <c r="CI11" s="986"/>
      <c r="CJ11" s="986"/>
      <c r="CK11" s="986"/>
      <c r="CL11" s="987"/>
      <c r="CM11" s="985">
        <v>6</v>
      </c>
      <c r="CN11" s="986"/>
      <c r="CO11" s="986"/>
      <c r="CP11" s="986"/>
      <c r="CQ11" s="987"/>
      <c r="CR11" s="985">
        <v>3</v>
      </c>
      <c r="CS11" s="986"/>
      <c r="CT11" s="986"/>
      <c r="CU11" s="986"/>
      <c r="CV11" s="987"/>
      <c r="CW11" s="985" t="s">
        <v>612</v>
      </c>
      <c r="CX11" s="986"/>
      <c r="CY11" s="986"/>
      <c r="CZ11" s="986"/>
      <c r="DA11" s="987"/>
      <c r="DB11" s="985" t="s">
        <v>612</v>
      </c>
      <c r="DC11" s="986"/>
      <c r="DD11" s="986"/>
      <c r="DE11" s="986"/>
      <c r="DF11" s="987"/>
      <c r="DG11" s="985" t="s">
        <v>612</v>
      </c>
      <c r="DH11" s="986"/>
      <c r="DI11" s="986"/>
      <c r="DJ11" s="986"/>
      <c r="DK11" s="987"/>
      <c r="DL11" s="985" t="s">
        <v>612</v>
      </c>
      <c r="DM11" s="986"/>
      <c r="DN11" s="986"/>
      <c r="DO11" s="986"/>
      <c r="DP11" s="987"/>
      <c r="DQ11" s="985" t="s">
        <v>612</v>
      </c>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70"/>
      <c r="R22" s="1071"/>
      <c r="S22" s="1071"/>
      <c r="T22" s="1071"/>
      <c r="U22" s="1071"/>
      <c r="V22" s="1071"/>
      <c r="W22" s="1071"/>
      <c r="X22" s="1071"/>
      <c r="Y22" s="1071"/>
      <c r="Z22" s="1071"/>
      <c r="AA22" s="1071"/>
      <c r="AB22" s="1071"/>
      <c r="AC22" s="1071"/>
      <c r="AD22" s="1071"/>
      <c r="AE22" s="1072"/>
      <c r="AF22" s="1031"/>
      <c r="AG22" s="1032"/>
      <c r="AH22" s="1032"/>
      <c r="AI22" s="1032"/>
      <c r="AJ22" s="1033"/>
      <c r="AK22" s="1073"/>
      <c r="AL22" s="1074"/>
      <c r="AM22" s="1074"/>
      <c r="AN22" s="1074"/>
      <c r="AO22" s="1074"/>
      <c r="AP22" s="1074"/>
      <c r="AQ22" s="1074"/>
      <c r="AR22" s="1074"/>
      <c r="AS22" s="1074"/>
      <c r="AT22" s="1074"/>
      <c r="AU22" s="1075"/>
      <c r="AV22" s="1075"/>
      <c r="AW22" s="1075"/>
      <c r="AX22" s="1075"/>
      <c r="AY22" s="1076"/>
      <c r="AZ22" s="1024" t="s">
        <v>398</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399</v>
      </c>
      <c r="B23" s="933" t="s">
        <v>400</v>
      </c>
      <c r="C23" s="934"/>
      <c r="D23" s="934"/>
      <c r="E23" s="934"/>
      <c r="F23" s="934"/>
      <c r="G23" s="934"/>
      <c r="H23" s="934"/>
      <c r="I23" s="934"/>
      <c r="J23" s="934"/>
      <c r="K23" s="934"/>
      <c r="L23" s="934"/>
      <c r="M23" s="934"/>
      <c r="N23" s="934"/>
      <c r="O23" s="934"/>
      <c r="P23" s="944"/>
      <c r="Q23" s="1064">
        <v>23973</v>
      </c>
      <c r="R23" s="1058"/>
      <c r="S23" s="1058"/>
      <c r="T23" s="1058"/>
      <c r="U23" s="1058"/>
      <c r="V23" s="1058">
        <v>23202</v>
      </c>
      <c r="W23" s="1058"/>
      <c r="X23" s="1058"/>
      <c r="Y23" s="1058"/>
      <c r="Z23" s="1058"/>
      <c r="AA23" s="1058">
        <v>771</v>
      </c>
      <c r="AB23" s="1058"/>
      <c r="AC23" s="1058"/>
      <c r="AD23" s="1058"/>
      <c r="AE23" s="1065"/>
      <c r="AF23" s="1066">
        <v>572</v>
      </c>
      <c r="AG23" s="1058"/>
      <c r="AH23" s="1058"/>
      <c r="AI23" s="1058"/>
      <c r="AJ23" s="1067"/>
      <c r="AK23" s="1068"/>
      <c r="AL23" s="1069"/>
      <c r="AM23" s="1069"/>
      <c r="AN23" s="1069"/>
      <c r="AO23" s="1069"/>
      <c r="AP23" s="1058">
        <v>22871</v>
      </c>
      <c r="AQ23" s="1058"/>
      <c r="AR23" s="1058"/>
      <c r="AS23" s="1058"/>
      <c r="AT23" s="1058"/>
      <c r="AU23" s="1059"/>
      <c r="AV23" s="1059"/>
      <c r="AW23" s="1059"/>
      <c r="AX23" s="1059"/>
      <c r="AY23" s="1060"/>
      <c r="AZ23" s="1061" t="s">
        <v>401</v>
      </c>
      <c r="BA23" s="1062"/>
      <c r="BB23" s="1062"/>
      <c r="BC23" s="1062"/>
      <c r="BD23" s="1063"/>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7" t="s">
        <v>402</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6" t="s">
        <v>403</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377</v>
      </c>
      <c r="B26" s="992"/>
      <c r="C26" s="992"/>
      <c r="D26" s="992"/>
      <c r="E26" s="992"/>
      <c r="F26" s="992"/>
      <c r="G26" s="992"/>
      <c r="H26" s="992"/>
      <c r="I26" s="992"/>
      <c r="J26" s="992"/>
      <c r="K26" s="992"/>
      <c r="L26" s="992"/>
      <c r="M26" s="992"/>
      <c r="N26" s="992"/>
      <c r="O26" s="992"/>
      <c r="P26" s="993"/>
      <c r="Q26" s="997" t="s">
        <v>404</v>
      </c>
      <c r="R26" s="998"/>
      <c r="S26" s="998"/>
      <c r="T26" s="998"/>
      <c r="U26" s="999"/>
      <c r="V26" s="997" t="s">
        <v>405</v>
      </c>
      <c r="W26" s="998"/>
      <c r="X26" s="998"/>
      <c r="Y26" s="998"/>
      <c r="Z26" s="999"/>
      <c r="AA26" s="997" t="s">
        <v>406</v>
      </c>
      <c r="AB26" s="998"/>
      <c r="AC26" s="998"/>
      <c r="AD26" s="998"/>
      <c r="AE26" s="998"/>
      <c r="AF26" s="1052" t="s">
        <v>407</v>
      </c>
      <c r="AG26" s="1004"/>
      <c r="AH26" s="1004"/>
      <c r="AI26" s="1004"/>
      <c r="AJ26" s="1053"/>
      <c r="AK26" s="998" t="s">
        <v>408</v>
      </c>
      <c r="AL26" s="998"/>
      <c r="AM26" s="998"/>
      <c r="AN26" s="998"/>
      <c r="AO26" s="999"/>
      <c r="AP26" s="997" t="s">
        <v>409</v>
      </c>
      <c r="AQ26" s="998"/>
      <c r="AR26" s="998"/>
      <c r="AS26" s="998"/>
      <c r="AT26" s="999"/>
      <c r="AU26" s="997" t="s">
        <v>410</v>
      </c>
      <c r="AV26" s="998"/>
      <c r="AW26" s="998"/>
      <c r="AX26" s="998"/>
      <c r="AY26" s="999"/>
      <c r="AZ26" s="997" t="s">
        <v>411</v>
      </c>
      <c r="BA26" s="998"/>
      <c r="BB26" s="998"/>
      <c r="BC26" s="998"/>
      <c r="BD26" s="999"/>
      <c r="BE26" s="997" t="s">
        <v>384</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4"/>
      <c r="AG27" s="1007"/>
      <c r="AH27" s="1007"/>
      <c r="AI27" s="1007"/>
      <c r="AJ27" s="1055"/>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412</v>
      </c>
      <c r="C28" s="1044"/>
      <c r="D28" s="1044"/>
      <c r="E28" s="1044"/>
      <c r="F28" s="1044"/>
      <c r="G28" s="1044"/>
      <c r="H28" s="1044"/>
      <c r="I28" s="1044"/>
      <c r="J28" s="1044"/>
      <c r="K28" s="1044"/>
      <c r="L28" s="1044"/>
      <c r="M28" s="1044"/>
      <c r="N28" s="1044"/>
      <c r="O28" s="1044"/>
      <c r="P28" s="1045"/>
      <c r="Q28" s="1046">
        <v>4539</v>
      </c>
      <c r="R28" s="1047"/>
      <c r="S28" s="1047"/>
      <c r="T28" s="1047"/>
      <c r="U28" s="1047"/>
      <c r="V28" s="1047">
        <v>4438</v>
      </c>
      <c r="W28" s="1047"/>
      <c r="X28" s="1047"/>
      <c r="Y28" s="1047"/>
      <c r="Z28" s="1047"/>
      <c r="AA28" s="1048">
        <f>Q28-V28</f>
        <v>101</v>
      </c>
      <c r="AB28" s="1048"/>
      <c r="AC28" s="1048"/>
      <c r="AD28" s="1048"/>
      <c r="AE28" s="1049"/>
      <c r="AF28" s="1050">
        <v>101</v>
      </c>
      <c r="AG28" s="1047"/>
      <c r="AH28" s="1047"/>
      <c r="AI28" s="1047"/>
      <c r="AJ28" s="1051"/>
      <c r="AK28" s="1038">
        <v>298</v>
      </c>
      <c r="AL28" s="1039"/>
      <c r="AM28" s="1039"/>
      <c r="AN28" s="1039"/>
      <c r="AO28" s="1039"/>
      <c r="AP28" s="1039" t="s">
        <v>612</v>
      </c>
      <c r="AQ28" s="1039"/>
      <c r="AR28" s="1039"/>
      <c r="AS28" s="1039"/>
      <c r="AT28" s="1039"/>
      <c r="AU28" s="1039" t="s">
        <v>612</v>
      </c>
      <c r="AV28" s="1039"/>
      <c r="AW28" s="1039"/>
      <c r="AX28" s="1039"/>
      <c r="AY28" s="1039"/>
      <c r="AZ28" s="1040" t="s">
        <v>612</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413</v>
      </c>
      <c r="C29" s="1027"/>
      <c r="D29" s="1027"/>
      <c r="E29" s="1027"/>
      <c r="F29" s="1027"/>
      <c r="G29" s="1027"/>
      <c r="H29" s="1027"/>
      <c r="I29" s="1027"/>
      <c r="J29" s="1027"/>
      <c r="K29" s="1027"/>
      <c r="L29" s="1027"/>
      <c r="M29" s="1027"/>
      <c r="N29" s="1027"/>
      <c r="O29" s="1027"/>
      <c r="P29" s="1028"/>
      <c r="Q29" s="1034">
        <v>859</v>
      </c>
      <c r="R29" s="1035"/>
      <c r="S29" s="1035"/>
      <c r="T29" s="1035"/>
      <c r="U29" s="1035"/>
      <c r="V29" s="1035">
        <v>837</v>
      </c>
      <c r="W29" s="1035"/>
      <c r="X29" s="1035"/>
      <c r="Y29" s="1035"/>
      <c r="Z29" s="1035"/>
      <c r="AA29" s="1036">
        <f t="shared" ref="AA29:AA33" si="1">Q29-V29</f>
        <v>22</v>
      </c>
      <c r="AB29" s="1032"/>
      <c r="AC29" s="1032"/>
      <c r="AD29" s="1032"/>
      <c r="AE29" s="1033"/>
      <c r="AF29" s="1031">
        <v>22</v>
      </c>
      <c r="AG29" s="1032"/>
      <c r="AH29" s="1032"/>
      <c r="AI29" s="1032"/>
      <c r="AJ29" s="1033"/>
      <c r="AK29" s="976">
        <v>180</v>
      </c>
      <c r="AL29" s="967"/>
      <c r="AM29" s="967"/>
      <c r="AN29" s="967"/>
      <c r="AO29" s="967"/>
      <c r="AP29" s="967" t="s">
        <v>612</v>
      </c>
      <c r="AQ29" s="967"/>
      <c r="AR29" s="967"/>
      <c r="AS29" s="967"/>
      <c r="AT29" s="967"/>
      <c r="AU29" s="967" t="s">
        <v>612</v>
      </c>
      <c r="AV29" s="967"/>
      <c r="AW29" s="967"/>
      <c r="AX29" s="967"/>
      <c r="AY29" s="967"/>
      <c r="AZ29" s="1037" t="s">
        <v>612</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414</v>
      </c>
      <c r="C30" s="1027"/>
      <c r="D30" s="1027"/>
      <c r="E30" s="1027"/>
      <c r="F30" s="1027"/>
      <c r="G30" s="1027"/>
      <c r="H30" s="1027"/>
      <c r="I30" s="1027"/>
      <c r="J30" s="1027"/>
      <c r="K30" s="1027"/>
      <c r="L30" s="1027"/>
      <c r="M30" s="1027"/>
      <c r="N30" s="1027"/>
      <c r="O30" s="1027"/>
      <c r="P30" s="1028"/>
      <c r="Q30" s="1034">
        <v>876</v>
      </c>
      <c r="R30" s="1035"/>
      <c r="S30" s="1035"/>
      <c r="T30" s="1035"/>
      <c r="U30" s="1035"/>
      <c r="V30" s="1035">
        <v>740</v>
      </c>
      <c r="W30" s="1035"/>
      <c r="X30" s="1035"/>
      <c r="Y30" s="1035"/>
      <c r="Z30" s="1035"/>
      <c r="AA30" s="1036">
        <f t="shared" si="1"/>
        <v>136</v>
      </c>
      <c r="AB30" s="1032"/>
      <c r="AC30" s="1032"/>
      <c r="AD30" s="1032"/>
      <c r="AE30" s="1033"/>
      <c r="AF30" s="1031">
        <v>1317</v>
      </c>
      <c r="AG30" s="1032"/>
      <c r="AH30" s="1032"/>
      <c r="AI30" s="1032"/>
      <c r="AJ30" s="1033"/>
      <c r="AK30" s="976" t="s">
        <v>612</v>
      </c>
      <c r="AL30" s="967"/>
      <c r="AM30" s="967"/>
      <c r="AN30" s="967"/>
      <c r="AO30" s="967"/>
      <c r="AP30" s="967">
        <v>2662</v>
      </c>
      <c r="AQ30" s="967"/>
      <c r="AR30" s="967"/>
      <c r="AS30" s="967"/>
      <c r="AT30" s="967"/>
      <c r="AU30" s="967" t="s">
        <v>612</v>
      </c>
      <c r="AV30" s="967"/>
      <c r="AW30" s="967"/>
      <c r="AX30" s="967"/>
      <c r="AY30" s="967"/>
      <c r="AZ30" s="1037" t="s">
        <v>612</v>
      </c>
      <c r="BA30" s="1037"/>
      <c r="BB30" s="1037"/>
      <c r="BC30" s="1037"/>
      <c r="BD30" s="1037"/>
      <c r="BE30" s="968" t="s">
        <v>415</v>
      </c>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416</v>
      </c>
      <c r="C31" s="1027"/>
      <c r="D31" s="1027"/>
      <c r="E31" s="1027"/>
      <c r="F31" s="1027"/>
      <c r="G31" s="1027"/>
      <c r="H31" s="1027"/>
      <c r="I31" s="1027"/>
      <c r="J31" s="1027"/>
      <c r="K31" s="1027"/>
      <c r="L31" s="1027"/>
      <c r="M31" s="1027"/>
      <c r="N31" s="1027"/>
      <c r="O31" s="1027"/>
      <c r="P31" s="1028"/>
      <c r="Q31" s="1034">
        <v>1690</v>
      </c>
      <c r="R31" s="1035"/>
      <c r="S31" s="1035"/>
      <c r="T31" s="1035"/>
      <c r="U31" s="1035"/>
      <c r="V31" s="1035">
        <v>1443</v>
      </c>
      <c r="W31" s="1035"/>
      <c r="X31" s="1035"/>
      <c r="Y31" s="1035"/>
      <c r="Z31" s="1035"/>
      <c r="AA31" s="1036">
        <f t="shared" si="1"/>
        <v>247</v>
      </c>
      <c r="AB31" s="1032"/>
      <c r="AC31" s="1032"/>
      <c r="AD31" s="1032"/>
      <c r="AE31" s="1033"/>
      <c r="AF31" s="1031">
        <v>1453</v>
      </c>
      <c r="AG31" s="1032"/>
      <c r="AH31" s="1032"/>
      <c r="AI31" s="1032"/>
      <c r="AJ31" s="1033"/>
      <c r="AK31" s="976">
        <v>304</v>
      </c>
      <c r="AL31" s="967"/>
      <c r="AM31" s="967"/>
      <c r="AN31" s="967"/>
      <c r="AO31" s="967"/>
      <c r="AP31" s="967">
        <v>7419</v>
      </c>
      <c r="AQ31" s="967"/>
      <c r="AR31" s="967"/>
      <c r="AS31" s="967"/>
      <c r="AT31" s="967"/>
      <c r="AU31" s="967">
        <v>2411</v>
      </c>
      <c r="AV31" s="967"/>
      <c r="AW31" s="967"/>
      <c r="AX31" s="967"/>
      <c r="AY31" s="967"/>
      <c r="AZ31" s="1037" t="s">
        <v>612</v>
      </c>
      <c r="BA31" s="1037"/>
      <c r="BB31" s="1037"/>
      <c r="BC31" s="1037"/>
      <c r="BD31" s="1037"/>
      <c r="BE31" s="968" t="s">
        <v>417</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418</v>
      </c>
      <c r="C32" s="1027"/>
      <c r="D32" s="1027"/>
      <c r="E32" s="1027"/>
      <c r="F32" s="1027"/>
      <c r="G32" s="1027"/>
      <c r="H32" s="1027"/>
      <c r="I32" s="1027"/>
      <c r="J32" s="1027"/>
      <c r="K32" s="1027"/>
      <c r="L32" s="1027"/>
      <c r="M32" s="1027"/>
      <c r="N32" s="1027"/>
      <c r="O32" s="1027"/>
      <c r="P32" s="1028"/>
      <c r="Q32" s="1034">
        <v>7296</v>
      </c>
      <c r="R32" s="1035"/>
      <c r="S32" s="1035"/>
      <c r="T32" s="1035"/>
      <c r="U32" s="1035"/>
      <c r="V32" s="1035">
        <v>6991</v>
      </c>
      <c r="W32" s="1035"/>
      <c r="X32" s="1035"/>
      <c r="Y32" s="1035"/>
      <c r="Z32" s="1035"/>
      <c r="AA32" s="1036">
        <f t="shared" si="1"/>
        <v>305</v>
      </c>
      <c r="AB32" s="1032"/>
      <c r="AC32" s="1032"/>
      <c r="AD32" s="1032"/>
      <c r="AE32" s="1033"/>
      <c r="AF32" s="1031">
        <v>244</v>
      </c>
      <c r="AG32" s="1032"/>
      <c r="AH32" s="1032"/>
      <c r="AI32" s="1032"/>
      <c r="AJ32" s="1033"/>
      <c r="AK32" s="976">
        <v>409</v>
      </c>
      <c r="AL32" s="967"/>
      <c r="AM32" s="967"/>
      <c r="AN32" s="967"/>
      <c r="AO32" s="967"/>
      <c r="AP32" s="967">
        <v>7442</v>
      </c>
      <c r="AQ32" s="967"/>
      <c r="AR32" s="967"/>
      <c r="AS32" s="967"/>
      <c r="AT32" s="967"/>
      <c r="AU32" s="967">
        <v>3628</v>
      </c>
      <c r="AV32" s="967"/>
      <c r="AW32" s="967"/>
      <c r="AX32" s="967"/>
      <c r="AY32" s="967"/>
      <c r="AZ32" s="1037" t="s">
        <v>612</v>
      </c>
      <c r="BA32" s="1037"/>
      <c r="BB32" s="1037"/>
      <c r="BC32" s="1037"/>
      <c r="BD32" s="1037"/>
      <c r="BE32" s="968" t="s">
        <v>419</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420</v>
      </c>
      <c r="C33" s="1027"/>
      <c r="D33" s="1027"/>
      <c r="E33" s="1027"/>
      <c r="F33" s="1027"/>
      <c r="G33" s="1027"/>
      <c r="H33" s="1027"/>
      <c r="I33" s="1027"/>
      <c r="J33" s="1027"/>
      <c r="K33" s="1027"/>
      <c r="L33" s="1027"/>
      <c r="M33" s="1027"/>
      <c r="N33" s="1027"/>
      <c r="O33" s="1027"/>
      <c r="P33" s="1028"/>
      <c r="Q33" s="1034">
        <v>74</v>
      </c>
      <c r="R33" s="1035"/>
      <c r="S33" s="1035"/>
      <c r="T33" s="1035"/>
      <c r="U33" s="1035"/>
      <c r="V33" s="1035">
        <v>49</v>
      </c>
      <c r="W33" s="1035"/>
      <c r="X33" s="1035"/>
      <c r="Y33" s="1035"/>
      <c r="Z33" s="1035"/>
      <c r="AA33" s="1036">
        <f t="shared" si="1"/>
        <v>25</v>
      </c>
      <c r="AB33" s="1032"/>
      <c r="AC33" s="1032"/>
      <c r="AD33" s="1032"/>
      <c r="AE33" s="1033"/>
      <c r="AF33" s="1031">
        <v>25</v>
      </c>
      <c r="AG33" s="1032"/>
      <c r="AH33" s="1032"/>
      <c r="AI33" s="1032"/>
      <c r="AJ33" s="1033"/>
      <c r="AK33" s="976" t="s">
        <v>612</v>
      </c>
      <c r="AL33" s="967"/>
      <c r="AM33" s="967"/>
      <c r="AN33" s="967"/>
      <c r="AO33" s="967"/>
      <c r="AP33" s="967">
        <v>33</v>
      </c>
      <c r="AQ33" s="967"/>
      <c r="AR33" s="967"/>
      <c r="AS33" s="967"/>
      <c r="AT33" s="967"/>
      <c r="AU33" s="967" t="s">
        <v>612</v>
      </c>
      <c r="AV33" s="967"/>
      <c r="AW33" s="967"/>
      <c r="AX33" s="967"/>
      <c r="AY33" s="967"/>
      <c r="AZ33" s="1037" t="s">
        <v>612</v>
      </c>
      <c r="BA33" s="1037"/>
      <c r="BB33" s="1037"/>
      <c r="BC33" s="1037"/>
      <c r="BD33" s="1037"/>
      <c r="BE33" s="968" t="s">
        <v>421</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422</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399</v>
      </c>
      <c r="B63" s="933" t="s">
        <v>423</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3163</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424</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425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426</v>
      </c>
      <c r="B66" s="992"/>
      <c r="C66" s="992"/>
      <c r="D66" s="992"/>
      <c r="E66" s="992"/>
      <c r="F66" s="992"/>
      <c r="G66" s="992"/>
      <c r="H66" s="992"/>
      <c r="I66" s="992"/>
      <c r="J66" s="992"/>
      <c r="K66" s="992"/>
      <c r="L66" s="992"/>
      <c r="M66" s="992"/>
      <c r="N66" s="992"/>
      <c r="O66" s="992"/>
      <c r="P66" s="993"/>
      <c r="Q66" s="997" t="s">
        <v>427</v>
      </c>
      <c r="R66" s="998"/>
      <c r="S66" s="998"/>
      <c r="T66" s="998"/>
      <c r="U66" s="999"/>
      <c r="V66" s="997" t="s">
        <v>428</v>
      </c>
      <c r="W66" s="998"/>
      <c r="X66" s="998"/>
      <c r="Y66" s="998"/>
      <c r="Z66" s="999"/>
      <c r="AA66" s="997" t="s">
        <v>429</v>
      </c>
      <c r="AB66" s="998"/>
      <c r="AC66" s="998"/>
      <c r="AD66" s="998"/>
      <c r="AE66" s="999"/>
      <c r="AF66" s="1003" t="s">
        <v>430</v>
      </c>
      <c r="AG66" s="1004"/>
      <c r="AH66" s="1004"/>
      <c r="AI66" s="1004"/>
      <c r="AJ66" s="1005"/>
      <c r="AK66" s="997" t="s">
        <v>408</v>
      </c>
      <c r="AL66" s="992"/>
      <c r="AM66" s="992"/>
      <c r="AN66" s="992"/>
      <c r="AO66" s="993"/>
      <c r="AP66" s="997" t="s">
        <v>431</v>
      </c>
      <c r="AQ66" s="998"/>
      <c r="AR66" s="998"/>
      <c r="AS66" s="998"/>
      <c r="AT66" s="999"/>
      <c r="AU66" s="997" t="s">
        <v>432</v>
      </c>
      <c r="AV66" s="998"/>
      <c r="AW66" s="998"/>
      <c r="AX66" s="998"/>
      <c r="AY66" s="999"/>
      <c r="AZ66" s="997" t="s">
        <v>384</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618</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619</v>
      </c>
      <c r="C69" s="971"/>
      <c r="D69" s="971"/>
      <c r="E69" s="971"/>
      <c r="F69" s="971"/>
      <c r="G69" s="971"/>
      <c r="H69" s="971"/>
      <c r="I69" s="971"/>
      <c r="J69" s="971"/>
      <c r="K69" s="971"/>
      <c r="L69" s="971"/>
      <c r="M69" s="971"/>
      <c r="N69" s="971"/>
      <c r="O69" s="971"/>
      <c r="P69" s="972"/>
      <c r="Q69" s="973">
        <v>336</v>
      </c>
      <c r="R69" s="967"/>
      <c r="S69" s="967"/>
      <c r="T69" s="967"/>
      <c r="U69" s="967"/>
      <c r="V69" s="967">
        <v>294</v>
      </c>
      <c r="W69" s="967"/>
      <c r="X69" s="967"/>
      <c r="Y69" s="967"/>
      <c r="Z69" s="967"/>
      <c r="AA69" s="967">
        <v>42</v>
      </c>
      <c r="AB69" s="967"/>
      <c r="AC69" s="967"/>
      <c r="AD69" s="967"/>
      <c r="AE69" s="967"/>
      <c r="AF69" s="967">
        <v>42</v>
      </c>
      <c r="AG69" s="967"/>
      <c r="AH69" s="967"/>
      <c r="AI69" s="967"/>
      <c r="AJ69" s="967"/>
      <c r="AK69" s="967">
        <v>13</v>
      </c>
      <c r="AL69" s="967"/>
      <c r="AM69" s="967"/>
      <c r="AN69" s="967"/>
      <c r="AO69" s="967"/>
      <c r="AP69" s="967" t="s">
        <v>612</v>
      </c>
      <c r="AQ69" s="967"/>
      <c r="AR69" s="967"/>
      <c r="AS69" s="967"/>
      <c r="AT69" s="967"/>
      <c r="AU69" s="967" t="s">
        <v>612</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620</v>
      </c>
      <c r="C70" s="971"/>
      <c r="D70" s="971"/>
      <c r="E70" s="971"/>
      <c r="F70" s="971"/>
      <c r="G70" s="971"/>
      <c r="H70" s="971"/>
      <c r="I70" s="971"/>
      <c r="J70" s="971"/>
      <c r="K70" s="971"/>
      <c r="L70" s="971"/>
      <c r="M70" s="971"/>
      <c r="N70" s="971"/>
      <c r="O70" s="971"/>
      <c r="P70" s="972"/>
      <c r="Q70" s="973">
        <v>422</v>
      </c>
      <c r="R70" s="967"/>
      <c r="S70" s="967"/>
      <c r="T70" s="967"/>
      <c r="U70" s="967"/>
      <c r="V70" s="967">
        <v>389</v>
      </c>
      <c r="W70" s="967"/>
      <c r="X70" s="967"/>
      <c r="Y70" s="967"/>
      <c r="Z70" s="967"/>
      <c r="AA70" s="967">
        <v>33</v>
      </c>
      <c r="AB70" s="967"/>
      <c r="AC70" s="967"/>
      <c r="AD70" s="967"/>
      <c r="AE70" s="967"/>
      <c r="AF70" s="967">
        <v>33</v>
      </c>
      <c r="AG70" s="967"/>
      <c r="AH70" s="967"/>
      <c r="AI70" s="967"/>
      <c r="AJ70" s="967"/>
      <c r="AK70" s="967">
        <v>20</v>
      </c>
      <c r="AL70" s="967"/>
      <c r="AM70" s="967"/>
      <c r="AN70" s="967"/>
      <c r="AO70" s="967"/>
      <c r="AP70" s="967">
        <v>7</v>
      </c>
      <c r="AQ70" s="967"/>
      <c r="AR70" s="967"/>
      <c r="AS70" s="967"/>
      <c r="AT70" s="967"/>
      <c r="AU70" s="967">
        <v>2</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621</v>
      </c>
      <c r="C71" s="971"/>
      <c r="D71" s="971"/>
      <c r="E71" s="971"/>
      <c r="F71" s="971"/>
      <c r="G71" s="971"/>
      <c r="H71" s="971"/>
      <c r="I71" s="971"/>
      <c r="J71" s="971"/>
      <c r="K71" s="971"/>
      <c r="L71" s="971"/>
      <c r="M71" s="971"/>
      <c r="N71" s="971"/>
      <c r="O71" s="971"/>
      <c r="P71" s="972"/>
      <c r="Q71" s="973">
        <v>20479</v>
      </c>
      <c r="R71" s="967"/>
      <c r="S71" s="967"/>
      <c r="T71" s="967"/>
      <c r="U71" s="967"/>
      <c r="V71" s="967">
        <v>20134</v>
      </c>
      <c r="W71" s="967"/>
      <c r="X71" s="967"/>
      <c r="Y71" s="967"/>
      <c r="Z71" s="967"/>
      <c r="AA71" s="967">
        <v>345</v>
      </c>
      <c r="AB71" s="967"/>
      <c r="AC71" s="967"/>
      <c r="AD71" s="967"/>
      <c r="AE71" s="967"/>
      <c r="AF71" s="967">
        <v>344</v>
      </c>
      <c r="AG71" s="967"/>
      <c r="AH71" s="967"/>
      <c r="AI71" s="967"/>
      <c r="AJ71" s="967"/>
      <c r="AK71" s="967">
        <v>132</v>
      </c>
      <c r="AL71" s="967"/>
      <c r="AM71" s="967"/>
      <c r="AN71" s="967"/>
      <c r="AO71" s="967"/>
      <c r="AP71" s="967" t="s">
        <v>612</v>
      </c>
      <c r="AQ71" s="967"/>
      <c r="AR71" s="967"/>
      <c r="AS71" s="967"/>
      <c r="AT71" s="967"/>
      <c r="AU71" s="967" t="s">
        <v>612</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622</v>
      </c>
      <c r="C72" s="971"/>
      <c r="D72" s="971"/>
      <c r="E72" s="971"/>
      <c r="F72" s="971"/>
      <c r="G72" s="971"/>
      <c r="H72" s="971"/>
      <c r="I72" s="971"/>
      <c r="J72" s="971"/>
      <c r="K72" s="971"/>
      <c r="L72" s="971"/>
      <c r="M72" s="971"/>
      <c r="N72" s="971"/>
      <c r="O72" s="971"/>
      <c r="P72" s="972"/>
      <c r="Q72" s="973">
        <v>2606</v>
      </c>
      <c r="R72" s="967"/>
      <c r="S72" s="967"/>
      <c r="T72" s="967"/>
      <c r="U72" s="967"/>
      <c r="V72" s="967">
        <v>2461</v>
      </c>
      <c r="W72" s="967"/>
      <c r="X72" s="967"/>
      <c r="Y72" s="967"/>
      <c r="Z72" s="967"/>
      <c r="AA72" s="967">
        <v>145</v>
      </c>
      <c r="AB72" s="967"/>
      <c r="AC72" s="967"/>
      <c r="AD72" s="967"/>
      <c r="AE72" s="967"/>
      <c r="AF72" s="967">
        <v>145</v>
      </c>
      <c r="AG72" s="967"/>
      <c r="AH72" s="967"/>
      <c r="AI72" s="967"/>
      <c r="AJ72" s="967"/>
      <c r="AK72" s="967" t="s">
        <v>612</v>
      </c>
      <c r="AL72" s="967"/>
      <c r="AM72" s="967"/>
      <c r="AN72" s="967"/>
      <c r="AO72" s="967"/>
      <c r="AP72" s="967">
        <v>590</v>
      </c>
      <c r="AQ72" s="967"/>
      <c r="AR72" s="967"/>
      <c r="AS72" s="967"/>
      <c r="AT72" s="967"/>
      <c r="AU72" s="967">
        <v>138</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623</v>
      </c>
      <c r="C73" s="971"/>
      <c r="D73" s="971"/>
      <c r="E73" s="971"/>
      <c r="F73" s="971"/>
      <c r="G73" s="971"/>
      <c r="H73" s="971"/>
      <c r="I73" s="971"/>
      <c r="J73" s="971"/>
      <c r="K73" s="971"/>
      <c r="L73" s="971"/>
      <c r="M73" s="971"/>
      <c r="N73" s="971"/>
      <c r="O73" s="971"/>
      <c r="P73" s="972"/>
      <c r="Q73" s="973">
        <v>29</v>
      </c>
      <c r="R73" s="967"/>
      <c r="S73" s="967"/>
      <c r="T73" s="967"/>
      <c r="U73" s="967"/>
      <c r="V73" s="967">
        <v>13</v>
      </c>
      <c r="W73" s="967"/>
      <c r="X73" s="967"/>
      <c r="Y73" s="967"/>
      <c r="Z73" s="967"/>
      <c r="AA73" s="967">
        <v>16</v>
      </c>
      <c r="AB73" s="967"/>
      <c r="AC73" s="967"/>
      <c r="AD73" s="967"/>
      <c r="AE73" s="967"/>
      <c r="AF73" s="967">
        <v>16</v>
      </c>
      <c r="AG73" s="967"/>
      <c r="AH73" s="967"/>
      <c r="AI73" s="967"/>
      <c r="AJ73" s="967"/>
      <c r="AK73" s="967">
        <v>5</v>
      </c>
      <c r="AL73" s="967"/>
      <c r="AM73" s="967"/>
      <c r="AN73" s="967"/>
      <c r="AO73" s="967"/>
      <c r="AP73" s="967" t="s">
        <v>612</v>
      </c>
      <c r="AQ73" s="967"/>
      <c r="AR73" s="967"/>
      <c r="AS73" s="967"/>
      <c r="AT73" s="967"/>
      <c r="AU73" s="967" t="s">
        <v>612</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624</v>
      </c>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619</v>
      </c>
      <c r="C75" s="971"/>
      <c r="D75" s="971"/>
      <c r="E75" s="971"/>
      <c r="F75" s="971"/>
      <c r="G75" s="971"/>
      <c r="H75" s="971"/>
      <c r="I75" s="971"/>
      <c r="J75" s="971"/>
      <c r="K75" s="971"/>
      <c r="L75" s="971"/>
      <c r="M75" s="971"/>
      <c r="N75" s="971"/>
      <c r="O75" s="971"/>
      <c r="P75" s="972"/>
      <c r="Q75" s="974">
        <v>7</v>
      </c>
      <c r="R75" s="975"/>
      <c r="S75" s="975"/>
      <c r="T75" s="975"/>
      <c r="U75" s="976"/>
      <c r="V75" s="977">
        <v>7</v>
      </c>
      <c r="W75" s="975"/>
      <c r="X75" s="975"/>
      <c r="Y75" s="975"/>
      <c r="Z75" s="976"/>
      <c r="AA75" s="977">
        <v>0</v>
      </c>
      <c r="AB75" s="975"/>
      <c r="AC75" s="975"/>
      <c r="AD75" s="975"/>
      <c r="AE75" s="976"/>
      <c r="AF75" s="977">
        <v>0</v>
      </c>
      <c r="AG75" s="975"/>
      <c r="AH75" s="975"/>
      <c r="AI75" s="975"/>
      <c r="AJ75" s="976"/>
      <c r="AK75" s="977" t="s">
        <v>612</v>
      </c>
      <c r="AL75" s="975"/>
      <c r="AM75" s="975"/>
      <c r="AN75" s="975"/>
      <c r="AO75" s="976"/>
      <c r="AP75" s="977" t="s">
        <v>612</v>
      </c>
      <c r="AQ75" s="975"/>
      <c r="AR75" s="975"/>
      <c r="AS75" s="975"/>
      <c r="AT75" s="976"/>
      <c r="AU75" s="977" t="s">
        <v>612</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625</v>
      </c>
      <c r="C76" s="971"/>
      <c r="D76" s="971"/>
      <c r="E76" s="971"/>
      <c r="F76" s="971"/>
      <c r="G76" s="971"/>
      <c r="H76" s="971"/>
      <c r="I76" s="971"/>
      <c r="J76" s="971"/>
      <c r="K76" s="971"/>
      <c r="L76" s="971"/>
      <c r="M76" s="971"/>
      <c r="N76" s="971"/>
      <c r="O76" s="971"/>
      <c r="P76" s="972"/>
      <c r="Q76" s="974">
        <v>64</v>
      </c>
      <c r="R76" s="975"/>
      <c r="S76" s="975"/>
      <c r="T76" s="975"/>
      <c r="U76" s="976"/>
      <c r="V76" s="977">
        <v>64</v>
      </c>
      <c r="W76" s="975"/>
      <c r="X76" s="975"/>
      <c r="Y76" s="975"/>
      <c r="Z76" s="976"/>
      <c r="AA76" s="977">
        <v>0</v>
      </c>
      <c r="AB76" s="975"/>
      <c r="AC76" s="975"/>
      <c r="AD76" s="975"/>
      <c r="AE76" s="976"/>
      <c r="AF76" s="977">
        <v>0</v>
      </c>
      <c r="AG76" s="975"/>
      <c r="AH76" s="975"/>
      <c r="AI76" s="975"/>
      <c r="AJ76" s="976"/>
      <c r="AK76" s="977" t="s">
        <v>612</v>
      </c>
      <c r="AL76" s="975"/>
      <c r="AM76" s="975"/>
      <c r="AN76" s="975"/>
      <c r="AO76" s="976"/>
      <c r="AP76" s="977" t="s">
        <v>612</v>
      </c>
      <c r="AQ76" s="975"/>
      <c r="AR76" s="975"/>
      <c r="AS76" s="975"/>
      <c r="AT76" s="976"/>
      <c r="AU76" s="977" t="s">
        <v>612</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626</v>
      </c>
      <c r="C77" s="971"/>
      <c r="D77" s="971"/>
      <c r="E77" s="971"/>
      <c r="F77" s="971"/>
      <c r="G77" s="971"/>
      <c r="H77" s="971"/>
      <c r="I77" s="971"/>
      <c r="J77" s="971"/>
      <c r="K77" s="971"/>
      <c r="L77" s="971"/>
      <c r="M77" s="971"/>
      <c r="N77" s="971"/>
      <c r="O77" s="971"/>
      <c r="P77" s="972"/>
      <c r="Q77" s="974">
        <v>131</v>
      </c>
      <c r="R77" s="975"/>
      <c r="S77" s="975"/>
      <c r="T77" s="975"/>
      <c r="U77" s="976"/>
      <c r="V77" s="977">
        <v>131</v>
      </c>
      <c r="W77" s="975"/>
      <c r="X77" s="975"/>
      <c r="Y77" s="975"/>
      <c r="Z77" s="976"/>
      <c r="AA77" s="977">
        <v>0</v>
      </c>
      <c r="AB77" s="975"/>
      <c r="AC77" s="975"/>
      <c r="AD77" s="975"/>
      <c r="AE77" s="976"/>
      <c r="AF77" s="977">
        <v>0</v>
      </c>
      <c r="AG77" s="975"/>
      <c r="AH77" s="975"/>
      <c r="AI77" s="975"/>
      <c r="AJ77" s="976"/>
      <c r="AK77" s="977" t="s">
        <v>612</v>
      </c>
      <c r="AL77" s="975"/>
      <c r="AM77" s="975"/>
      <c r="AN77" s="975"/>
      <c r="AO77" s="976"/>
      <c r="AP77" s="977">
        <v>167</v>
      </c>
      <c r="AQ77" s="975"/>
      <c r="AR77" s="975"/>
      <c r="AS77" s="975"/>
      <c r="AT77" s="976"/>
      <c r="AU77" s="977">
        <v>118</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627</v>
      </c>
      <c r="C78" s="971"/>
      <c r="D78" s="971"/>
      <c r="E78" s="971"/>
      <c r="F78" s="971"/>
      <c r="G78" s="971"/>
      <c r="H78" s="971"/>
      <c r="I78" s="971"/>
      <c r="J78" s="971"/>
      <c r="K78" s="971"/>
      <c r="L78" s="971"/>
      <c r="M78" s="971"/>
      <c r="N78" s="971"/>
      <c r="O78" s="971"/>
      <c r="P78" s="972"/>
      <c r="Q78" s="973">
        <v>907</v>
      </c>
      <c r="R78" s="967"/>
      <c r="S78" s="967"/>
      <c r="T78" s="967"/>
      <c r="U78" s="967"/>
      <c r="V78" s="967">
        <v>907</v>
      </c>
      <c r="W78" s="967"/>
      <c r="X78" s="967"/>
      <c r="Y78" s="967"/>
      <c r="Z78" s="967"/>
      <c r="AA78" s="967">
        <v>0</v>
      </c>
      <c r="AB78" s="967"/>
      <c r="AC78" s="967"/>
      <c r="AD78" s="967"/>
      <c r="AE78" s="967"/>
      <c r="AF78" s="967">
        <v>0</v>
      </c>
      <c r="AG78" s="967"/>
      <c r="AH78" s="967"/>
      <c r="AI78" s="967"/>
      <c r="AJ78" s="967"/>
      <c r="AK78" s="967" t="s">
        <v>612</v>
      </c>
      <c r="AL78" s="967"/>
      <c r="AM78" s="967"/>
      <c r="AN78" s="967"/>
      <c r="AO78" s="967"/>
      <c r="AP78" s="967">
        <v>3596</v>
      </c>
      <c r="AQ78" s="967"/>
      <c r="AR78" s="967"/>
      <c r="AS78" s="967"/>
      <c r="AT78" s="967"/>
      <c r="AU78" s="967">
        <v>1321</v>
      </c>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628</v>
      </c>
      <c r="C79" s="971"/>
      <c r="D79" s="971"/>
      <c r="E79" s="971"/>
      <c r="F79" s="971"/>
      <c r="G79" s="971"/>
      <c r="H79" s="971"/>
      <c r="I79" s="971"/>
      <c r="J79" s="971"/>
      <c r="K79" s="971"/>
      <c r="L79" s="971"/>
      <c r="M79" s="971"/>
      <c r="N79" s="971"/>
      <c r="O79" s="971"/>
      <c r="P79" s="972"/>
      <c r="Q79" s="973">
        <v>1447</v>
      </c>
      <c r="R79" s="967"/>
      <c r="S79" s="967"/>
      <c r="T79" s="967"/>
      <c r="U79" s="967"/>
      <c r="V79" s="967">
        <v>1407</v>
      </c>
      <c r="W79" s="967"/>
      <c r="X79" s="967"/>
      <c r="Y79" s="967"/>
      <c r="Z79" s="967"/>
      <c r="AA79" s="967">
        <v>39</v>
      </c>
      <c r="AB79" s="967"/>
      <c r="AC79" s="967"/>
      <c r="AD79" s="967"/>
      <c r="AE79" s="967"/>
      <c r="AF79" s="967">
        <v>39</v>
      </c>
      <c r="AG79" s="967"/>
      <c r="AH79" s="967"/>
      <c r="AI79" s="967"/>
      <c r="AJ79" s="967"/>
      <c r="AK79" s="967">
        <v>15</v>
      </c>
      <c r="AL79" s="967"/>
      <c r="AM79" s="967"/>
      <c r="AN79" s="967"/>
      <c r="AO79" s="967"/>
      <c r="AP79" s="967" t="s">
        <v>612</v>
      </c>
      <c r="AQ79" s="967"/>
      <c r="AR79" s="967"/>
      <c r="AS79" s="967"/>
      <c r="AT79" s="967"/>
      <c r="AU79" s="967" t="s">
        <v>612</v>
      </c>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629</v>
      </c>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619</v>
      </c>
      <c r="C81" s="971"/>
      <c r="D81" s="971"/>
      <c r="E81" s="971"/>
      <c r="F81" s="971"/>
      <c r="G81" s="971"/>
      <c r="H81" s="971"/>
      <c r="I81" s="971"/>
      <c r="J81" s="971"/>
      <c r="K81" s="971"/>
      <c r="L81" s="971"/>
      <c r="M81" s="971"/>
      <c r="N81" s="971"/>
      <c r="O81" s="971"/>
      <c r="P81" s="972"/>
      <c r="Q81" s="973">
        <v>347</v>
      </c>
      <c r="R81" s="967"/>
      <c r="S81" s="967"/>
      <c r="T81" s="967"/>
      <c r="U81" s="967"/>
      <c r="V81" s="967">
        <v>294</v>
      </c>
      <c r="W81" s="967"/>
      <c r="X81" s="967"/>
      <c r="Y81" s="967"/>
      <c r="Z81" s="967"/>
      <c r="AA81" s="967">
        <v>54</v>
      </c>
      <c r="AB81" s="967"/>
      <c r="AC81" s="967"/>
      <c r="AD81" s="967"/>
      <c r="AE81" s="967"/>
      <c r="AF81" s="967">
        <v>54</v>
      </c>
      <c r="AG81" s="967"/>
      <c r="AH81" s="967"/>
      <c r="AI81" s="967"/>
      <c r="AJ81" s="967"/>
      <c r="AK81" s="967">
        <v>135</v>
      </c>
      <c r="AL81" s="967"/>
      <c r="AM81" s="967"/>
      <c r="AN81" s="967"/>
      <c r="AO81" s="967"/>
      <c r="AP81" s="967" t="s">
        <v>539</v>
      </c>
      <c r="AQ81" s="967"/>
      <c r="AR81" s="967"/>
      <c r="AS81" s="967"/>
      <c r="AT81" s="967"/>
      <c r="AU81" s="967" t="s">
        <v>539</v>
      </c>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t="s">
        <v>630</v>
      </c>
      <c r="C82" s="971"/>
      <c r="D82" s="971"/>
      <c r="E82" s="971"/>
      <c r="F82" s="971"/>
      <c r="G82" s="971"/>
      <c r="H82" s="971"/>
      <c r="I82" s="971"/>
      <c r="J82" s="971"/>
      <c r="K82" s="971"/>
      <c r="L82" s="971"/>
      <c r="M82" s="971"/>
      <c r="N82" s="971"/>
      <c r="O82" s="971"/>
      <c r="P82" s="972"/>
      <c r="Q82" s="973">
        <v>304201</v>
      </c>
      <c r="R82" s="967"/>
      <c r="S82" s="967"/>
      <c r="T82" s="967"/>
      <c r="U82" s="967"/>
      <c r="V82" s="967">
        <v>288028</v>
      </c>
      <c r="W82" s="967"/>
      <c r="X82" s="967"/>
      <c r="Y82" s="967"/>
      <c r="Z82" s="967"/>
      <c r="AA82" s="967">
        <v>16173</v>
      </c>
      <c r="AB82" s="967"/>
      <c r="AC82" s="967"/>
      <c r="AD82" s="967"/>
      <c r="AE82" s="967"/>
      <c r="AF82" s="967">
        <v>16179</v>
      </c>
      <c r="AG82" s="967"/>
      <c r="AH82" s="967"/>
      <c r="AI82" s="967"/>
      <c r="AJ82" s="967"/>
      <c r="AK82" s="967" t="s">
        <v>612</v>
      </c>
      <c r="AL82" s="967"/>
      <c r="AM82" s="967"/>
      <c r="AN82" s="967"/>
      <c r="AO82" s="967"/>
      <c r="AP82" s="967" t="s">
        <v>539</v>
      </c>
      <c r="AQ82" s="967"/>
      <c r="AR82" s="967"/>
      <c r="AS82" s="967"/>
      <c r="AT82" s="967"/>
      <c r="AU82" s="967" t="s">
        <v>539</v>
      </c>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t="s">
        <v>631</v>
      </c>
      <c r="C83" s="971"/>
      <c r="D83" s="971"/>
      <c r="E83" s="971"/>
      <c r="F83" s="971"/>
      <c r="G83" s="971"/>
      <c r="H83" s="971"/>
      <c r="I83" s="971"/>
      <c r="J83" s="971"/>
      <c r="K83" s="971"/>
      <c r="L83" s="971"/>
      <c r="M83" s="971"/>
      <c r="N83" s="971"/>
      <c r="O83" s="971"/>
      <c r="P83" s="972"/>
      <c r="Q83" s="973">
        <v>339</v>
      </c>
      <c r="R83" s="967"/>
      <c r="S83" s="967"/>
      <c r="T83" s="967"/>
      <c r="U83" s="967"/>
      <c r="V83" s="967">
        <v>162</v>
      </c>
      <c r="W83" s="967"/>
      <c r="X83" s="967"/>
      <c r="Y83" s="967"/>
      <c r="Z83" s="967"/>
      <c r="AA83" s="967">
        <v>177</v>
      </c>
      <c r="AB83" s="967"/>
      <c r="AC83" s="967"/>
      <c r="AD83" s="967"/>
      <c r="AE83" s="967"/>
      <c r="AF83" s="967">
        <v>177</v>
      </c>
      <c r="AG83" s="967"/>
      <c r="AH83" s="967"/>
      <c r="AI83" s="967"/>
      <c r="AJ83" s="967"/>
      <c r="AK83" s="967">
        <v>4</v>
      </c>
      <c r="AL83" s="967"/>
      <c r="AM83" s="967"/>
      <c r="AN83" s="967"/>
      <c r="AO83" s="967"/>
      <c r="AP83" s="967" t="s">
        <v>539</v>
      </c>
      <c r="AQ83" s="967"/>
      <c r="AR83" s="967"/>
      <c r="AS83" s="967"/>
      <c r="AT83" s="967"/>
      <c r="AU83" s="967" t="s">
        <v>539</v>
      </c>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t="s">
        <v>632</v>
      </c>
      <c r="C84" s="971"/>
      <c r="D84" s="971"/>
      <c r="E84" s="971"/>
      <c r="F84" s="971"/>
      <c r="G84" s="971"/>
      <c r="H84" s="971"/>
      <c r="I84" s="971"/>
      <c r="J84" s="971"/>
      <c r="K84" s="971"/>
      <c r="L84" s="971"/>
      <c r="M84" s="971"/>
      <c r="N84" s="971"/>
      <c r="O84" s="971"/>
      <c r="P84" s="972"/>
      <c r="Q84" s="973">
        <v>192</v>
      </c>
      <c r="R84" s="967"/>
      <c r="S84" s="967"/>
      <c r="T84" s="967"/>
      <c r="U84" s="967"/>
      <c r="V84" s="967">
        <v>184</v>
      </c>
      <c r="W84" s="967"/>
      <c r="X84" s="967"/>
      <c r="Y84" s="967"/>
      <c r="Z84" s="967"/>
      <c r="AA84" s="967">
        <v>7</v>
      </c>
      <c r="AB84" s="967"/>
      <c r="AC84" s="967"/>
      <c r="AD84" s="967"/>
      <c r="AE84" s="967"/>
      <c r="AF84" s="967">
        <v>7</v>
      </c>
      <c r="AG84" s="967"/>
      <c r="AH84" s="967"/>
      <c r="AI84" s="967"/>
      <c r="AJ84" s="967"/>
      <c r="AK84" s="967" t="s">
        <v>612</v>
      </c>
      <c r="AL84" s="967"/>
      <c r="AM84" s="967"/>
      <c r="AN84" s="967"/>
      <c r="AO84" s="967"/>
      <c r="AP84" s="967" t="s">
        <v>539</v>
      </c>
      <c r="AQ84" s="967"/>
      <c r="AR84" s="967"/>
      <c r="AS84" s="967"/>
      <c r="AT84" s="967"/>
      <c r="AU84" s="967" t="s">
        <v>539</v>
      </c>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t="s">
        <v>633</v>
      </c>
      <c r="C85" s="971"/>
      <c r="D85" s="971"/>
      <c r="E85" s="971"/>
      <c r="F85" s="971"/>
      <c r="G85" s="971"/>
      <c r="H85" s="971"/>
      <c r="I85" s="971"/>
      <c r="J85" s="971"/>
      <c r="K85" s="971"/>
      <c r="L85" s="971"/>
      <c r="M85" s="971"/>
      <c r="N85" s="971"/>
      <c r="O85" s="971"/>
      <c r="P85" s="972"/>
      <c r="Q85" s="973">
        <v>2185</v>
      </c>
      <c r="R85" s="967"/>
      <c r="S85" s="967"/>
      <c r="T85" s="967"/>
      <c r="U85" s="967"/>
      <c r="V85" s="967">
        <v>2180</v>
      </c>
      <c r="W85" s="967"/>
      <c r="X85" s="967"/>
      <c r="Y85" s="967"/>
      <c r="Z85" s="967"/>
      <c r="AA85" s="967">
        <v>4</v>
      </c>
      <c r="AB85" s="967"/>
      <c r="AC85" s="967"/>
      <c r="AD85" s="967"/>
      <c r="AE85" s="967"/>
      <c r="AF85" s="967">
        <v>4</v>
      </c>
      <c r="AG85" s="967"/>
      <c r="AH85" s="967"/>
      <c r="AI85" s="967"/>
      <c r="AJ85" s="967"/>
      <c r="AK85" s="967" t="s">
        <v>612</v>
      </c>
      <c r="AL85" s="967"/>
      <c r="AM85" s="967"/>
      <c r="AN85" s="967"/>
      <c r="AO85" s="967"/>
      <c r="AP85" s="967" t="s">
        <v>539</v>
      </c>
      <c r="AQ85" s="967"/>
      <c r="AR85" s="967"/>
      <c r="AS85" s="967"/>
      <c r="AT85" s="967"/>
      <c r="AU85" s="967" t="s">
        <v>539</v>
      </c>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399</v>
      </c>
      <c r="B88" s="933" t="s">
        <v>433</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399</v>
      </c>
      <c r="BR102" s="933" t="s">
        <v>434</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435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436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439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440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441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442</v>
      </c>
      <c r="AB109" s="892"/>
      <c r="AC109" s="892"/>
      <c r="AD109" s="892"/>
      <c r="AE109" s="893"/>
      <c r="AF109" s="894" t="s">
        <v>443</v>
      </c>
      <c r="AG109" s="892"/>
      <c r="AH109" s="892"/>
      <c r="AI109" s="892"/>
      <c r="AJ109" s="893"/>
      <c r="AK109" s="894" t="s">
        <v>311</v>
      </c>
      <c r="AL109" s="892"/>
      <c r="AM109" s="892"/>
      <c r="AN109" s="892"/>
      <c r="AO109" s="893"/>
      <c r="AP109" s="894" t="s">
        <v>444</v>
      </c>
      <c r="AQ109" s="892"/>
      <c r="AR109" s="892"/>
      <c r="AS109" s="892"/>
      <c r="AT109" s="925"/>
      <c r="AU109" s="891" t="s">
        <v>441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442</v>
      </c>
      <c r="BR109" s="892"/>
      <c r="BS109" s="892"/>
      <c r="BT109" s="892"/>
      <c r="BU109" s="893"/>
      <c r="BV109" s="894" t="s">
        <v>443</v>
      </c>
      <c r="BW109" s="892"/>
      <c r="BX109" s="892"/>
      <c r="BY109" s="892"/>
      <c r="BZ109" s="893"/>
      <c r="CA109" s="894" t="s">
        <v>311</v>
      </c>
      <c r="CB109" s="892"/>
      <c r="CC109" s="892"/>
      <c r="CD109" s="892"/>
      <c r="CE109" s="893"/>
      <c r="CF109" s="932" t="s">
        <v>444</v>
      </c>
      <c r="CG109" s="932"/>
      <c r="CH109" s="932"/>
      <c r="CI109" s="932"/>
      <c r="CJ109" s="932"/>
      <c r="CK109" s="894" t="s">
        <v>445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442</v>
      </c>
      <c r="DH109" s="892"/>
      <c r="DI109" s="892"/>
      <c r="DJ109" s="892"/>
      <c r="DK109" s="893"/>
      <c r="DL109" s="894" t="s">
        <v>443</v>
      </c>
      <c r="DM109" s="892"/>
      <c r="DN109" s="892"/>
      <c r="DO109" s="892"/>
      <c r="DP109" s="893"/>
      <c r="DQ109" s="894" t="s">
        <v>311</v>
      </c>
      <c r="DR109" s="892"/>
      <c r="DS109" s="892"/>
      <c r="DT109" s="892"/>
      <c r="DU109" s="893"/>
      <c r="DV109" s="894" t="s">
        <v>444</v>
      </c>
      <c r="DW109" s="892"/>
      <c r="DX109" s="892"/>
      <c r="DY109" s="892"/>
      <c r="DZ109" s="925"/>
    </row>
    <row r="110" spans="1:131" s="221" customFormat="1" ht="26.25" customHeight="1" x14ac:dyDescent="0.15">
      <c r="A110" s="803" t="s">
        <v>446</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2299246</v>
      </c>
      <c r="AB110" s="885"/>
      <c r="AC110" s="885"/>
      <c r="AD110" s="885"/>
      <c r="AE110" s="886"/>
      <c r="AF110" s="887">
        <v>2102179</v>
      </c>
      <c r="AG110" s="885"/>
      <c r="AH110" s="885"/>
      <c r="AI110" s="885"/>
      <c r="AJ110" s="886"/>
      <c r="AK110" s="887">
        <v>1920633</v>
      </c>
      <c r="AL110" s="885"/>
      <c r="AM110" s="885"/>
      <c r="AN110" s="885"/>
      <c r="AO110" s="886"/>
      <c r="AP110" s="888">
        <v>17.600000000000001</v>
      </c>
      <c r="AQ110" s="889"/>
      <c r="AR110" s="889"/>
      <c r="AS110" s="889"/>
      <c r="AT110" s="890"/>
      <c r="AU110" s="926" t="s">
        <v>73</v>
      </c>
      <c r="AV110" s="927"/>
      <c r="AW110" s="927"/>
      <c r="AX110" s="927"/>
      <c r="AY110" s="927"/>
      <c r="AZ110" s="856" t="s">
        <v>447</v>
      </c>
      <c r="BA110" s="804"/>
      <c r="BB110" s="804"/>
      <c r="BC110" s="804"/>
      <c r="BD110" s="804"/>
      <c r="BE110" s="804"/>
      <c r="BF110" s="804"/>
      <c r="BG110" s="804"/>
      <c r="BH110" s="804"/>
      <c r="BI110" s="804"/>
      <c r="BJ110" s="804"/>
      <c r="BK110" s="804"/>
      <c r="BL110" s="804"/>
      <c r="BM110" s="804"/>
      <c r="BN110" s="804"/>
      <c r="BO110" s="804"/>
      <c r="BP110" s="805"/>
      <c r="BQ110" s="857">
        <v>22597026</v>
      </c>
      <c r="BR110" s="838"/>
      <c r="BS110" s="838"/>
      <c r="BT110" s="838"/>
      <c r="BU110" s="838"/>
      <c r="BV110" s="838">
        <v>22560616</v>
      </c>
      <c r="BW110" s="838"/>
      <c r="BX110" s="838"/>
      <c r="BY110" s="838"/>
      <c r="BZ110" s="838"/>
      <c r="CA110" s="838">
        <v>22871355</v>
      </c>
      <c r="CB110" s="838"/>
      <c r="CC110" s="838"/>
      <c r="CD110" s="838"/>
      <c r="CE110" s="838"/>
      <c r="CF110" s="862">
        <v>209.5</v>
      </c>
      <c r="CG110" s="863"/>
      <c r="CH110" s="863"/>
      <c r="CI110" s="863"/>
      <c r="CJ110" s="863"/>
      <c r="CK110" s="922" t="s">
        <v>448</v>
      </c>
      <c r="CL110" s="815"/>
      <c r="CM110" s="856" t="s">
        <v>449</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424</v>
      </c>
      <c r="DH110" s="838"/>
      <c r="DI110" s="838"/>
      <c r="DJ110" s="838"/>
      <c r="DK110" s="838"/>
      <c r="DL110" s="838" t="s">
        <v>424</v>
      </c>
      <c r="DM110" s="838"/>
      <c r="DN110" s="838"/>
      <c r="DO110" s="838"/>
      <c r="DP110" s="838"/>
      <c r="DQ110" s="838" t="s">
        <v>401</v>
      </c>
      <c r="DR110" s="838"/>
      <c r="DS110" s="838"/>
      <c r="DT110" s="838"/>
      <c r="DU110" s="838"/>
      <c r="DV110" s="839" t="s">
        <v>424</v>
      </c>
      <c r="DW110" s="839"/>
      <c r="DX110" s="839"/>
      <c r="DY110" s="839"/>
      <c r="DZ110" s="840"/>
    </row>
    <row r="111" spans="1:131" s="221" customFormat="1" ht="26.25" customHeight="1" x14ac:dyDescent="0.15">
      <c r="A111" s="770" t="s">
        <v>450</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424</v>
      </c>
      <c r="AB111" s="915"/>
      <c r="AC111" s="915"/>
      <c r="AD111" s="915"/>
      <c r="AE111" s="916"/>
      <c r="AF111" s="917" t="s">
        <v>401</v>
      </c>
      <c r="AG111" s="915"/>
      <c r="AH111" s="915"/>
      <c r="AI111" s="915"/>
      <c r="AJ111" s="916"/>
      <c r="AK111" s="917" t="s">
        <v>401</v>
      </c>
      <c r="AL111" s="915"/>
      <c r="AM111" s="915"/>
      <c r="AN111" s="915"/>
      <c r="AO111" s="916"/>
      <c r="AP111" s="918" t="s">
        <v>401</v>
      </c>
      <c r="AQ111" s="919"/>
      <c r="AR111" s="919"/>
      <c r="AS111" s="919"/>
      <c r="AT111" s="920"/>
      <c r="AU111" s="928"/>
      <c r="AV111" s="929"/>
      <c r="AW111" s="929"/>
      <c r="AX111" s="929"/>
      <c r="AY111" s="929"/>
      <c r="AZ111" s="811" t="s">
        <v>451</v>
      </c>
      <c r="BA111" s="748"/>
      <c r="BB111" s="748"/>
      <c r="BC111" s="748"/>
      <c r="BD111" s="748"/>
      <c r="BE111" s="748"/>
      <c r="BF111" s="748"/>
      <c r="BG111" s="748"/>
      <c r="BH111" s="748"/>
      <c r="BI111" s="748"/>
      <c r="BJ111" s="748"/>
      <c r="BK111" s="748"/>
      <c r="BL111" s="748"/>
      <c r="BM111" s="748"/>
      <c r="BN111" s="748"/>
      <c r="BO111" s="748"/>
      <c r="BP111" s="749"/>
      <c r="BQ111" s="812">
        <v>92083</v>
      </c>
      <c r="BR111" s="813"/>
      <c r="BS111" s="813"/>
      <c r="BT111" s="813"/>
      <c r="BU111" s="813"/>
      <c r="BV111" s="813">
        <v>80573</v>
      </c>
      <c r="BW111" s="813"/>
      <c r="BX111" s="813"/>
      <c r="BY111" s="813"/>
      <c r="BZ111" s="813"/>
      <c r="CA111" s="813">
        <v>69063</v>
      </c>
      <c r="CB111" s="813"/>
      <c r="CC111" s="813"/>
      <c r="CD111" s="813"/>
      <c r="CE111" s="813"/>
      <c r="CF111" s="871">
        <v>0.6</v>
      </c>
      <c r="CG111" s="872"/>
      <c r="CH111" s="872"/>
      <c r="CI111" s="872"/>
      <c r="CJ111" s="872"/>
      <c r="CK111" s="923"/>
      <c r="CL111" s="817"/>
      <c r="CM111" s="811" t="s">
        <v>452</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401</v>
      </c>
      <c r="DH111" s="813"/>
      <c r="DI111" s="813"/>
      <c r="DJ111" s="813"/>
      <c r="DK111" s="813"/>
      <c r="DL111" s="813" t="s">
        <v>401</v>
      </c>
      <c r="DM111" s="813"/>
      <c r="DN111" s="813"/>
      <c r="DO111" s="813"/>
      <c r="DP111" s="813"/>
      <c r="DQ111" s="813" t="s">
        <v>401</v>
      </c>
      <c r="DR111" s="813"/>
      <c r="DS111" s="813"/>
      <c r="DT111" s="813"/>
      <c r="DU111" s="813"/>
      <c r="DV111" s="790" t="s">
        <v>401</v>
      </c>
      <c r="DW111" s="790"/>
      <c r="DX111" s="790"/>
      <c r="DY111" s="790"/>
      <c r="DZ111" s="791"/>
    </row>
    <row r="112" spans="1:131" s="221" customFormat="1" ht="26.25" customHeight="1" x14ac:dyDescent="0.15">
      <c r="A112" s="908" t="s">
        <v>453</v>
      </c>
      <c r="B112" s="909"/>
      <c r="C112" s="748" t="s">
        <v>454</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424</v>
      </c>
      <c r="AB112" s="776"/>
      <c r="AC112" s="776"/>
      <c r="AD112" s="776"/>
      <c r="AE112" s="777"/>
      <c r="AF112" s="778" t="s">
        <v>401</v>
      </c>
      <c r="AG112" s="776"/>
      <c r="AH112" s="776"/>
      <c r="AI112" s="776"/>
      <c r="AJ112" s="777"/>
      <c r="AK112" s="778" t="s">
        <v>401</v>
      </c>
      <c r="AL112" s="776"/>
      <c r="AM112" s="776"/>
      <c r="AN112" s="776"/>
      <c r="AO112" s="777"/>
      <c r="AP112" s="820" t="s">
        <v>424</v>
      </c>
      <c r="AQ112" s="821"/>
      <c r="AR112" s="821"/>
      <c r="AS112" s="821"/>
      <c r="AT112" s="822"/>
      <c r="AU112" s="928"/>
      <c r="AV112" s="929"/>
      <c r="AW112" s="929"/>
      <c r="AX112" s="929"/>
      <c r="AY112" s="929"/>
      <c r="AZ112" s="811" t="s">
        <v>455</v>
      </c>
      <c r="BA112" s="748"/>
      <c r="BB112" s="748"/>
      <c r="BC112" s="748"/>
      <c r="BD112" s="748"/>
      <c r="BE112" s="748"/>
      <c r="BF112" s="748"/>
      <c r="BG112" s="748"/>
      <c r="BH112" s="748"/>
      <c r="BI112" s="748"/>
      <c r="BJ112" s="748"/>
      <c r="BK112" s="748"/>
      <c r="BL112" s="748"/>
      <c r="BM112" s="748"/>
      <c r="BN112" s="748"/>
      <c r="BO112" s="748"/>
      <c r="BP112" s="749"/>
      <c r="BQ112" s="812">
        <v>6703947</v>
      </c>
      <c r="BR112" s="813"/>
      <c r="BS112" s="813"/>
      <c r="BT112" s="813"/>
      <c r="BU112" s="813"/>
      <c r="BV112" s="813">
        <v>6297927</v>
      </c>
      <c r="BW112" s="813"/>
      <c r="BX112" s="813"/>
      <c r="BY112" s="813"/>
      <c r="BZ112" s="813"/>
      <c r="CA112" s="813">
        <v>6038749</v>
      </c>
      <c r="CB112" s="813"/>
      <c r="CC112" s="813"/>
      <c r="CD112" s="813"/>
      <c r="CE112" s="813"/>
      <c r="CF112" s="871">
        <v>55.3</v>
      </c>
      <c r="CG112" s="872"/>
      <c r="CH112" s="872"/>
      <c r="CI112" s="872"/>
      <c r="CJ112" s="872"/>
      <c r="CK112" s="923"/>
      <c r="CL112" s="817"/>
      <c r="CM112" s="811" t="s">
        <v>456</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424</v>
      </c>
      <c r="DH112" s="813"/>
      <c r="DI112" s="813"/>
      <c r="DJ112" s="813"/>
      <c r="DK112" s="813"/>
      <c r="DL112" s="813" t="s">
        <v>401</v>
      </c>
      <c r="DM112" s="813"/>
      <c r="DN112" s="813"/>
      <c r="DO112" s="813"/>
      <c r="DP112" s="813"/>
      <c r="DQ112" s="813" t="s">
        <v>401</v>
      </c>
      <c r="DR112" s="813"/>
      <c r="DS112" s="813"/>
      <c r="DT112" s="813"/>
      <c r="DU112" s="813"/>
      <c r="DV112" s="790" t="s">
        <v>401</v>
      </c>
      <c r="DW112" s="790"/>
      <c r="DX112" s="790"/>
      <c r="DY112" s="790"/>
      <c r="DZ112" s="791"/>
    </row>
    <row r="113" spans="1:130" s="221" customFormat="1" ht="26.25" customHeight="1" x14ac:dyDescent="0.15">
      <c r="A113" s="910"/>
      <c r="B113" s="911"/>
      <c r="C113" s="748" t="s">
        <v>457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554760</v>
      </c>
      <c r="AB113" s="915"/>
      <c r="AC113" s="915"/>
      <c r="AD113" s="915"/>
      <c r="AE113" s="916"/>
      <c r="AF113" s="917">
        <v>610802</v>
      </c>
      <c r="AG113" s="915"/>
      <c r="AH113" s="915"/>
      <c r="AI113" s="915"/>
      <c r="AJ113" s="916"/>
      <c r="AK113" s="917">
        <v>572910</v>
      </c>
      <c r="AL113" s="915"/>
      <c r="AM113" s="915"/>
      <c r="AN113" s="915"/>
      <c r="AO113" s="916"/>
      <c r="AP113" s="918">
        <v>5.2</v>
      </c>
      <c r="AQ113" s="919"/>
      <c r="AR113" s="919"/>
      <c r="AS113" s="919"/>
      <c r="AT113" s="920"/>
      <c r="AU113" s="928"/>
      <c r="AV113" s="929"/>
      <c r="AW113" s="929"/>
      <c r="AX113" s="929"/>
      <c r="AY113" s="929"/>
      <c r="AZ113" s="811" t="s">
        <v>458</v>
      </c>
      <c r="BA113" s="748"/>
      <c r="BB113" s="748"/>
      <c r="BC113" s="748"/>
      <c r="BD113" s="748"/>
      <c r="BE113" s="748"/>
      <c r="BF113" s="748"/>
      <c r="BG113" s="748"/>
      <c r="BH113" s="748"/>
      <c r="BI113" s="748"/>
      <c r="BJ113" s="748"/>
      <c r="BK113" s="748"/>
      <c r="BL113" s="748"/>
      <c r="BM113" s="748"/>
      <c r="BN113" s="748"/>
      <c r="BO113" s="748"/>
      <c r="BP113" s="749"/>
      <c r="BQ113" s="812">
        <v>2050252</v>
      </c>
      <c r="BR113" s="813"/>
      <c r="BS113" s="813"/>
      <c r="BT113" s="813"/>
      <c r="BU113" s="813"/>
      <c r="BV113" s="813">
        <v>1807134</v>
      </c>
      <c r="BW113" s="813"/>
      <c r="BX113" s="813"/>
      <c r="BY113" s="813"/>
      <c r="BZ113" s="813"/>
      <c r="CA113" s="813">
        <v>1578133</v>
      </c>
      <c r="CB113" s="813"/>
      <c r="CC113" s="813"/>
      <c r="CD113" s="813"/>
      <c r="CE113" s="813"/>
      <c r="CF113" s="871">
        <v>14.5</v>
      </c>
      <c r="CG113" s="872"/>
      <c r="CH113" s="872"/>
      <c r="CI113" s="872"/>
      <c r="CJ113" s="872"/>
      <c r="CK113" s="923"/>
      <c r="CL113" s="817"/>
      <c r="CM113" s="811" t="s">
        <v>459</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424</v>
      </c>
      <c r="DH113" s="776"/>
      <c r="DI113" s="776"/>
      <c r="DJ113" s="776"/>
      <c r="DK113" s="777"/>
      <c r="DL113" s="778" t="s">
        <v>424</v>
      </c>
      <c r="DM113" s="776"/>
      <c r="DN113" s="776"/>
      <c r="DO113" s="776"/>
      <c r="DP113" s="777"/>
      <c r="DQ113" s="778" t="s">
        <v>401</v>
      </c>
      <c r="DR113" s="776"/>
      <c r="DS113" s="776"/>
      <c r="DT113" s="776"/>
      <c r="DU113" s="777"/>
      <c r="DV113" s="820" t="s">
        <v>401</v>
      </c>
      <c r="DW113" s="821"/>
      <c r="DX113" s="821"/>
      <c r="DY113" s="821"/>
      <c r="DZ113" s="822"/>
    </row>
    <row r="114" spans="1:130" s="221" customFormat="1" ht="26.25" customHeight="1" x14ac:dyDescent="0.15">
      <c r="A114" s="910"/>
      <c r="B114" s="911"/>
      <c r="C114" s="748" t="s">
        <v>460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207825</v>
      </c>
      <c r="AB114" s="776"/>
      <c r="AC114" s="776"/>
      <c r="AD114" s="776"/>
      <c r="AE114" s="777"/>
      <c r="AF114" s="778">
        <v>253757</v>
      </c>
      <c r="AG114" s="776"/>
      <c r="AH114" s="776"/>
      <c r="AI114" s="776"/>
      <c r="AJ114" s="777"/>
      <c r="AK114" s="778">
        <v>253806</v>
      </c>
      <c r="AL114" s="776"/>
      <c r="AM114" s="776"/>
      <c r="AN114" s="776"/>
      <c r="AO114" s="777"/>
      <c r="AP114" s="820">
        <v>2.2999999999999998</v>
      </c>
      <c r="AQ114" s="821"/>
      <c r="AR114" s="821"/>
      <c r="AS114" s="821"/>
      <c r="AT114" s="822"/>
      <c r="AU114" s="928"/>
      <c r="AV114" s="929"/>
      <c r="AW114" s="929"/>
      <c r="AX114" s="929"/>
      <c r="AY114" s="929"/>
      <c r="AZ114" s="811" t="s">
        <v>461</v>
      </c>
      <c r="BA114" s="748"/>
      <c r="BB114" s="748"/>
      <c r="BC114" s="748"/>
      <c r="BD114" s="748"/>
      <c r="BE114" s="748"/>
      <c r="BF114" s="748"/>
      <c r="BG114" s="748"/>
      <c r="BH114" s="748"/>
      <c r="BI114" s="748"/>
      <c r="BJ114" s="748"/>
      <c r="BK114" s="748"/>
      <c r="BL114" s="748"/>
      <c r="BM114" s="748"/>
      <c r="BN114" s="748"/>
      <c r="BO114" s="748"/>
      <c r="BP114" s="749"/>
      <c r="BQ114" s="812">
        <v>2928741</v>
      </c>
      <c r="BR114" s="813"/>
      <c r="BS114" s="813"/>
      <c r="BT114" s="813"/>
      <c r="BU114" s="813"/>
      <c r="BV114" s="813">
        <v>2940347</v>
      </c>
      <c r="BW114" s="813"/>
      <c r="BX114" s="813"/>
      <c r="BY114" s="813"/>
      <c r="BZ114" s="813"/>
      <c r="CA114" s="813">
        <v>3029984</v>
      </c>
      <c r="CB114" s="813"/>
      <c r="CC114" s="813"/>
      <c r="CD114" s="813"/>
      <c r="CE114" s="813"/>
      <c r="CF114" s="871">
        <v>27.8</v>
      </c>
      <c r="CG114" s="872"/>
      <c r="CH114" s="872"/>
      <c r="CI114" s="872"/>
      <c r="CJ114" s="872"/>
      <c r="CK114" s="923"/>
      <c r="CL114" s="817"/>
      <c r="CM114" s="811" t="s">
        <v>462</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424</v>
      </c>
      <c r="DH114" s="776"/>
      <c r="DI114" s="776"/>
      <c r="DJ114" s="776"/>
      <c r="DK114" s="777"/>
      <c r="DL114" s="778" t="s">
        <v>401</v>
      </c>
      <c r="DM114" s="776"/>
      <c r="DN114" s="776"/>
      <c r="DO114" s="776"/>
      <c r="DP114" s="777"/>
      <c r="DQ114" s="778" t="s">
        <v>424</v>
      </c>
      <c r="DR114" s="776"/>
      <c r="DS114" s="776"/>
      <c r="DT114" s="776"/>
      <c r="DU114" s="777"/>
      <c r="DV114" s="820" t="s">
        <v>401</v>
      </c>
      <c r="DW114" s="821"/>
      <c r="DX114" s="821"/>
      <c r="DY114" s="821"/>
      <c r="DZ114" s="822"/>
    </row>
    <row r="115" spans="1:130" s="221" customFormat="1" ht="26.25" customHeight="1" x14ac:dyDescent="0.15">
      <c r="A115" s="910"/>
      <c r="B115" s="911"/>
      <c r="C115" s="748" t="s">
        <v>463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12007</v>
      </c>
      <c r="AB115" s="915"/>
      <c r="AC115" s="915"/>
      <c r="AD115" s="915"/>
      <c r="AE115" s="916"/>
      <c r="AF115" s="917">
        <v>11951</v>
      </c>
      <c r="AG115" s="915"/>
      <c r="AH115" s="915"/>
      <c r="AI115" s="915"/>
      <c r="AJ115" s="916"/>
      <c r="AK115" s="917">
        <v>11899</v>
      </c>
      <c r="AL115" s="915"/>
      <c r="AM115" s="915"/>
      <c r="AN115" s="915"/>
      <c r="AO115" s="916"/>
      <c r="AP115" s="918">
        <v>0.1</v>
      </c>
      <c r="AQ115" s="919"/>
      <c r="AR115" s="919"/>
      <c r="AS115" s="919"/>
      <c r="AT115" s="920"/>
      <c r="AU115" s="928"/>
      <c r="AV115" s="929"/>
      <c r="AW115" s="929"/>
      <c r="AX115" s="929"/>
      <c r="AY115" s="929"/>
      <c r="AZ115" s="811" t="s">
        <v>464</v>
      </c>
      <c r="BA115" s="748"/>
      <c r="BB115" s="748"/>
      <c r="BC115" s="748"/>
      <c r="BD115" s="748"/>
      <c r="BE115" s="748"/>
      <c r="BF115" s="748"/>
      <c r="BG115" s="748"/>
      <c r="BH115" s="748"/>
      <c r="BI115" s="748"/>
      <c r="BJ115" s="748"/>
      <c r="BK115" s="748"/>
      <c r="BL115" s="748"/>
      <c r="BM115" s="748"/>
      <c r="BN115" s="748"/>
      <c r="BO115" s="748"/>
      <c r="BP115" s="749"/>
      <c r="BQ115" s="812" t="s">
        <v>424</v>
      </c>
      <c r="BR115" s="813"/>
      <c r="BS115" s="813"/>
      <c r="BT115" s="813"/>
      <c r="BU115" s="813"/>
      <c r="BV115" s="813" t="s">
        <v>424</v>
      </c>
      <c r="BW115" s="813"/>
      <c r="BX115" s="813"/>
      <c r="BY115" s="813"/>
      <c r="BZ115" s="813"/>
      <c r="CA115" s="813" t="s">
        <v>424</v>
      </c>
      <c r="CB115" s="813"/>
      <c r="CC115" s="813"/>
      <c r="CD115" s="813"/>
      <c r="CE115" s="813"/>
      <c r="CF115" s="871" t="s">
        <v>424</v>
      </c>
      <c r="CG115" s="872"/>
      <c r="CH115" s="872"/>
      <c r="CI115" s="872"/>
      <c r="CJ115" s="872"/>
      <c r="CK115" s="923"/>
      <c r="CL115" s="817"/>
      <c r="CM115" s="811" t="s">
        <v>465</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424</v>
      </c>
      <c r="DH115" s="776"/>
      <c r="DI115" s="776"/>
      <c r="DJ115" s="776"/>
      <c r="DK115" s="777"/>
      <c r="DL115" s="778" t="s">
        <v>401</v>
      </c>
      <c r="DM115" s="776"/>
      <c r="DN115" s="776"/>
      <c r="DO115" s="776"/>
      <c r="DP115" s="777"/>
      <c r="DQ115" s="778" t="s">
        <v>424</v>
      </c>
      <c r="DR115" s="776"/>
      <c r="DS115" s="776"/>
      <c r="DT115" s="776"/>
      <c r="DU115" s="777"/>
      <c r="DV115" s="820" t="s">
        <v>424</v>
      </c>
      <c r="DW115" s="821"/>
      <c r="DX115" s="821"/>
      <c r="DY115" s="821"/>
      <c r="DZ115" s="822"/>
    </row>
    <row r="116" spans="1:130" s="221" customFormat="1" ht="26.25" customHeight="1" x14ac:dyDescent="0.15">
      <c r="A116" s="912"/>
      <c r="B116" s="913"/>
      <c r="C116" s="835" t="s">
        <v>466</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401</v>
      </c>
      <c r="AB116" s="776"/>
      <c r="AC116" s="776"/>
      <c r="AD116" s="776"/>
      <c r="AE116" s="777"/>
      <c r="AF116" s="778" t="s">
        <v>401</v>
      </c>
      <c r="AG116" s="776"/>
      <c r="AH116" s="776"/>
      <c r="AI116" s="776"/>
      <c r="AJ116" s="777"/>
      <c r="AK116" s="778" t="s">
        <v>424</v>
      </c>
      <c r="AL116" s="776"/>
      <c r="AM116" s="776"/>
      <c r="AN116" s="776"/>
      <c r="AO116" s="777"/>
      <c r="AP116" s="820" t="s">
        <v>424</v>
      </c>
      <c r="AQ116" s="821"/>
      <c r="AR116" s="821"/>
      <c r="AS116" s="821"/>
      <c r="AT116" s="822"/>
      <c r="AU116" s="928"/>
      <c r="AV116" s="929"/>
      <c r="AW116" s="929"/>
      <c r="AX116" s="929"/>
      <c r="AY116" s="929"/>
      <c r="AZ116" s="905" t="s">
        <v>467</v>
      </c>
      <c r="BA116" s="906"/>
      <c r="BB116" s="906"/>
      <c r="BC116" s="906"/>
      <c r="BD116" s="906"/>
      <c r="BE116" s="906"/>
      <c r="BF116" s="906"/>
      <c r="BG116" s="906"/>
      <c r="BH116" s="906"/>
      <c r="BI116" s="906"/>
      <c r="BJ116" s="906"/>
      <c r="BK116" s="906"/>
      <c r="BL116" s="906"/>
      <c r="BM116" s="906"/>
      <c r="BN116" s="906"/>
      <c r="BO116" s="906"/>
      <c r="BP116" s="907"/>
      <c r="BQ116" s="812" t="s">
        <v>401</v>
      </c>
      <c r="BR116" s="813"/>
      <c r="BS116" s="813"/>
      <c r="BT116" s="813"/>
      <c r="BU116" s="813"/>
      <c r="BV116" s="813" t="s">
        <v>424</v>
      </c>
      <c r="BW116" s="813"/>
      <c r="BX116" s="813"/>
      <c r="BY116" s="813"/>
      <c r="BZ116" s="813"/>
      <c r="CA116" s="813" t="s">
        <v>401</v>
      </c>
      <c r="CB116" s="813"/>
      <c r="CC116" s="813"/>
      <c r="CD116" s="813"/>
      <c r="CE116" s="813"/>
      <c r="CF116" s="871" t="s">
        <v>424</v>
      </c>
      <c r="CG116" s="872"/>
      <c r="CH116" s="872"/>
      <c r="CI116" s="872"/>
      <c r="CJ116" s="872"/>
      <c r="CK116" s="923"/>
      <c r="CL116" s="817"/>
      <c r="CM116" s="811" t="s">
        <v>468</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424</v>
      </c>
      <c r="DH116" s="776"/>
      <c r="DI116" s="776"/>
      <c r="DJ116" s="776"/>
      <c r="DK116" s="777"/>
      <c r="DL116" s="778" t="s">
        <v>424</v>
      </c>
      <c r="DM116" s="776"/>
      <c r="DN116" s="776"/>
      <c r="DO116" s="776"/>
      <c r="DP116" s="777"/>
      <c r="DQ116" s="778" t="s">
        <v>401</v>
      </c>
      <c r="DR116" s="776"/>
      <c r="DS116" s="776"/>
      <c r="DT116" s="776"/>
      <c r="DU116" s="777"/>
      <c r="DV116" s="820" t="s">
        <v>424</v>
      </c>
      <c r="DW116" s="821"/>
      <c r="DX116" s="821"/>
      <c r="DY116" s="821"/>
      <c r="DZ116" s="822"/>
    </row>
    <row r="117" spans="1:130" s="221" customFormat="1" ht="26.25" customHeight="1" x14ac:dyDescent="0.15">
      <c r="A117" s="891" t="s">
        <v>193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469</v>
      </c>
      <c r="Z117" s="893"/>
      <c r="AA117" s="898">
        <v>3073838</v>
      </c>
      <c r="AB117" s="899"/>
      <c r="AC117" s="899"/>
      <c r="AD117" s="899"/>
      <c r="AE117" s="900"/>
      <c r="AF117" s="901">
        <v>2978689</v>
      </c>
      <c r="AG117" s="899"/>
      <c r="AH117" s="899"/>
      <c r="AI117" s="899"/>
      <c r="AJ117" s="900"/>
      <c r="AK117" s="901">
        <v>2759248</v>
      </c>
      <c r="AL117" s="899"/>
      <c r="AM117" s="899"/>
      <c r="AN117" s="899"/>
      <c r="AO117" s="900"/>
      <c r="AP117" s="902"/>
      <c r="AQ117" s="903"/>
      <c r="AR117" s="903"/>
      <c r="AS117" s="903"/>
      <c r="AT117" s="904"/>
      <c r="AU117" s="928"/>
      <c r="AV117" s="929"/>
      <c r="AW117" s="929"/>
      <c r="AX117" s="929"/>
      <c r="AY117" s="929"/>
      <c r="AZ117" s="859" t="s">
        <v>470</v>
      </c>
      <c r="BA117" s="860"/>
      <c r="BB117" s="860"/>
      <c r="BC117" s="860"/>
      <c r="BD117" s="860"/>
      <c r="BE117" s="860"/>
      <c r="BF117" s="860"/>
      <c r="BG117" s="860"/>
      <c r="BH117" s="860"/>
      <c r="BI117" s="860"/>
      <c r="BJ117" s="860"/>
      <c r="BK117" s="860"/>
      <c r="BL117" s="860"/>
      <c r="BM117" s="860"/>
      <c r="BN117" s="860"/>
      <c r="BO117" s="860"/>
      <c r="BP117" s="861"/>
      <c r="BQ117" s="812" t="s">
        <v>471</v>
      </c>
      <c r="BR117" s="813"/>
      <c r="BS117" s="813"/>
      <c r="BT117" s="813"/>
      <c r="BU117" s="813"/>
      <c r="BV117" s="813" t="s">
        <v>472</v>
      </c>
      <c r="BW117" s="813"/>
      <c r="BX117" s="813"/>
      <c r="BY117" s="813"/>
      <c r="BZ117" s="813"/>
      <c r="CA117" s="813" t="s">
        <v>138</v>
      </c>
      <c r="CB117" s="813"/>
      <c r="CC117" s="813"/>
      <c r="CD117" s="813"/>
      <c r="CE117" s="813"/>
      <c r="CF117" s="871" t="s">
        <v>473</v>
      </c>
      <c r="CG117" s="872"/>
      <c r="CH117" s="872"/>
      <c r="CI117" s="872"/>
      <c r="CJ117" s="872"/>
      <c r="CK117" s="923"/>
      <c r="CL117" s="817"/>
      <c r="CM117" s="811" t="s">
        <v>474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475</v>
      </c>
      <c r="DH117" s="776"/>
      <c r="DI117" s="776"/>
      <c r="DJ117" s="776"/>
      <c r="DK117" s="777"/>
      <c r="DL117" s="778" t="s">
        <v>476</v>
      </c>
      <c r="DM117" s="776"/>
      <c r="DN117" s="776"/>
      <c r="DO117" s="776"/>
      <c r="DP117" s="777"/>
      <c r="DQ117" s="778" t="s">
        <v>477</v>
      </c>
      <c r="DR117" s="776"/>
      <c r="DS117" s="776"/>
      <c r="DT117" s="776"/>
      <c r="DU117" s="777"/>
      <c r="DV117" s="820" t="s">
        <v>138</v>
      </c>
      <c r="DW117" s="821"/>
      <c r="DX117" s="821"/>
      <c r="DY117" s="821"/>
      <c r="DZ117" s="822"/>
    </row>
    <row r="118" spans="1:130" s="221" customFormat="1" ht="26.25" customHeight="1" x14ac:dyDescent="0.15">
      <c r="A118" s="891" t="s">
        <v>445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442</v>
      </c>
      <c r="AB118" s="892"/>
      <c r="AC118" s="892"/>
      <c r="AD118" s="892"/>
      <c r="AE118" s="893"/>
      <c r="AF118" s="894" t="s">
        <v>443</v>
      </c>
      <c r="AG118" s="892"/>
      <c r="AH118" s="892"/>
      <c r="AI118" s="892"/>
      <c r="AJ118" s="893"/>
      <c r="AK118" s="894" t="s">
        <v>311</v>
      </c>
      <c r="AL118" s="892"/>
      <c r="AM118" s="892"/>
      <c r="AN118" s="892"/>
      <c r="AO118" s="893"/>
      <c r="AP118" s="895" t="s">
        <v>444</v>
      </c>
      <c r="AQ118" s="896"/>
      <c r="AR118" s="896"/>
      <c r="AS118" s="896"/>
      <c r="AT118" s="897"/>
      <c r="AU118" s="928"/>
      <c r="AV118" s="929"/>
      <c r="AW118" s="929"/>
      <c r="AX118" s="929"/>
      <c r="AY118" s="929"/>
      <c r="AZ118" s="834" t="s">
        <v>478</v>
      </c>
      <c r="BA118" s="835"/>
      <c r="BB118" s="835"/>
      <c r="BC118" s="835"/>
      <c r="BD118" s="835"/>
      <c r="BE118" s="835"/>
      <c r="BF118" s="835"/>
      <c r="BG118" s="835"/>
      <c r="BH118" s="835"/>
      <c r="BI118" s="835"/>
      <c r="BJ118" s="835"/>
      <c r="BK118" s="835"/>
      <c r="BL118" s="835"/>
      <c r="BM118" s="835"/>
      <c r="BN118" s="835"/>
      <c r="BO118" s="835"/>
      <c r="BP118" s="836"/>
      <c r="BQ118" s="875" t="s">
        <v>473</v>
      </c>
      <c r="BR118" s="841"/>
      <c r="BS118" s="841"/>
      <c r="BT118" s="841"/>
      <c r="BU118" s="841"/>
      <c r="BV118" s="841" t="s">
        <v>479</v>
      </c>
      <c r="BW118" s="841"/>
      <c r="BX118" s="841"/>
      <c r="BY118" s="841"/>
      <c r="BZ118" s="841"/>
      <c r="CA118" s="841" t="s">
        <v>138</v>
      </c>
      <c r="CB118" s="841"/>
      <c r="CC118" s="841"/>
      <c r="CD118" s="841"/>
      <c r="CE118" s="841"/>
      <c r="CF118" s="871" t="s">
        <v>477</v>
      </c>
      <c r="CG118" s="872"/>
      <c r="CH118" s="872"/>
      <c r="CI118" s="872"/>
      <c r="CJ118" s="872"/>
      <c r="CK118" s="923"/>
      <c r="CL118" s="817"/>
      <c r="CM118" s="811" t="s">
        <v>480</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475</v>
      </c>
      <c r="DH118" s="776"/>
      <c r="DI118" s="776"/>
      <c r="DJ118" s="776"/>
      <c r="DK118" s="777"/>
      <c r="DL118" s="778" t="s">
        <v>138</v>
      </c>
      <c r="DM118" s="776"/>
      <c r="DN118" s="776"/>
      <c r="DO118" s="776"/>
      <c r="DP118" s="777"/>
      <c r="DQ118" s="778" t="s">
        <v>138</v>
      </c>
      <c r="DR118" s="776"/>
      <c r="DS118" s="776"/>
      <c r="DT118" s="776"/>
      <c r="DU118" s="777"/>
      <c r="DV118" s="820" t="s">
        <v>481</v>
      </c>
      <c r="DW118" s="821"/>
      <c r="DX118" s="821"/>
      <c r="DY118" s="821"/>
      <c r="DZ118" s="822"/>
    </row>
    <row r="119" spans="1:130" s="221" customFormat="1" ht="26.25" customHeight="1" x14ac:dyDescent="0.15">
      <c r="A119" s="814" t="s">
        <v>448</v>
      </c>
      <c r="B119" s="815"/>
      <c r="C119" s="856" t="s">
        <v>449</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477</v>
      </c>
      <c r="AB119" s="885"/>
      <c r="AC119" s="885"/>
      <c r="AD119" s="885"/>
      <c r="AE119" s="886"/>
      <c r="AF119" s="887" t="s">
        <v>482</v>
      </c>
      <c r="AG119" s="885"/>
      <c r="AH119" s="885"/>
      <c r="AI119" s="885"/>
      <c r="AJ119" s="886"/>
      <c r="AK119" s="887" t="s">
        <v>482</v>
      </c>
      <c r="AL119" s="885"/>
      <c r="AM119" s="885"/>
      <c r="AN119" s="885"/>
      <c r="AO119" s="886"/>
      <c r="AP119" s="888" t="s">
        <v>477</v>
      </c>
      <c r="AQ119" s="889"/>
      <c r="AR119" s="889"/>
      <c r="AS119" s="889"/>
      <c r="AT119" s="890"/>
      <c r="AU119" s="930"/>
      <c r="AV119" s="931"/>
      <c r="AW119" s="931"/>
      <c r="AX119" s="931"/>
      <c r="AY119" s="931"/>
      <c r="AZ119" s="242" t="s">
        <v>193</v>
      </c>
      <c r="BA119" s="242"/>
      <c r="BB119" s="242"/>
      <c r="BC119" s="242"/>
      <c r="BD119" s="242"/>
      <c r="BE119" s="242"/>
      <c r="BF119" s="242"/>
      <c r="BG119" s="242"/>
      <c r="BH119" s="242"/>
      <c r="BI119" s="242"/>
      <c r="BJ119" s="242"/>
      <c r="BK119" s="242"/>
      <c r="BL119" s="242"/>
      <c r="BM119" s="242"/>
      <c r="BN119" s="242"/>
      <c r="BO119" s="873" t="s">
        <v>483</v>
      </c>
      <c r="BP119" s="874"/>
      <c r="BQ119" s="875">
        <v>34372049</v>
      </c>
      <c r="BR119" s="841"/>
      <c r="BS119" s="841"/>
      <c r="BT119" s="841"/>
      <c r="BU119" s="841"/>
      <c r="BV119" s="841">
        <v>33686597</v>
      </c>
      <c r="BW119" s="841"/>
      <c r="BX119" s="841"/>
      <c r="BY119" s="841"/>
      <c r="BZ119" s="841"/>
      <c r="CA119" s="841">
        <v>33587284</v>
      </c>
      <c r="CB119" s="841"/>
      <c r="CC119" s="841"/>
      <c r="CD119" s="841"/>
      <c r="CE119" s="841"/>
      <c r="CF119" s="744"/>
      <c r="CG119" s="745"/>
      <c r="CH119" s="745"/>
      <c r="CI119" s="745"/>
      <c r="CJ119" s="830"/>
      <c r="CK119" s="924"/>
      <c r="CL119" s="819"/>
      <c r="CM119" s="834" t="s">
        <v>484</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v>92083</v>
      </c>
      <c r="DH119" s="760"/>
      <c r="DI119" s="760"/>
      <c r="DJ119" s="760"/>
      <c r="DK119" s="761"/>
      <c r="DL119" s="762">
        <v>80573</v>
      </c>
      <c r="DM119" s="760"/>
      <c r="DN119" s="760"/>
      <c r="DO119" s="760"/>
      <c r="DP119" s="761"/>
      <c r="DQ119" s="762">
        <v>69063</v>
      </c>
      <c r="DR119" s="760"/>
      <c r="DS119" s="760"/>
      <c r="DT119" s="760"/>
      <c r="DU119" s="761"/>
      <c r="DV119" s="844">
        <v>0.6</v>
      </c>
      <c r="DW119" s="845"/>
      <c r="DX119" s="845"/>
      <c r="DY119" s="845"/>
      <c r="DZ119" s="846"/>
    </row>
    <row r="120" spans="1:130" s="221" customFormat="1" ht="26.25" customHeight="1" x14ac:dyDescent="0.15">
      <c r="A120" s="816"/>
      <c r="B120" s="817"/>
      <c r="C120" s="811" t="s">
        <v>452</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485</v>
      </c>
      <c r="AB120" s="776"/>
      <c r="AC120" s="776"/>
      <c r="AD120" s="776"/>
      <c r="AE120" s="777"/>
      <c r="AF120" s="778" t="s">
        <v>479</v>
      </c>
      <c r="AG120" s="776"/>
      <c r="AH120" s="776"/>
      <c r="AI120" s="776"/>
      <c r="AJ120" s="777"/>
      <c r="AK120" s="778" t="s">
        <v>485</v>
      </c>
      <c r="AL120" s="776"/>
      <c r="AM120" s="776"/>
      <c r="AN120" s="776"/>
      <c r="AO120" s="777"/>
      <c r="AP120" s="820" t="s">
        <v>138</v>
      </c>
      <c r="AQ120" s="821"/>
      <c r="AR120" s="821"/>
      <c r="AS120" s="821"/>
      <c r="AT120" s="822"/>
      <c r="AU120" s="876" t="s">
        <v>486</v>
      </c>
      <c r="AV120" s="877"/>
      <c r="AW120" s="877"/>
      <c r="AX120" s="877"/>
      <c r="AY120" s="878"/>
      <c r="AZ120" s="856" t="s">
        <v>487</v>
      </c>
      <c r="BA120" s="804"/>
      <c r="BB120" s="804"/>
      <c r="BC120" s="804"/>
      <c r="BD120" s="804"/>
      <c r="BE120" s="804"/>
      <c r="BF120" s="804"/>
      <c r="BG120" s="804"/>
      <c r="BH120" s="804"/>
      <c r="BI120" s="804"/>
      <c r="BJ120" s="804"/>
      <c r="BK120" s="804"/>
      <c r="BL120" s="804"/>
      <c r="BM120" s="804"/>
      <c r="BN120" s="804"/>
      <c r="BO120" s="804"/>
      <c r="BP120" s="805"/>
      <c r="BQ120" s="857">
        <v>3895598</v>
      </c>
      <c r="BR120" s="838"/>
      <c r="BS120" s="838"/>
      <c r="BT120" s="838"/>
      <c r="BU120" s="838"/>
      <c r="BV120" s="838">
        <v>3961944</v>
      </c>
      <c r="BW120" s="838"/>
      <c r="BX120" s="838"/>
      <c r="BY120" s="838"/>
      <c r="BZ120" s="838"/>
      <c r="CA120" s="838">
        <v>5021251</v>
      </c>
      <c r="CB120" s="838"/>
      <c r="CC120" s="838"/>
      <c r="CD120" s="838"/>
      <c r="CE120" s="838"/>
      <c r="CF120" s="862">
        <v>46</v>
      </c>
      <c r="CG120" s="863"/>
      <c r="CH120" s="863"/>
      <c r="CI120" s="863"/>
      <c r="CJ120" s="863"/>
      <c r="CK120" s="864" t="s">
        <v>488</v>
      </c>
      <c r="CL120" s="848"/>
      <c r="CM120" s="848"/>
      <c r="CN120" s="848"/>
      <c r="CO120" s="849"/>
      <c r="CP120" s="868" t="s">
        <v>489</v>
      </c>
      <c r="CQ120" s="869"/>
      <c r="CR120" s="869"/>
      <c r="CS120" s="869"/>
      <c r="CT120" s="869"/>
      <c r="CU120" s="869"/>
      <c r="CV120" s="869"/>
      <c r="CW120" s="869"/>
      <c r="CX120" s="869"/>
      <c r="CY120" s="869"/>
      <c r="CZ120" s="869"/>
      <c r="DA120" s="869"/>
      <c r="DB120" s="869"/>
      <c r="DC120" s="869"/>
      <c r="DD120" s="869"/>
      <c r="DE120" s="869"/>
      <c r="DF120" s="870"/>
      <c r="DG120" s="857">
        <v>3939507</v>
      </c>
      <c r="DH120" s="838"/>
      <c r="DI120" s="838"/>
      <c r="DJ120" s="838"/>
      <c r="DK120" s="838"/>
      <c r="DL120" s="838">
        <v>3643072</v>
      </c>
      <c r="DM120" s="838"/>
      <c r="DN120" s="838"/>
      <c r="DO120" s="838"/>
      <c r="DP120" s="838"/>
      <c r="DQ120" s="838">
        <v>3627655</v>
      </c>
      <c r="DR120" s="838"/>
      <c r="DS120" s="838"/>
      <c r="DT120" s="838"/>
      <c r="DU120" s="838"/>
      <c r="DV120" s="839">
        <v>33.200000000000003</v>
      </c>
      <c r="DW120" s="839"/>
      <c r="DX120" s="839"/>
      <c r="DY120" s="839"/>
      <c r="DZ120" s="840"/>
    </row>
    <row r="121" spans="1:130" s="221" customFormat="1" ht="26.25" customHeight="1" x14ac:dyDescent="0.15">
      <c r="A121" s="816"/>
      <c r="B121" s="817"/>
      <c r="C121" s="859" t="s">
        <v>490</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471</v>
      </c>
      <c r="AB121" s="776"/>
      <c r="AC121" s="776"/>
      <c r="AD121" s="776"/>
      <c r="AE121" s="777"/>
      <c r="AF121" s="778" t="s">
        <v>138</v>
      </c>
      <c r="AG121" s="776"/>
      <c r="AH121" s="776"/>
      <c r="AI121" s="776"/>
      <c r="AJ121" s="777"/>
      <c r="AK121" s="778" t="s">
        <v>477</v>
      </c>
      <c r="AL121" s="776"/>
      <c r="AM121" s="776"/>
      <c r="AN121" s="776"/>
      <c r="AO121" s="777"/>
      <c r="AP121" s="820" t="s">
        <v>471</v>
      </c>
      <c r="AQ121" s="821"/>
      <c r="AR121" s="821"/>
      <c r="AS121" s="821"/>
      <c r="AT121" s="822"/>
      <c r="AU121" s="879"/>
      <c r="AV121" s="880"/>
      <c r="AW121" s="880"/>
      <c r="AX121" s="880"/>
      <c r="AY121" s="881"/>
      <c r="AZ121" s="811" t="s">
        <v>491</v>
      </c>
      <c r="BA121" s="748"/>
      <c r="BB121" s="748"/>
      <c r="BC121" s="748"/>
      <c r="BD121" s="748"/>
      <c r="BE121" s="748"/>
      <c r="BF121" s="748"/>
      <c r="BG121" s="748"/>
      <c r="BH121" s="748"/>
      <c r="BI121" s="748"/>
      <c r="BJ121" s="748"/>
      <c r="BK121" s="748"/>
      <c r="BL121" s="748"/>
      <c r="BM121" s="748"/>
      <c r="BN121" s="748"/>
      <c r="BO121" s="748"/>
      <c r="BP121" s="749"/>
      <c r="BQ121" s="812">
        <v>1465973</v>
      </c>
      <c r="BR121" s="813"/>
      <c r="BS121" s="813"/>
      <c r="BT121" s="813"/>
      <c r="BU121" s="813"/>
      <c r="BV121" s="813">
        <v>1396314</v>
      </c>
      <c r="BW121" s="813"/>
      <c r="BX121" s="813"/>
      <c r="BY121" s="813"/>
      <c r="BZ121" s="813"/>
      <c r="CA121" s="813">
        <v>1458362</v>
      </c>
      <c r="CB121" s="813"/>
      <c r="CC121" s="813"/>
      <c r="CD121" s="813"/>
      <c r="CE121" s="813"/>
      <c r="CF121" s="871">
        <v>13.4</v>
      </c>
      <c r="CG121" s="872"/>
      <c r="CH121" s="872"/>
      <c r="CI121" s="872"/>
      <c r="CJ121" s="872"/>
      <c r="CK121" s="865"/>
      <c r="CL121" s="851"/>
      <c r="CM121" s="851"/>
      <c r="CN121" s="851"/>
      <c r="CO121" s="852"/>
      <c r="CP121" s="831" t="s">
        <v>492</v>
      </c>
      <c r="CQ121" s="832"/>
      <c r="CR121" s="832"/>
      <c r="CS121" s="832"/>
      <c r="CT121" s="832"/>
      <c r="CU121" s="832"/>
      <c r="CV121" s="832"/>
      <c r="CW121" s="832"/>
      <c r="CX121" s="832"/>
      <c r="CY121" s="832"/>
      <c r="CZ121" s="832"/>
      <c r="DA121" s="832"/>
      <c r="DB121" s="832"/>
      <c r="DC121" s="832"/>
      <c r="DD121" s="832"/>
      <c r="DE121" s="832"/>
      <c r="DF121" s="833"/>
      <c r="DG121" s="812">
        <v>2764440</v>
      </c>
      <c r="DH121" s="813"/>
      <c r="DI121" s="813"/>
      <c r="DJ121" s="813"/>
      <c r="DK121" s="813"/>
      <c r="DL121" s="813">
        <v>2654855</v>
      </c>
      <c r="DM121" s="813"/>
      <c r="DN121" s="813"/>
      <c r="DO121" s="813"/>
      <c r="DP121" s="813"/>
      <c r="DQ121" s="813">
        <v>2411094</v>
      </c>
      <c r="DR121" s="813"/>
      <c r="DS121" s="813"/>
      <c r="DT121" s="813"/>
      <c r="DU121" s="813"/>
      <c r="DV121" s="790">
        <v>22.1</v>
      </c>
      <c r="DW121" s="790"/>
      <c r="DX121" s="790"/>
      <c r="DY121" s="790"/>
      <c r="DZ121" s="791"/>
    </row>
    <row r="122" spans="1:130" s="221" customFormat="1" ht="26.25" customHeight="1" x14ac:dyDescent="0.15">
      <c r="A122" s="816"/>
      <c r="B122" s="817"/>
      <c r="C122" s="811" t="s">
        <v>462</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493</v>
      </c>
      <c r="AB122" s="776"/>
      <c r="AC122" s="776"/>
      <c r="AD122" s="776"/>
      <c r="AE122" s="777"/>
      <c r="AF122" s="778" t="s">
        <v>494</v>
      </c>
      <c r="AG122" s="776"/>
      <c r="AH122" s="776"/>
      <c r="AI122" s="776"/>
      <c r="AJ122" s="777"/>
      <c r="AK122" s="778" t="s">
        <v>482</v>
      </c>
      <c r="AL122" s="776"/>
      <c r="AM122" s="776"/>
      <c r="AN122" s="776"/>
      <c r="AO122" s="777"/>
      <c r="AP122" s="820" t="s">
        <v>477</v>
      </c>
      <c r="AQ122" s="821"/>
      <c r="AR122" s="821"/>
      <c r="AS122" s="821"/>
      <c r="AT122" s="822"/>
      <c r="AU122" s="879"/>
      <c r="AV122" s="880"/>
      <c r="AW122" s="880"/>
      <c r="AX122" s="880"/>
      <c r="AY122" s="881"/>
      <c r="AZ122" s="834" t="s">
        <v>495</v>
      </c>
      <c r="BA122" s="835"/>
      <c r="BB122" s="835"/>
      <c r="BC122" s="835"/>
      <c r="BD122" s="835"/>
      <c r="BE122" s="835"/>
      <c r="BF122" s="835"/>
      <c r="BG122" s="835"/>
      <c r="BH122" s="835"/>
      <c r="BI122" s="835"/>
      <c r="BJ122" s="835"/>
      <c r="BK122" s="835"/>
      <c r="BL122" s="835"/>
      <c r="BM122" s="835"/>
      <c r="BN122" s="835"/>
      <c r="BO122" s="835"/>
      <c r="BP122" s="836"/>
      <c r="BQ122" s="875">
        <v>21393628</v>
      </c>
      <c r="BR122" s="841"/>
      <c r="BS122" s="841"/>
      <c r="BT122" s="841"/>
      <c r="BU122" s="841"/>
      <c r="BV122" s="841">
        <v>21314850</v>
      </c>
      <c r="BW122" s="841"/>
      <c r="BX122" s="841"/>
      <c r="BY122" s="841"/>
      <c r="BZ122" s="841"/>
      <c r="CA122" s="841">
        <v>21139424</v>
      </c>
      <c r="CB122" s="841"/>
      <c r="CC122" s="841"/>
      <c r="CD122" s="841"/>
      <c r="CE122" s="841"/>
      <c r="CF122" s="842">
        <v>193.6</v>
      </c>
      <c r="CG122" s="843"/>
      <c r="CH122" s="843"/>
      <c r="CI122" s="843"/>
      <c r="CJ122" s="843"/>
      <c r="CK122" s="865"/>
      <c r="CL122" s="851"/>
      <c r="CM122" s="851"/>
      <c r="CN122" s="851"/>
      <c r="CO122" s="852"/>
      <c r="CP122" s="831" t="s">
        <v>496</v>
      </c>
      <c r="CQ122" s="832"/>
      <c r="CR122" s="832"/>
      <c r="CS122" s="832"/>
      <c r="CT122" s="832"/>
      <c r="CU122" s="832"/>
      <c r="CV122" s="832"/>
      <c r="CW122" s="832"/>
      <c r="CX122" s="832"/>
      <c r="CY122" s="832"/>
      <c r="CZ122" s="832"/>
      <c r="DA122" s="832"/>
      <c r="DB122" s="832"/>
      <c r="DC122" s="832"/>
      <c r="DD122" s="832"/>
      <c r="DE122" s="832"/>
      <c r="DF122" s="833"/>
      <c r="DG122" s="812" t="s">
        <v>477</v>
      </c>
      <c r="DH122" s="813"/>
      <c r="DI122" s="813"/>
      <c r="DJ122" s="813"/>
      <c r="DK122" s="813"/>
      <c r="DL122" s="813" t="s">
        <v>481</v>
      </c>
      <c r="DM122" s="813"/>
      <c r="DN122" s="813"/>
      <c r="DO122" s="813"/>
      <c r="DP122" s="813"/>
      <c r="DQ122" s="813" t="s">
        <v>497</v>
      </c>
      <c r="DR122" s="813"/>
      <c r="DS122" s="813"/>
      <c r="DT122" s="813"/>
      <c r="DU122" s="813"/>
      <c r="DV122" s="790" t="s">
        <v>138</v>
      </c>
      <c r="DW122" s="790"/>
      <c r="DX122" s="790"/>
      <c r="DY122" s="790"/>
      <c r="DZ122" s="791"/>
    </row>
    <row r="123" spans="1:130" s="221" customFormat="1" ht="26.25" customHeight="1" x14ac:dyDescent="0.15">
      <c r="A123" s="816"/>
      <c r="B123" s="817"/>
      <c r="C123" s="811" t="s">
        <v>468</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477</v>
      </c>
      <c r="AB123" s="776"/>
      <c r="AC123" s="776"/>
      <c r="AD123" s="776"/>
      <c r="AE123" s="777"/>
      <c r="AF123" s="778" t="s">
        <v>498</v>
      </c>
      <c r="AG123" s="776"/>
      <c r="AH123" s="776"/>
      <c r="AI123" s="776"/>
      <c r="AJ123" s="777"/>
      <c r="AK123" s="778" t="s">
        <v>499</v>
      </c>
      <c r="AL123" s="776"/>
      <c r="AM123" s="776"/>
      <c r="AN123" s="776"/>
      <c r="AO123" s="777"/>
      <c r="AP123" s="820" t="s">
        <v>477</v>
      </c>
      <c r="AQ123" s="821"/>
      <c r="AR123" s="821"/>
      <c r="AS123" s="821"/>
      <c r="AT123" s="822"/>
      <c r="AU123" s="882"/>
      <c r="AV123" s="883"/>
      <c r="AW123" s="883"/>
      <c r="AX123" s="883"/>
      <c r="AY123" s="883"/>
      <c r="AZ123" s="242" t="s">
        <v>193</v>
      </c>
      <c r="BA123" s="242"/>
      <c r="BB123" s="242"/>
      <c r="BC123" s="242"/>
      <c r="BD123" s="242"/>
      <c r="BE123" s="242"/>
      <c r="BF123" s="242"/>
      <c r="BG123" s="242"/>
      <c r="BH123" s="242"/>
      <c r="BI123" s="242"/>
      <c r="BJ123" s="242"/>
      <c r="BK123" s="242"/>
      <c r="BL123" s="242"/>
      <c r="BM123" s="242"/>
      <c r="BN123" s="242"/>
      <c r="BO123" s="873" t="s">
        <v>500</v>
      </c>
      <c r="BP123" s="874"/>
      <c r="BQ123" s="828">
        <v>26755199</v>
      </c>
      <c r="BR123" s="829"/>
      <c r="BS123" s="829"/>
      <c r="BT123" s="829"/>
      <c r="BU123" s="829"/>
      <c r="BV123" s="829">
        <v>26673108</v>
      </c>
      <c r="BW123" s="829"/>
      <c r="BX123" s="829"/>
      <c r="BY123" s="829"/>
      <c r="BZ123" s="829"/>
      <c r="CA123" s="829">
        <v>27619037</v>
      </c>
      <c r="CB123" s="829"/>
      <c r="CC123" s="829"/>
      <c r="CD123" s="829"/>
      <c r="CE123" s="829"/>
      <c r="CF123" s="744"/>
      <c r="CG123" s="745"/>
      <c r="CH123" s="745"/>
      <c r="CI123" s="745"/>
      <c r="CJ123" s="830"/>
      <c r="CK123" s="865"/>
      <c r="CL123" s="851"/>
      <c r="CM123" s="851"/>
      <c r="CN123" s="851"/>
      <c r="CO123" s="852"/>
      <c r="CP123" s="831" t="s">
        <v>501</v>
      </c>
      <c r="CQ123" s="832"/>
      <c r="CR123" s="832"/>
      <c r="CS123" s="832"/>
      <c r="CT123" s="832"/>
      <c r="CU123" s="832"/>
      <c r="CV123" s="832"/>
      <c r="CW123" s="832"/>
      <c r="CX123" s="832"/>
      <c r="CY123" s="832"/>
      <c r="CZ123" s="832"/>
      <c r="DA123" s="832"/>
      <c r="DB123" s="832"/>
      <c r="DC123" s="832"/>
      <c r="DD123" s="832"/>
      <c r="DE123" s="832"/>
      <c r="DF123" s="833"/>
      <c r="DG123" s="775" t="s">
        <v>479</v>
      </c>
      <c r="DH123" s="776"/>
      <c r="DI123" s="776"/>
      <c r="DJ123" s="776"/>
      <c r="DK123" s="777"/>
      <c r="DL123" s="778" t="s">
        <v>477</v>
      </c>
      <c r="DM123" s="776"/>
      <c r="DN123" s="776"/>
      <c r="DO123" s="776"/>
      <c r="DP123" s="777"/>
      <c r="DQ123" s="778" t="s">
        <v>497</v>
      </c>
      <c r="DR123" s="776"/>
      <c r="DS123" s="776"/>
      <c r="DT123" s="776"/>
      <c r="DU123" s="777"/>
      <c r="DV123" s="820" t="s">
        <v>485</v>
      </c>
      <c r="DW123" s="821"/>
      <c r="DX123" s="821"/>
      <c r="DY123" s="821"/>
      <c r="DZ123" s="822"/>
    </row>
    <row r="124" spans="1:130" s="221" customFormat="1" ht="26.25" customHeight="1" thickBot="1" x14ac:dyDescent="0.2">
      <c r="A124" s="816"/>
      <c r="B124" s="817"/>
      <c r="C124" s="811" t="s">
        <v>474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473</v>
      </c>
      <c r="AB124" s="776"/>
      <c r="AC124" s="776"/>
      <c r="AD124" s="776"/>
      <c r="AE124" s="777"/>
      <c r="AF124" s="778" t="s">
        <v>138</v>
      </c>
      <c r="AG124" s="776"/>
      <c r="AH124" s="776"/>
      <c r="AI124" s="776"/>
      <c r="AJ124" s="777"/>
      <c r="AK124" s="778" t="s">
        <v>477</v>
      </c>
      <c r="AL124" s="776"/>
      <c r="AM124" s="776"/>
      <c r="AN124" s="776"/>
      <c r="AO124" s="777"/>
      <c r="AP124" s="820" t="s">
        <v>473</v>
      </c>
      <c r="AQ124" s="821"/>
      <c r="AR124" s="821"/>
      <c r="AS124" s="821"/>
      <c r="AT124" s="822"/>
      <c r="AU124" s="823" t="s">
        <v>502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76.900000000000006</v>
      </c>
      <c r="BR124" s="827"/>
      <c r="BS124" s="827"/>
      <c r="BT124" s="827"/>
      <c r="BU124" s="827"/>
      <c r="BV124" s="827">
        <v>68.3</v>
      </c>
      <c r="BW124" s="827"/>
      <c r="BX124" s="827"/>
      <c r="BY124" s="827"/>
      <c r="BZ124" s="827"/>
      <c r="CA124" s="827">
        <v>54.6</v>
      </c>
      <c r="CB124" s="827"/>
      <c r="CC124" s="827"/>
      <c r="CD124" s="827"/>
      <c r="CE124" s="827"/>
      <c r="CF124" s="722"/>
      <c r="CG124" s="723"/>
      <c r="CH124" s="723"/>
      <c r="CI124" s="723"/>
      <c r="CJ124" s="858"/>
      <c r="CK124" s="866"/>
      <c r="CL124" s="866"/>
      <c r="CM124" s="866"/>
      <c r="CN124" s="866"/>
      <c r="CO124" s="867"/>
      <c r="CP124" s="831" t="s">
        <v>503</v>
      </c>
      <c r="CQ124" s="832"/>
      <c r="CR124" s="832"/>
      <c r="CS124" s="832"/>
      <c r="CT124" s="832"/>
      <c r="CU124" s="832"/>
      <c r="CV124" s="832"/>
      <c r="CW124" s="832"/>
      <c r="CX124" s="832"/>
      <c r="CY124" s="832"/>
      <c r="CZ124" s="832"/>
      <c r="DA124" s="832"/>
      <c r="DB124" s="832"/>
      <c r="DC124" s="832"/>
      <c r="DD124" s="832"/>
      <c r="DE124" s="832"/>
      <c r="DF124" s="833"/>
      <c r="DG124" s="759" t="s">
        <v>138</v>
      </c>
      <c r="DH124" s="760"/>
      <c r="DI124" s="760"/>
      <c r="DJ124" s="760"/>
      <c r="DK124" s="761"/>
      <c r="DL124" s="762" t="s">
        <v>504</v>
      </c>
      <c r="DM124" s="760"/>
      <c r="DN124" s="760"/>
      <c r="DO124" s="760"/>
      <c r="DP124" s="761"/>
      <c r="DQ124" s="762" t="s">
        <v>138</v>
      </c>
      <c r="DR124" s="760"/>
      <c r="DS124" s="760"/>
      <c r="DT124" s="760"/>
      <c r="DU124" s="761"/>
      <c r="DV124" s="844" t="s">
        <v>473</v>
      </c>
      <c r="DW124" s="845"/>
      <c r="DX124" s="845"/>
      <c r="DY124" s="845"/>
      <c r="DZ124" s="846"/>
    </row>
    <row r="125" spans="1:130" s="221" customFormat="1" ht="26.25" customHeight="1" x14ac:dyDescent="0.15">
      <c r="A125" s="816"/>
      <c r="B125" s="817"/>
      <c r="C125" s="811" t="s">
        <v>480</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482</v>
      </c>
      <c r="AB125" s="776"/>
      <c r="AC125" s="776"/>
      <c r="AD125" s="776"/>
      <c r="AE125" s="777"/>
      <c r="AF125" s="778" t="s">
        <v>497</v>
      </c>
      <c r="AG125" s="776"/>
      <c r="AH125" s="776"/>
      <c r="AI125" s="776"/>
      <c r="AJ125" s="777"/>
      <c r="AK125" s="778" t="s">
        <v>481</v>
      </c>
      <c r="AL125" s="776"/>
      <c r="AM125" s="776"/>
      <c r="AN125" s="776"/>
      <c r="AO125" s="777"/>
      <c r="AP125" s="820" t="s">
        <v>504</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505</v>
      </c>
      <c r="CL125" s="848"/>
      <c r="CM125" s="848"/>
      <c r="CN125" s="848"/>
      <c r="CO125" s="849"/>
      <c r="CP125" s="856" t="s">
        <v>506</v>
      </c>
      <c r="CQ125" s="804"/>
      <c r="CR125" s="804"/>
      <c r="CS125" s="804"/>
      <c r="CT125" s="804"/>
      <c r="CU125" s="804"/>
      <c r="CV125" s="804"/>
      <c r="CW125" s="804"/>
      <c r="CX125" s="804"/>
      <c r="CY125" s="804"/>
      <c r="CZ125" s="804"/>
      <c r="DA125" s="804"/>
      <c r="DB125" s="804"/>
      <c r="DC125" s="804"/>
      <c r="DD125" s="804"/>
      <c r="DE125" s="804"/>
      <c r="DF125" s="805"/>
      <c r="DG125" s="857" t="s">
        <v>497</v>
      </c>
      <c r="DH125" s="838"/>
      <c r="DI125" s="838"/>
      <c r="DJ125" s="838"/>
      <c r="DK125" s="838"/>
      <c r="DL125" s="838" t="s">
        <v>138</v>
      </c>
      <c r="DM125" s="838"/>
      <c r="DN125" s="838"/>
      <c r="DO125" s="838"/>
      <c r="DP125" s="838"/>
      <c r="DQ125" s="838" t="s">
        <v>138</v>
      </c>
      <c r="DR125" s="838"/>
      <c r="DS125" s="838"/>
      <c r="DT125" s="838"/>
      <c r="DU125" s="838"/>
      <c r="DV125" s="839" t="s">
        <v>485</v>
      </c>
      <c r="DW125" s="839"/>
      <c r="DX125" s="839"/>
      <c r="DY125" s="839"/>
      <c r="DZ125" s="840"/>
    </row>
    <row r="126" spans="1:130" s="221" customFormat="1" ht="26.25" customHeight="1" thickBot="1" x14ac:dyDescent="0.2">
      <c r="A126" s="816"/>
      <c r="B126" s="817"/>
      <c r="C126" s="811" t="s">
        <v>484</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11510</v>
      </c>
      <c r="AB126" s="776"/>
      <c r="AC126" s="776"/>
      <c r="AD126" s="776"/>
      <c r="AE126" s="777"/>
      <c r="AF126" s="778">
        <v>11510</v>
      </c>
      <c r="AG126" s="776"/>
      <c r="AH126" s="776"/>
      <c r="AI126" s="776"/>
      <c r="AJ126" s="777"/>
      <c r="AK126" s="778">
        <v>11510</v>
      </c>
      <c r="AL126" s="776"/>
      <c r="AM126" s="776"/>
      <c r="AN126" s="776"/>
      <c r="AO126" s="777"/>
      <c r="AP126" s="820">
        <v>0.1</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507</v>
      </c>
      <c r="CQ126" s="748"/>
      <c r="CR126" s="748"/>
      <c r="CS126" s="748"/>
      <c r="CT126" s="748"/>
      <c r="CU126" s="748"/>
      <c r="CV126" s="748"/>
      <c r="CW126" s="748"/>
      <c r="CX126" s="748"/>
      <c r="CY126" s="748"/>
      <c r="CZ126" s="748"/>
      <c r="DA126" s="748"/>
      <c r="DB126" s="748"/>
      <c r="DC126" s="748"/>
      <c r="DD126" s="748"/>
      <c r="DE126" s="748"/>
      <c r="DF126" s="749"/>
      <c r="DG126" s="812" t="s">
        <v>504</v>
      </c>
      <c r="DH126" s="813"/>
      <c r="DI126" s="813"/>
      <c r="DJ126" s="813"/>
      <c r="DK126" s="813"/>
      <c r="DL126" s="813" t="s">
        <v>481</v>
      </c>
      <c r="DM126" s="813"/>
      <c r="DN126" s="813"/>
      <c r="DO126" s="813"/>
      <c r="DP126" s="813"/>
      <c r="DQ126" s="813" t="s">
        <v>494</v>
      </c>
      <c r="DR126" s="813"/>
      <c r="DS126" s="813"/>
      <c r="DT126" s="813"/>
      <c r="DU126" s="813"/>
      <c r="DV126" s="790" t="s">
        <v>473</v>
      </c>
      <c r="DW126" s="790"/>
      <c r="DX126" s="790"/>
      <c r="DY126" s="790"/>
      <c r="DZ126" s="791"/>
    </row>
    <row r="127" spans="1:130" s="221" customFormat="1" ht="26.25" customHeight="1" x14ac:dyDescent="0.15">
      <c r="A127" s="818"/>
      <c r="B127" s="819"/>
      <c r="C127" s="834" t="s">
        <v>508</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v>497</v>
      </c>
      <c r="AB127" s="776"/>
      <c r="AC127" s="776"/>
      <c r="AD127" s="776"/>
      <c r="AE127" s="777"/>
      <c r="AF127" s="778">
        <v>441</v>
      </c>
      <c r="AG127" s="776"/>
      <c r="AH127" s="776"/>
      <c r="AI127" s="776"/>
      <c r="AJ127" s="777"/>
      <c r="AK127" s="778">
        <v>389</v>
      </c>
      <c r="AL127" s="776"/>
      <c r="AM127" s="776"/>
      <c r="AN127" s="776"/>
      <c r="AO127" s="777"/>
      <c r="AP127" s="820">
        <v>0</v>
      </c>
      <c r="AQ127" s="821"/>
      <c r="AR127" s="821"/>
      <c r="AS127" s="821"/>
      <c r="AT127" s="822"/>
      <c r="AU127" s="223"/>
      <c r="AV127" s="223"/>
      <c r="AW127" s="223"/>
      <c r="AX127" s="837" t="s">
        <v>509</v>
      </c>
      <c r="AY127" s="808"/>
      <c r="AZ127" s="808"/>
      <c r="BA127" s="808"/>
      <c r="BB127" s="808"/>
      <c r="BC127" s="808"/>
      <c r="BD127" s="808"/>
      <c r="BE127" s="809"/>
      <c r="BF127" s="807" t="s">
        <v>510</v>
      </c>
      <c r="BG127" s="808"/>
      <c r="BH127" s="808"/>
      <c r="BI127" s="808"/>
      <c r="BJ127" s="808"/>
      <c r="BK127" s="808"/>
      <c r="BL127" s="809"/>
      <c r="BM127" s="807" t="s">
        <v>511</v>
      </c>
      <c r="BN127" s="808"/>
      <c r="BO127" s="808"/>
      <c r="BP127" s="808"/>
      <c r="BQ127" s="808"/>
      <c r="BR127" s="808"/>
      <c r="BS127" s="809"/>
      <c r="BT127" s="807" t="s">
        <v>512</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513</v>
      </c>
      <c r="CQ127" s="748"/>
      <c r="CR127" s="748"/>
      <c r="CS127" s="748"/>
      <c r="CT127" s="748"/>
      <c r="CU127" s="748"/>
      <c r="CV127" s="748"/>
      <c r="CW127" s="748"/>
      <c r="CX127" s="748"/>
      <c r="CY127" s="748"/>
      <c r="CZ127" s="748"/>
      <c r="DA127" s="748"/>
      <c r="DB127" s="748"/>
      <c r="DC127" s="748"/>
      <c r="DD127" s="748"/>
      <c r="DE127" s="748"/>
      <c r="DF127" s="749"/>
      <c r="DG127" s="812" t="s">
        <v>138</v>
      </c>
      <c r="DH127" s="813"/>
      <c r="DI127" s="813"/>
      <c r="DJ127" s="813"/>
      <c r="DK127" s="813"/>
      <c r="DL127" s="813" t="s">
        <v>475</v>
      </c>
      <c r="DM127" s="813"/>
      <c r="DN127" s="813"/>
      <c r="DO127" s="813"/>
      <c r="DP127" s="813"/>
      <c r="DQ127" s="813" t="s">
        <v>494</v>
      </c>
      <c r="DR127" s="813"/>
      <c r="DS127" s="813"/>
      <c r="DT127" s="813"/>
      <c r="DU127" s="813"/>
      <c r="DV127" s="790" t="s">
        <v>485</v>
      </c>
      <c r="DW127" s="790"/>
      <c r="DX127" s="790"/>
      <c r="DY127" s="790"/>
      <c r="DZ127" s="791"/>
    </row>
    <row r="128" spans="1:130" s="221" customFormat="1" ht="26.25" customHeight="1" thickBot="1" x14ac:dyDescent="0.2">
      <c r="A128" s="792" t="s">
        <v>514</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515</v>
      </c>
      <c r="X128" s="794"/>
      <c r="Y128" s="794"/>
      <c r="Z128" s="795"/>
      <c r="AA128" s="796">
        <v>335016</v>
      </c>
      <c r="AB128" s="797"/>
      <c r="AC128" s="797"/>
      <c r="AD128" s="797"/>
      <c r="AE128" s="798"/>
      <c r="AF128" s="799">
        <v>310807</v>
      </c>
      <c r="AG128" s="797"/>
      <c r="AH128" s="797"/>
      <c r="AI128" s="797"/>
      <c r="AJ128" s="798"/>
      <c r="AK128" s="799">
        <v>291891</v>
      </c>
      <c r="AL128" s="797"/>
      <c r="AM128" s="797"/>
      <c r="AN128" s="797"/>
      <c r="AO128" s="798"/>
      <c r="AP128" s="800"/>
      <c r="AQ128" s="801"/>
      <c r="AR128" s="801"/>
      <c r="AS128" s="801"/>
      <c r="AT128" s="802"/>
      <c r="AU128" s="223"/>
      <c r="AV128" s="223"/>
      <c r="AW128" s="223"/>
      <c r="AX128" s="803" t="s">
        <v>516</v>
      </c>
      <c r="AY128" s="804"/>
      <c r="AZ128" s="804"/>
      <c r="BA128" s="804"/>
      <c r="BB128" s="804"/>
      <c r="BC128" s="804"/>
      <c r="BD128" s="804"/>
      <c r="BE128" s="805"/>
      <c r="BF128" s="782" t="s">
        <v>494</v>
      </c>
      <c r="BG128" s="783"/>
      <c r="BH128" s="783"/>
      <c r="BI128" s="783"/>
      <c r="BJ128" s="783"/>
      <c r="BK128" s="783"/>
      <c r="BL128" s="806"/>
      <c r="BM128" s="782">
        <v>12.98</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517</v>
      </c>
      <c r="CQ128" s="726"/>
      <c r="CR128" s="726"/>
      <c r="CS128" s="726"/>
      <c r="CT128" s="726"/>
      <c r="CU128" s="726"/>
      <c r="CV128" s="726"/>
      <c r="CW128" s="726"/>
      <c r="CX128" s="726"/>
      <c r="CY128" s="726"/>
      <c r="CZ128" s="726"/>
      <c r="DA128" s="726"/>
      <c r="DB128" s="726"/>
      <c r="DC128" s="726"/>
      <c r="DD128" s="726"/>
      <c r="DE128" s="726"/>
      <c r="DF128" s="727"/>
      <c r="DG128" s="786" t="s">
        <v>482</v>
      </c>
      <c r="DH128" s="787"/>
      <c r="DI128" s="787"/>
      <c r="DJ128" s="787"/>
      <c r="DK128" s="787"/>
      <c r="DL128" s="787" t="s">
        <v>494</v>
      </c>
      <c r="DM128" s="787"/>
      <c r="DN128" s="787"/>
      <c r="DO128" s="787"/>
      <c r="DP128" s="787"/>
      <c r="DQ128" s="787" t="s">
        <v>494</v>
      </c>
      <c r="DR128" s="787"/>
      <c r="DS128" s="787"/>
      <c r="DT128" s="787"/>
      <c r="DU128" s="787"/>
      <c r="DV128" s="788" t="s">
        <v>138</v>
      </c>
      <c r="DW128" s="788"/>
      <c r="DX128" s="788"/>
      <c r="DY128" s="788"/>
      <c r="DZ128" s="789"/>
    </row>
    <row r="129" spans="1:131" s="221" customFormat="1" ht="26.25" customHeight="1" x14ac:dyDescent="0.15">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518</v>
      </c>
      <c r="X129" s="773"/>
      <c r="Y129" s="773"/>
      <c r="Z129" s="774"/>
      <c r="AA129" s="775">
        <v>11750683</v>
      </c>
      <c r="AB129" s="776"/>
      <c r="AC129" s="776"/>
      <c r="AD129" s="776"/>
      <c r="AE129" s="777"/>
      <c r="AF129" s="778">
        <v>12037005</v>
      </c>
      <c r="AG129" s="776"/>
      <c r="AH129" s="776"/>
      <c r="AI129" s="776"/>
      <c r="AJ129" s="777"/>
      <c r="AK129" s="778">
        <v>12678978</v>
      </c>
      <c r="AL129" s="776"/>
      <c r="AM129" s="776"/>
      <c r="AN129" s="776"/>
      <c r="AO129" s="777"/>
      <c r="AP129" s="779"/>
      <c r="AQ129" s="780"/>
      <c r="AR129" s="780"/>
      <c r="AS129" s="780"/>
      <c r="AT129" s="781"/>
      <c r="AU129" s="224"/>
      <c r="AV129" s="224"/>
      <c r="AW129" s="224"/>
      <c r="AX129" s="747" t="s">
        <v>519</v>
      </c>
      <c r="AY129" s="748"/>
      <c r="AZ129" s="748"/>
      <c r="BA129" s="748"/>
      <c r="BB129" s="748"/>
      <c r="BC129" s="748"/>
      <c r="BD129" s="748"/>
      <c r="BE129" s="749"/>
      <c r="BF129" s="766" t="s">
        <v>494</v>
      </c>
      <c r="BG129" s="767"/>
      <c r="BH129" s="767"/>
      <c r="BI129" s="767"/>
      <c r="BJ129" s="767"/>
      <c r="BK129" s="767"/>
      <c r="BL129" s="768"/>
      <c r="BM129" s="766">
        <v>17.98</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520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521</v>
      </c>
      <c r="X130" s="773"/>
      <c r="Y130" s="773"/>
      <c r="Z130" s="774"/>
      <c r="AA130" s="775">
        <v>1856447</v>
      </c>
      <c r="AB130" s="776"/>
      <c r="AC130" s="776"/>
      <c r="AD130" s="776"/>
      <c r="AE130" s="777"/>
      <c r="AF130" s="778">
        <v>1770900</v>
      </c>
      <c r="AG130" s="776"/>
      <c r="AH130" s="776"/>
      <c r="AI130" s="776"/>
      <c r="AJ130" s="777"/>
      <c r="AK130" s="778">
        <v>1761432</v>
      </c>
      <c r="AL130" s="776"/>
      <c r="AM130" s="776"/>
      <c r="AN130" s="776"/>
      <c r="AO130" s="777"/>
      <c r="AP130" s="779"/>
      <c r="AQ130" s="780"/>
      <c r="AR130" s="780"/>
      <c r="AS130" s="780"/>
      <c r="AT130" s="781"/>
      <c r="AU130" s="224"/>
      <c r="AV130" s="224"/>
      <c r="AW130" s="224"/>
      <c r="AX130" s="747" t="s">
        <v>522</v>
      </c>
      <c r="AY130" s="748"/>
      <c r="AZ130" s="748"/>
      <c r="BA130" s="748"/>
      <c r="BB130" s="748"/>
      <c r="BC130" s="748"/>
      <c r="BD130" s="748"/>
      <c r="BE130" s="749"/>
      <c r="BF130" s="750">
        <v>8</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523</v>
      </c>
      <c r="X131" s="757"/>
      <c r="Y131" s="757"/>
      <c r="Z131" s="758"/>
      <c r="AA131" s="759">
        <v>9894236</v>
      </c>
      <c r="AB131" s="760"/>
      <c r="AC131" s="760"/>
      <c r="AD131" s="760"/>
      <c r="AE131" s="761"/>
      <c r="AF131" s="762">
        <v>10266105</v>
      </c>
      <c r="AG131" s="760"/>
      <c r="AH131" s="760"/>
      <c r="AI131" s="760"/>
      <c r="AJ131" s="761"/>
      <c r="AK131" s="762">
        <v>10917546</v>
      </c>
      <c r="AL131" s="760"/>
      <c r="AM131" s="760"/>
      <c r="AN131" s="760"/>
      <c r="AO131" s="761"/>
      <c r="AP131" s="763"/>
      <c r="AQ131" s="764"/>
      <c r="AR131" s="764"/>
      <c r="AS131" s="764"/>
      <c r="AT131" s="765"/>
      <c r="AU131" s="224"/>
      <c r="AV131" s="224"/>
      <c r="AW131" s="224"/>
      <c r="AX131" s="725" t="s">
        <v>524</v>
      </c>
      <c r="AY131" s="726"/>
      <c r="AZ131" s="726"/>
      <c r="BA131" s="726"/>
      <c r="BB131" s="726"/>
      <c r="BC131" s="726"/>
      <c r="BD131" s="726"/>
      <c r="BE131" s="727"/>
      <c r="BF131" s="728">
        <v>54.6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525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526</v>
      </c>
      <c r="W132" s="738"/>
      <c r="X132" s="738"/>
      <c r="Y132" s="738"/>
      <c r="Z132" s="739"/>
      <c r="AA132" s="740">
        <v>8.9180710869999995</v>
      </c>
      <c r="AB132" s="741"/>
      <c r="AC132" s="741"/>
      <c r="AD132" s="741"/>
      <c r="AE132" s="742"/>
      <c r="AF132" s="743">
        <v>8.7373156620000003</v>
      </c>
      <c r="AG132" s="741"/>
      <c r="AH132" s="741"/>
      <c r="AI132" s="741"/>
      <c r="AJ132" s="742"/>
      <c r="AK132" s="743">
        <v>6.4659677179999999</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527</v>
      </c>
      <c r="W133" s="717"/>
      <c r="X133" s="717"/>
      <c r="Y133" s="717"/>
      <c r="Z133" s="718"/>
      <c r="AA133" s="719">
        <v>9.6999999999999993</v>
      </c>
      <c r="AB133" s="720"/>
      <c r="AC133" s="720"/>
      <c r="AD133" s="720"/>
      <c r="AE133" s="721"/>
      <c r="AF133" s="719">
        <v>9.1999999999999993</v>
      </c>
      <c r="AG133" s="720"/>
      <c r="AH133" s="720"/>
      <c r="AI133" s="720"/>
      <c r="AJ133" s="721"/>
      <c r="AK133" s="719">
        <v>8</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Twjp7QgWtYlKNx+wq4w8mvGoZ07dUoBdvbKajPkV3NFi+cZuoXEWDV2pD9/UJQsel/cnyI5PxORCRI4NiDyg==" saltValue="J3Jb6MNfbTGtpW70BPR9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qgOPq62vMsMPxBnHJTbqsqyuGN4QqvxAQ6W+rAXvr7DYdRldCNFnKXvuxalK3ka4NNTlBl2NPTonCZInZyYOFA==" saltValue="CJvavkJtF9gPOHAp7oMv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0" zoomScaleNormal="100" zoomScaleSheetLayoutView="55" workbookViewId="0">
      <selection activeCell="BN8" sqref="BN8:CC8"/>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MXLsYrtTdvT066HcBASWENxEUf8wbNnt/D9f2tkFERdSLz5msQjU0mAmX6JKuNNtSW8II1+kPDhEAIyqXU8Lg==" saltValue="iMbmysCU1PgUzqoGP7+W4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workbookViewId="0">
      <selection activeCell="BN8" sqref="BN8:CC8"/>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530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3" t="s">
        <v>531</v>
      </c>
      <c r="AP7" s="263"/>
      <c r="AQ7" s="264" t="s">
        <v>532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4"/>
      <c r="AP8" s="269" t="s">
        <v>533</v>
      </c>
      <c r="AQ8" s="270" t="s">
        <v>534</v>
      </c>
      <c r="AR8" s="271" t="s">
        <v>535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5" t="s">
        <v>536</v>
      </c>
      <c r="AL9" s="1126"/>
      <c r="AM9" s="1126"/>
      <c r="AN9" s="1127"/>
      <c r="AO9" s="272">
        <v>3913055</v>
      </c>
      <c r="AP9" s="272">
        <v>81361</v>
      </c>
      <c r="AQ9" s="273">
        <v>87308</v>
      </c>
      <c r="AR9" s="274">
        <v>-6.8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5" t="s">
        <v>537</v>
      </c>
      <c r="AL10" s="1126"/>
      <c r="AM10" s="1126"/>
      <c r="AN10" s="1127"/>
      <c r="AO10" s="275">
        <v>587126</v>
      </c>
      <c r="AP10" s="275">
        <v>12208</v>
      </c>
      <c r="AQ10" s="276">
        <v>7758</v>
      </c>
      <c r="AR10" s="277">
        <v>57.4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5" t="s">
        <v>538</v>
      </c>
      <c r="AL11" s="1126"/>
      <c r="AM11" s="1126"/>
      <c r="AN11" s="1127"/>
      <c r="AO11" s="275" t="s">
        <v>539</v>
      </c>
      <c r="AP11" s="275" t="s">
        <v>539</v>
      </c>
      <c r="AQ11" s="276">
        <v>2064</v>
      </c>
      <c r="AR11" s="277" t="s">
        <v>539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5" t="s">
        <v>540</v>
      </c>
      <c r="AL12" s="1126"/>
      <c r="AM12" s="1126"/>
      <c r="AN12" s="1127"/>
      <c r="AO12" s="275" t="s">
        <v>539</v>
      </c>
      <c r="AP12" s="275" t="s">
        <v>539</v>
      </c>
      <c r="AQ12" s="276">
        <v>9</v>
      </c>
      <c r="AR12" s="277" t="s">
        <v>539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5" t="s">
        <v>541</v>
      </c>
      <c r="AL13" s="1126"/>
      <c r="AM13" s="1126"/>
      <c r="AN13" s="1127"/>
      <c r="AO13" s="275">
        <v>20168</v>
      </c>
      <c r="AP13" s="275">
        <v>419</v>
      </c>
      <c r="AQ13" s="276">
        <v>2858</v>
      </c>
      <c r="AR13" s="277">
        <v>-85.3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5" t="s">
        <v>542</v>
      </c>
      <c r="AL14" s="1126"/>
      <c r="AM14" s="1126"/>
      <c r="AN14" s="1127"/>
      <c r="AO14" s="275">
        <v>106428</v>
      </c>
      <c r="AP14" s="275">
        <v>2213</v>
      </c>
      <c r="AQ14" s="276">
        <v>1616</v>
      </c>
      <c r="AR14" s="277">
        <v>36.9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8" t="s">
        <v>543</v>
      </c>
      <c r="AL15" s="1129"/>
      <c r="AM15" s="1129"/>
      <c r="AN15" s="1130"/>
      <c r="AO15" s="275">
        <v>-151088</v>
      </c>
      <c r="AP15" s="275">
        <v>-3141</v>
      </c>
      <c r="AQ15" s="276">
        <v>-6164</v>
      </c>
      <c r="AR15" s="277">
        <v>-49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8" t="s">
        <v>193</v>
      </c>
      <c r="AL16" s="1129"/>
      <c r="AM16" s="1129"/>
      <c r="AN16" s="1130"/>
      <c r="AO16" s="275">
        <v>4475689</v>
      </c>
      <c r="AP16" s="275">
        <v>93059</v>
      </c>
      <c r="AQ16" s="276">
        <v>95448</v>
      </c>
      <c r="AR16" s="277">
        <v>-2.5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544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545</v>
      </c>
      <c r="AP20" s="284" t="s">
        <v>546</v>
      </c>
      <c r="AQ20" s="285" t="s">
        <v>547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1" t="s">
        <v>548</v>
      </c>
      <c r="AL21" s="1132"/>
      <c r="AM21" s="1132"/>
      <c r="AN21" s="1133"/>
      <c r="AO21" s="288">
        <v>8.19</v>
      </c>
      <c r="AP21" s="289">
        <v>8.85</v>
      </c>
      <c r="AQ21" s="290">
        <v>-0.66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1" t="s">
        <v>549</v>
      </c>
      <c r="AL22" s="1132"/>
      <c r="AM22" s="1132"/>
      <c r="AN22" s="1133"/>
      <c r="AO22" s="293">
        <v>97</v>
      </c>
      <c r="AP22" s="294">
        <v>97.5</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4" t="s">
        <v>550</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58"/>
    </row>
    <row r="27" spans="1:46" x14ac:dyDescent="0.15">
      <c r="A27" s="300"/>
      <c r="AO27" s="253"/>
      <c r="AP27" s="253"/>
      <c r="AQ27" s="253"/>
      <c r="AR27" s="253"/>
      <c r="AS27" s="253"/>
      <c r="AT27" s="253"/>
    </row>
    <row r="28" spans="1:46" ht="17.25" x14ac:dyDescent="0.15">
      <c r="A28" s="254" t="s">
        <v>551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552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3" t="s">
        <v>531</v>
      </c>
      <c r="AP30" s="263"/>
      <c r="AQ30" s="264" t="s">
        <v>532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4"/>
      <c r="AP31" s="269" t="s">
        <v>533</v>
      </c>
      <c r="AQ31" s="270" t="s">
        <v>534</v>
      </c>
      <c r="AR31" s="271" t="s">
        <v>535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5" t="s">
        <v>553</v>
      </c>
      <c r="AL32" s="1116"/>
      <c r="AM32" s="1116"/>
      <c r="AN32" s="1117"/>
      <c r="AO32" s="303">
        <v>1920633</v>
      </c>
      <c r="AP32" s="303">
        <v>39934</v>
      </c>
      <c r="AQ32" s="304">
        <v>54035</v>
      </c>
      <c r="AR32" s="305">
        <v>-26.1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5" t="s">
        <v>554</v>
      </c>
      <c r="AL33" s="1116"/>
      <c r="AM33" s="1116"/>
      <c r="AN33" s="1117"/>
      <c r="AO33" s="303" t="s">
        <v>539</v>
      </c>
      <c r="AP33" s="303" t="s">
        <v>539</v>
      </c>
      <c r="AQ33" s="304" t="s">
        <v>539</v>
      </c>
      <c r="AR33" s="305" t="s">
        <v>539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5" t="s">
        <v>555</v>
      </c>
      <c r="AL34" s="1116"/>
      <c r="AM34" s="1116"/>
      <c r="AN34" s="1117"/>
      <c r="AO34" s="303" t="s">
        <v>539</v>
      </c>
      <c r="AP34" s="303" t="s">
        <v>539</v>
      </c>
      <c r="AQ34" s="304">
        <v>20</v>
      </c>
      <c r="AR34" s="305" t="s">
        <v>539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5" t="s">
        <v>556</v>
      </c>
      <c r="AL35" s="1116"/>
      <c r="AM35" s="1116"/>
      <c r="AN35" s="1117"/>
      <c r="AO35" s="303">
        <v>572910</v>
      </c>
      <c r="AP35" s="303">
        <v>11912</v>
      </c>
      <c r="AQ35" s="304">
        <v>18791</v>
      </c>
      <c r="AR35" s="305">
        <v>-36.6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5" t="s">
        <v>557</v>
      </c>
      <c r="AL36" s="1116"/>
      <c r="AM36" s="1116"/>
      <c r="AN36" s="1117"/>
      <c r="AO36" s="303">
        <v>253806</v>
      </c>
      <c r="AP36" s="303">
        <v>5277</v>
      </c>
      <c r="AQ36" s="304">
        <v>2664</v>
      </c>
      <c r="AR36" s="305">
        <v>98.1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5" t="s">
        <v>558</v>
      </c>
      <c r="AL37" s="1116"/>
      <c r="AM37" s="1116"/>
      <c r="AN37" s="1117"/>
      <c r="AO37" s="303">
        <v>11899</v>
      </c>
      <c r="AP37" s="303">
        <v>247</v>
      </c>
      <c r="AQ37" s="304">
        <v>620</v>
      </c>
      <c r="AR37" s="305">
        <v>-60.2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8" t="s">
        <v>559</v>
      </c>
      <c r="AL38" s="1119"/>
      <c r="AM38" s="1119"/>
      <c r="AN38" s="1120"/>
      <c r="AO38" s="306" t="s">
        <v>539</v>
      </c>
      <c r="AP38" s="306" t="s">
        <v>539</v>
      </c>
      <c r="AQ38" s="307">
        <v>2</v>
      </c>
      <c r="AR38" s="295" t="s">
        <v>539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8" t="s">
        <v>560</v>
      </c>
      <c r="AL39" s="1119"/>
      <c r="AM39" s="1119"/>
      <c r="AN39" s="1120"/>
      <c r="AO39" s="303">
        <v>-291891</v>
      </c>
      <c r="AP39" s="303">
        <v>-6069</v>
      </c>
      <c r="AQ39" s="304">
        <v>-4196</v>
      </c>
      <c r="AR39" s="305">
        <v>44.6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5" t="s">
        <v>561</v>
      </c>
      <c r="AL40" s="1116"/>
      <c r="AM40" s="1116"/>
      <c r="AN40" s="1117"/>
      <c r="AO40" s="303">
        <v>-1761432</v>
      </c>
      <c r="AP40" s="303">
        <v>-36624</v>
      </c>
      <c r="AQ40" s="304">
        <v>-50476</v>
      </c>
      <c r="AR40" s="305">
        <v>-27.4</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1" t="s">
        <v>304</v>
      </c>
      <c r="AL41" s="1122"/>
      <c r="AM41" s="1122"/>
      <c r="AN41" s="1123"/>
      <c r="AO41" s="303">
        <v>705925</v>
      </c>
      <c r="AP41" s="303">
        <v>14678</v>
      </c>
      <c r="AQ41" s="304">
        <v>21460</v>
      </c>
      <c r="AR41" s="305">
        <v>-31.6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562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563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564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8" t="s">
        <v>531</v>
      </c>
      <c r="AN49" s="1110" t="s">
        <v>565</v>
      </c>
      <c r="AO49" s="1111"/>
      <c r="AP49" s="1111"/>
      <c r="AQ49" s="1111"/>
      <c r="AR49" s="111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09"/>
      <c r="AN50" s="319" t="s">
        <v>566</v>
      </c>
      <c r="AO50" s="320" t="s">
        <v>567</v>
      </c>
      <c r="AP50" s="321" t="s">
        <v>568</v>
      </c>
      <c r="AQ50" s="322" t="s">
        <v>569</v>
      </c>
      <c r="AR50" s="323" t="s">
        <v>570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571</v>
      </c>
      <c r="AL51" s="316"/>
      <c r="AM51" s="324">
        <v>1331625</v>
      </c>
      <c r="AN51" s="325">
        <v>26415</v>
      </c>
      <c r="AO51" s="326">
        <v>-39.700000000000003</v>
      </c>
      <c r="AP51" s="327">
        <v>54110</v>
      </c>
      <c r="AQ51" s="328">
        <v>-5.6</v>
      </c>
      <c r="AR51" s="329">
        <v>-34.1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572</v>
      </c>
      <c r="AM52" s="332">
        <v>761705</v>
      </c>
      <c r="AN52" s="333">
        <v>15110</v>
      </c>
      <c r="AO52" s="334">
        <v>-58.3</v>
      </c>
      <c r="AP52" s="335">
        <v>30620</v>
      </c>
      <c r="AQ52" s="336">
        <v>-6.6</v>
      </c>
      <c r="AR52" s="337">
        <v>-51.7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573</v>
      </c>
      <c r="AL53" s="316"/>
      <c r="AM53" s="324">
        <v>1121230</v>
      </c>
      <c r="AN53" s="325">
        <v>22487</v>
      </c>
      <c r="AO53" s="326">
        <v>-14.9</v>
      </c>
      <c r="AP53" s="327">
        <v>54684</v>
      </c>
      <c r="AQ53" s="328">
        <v>1.1000000000000001</v>
      </c>
      <c r="AR53" s="329">
        <v>-16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572</v>
      </c>
      <c r="AM54" s="332">
        <v>617081</v>
      </c>
      <c r="AN54" s="333">
        <v>12376</v>
      </c>
      <c r="AO54" s="334">
        <v>-18.100000000000001</v>
      </c>
      <c r="AP54" s="335">
        <v>32829</v>
      </c>
      <c r="AQ54" s="336">
        <v>7.2</v>
      </c>
      <c r="AR54" s="337">
        <v>-25.3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574</v>
      </c>
      <c r="AL55" s="316"/>
      <c r="AM55" s="324">
        <v>1938047</v>
      </c>
      <c r="AN55" s="325">
        <v>39221</v>
      </c>
      <c r="AO55" s="326">
        <v>74.400000000000006</v>
      </c>
      <c r="AP55" s="327">
        <v>62383</v>
      </c>
      <c r="AQ55" s="328">
        <v>14.1</v>
      </c>
      <c r="AR55" s="329">
        <v>60.3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572</v>
      </c>
      <c r="AM56" s="332">
        <v>1094203</v>
      </c>
      <c r="AN56" s="333">
        <v>22144</v>
      </c>
      <c r="AO56" s="334">
        <v>78.900000000000006</v>
      </c>
      <c r="AP56" s="335">
        <v>35325</v>
      </c>
      <c r="AQ56" s="336">
        <v>7.6</v>
      </c>
      <c r="AR56" s="337">
        <v>71.3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575</v>
      </c>
      <c r="AL57" s="316"/>
      <c r="AM57" s="324">
        <v>2154946</v>
      </c>
      <c r="AN57" s="325">
        <v>44136</v>
      </c>
      <c r="AO57" s="326">
        <v>12.5</v>
      </c>
      <c r="AP57" s="327">
        <v>76347</v>
      </c>
      <c r="AQ57" s="328">
        <v>22.4</v>
      </c>
      <c r="AR57" s="329">
        <v>-9.9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572</v>
      </c>
      <c r="AM58" s="332">
        <v>1433518</v>
      </c>
      <c r="AN58" s="333">
        <v>29360</v>
      </c>
      <c r="AO58" s="334">
        <v>32.6</v>
      </c>
      <c r="AP58" s="335">
        <v>41762</v>
      </c>
      <c r="AQ58" s="336">
        <v>18.2</v>
      </c>
      <c r="AR58" s="337">
        <v>14.4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576</v>
      </c>
      <c r="AL59" s="316"/>
      <c r="AM59" s="324">
        <v>2503724</v>
      </c>
      <c r="AN59" s="325">
        <v>52058</v>
      </c>
      <c r="AO59" s="326">
        <v>17.899999999999999</v>
      </c>
      <c r="AP59" s="327">
        <v>69604</v>
      </c>
      <c r="AQ59" s="328">
        <v>-8.8000000000000007</v>
      </c>
      <c r="AR59" s="329">
        <v>26.7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572</v>
      </c>
      <c r="AM60" s="332">
        <v>1069488</v>
      </c>
      <c r="AN60" s="333">
        <v>22237</v>
      </c>
      <c r="AO60" s="334">
        <v>-24.3</v>
      </c>
      <c r="AP60" s="335">
        <v>36247</v>
      </c>
      <c r="AQ60" s="336">
        <v>-13.2</v>
      </c>
      <c r="AR60" s="337">
        <v>-11.1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577</v>
      </c>
      <c r="AL61" s="338"/>
      <c r="AM61" s="339">
        <v>1809914</v>
      </c>
      <c r="AN61" s="340">
        <v>36863</v>
      </c>
      <c r="AO61" s="341">
        <v>10</v>
      </c>
      <c r="AP61" s="342">
        <v>63426</v>
      </c>
      <c r="AQ61" s="343">
        <v>4.5999999999999996</v>
      </c>
      <c r="AR61" s="329">
        <v>5.4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572</v>
      </c>
      <c r="AM62" s="332">
        <v>995199</v>
      </c>
      <c r="AN62" s="333">
        <v>20245</v>
      </c>
      <c r="AO62" s="334">
        <v>2.2000000000000002</v>
      </c>
      <c r="AP62" s="335">
        <v>35357</v>
      </c>
      <c r="AQ62" s="336">
        <v>2.6</v>
      </c>
      <c r="AR62" s="337">
        <v>-0.4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jU/EjCkbfmhK/lkZRCgfKpJZcyZtcmYCQZzb3xUtq+w39jnMOE2UeZv2FvAesqlz5G2PYxa55XrLkwZ4FbC1g==" saltValue="WH7olH+3gPI1uw3p1qPs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BN8" sqref="BN8:CC8"/>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579</v>
      </c>
    </row>
    <row r="121" spans="125:125" ht="13.5" hidden="1" customHeight="1" x14ac:dyDescent="0.15">
      <c r="DU121" s="250"/>
    </row>
  </sheetData>
  <sheetProtection algorithmName="SHA-512" hashValue="Nc7iJGKxm1prgxpSnHLzZp/+NrrVh57sDWTaNxNiZkdyPs2xQs23C46a/vS39IbvZov3nYZVZ22zzq8ZpMEM8g==" saltValue="LhqVO8BEmwqhF0KxzHq9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BN8" sqref="BN8:CC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580</v>
      </c>
    </row>
  </sheetData>
  <sheetProtection algorithmName="SHA-512" hashValue="fK3pE97eh1iVHXD6e1gD9U+UywTU3r05ir7tzL/bHvfLdPG6lu/77DNrLIdm4UxoB1d1USvJaQoZ3XxnOXcoUQ==" saltValue="XwHvCKKrQ/gRnU7xk8tZ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BN8" sqref="BN8:CC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134" t="s">
        <v>3</v>
      </c>
      <c r="D47" s="1134"/>
      <c r="E47" s="1135"/>
      <c r="F47" s="11">
        <v>9.4499999999999993</v>
      </c>
      <c r="G47" s="12">
        <v>10.37</v>
      </c>
      <c r="H47" s="12">
        <v>12.53</v>
      </c>
      <c r="I47" s="12">
        <v>12.24</v>
      </c>
      <c r="J47" s="13">
        <v>15.18</v>
      </c>
    </row>
    <row r="48" spans="2:10" ht="57.75" customHeight="1" x14ac:dyDescent="0.15">
      <c r="B48" s="14"/>
      <c r="C48" s="1136" t="s">
        <v>4</v>
      </c>
      <c r="D48" s="1136"/>
      <c r="E48" s="1137"/>
      <c r="F48" s="15">
        <v>6.21</v>
      </c>
      <c r="G48" s="16">
        <v>6.07</v>
      </c>
      <c r="H48" s="16">
        <v>6.26</v>
      </c>
      <c r="I48" s="16">
        <v>5.66</v>
      </c>
      <c r="J48" s="17">
        <v>6.51</v>
      </c>
    </row>
    <row r="49" spans="2:10" ht="57.75" customHeight="1" thickBot="1" x14ac:dyDescent="0.2">
      <c r="B49" s="18"/>
      <c r="C49" s="1138" t="s">
        <v>5</v>
      </c>
      <c r="D49" s="1138"/>
      <c r="E49" s="1139"/>
      <c r="F49" s="19">
        <v>1.35</v>
      </c>
      <c r="G49" s="20">
        <v>0.68</v>
      </c>
      <c r="H49" s="20">
        <v>2.44</v>
      </c>
      <c r="I49" s="20" t="s">
        <v>586</v>
      </c>
      <c r="J49" s="21">
        <v>4.7</v>
      </c>
    </row>
    <row r="50" spans="2:10" x14ac:dyDescent="0.15"/>
  </sheetData>
  <sheetProtection algorithmName="SHA-512" hashValue="Bh1hF7V10nwf73VHH9iQr0lQA+ODso+IKkfupRQtRWueg3GyLdrsOd7FHukTIx9pT7Ewfu9vvZr0ta02zoGT1g==" saltValue="zDccTqQzgzfmaF8GmyG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2023-03-14T06:58:00Z</cp:lastPrinted>
  <dcterms:created xsi:type="dcterms:W3CDTF">2023-02-20T05:14:51Z</dcterms:created>
  <dcterms:modified xsi:type="dcterms:W3CDTF">2023-10-04T07:36:19Z</dcterms:modified>
  <cp:category/>
</cp:coreProperties>
</file>