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O36" i="9"/>
  <c r="BE36" i="9"/>
  <c r="AM36" i="9"/>
  <c r="CO35" i="9"/>
  <c r="BE35" i="9"/>
  <c r="CO34" i="9"/>
  <c r="BW34" i="9"/>
  <c r="BW35" i="9" s="1"/>
  <c r="BW36" i="9" s="1"/>
  <c r="BW37" i="9" s="1"/>
  <c r="BW38" i="9" s="1"/>
  <c r="BW39" i="9" s="1"/>
  <c r="BW40" i="9" s="1"/>
  <c r="BW41" i="9" s="1"/>
  <c r="BW42" i="9" s="1"/>
  <c r="BW43" i="9" s="1"/>
  <c r="BE34" i="9"/>
  <c r="C34" i="9"/>
  <c r="AM34" i="9" l="1"/>
  <c r="AM35" i="9" s="1"/>
  <c r="U34" i="9"/>
  <c r="U35" i="9" s="1"/>
  <c r="U36" i="9" s="1"/>
  <c r="U37" i="9" s="1"/>
  <c r="U38" i="9" s="1"/>
  <c r="C35" i="9"/>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<sst xmlns="http://schemas.openxmlformats.org/spreadsheetml/2006/main" count="970" uniqueCount="561">
  <si>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</si>
  <si>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</si>
  <si>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</si>
  <si>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</si>
  <si>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</si>
  <si>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</si>
  <si>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</si>
  <si>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</si>
  <si>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</si>
  <si>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</si>
  <si>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</si>
  <si>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</si>
  <si>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</si>
  <si>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</si>
  <si>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</si>
  <si>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</si>
  <si>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</si>
  <si>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</si>
  <si>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</si>
  <si>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</si>
  <si>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</si>
  <si>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</si>
  <si>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</si>
  <si>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</si>
  <si>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</si>
  <si>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</si>
  <si>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</si>
  <si>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</si>
  <si>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</si>
  <si>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</si>
  <si>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</si>
  <si>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</si>
  <si>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</si>
  <si>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</si>
  <si>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</si>
  <si>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</si>
  <si>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</si>
  <si>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</si>
  <si>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</si>
  <si>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</si>
  <si>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</si>
  <si>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</si>
  <si>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</si>
  <si>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</si>
  <si>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</si>
  <si>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</si>
  <si>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</si>
  <si>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</si>
  <si>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</si>
  <si>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</si>
  <si>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</si>
  <si>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</si>
  <si>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</si>
  <si>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</si>
  <si>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</si>
  <si>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</si>
  <si>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</si>
  <si>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</si>
  <si>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</si>
  <si>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</si>
  <si>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</si>
  <si>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</si>
  <si>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</si>
  <si>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</si>
  <si>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</si>
  <si>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</si>
  <si>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</si>
  <si>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</si>
  <si>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</si>
  <si>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</si>
  <si>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</si>
  <si>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</si>
  <si>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</si>
  <si>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</si>
  <si>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</si>
  <si>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</si>
  <si>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</si>
  <si>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</si>
  <si>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</si>
  <si>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</si>
  <si>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</si>
  <si>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</si>
  <si>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佐久市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</si>
  <si>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</si>
  <si>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</si>
  <si>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</si>
  <si>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</si>
  <si>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</si>
  <si>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</si>
  <si>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</si>
  <si>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</si>
  <si>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</si>
  <si>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</si>
  <si>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</si>
  <si>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</si>
  <si>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</si>
  <si>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</si>
  <si>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</si>
  <si>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</si>
  <si>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</si>
  <si>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</si>
  <si>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</si>
  <si>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</si>
  <si>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</si>
  <si>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</si>
  <si>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</si>
  <si>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</si>
  <si>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</si>
  <si>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</si>
  <si>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</si>
  <si>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</si>
  <si>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</si>
  <si>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</si>
  <si>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</si>
  <si>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</si>
  <si>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</si>
  <si>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</si>
  <si>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</si>
  <si>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</si>
  <si>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</si>
  <si>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</si>
  <si>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</si>
  <si>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</si>
  <si>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</si>
  <si>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</si>
  <si>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</si>
  <si>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</si>
  <si>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</si>
  <si>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</si>
  <si>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</si>
  <si>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</si>
  <si>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</si>
  <si>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</si>
  <si>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</si>
  <si>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</si>
  <si>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</si>
  <si>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</si>
  <si>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</si>
  <si>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</si>
  <si>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</si>
  <si>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</si>
  <si>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</si>
  <si>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</si>
  <si>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</si>
  <si>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</si>
  <si>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</si>
  <si>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</si>
  <si>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</si>
  <si>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</si>
  <si>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</si>
  <si>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</si>
  <si>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</si>
  <si>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</si>
  <si>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</si>
  <si>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</si>
  <si>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</si>
  <si>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</si>
  <si>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</si>
  <si>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</si>
  <si>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</si>
  <si>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</si>
  <si>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</si>
  <si>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</si>
  <si>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</si>
  <si>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</si>
  <si>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</si>
  <si>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</si>
  <si>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</si>
  <si>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</si>
  <si>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</si>
  <si>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</si>
  <si>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</si>
  <si>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</si>
  <si>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</si>
  <si>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</si>
  <si>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</si>
  <si>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</si>
  <si>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</si>
  <si>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</si>
  <si>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</si>
  <si>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</si>
  <si>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</si>
  <si>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</si>
  <si>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</si>
  <si>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</si>
  <si>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</si>
  <si>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</si>
  <si>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</si>
  <si>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</si>
  <si>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</si>
  <si>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</si>
  <si>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</si>
  <si>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</si>
  <si>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</si>
  <si>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</si>
  <si>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長野県佐久市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</si>
  <si>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</si>
  <si>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</si>
  <si>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</si>
  <si>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</si>
  <si>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</si>
  <si>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</si>
  <si>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</si>
  <si>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</si>
  <si>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</si>
  <si>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</si>
  <si>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</si>
  <si>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</si>
  <si>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</si>
  <si>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</si>
  <si>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</si>
  <si>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</si>
  <si>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</si>
  <si>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</si>
  <si>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</si>
  <si>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</si>
  <si>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</si>
  <si>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</si>
  <si>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</si>
  <si>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</si>
  <si>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</si>
  <si>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</si>
  <si>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</si>
  <si>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</si>
  <si>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</si>
  <si>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</si>
  <si>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</si>
  <si>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</si>
  <si>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</si>
  <si>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</si>
  <si>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</si>
  <si>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</si>
  <si>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</si>
  <si>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</si>
  <si>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</si>
  <si>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</si>
  <si>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</si>
  <si>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</si>
  <si>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</si>
  <si>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</si>
  <si>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</si>
  <si>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</si>
  <si>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</si>
  <si>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</si>
  <si>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</si>
  <si>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</si>
  <si>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</si>
  <si>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</si>
  <si>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</si>
  <si>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</si>
  <si>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</si>
  <si>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</si>
  <si>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</si>
  <si>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</si>
  <si>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</si>
  <si>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</si>
  <si>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</si>
  <si>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</si>
  <si>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</si>
  <si>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</si>
  <si>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</si>
  <si>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</si>
  <si>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</si>
  <si>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</si>
  <si>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</si>
  <si>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</si>
  <si>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</si>
  <si>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</si>
  <si>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</si>
  <si>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</si>
  <si>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</si>
  <si>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</si>
  <si>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</si>
  <si>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</si>
  <si>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</si>
  <si>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</si>
  <si>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</si>
  <si>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</si>
  <si>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</si>
  <si>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</si>
  <si>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</si>
  <si>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</si>
  <si>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</si>
  <si>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</si>
  <si>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</si>
  <si>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</si>
  <si>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</si>
  <si>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</si>
  <si>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</si>
  <si>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</si>
  <si>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</si>
  <si>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</si>
  <si>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</si>
  <si>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</si>
  <si>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</si>
  <si>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</si>
  <si>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</si>
  <si>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</si>
  <si>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</si>
  <si>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</si>
  <si>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</si>
  <si>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</si>
  <si>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</si>
  <si>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</si>
  <si>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</si>
  <si>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</si>
  <si>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</si>
  <si>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</si>
  <si>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</si>
  <si>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</si>
  <si>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</si>
  <si>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</si>
  <si>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</si>
  <si>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</si>
  <si>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</si>
  <si>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</si>
  <si>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</si>
  <si>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</si>
  <si>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</si>
  <si>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</si>
  <si>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</si>
  <si>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</si>
  <si>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</si>
  <si>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</si>
  <si>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</si>
  <si>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</si>
  <si>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</si>
  <si>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</si>
  <si>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</si>
  <si>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</si>
  <si>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</si>
  <si>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</si>
  <si>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</si>
  <si>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</si>
  <si>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</si>
  <si>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</si>
  <si>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</si>
  <si>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</si>
  <si>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</si>
  <si>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</si>
  <si>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</si>
  <si>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</si>
  <si>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</si>
  <si>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</si>
  <si>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</si>
  <si>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長野県佐久市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</si>
  <si>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</si>
  <si>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</si>
  <si>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</si>
  <si>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</si>
  <si>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</si>
  <si>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</si>
  <si>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</si>
  <si>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</si>
  <si>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</si>
  <si>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</si>
  <si>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</si>
  <si>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</si>
  <si>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</si>
  <si>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</si>
  <si>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</si>
  <si>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</si>
  <si>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</si>
  <si>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</si>
  <si>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</si>
  <si>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</si>
  <si>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佐久市障害者支援施設臼田学園特別会計</t>
    <phoneticPr fontId="5"/>
  </si>
  <si>
    <t>佐久市住宅新築資金等貸付事業特別会計</t>
    <phoneticPr fontId="5"/>
  </si>
  <si>
    <t>佐久市奨学資金特別会計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</si>
  <si>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</si>
  <si>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</si>
  <si>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</si>
  <si>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</si>
  <si>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</si>
  <si>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</si>
  <si>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</si>
  <si>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</si>
  <si>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</si>
  <si>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</si>
  <si>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</si>
  <si>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</si>
  <si>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</si>
  <si>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佐久市国民健康保険特別会計</t>
    <phoneticPr fontId="5"/>
  </si>
  <si>
    <t>佐久市介護保険特別会計</t>
    <phoneticPr fontId="5"/>
  </si>
  <si>
    <t>佐久市特別養護老人ホーム特別会計</t>
    <phoneticPr fontId="5"/>
  </si>
  <si>
    <t>佐久市後期高齢者医療特別会計</t>
    <phoneticPr fontId="5"/>
  </si>
  <si>
    <t>佐久市介護老人保健施設特別会計</t>
    <phoneticPr fontId="5"/>
  </si>
  <si>
    <t>佐久市国保浅間総合病院事業特別会計</t>
    <phoneticPr fontId="5"/>
  </si>
  <si>
    <t>法適用企業</t>
    <phoneticPr fontId="5"/>
  </si>
  <si>
    <t>佐久市下水道事業特別会計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</si>
  <si>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</si>
  <si>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</si>
  <si>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</si>
  <si>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</si>
  <si>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</si>
  <si>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</si>
  <si>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</si>
  <si>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</si>
  <si>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</si>
  <si>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</si>
  <si>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</si>
  <si>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</si>
  <si>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</si>
  <si>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</si>
  <si>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</si>
  <si>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</si>
  <si>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</si>
  <si>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</si>
  <si>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</si>
  <si>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</si>
  <si>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</si>
  <si>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</si>
  <si>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</si>
  <si>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</si>
  <si>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</si>
  <si>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</si>
  <si>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</si>
  <si>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</si>
  <si>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</si>
  <si>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</si>
  <si>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</si>
  <si>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</si>
  <si>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</si>
  <si>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</si>
  <si>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</si>
  <si>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</si>
  <si>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</si>
  <si>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</si>
  <si>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</si>
  <si>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</si>
  <si>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</si>
  <si>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</si>
  <si>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</si>
  <si>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</si>
  <si>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</si>
  <si>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</si>
  <si>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</si>
  <si>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</si>
  <si>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</si>
  <si>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</si>
  <si>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</si>
  <si>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</si>
  <si>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</si>
  <si>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</si>
  <si>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</si>
  <si>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</si>
  <si>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</si>
  <si>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</si>
  <si>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</si>
  <si>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</si>
  <si>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</si>
  <si>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</si>
  <si>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</si>
  <si>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</si>
  <si>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</si>
  <si>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</si>
  <si>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</si>
  <si>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</si>
  <si>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</si>
  <si>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</si>
  <si>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</si>
  <si>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</si>
  <si>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</si>
  <si>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</si>
  <si>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</si>
  <si>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</si>
  <si>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</si>
  <si>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</si>
  <si>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</si>
  <si>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</si>
  <si>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</si>
  <si>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</si>
  <si>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</si>
  <si>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</si>
  <si>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</si>
  <si>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</si>
  <si>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</si>
  <si>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</si>
  <si>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</si>
  <si>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</si>
  <si>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</si>
  <si>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</si>
  <si>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</si>
  <si>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</si>
  <si>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</si>
  <si>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</si>
  <si>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</si>
  <si>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</si>
  <si>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</si>
  <si>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</si>
  <si>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</si>
  <si>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</si>
  <si>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</si>
  <si>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</si>
  <si>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</si>
  <si>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</si>
  <si>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</si>
  <si>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</si>
  <si>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</si>
  <si>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</si>
  <si>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</si>
  <si>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</si>
  <si>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</si>
  <si>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</si>
  <si>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</si>
  <si>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</si>
  <si>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</si>
  <si>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</si>
  <si>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</si>
  <si>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</si>
  <si>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</si>
  <si>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</si>
  <si>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</si>
  <si>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</si>
  <si>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</si>
  <si>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</si>
  <si>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</si>
  <si>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</si>
  <si>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</si>
  <si>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</si>
  <si>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</si>
  <si>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</si>
  <si>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</si>
  <si>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佐久市下水道事業特別会計</t>
  </si>
  <si>
    <t>佐久市国保浅間総合病院事業特別会計</t>
  </si>
  <si>
    <t>一般会計</t>
  </si>
  <si>
    <t>佐久市国民健康保険特別会計</t>
  </si>
  <si>
    <t>佐久市介護保険特別会計</t>
  </si>
  <si>
    <t>佐久市介護老人保健施設特別会計</t>
  </si>
  <si>
    <t>佐久市特別養護老人ホーム特別会計</t>
  </si>
  <si>
    <t>佐久市後期高齢者医療特別会計</t>
  </si>
  <si>
    <t>その他会計（赤字）</t>
  </si>
  <si>
    <t>▲ 0.05</t>
  </si>
  <si>
    <t>その他会計（黒字）</t>
  </si>
  <si>
    <t>佐久広域連合一般会計</t>
    <rPh sb="0" eb="2">
      <t>サク</t>
    </rPh>
    <rPh sb="2" eb="4">
      <t>コウイキ</t>
    </rPh>
    <rPh sb="4" eb="6">
      <t>レンゴウ</t>
    </rPh>
    <rPh sb="6" eb="8">
      <t>イッパン</t>
    </rPh>
    <rPh sb="8" eb="10">
      <t>カイケイ</t>
    </rPh>
    <phoneticPr fontId="5"/>
  </si>
  <si>
    <t>佐久広域連合消防特別会計</t>
    <rPh sb="0" eb="2">
      <t>サク</t>
    </rPh>
    <rPh sb="2" eb="4">
      <t>コウイキ</t>
    </rPh>
    <rPh sb="4" eb="6">
      <t>レンゴウ</t>
    </rPh>
    <rPh sb="6" eb="8">
      <t>ショウボウ</t>
    </rPh>
    <rPh sb="8" eb="10">
      <t>トクベツ</t>
    </rPh>
    <rPh sb="10" eb="12">
      <t>カイケイ</t>
    </rPh>
    <phoneticPr fontId="5"/>
  </si>
  <si>
    <t>佐久広域連合養護老人ホーム特別会計
佐久広域連合特別養護老人ホーム特別会計</t>
    <rPh sb="0" eb="2">
      <t>サク</t>
    </rPh>
    <rPh sb="2" eb="4">
      <t>コウイキ</t>
    </rPh>
    <rPh sb="4" eb="6">
      <t>レンゴウ</t>
    </rPh>
    <rPh sb="6" eb="8">
      <t>ヨウゴ</t>
    </rPh>
    <rPh sb="8" eb="10">
      <t>ロウジン</t>
    </rPh>
    <rPh sb="13" eb="15">
      <t>トクベツ</t>
    </rPh>
    <rPh sb="15" eb="17">
      <t>カイケイ</t>
    </rPh>
    <phoneticPr fontId="5"/>
  </si>
  <si>
    <t>佐久広域連合救護施設特別会計</t>
    <rPh sb="0" eb="2">
      <t>サク</t>
    </rPh>
    <rPh sb="2" eb="4">
      <t>コウイキ</t>
    </rPh>
    <rPh sb="4" eb="6">
      <t>レンゴウ</t>
    </rPh>
    <rPh sb="6" eb="8">
      <t>キュウゴ</t>
    </rPh>
    <rPh sb="8" eb="10">
      <t>シセツ</t>
    </rPh>
    <rPh sb="10" eb="12">
      <t>トクベツ</t>
    </rPh>
    <rPh sb="12" eb="14">
      <t>カイケイ</t>
    </rPh>
    <phoneticPr fontId="5"/>
  </si>
  <si>
    <t>佐久広域連合食肉流通センター特別会計</t>
    <rPh sb="0" eb="2">
      <t>サク</t>
    </rPh>
    <rPh sb="2" eb="4">
      <t>コウイキ</t>
    </rPh>
    <rPh sb="4" eb="6">
      <t>レンゴウ</t>
    </rPh>
    <rPh sb="6" eb="8">
      <t>ショクニク</t>
    </rPh>
    <rPh sb="8" eb="10">
      <t>リュウツウ</t>
    </rPh>
    <rPh sb="14" eb="16">
      <t>トクベツ</t>
    </rPh>
    <rPh sb="16" eb="18">
      <t>カイケイ</t>
    </rPh>
    <phoneticPr fontId="5"/>
  </si>
  <si>
    <t>佐久平環境衛生施設組合会計</t>
    <rPh sb="0" eb="3">
      <t>サクダイラ</t>
    </rPh>
    <rPh sb="3" eb="5">
      <t>カンキョウ</t>
    </rPh>
    <rPh sb="5" eb="7">
      <t>エイセイ</t>
    </rPh>
    <rPh sb="7" eb="9">
      <t>シセツ</t>
    </rPh>
    <rPh sb="9" eb="11">
      <t>クミアイ</t>
    </rPh>
    <rPh sb="11" eb="13">
      <t>カイケイ</t>
    </rPh>
    <phoneticPr fontId="5"/>
  </si>
  <si>
    <t>佐久市・軽井沢町清掃施設組合会計</t>
    <rPh sb="0" eb="3">
      <t>サクシ</t>
    </rPh>
    <rPh sb="4" eb="7">
      <t>カルイザワ</t>
    </rPh>
    <rPh sb="7" eb="8">
      <t>マチ</t>
    </rPh>
    <rPh sb="8" eb="10">
      <t>セイソウ</t>
    </rPh>
    <rPh sb="10" eb="12">
      <t>シセツ</t>
    </rPh>
    <rPh sb="12" eb="14">
      <t>クミアイ</t>
    </rPh>
    <rPh sb="14" eb="16">
      <t>カイケイ</t>
    </rPh>
    <phoneticPr fontId="5"/>
  </si>
  <si>
    <t>浅麓環境施設組合一般会計</t>
    <rPh sb="0" eb="1">
      <t>アサ</t>
    </rPh>
    <rPh sb="1" eb="2">
      <t>フモト</t>
    </rPh>
    <rPh sb="2" eb="4">
      <t>カンキョウ</t>
    </rPh>
    <rPh sb="4" eb="6">
      <t>シセツ</t>
    </rPh>
    <rPh sb="6" eb="8">
      <t>クミアイ</t>
    </rPh>
    <rPh sb="8" eb="10">
      <t>イッパン</t>
    </rPh>
    <rPh sb="10" eb="12">
      <t>カイケイ</t>
    </rPh>
    <phoneticPr fontId="5"/>
  </si>
  <si>
    <t>北佐久郡老人福祉施設組合一般会計</t>
    <rPh sb="0" eb="4">
      <t>キタサクグン</t>
    </rPh>
    <rPh sb="4" eb="6">
      <t>ロウジン</t>
    </rPh>
    <rPh sb="6" eb="8">
      <t>フクシ</t>
    </rPh>
    <rPh sb="8" eb="10">
      <t>シセツ</t>
    </rPh>
    <rPh sb="10" eb="12">
      <t>クミアイ</t>
    </rPh>
    <rPh sb="12" eb="14">
      <t>イッパン</t>
    </rPh>
    <rPh sb="14" eb="16">
      <t>カイケイ</t>
    </rPh>
    <phoneticPr fontId="5"/>
  </si>
  <si>
    <t>川西保健衛生施設組合一般会計</t>
    <rPh sb="0" eb="2">
      <t>カワニシ</t>
    </rPh>
    <rPh sb="2" eb="4">
      <t>ホケン</t>
    </rPh>
    <rPh sb="4" eb="6">
      <t>エイセイ</t>
    </rPh>
    <rPh sb="6" eb="8">
      <t>シセツ</t>
    </rPh>
    <rPh sb="8" eb="10">
      <t>クミアイ</t>
    </rPh>
    <rPh sb="10" eb="12">
      <t>イッパン</t>
    </rPh>
    <rPh sb="12" eb="14">
      <t>カイケイ</t>
    </rPh>
    <phoneticPr fontId="5"/>
  </si>
  <si>
    <t>茂田井特定環境保全公共下水道事業特別会計</t>
    <rPh sb="0" eb="3">
      <t>モタイ</t>
    </rPh>
    <rPh sb="3" eb="5">
      <t>トクテイ</t>
    </rPh>
    <rPh sb="5" eb="7">
      <t>カンキョウ</t>
    </rPh>
    <rPh sb="7" eb="9">
      <t>ホゼン</t>
    </rPh>
    <rPh sb="9" eb="11">
      <t>コウキョウ</t>
    </rPh>
    <rPh sb="11" eb="14">
      <t>ゲスイドウ</t>
    </rPh>
    <rPh sb="14" eb="16">
      <t>ジギョウ</t>
    </rPh>
    <rPh sb="16" eb="18">
      <t>トクベツ</t>
    </rPh>
    <rPh sb="18" eb="20">
      <t>カイケイ</t>
    </rPh>
    <phoneticPr fontId="5"/>
  </si>
  <si>
    <t>森泉山財産組合一般会計</t>
    <rPh sb="0" eb="2">
      <t>モリイズミ</t>
    </rPh>
    <rPh sb="2" eb="3">
      <t>ヤマ</t>
    </rPh>
    <rPh sb="3" eb="5">
      <t>ザイサン</t>
    </rPh>
    <rPh sb="5" eb="7">
      <t>クミアイ</t>
    </rPh>
    <rPh sb="7" eb="9">
      <t>イッパン</t>
    </rPh>
    <rPh sb="9" eb="11">
      <t>カイケイ</t>
    </rPh>
    <phoneticPr fontId="5"/>
  </si>
  <si>
    <t>長野県市町村自治振興組合一般会計</t>
    <rPh sb="0" eb="3">
      <t>ナガノケン</t>
    </rPh>
    <rPh sb="3" eb="6">
      <t>シチョウソン</t>
    </rPh>
    <rPh sb="6" eb="8">
      <t>ジチ</t>
    </rPh>
    <rPh sb="8" eb="10">
      <t>シンコウ</t>
    </rPh>
    <rPh sb="10" eb="12">
      <t>クミアイ</t>
    </rPh>
    <rPh sb="12" eb="14">
      <t>イッパン</t>
    </rPh>
    <rPh sb="14" eb="16">
      <t>カイケイ</t>
    </rPh>
    <phoneticPr fontId="5"/>
  </si>
  <si>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4" eb="16">
      <t>イッパン</t>
    </rPh>
    <rPh sb="16" eb="18">
      <t>カイケイ</t>
    </rPh>
    <phoneticPr fontId="5"/>
  </si>
  <si>
    <t>長野県後期高齢者医療広域連合事業会計</t>
    <rPh sb="0" eb="2">
      <t>ナガノ</t>
    </rPh>
    <rPh sb="2" eb="3">
      <t>ケン</t>
    </rPh>
    <rPh sb="3" eb="5">
      <t>コウキ</t>
    </rPh>
    <rPh sb="5" eb="8">
      <t>コウレイシャ</t>
    </rPh>
    <rPh sb="8" eb="10">
      <t>イリョウ</t>
    </rPh>
    <rPh sb="10" eb="12">
      <t>コウイキ</t>
    </rPh>
    <rPh sb="12" eb="13">
      <t>レン</t>
    </rPh>
    <rPh sb="13" eb="14">
      <t>ア</t>
    </rPh>
    <rPh sb="14" eb="16">
      <t>ジギョウ</t>
    </rPh>
    <rPh sb="16" eb="18">
      <t>カイケイ</t>
    </rPh>
    <phoneticPr fontId="5"/>
  </si>
  <si>
    <t>長野県民交通災害共済組合一般会計</t>
    <rPh sb="0" eb="3">
      <t>ナガノケン</t>
    </rPh>
    <rPh sb="3" eb="4">
      <t>ミン</t>
    </rPh>
    <rPh sb="4" eb="6">
      <t>コウツウ</t>
    </rPh>
    <rPh sb="6" eb="8">
      <t>サイガイ</t>
    </rPh>
    <rPh sb="8" eb="10">
      <t>キョウサイ</t>
    </rPh>
    <rPh sb="10" eb="12">
      <t>クミアイ</t>
    </rPh>
    <rPh sb="12" eb="14">
      <t>イッパン</t>
    </rPh>
    <rPh sb="14" eb="16">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</si>
  <si>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2" eb="14">
      <t>イッパン</t>
    </rPh>
    <rPh sb="14" eb="16">
      <t>カイケイ</t>
    </rPh>
    <phoneticPr fontId="5"/>
  </si>
  <si>
    <t>南佐久環境衛生組合公共下水道事業特別会計
南佐久環境衛生組合一般会計</t>
    <rPh sb="0" eb="3">
      <t>ミナミサク</t>
    </rPh>
    <rPh sb="3" eb="5">
      <t>カンキョウ</t>
    </rPh>
    <rPh sb="5" eb="7">
      <t>エイセイ</t>
    </rPh>
    <rPh sb="7" eb="9">
      <t>クミアイ</t>
    </rPh>
    <rPh sb="9" eb="11">
      <t>コウキョウ</t>
    </rPh>
    <rPh sb="11" eb="14">
      <t>ゲスイドウ</t>
    </rPh>
    <rPh sb="14" eb="16">
      <t>ジギョウ</t>
    </rPh>
    <rPh sb="16" eb="18">
      <t>トクベツ</t>
    </rPh>
    <rPh sb="18" eb="20">
      <t>カイケイ</t>
    </rPh>
    <rPh sb="21" eb="24">
      <t>ミナミサク</t>
    </rPh>
    <rPh sb="24" eb="26">
      <t>カンキョウ</t>
    </rPh>
    <rPh sb="26" eb="28">
      <t>エイセイ</t>
    </rPh>
    <rPh sb="28" eb="30">
      <t>クミアイ</t>
    </rPh>
    <rPh sb="30" eb="32">
      <t>イッパン</t>
    </rPh>
    <rPh sb="32" eb="34">
      <t>カイケイ</t>
    </rPh>
    <phoneticPr fontId="5"/>
  </si>
  <si>
    <t>小諸市外二市御牧ヶ原水道事業組合会計</t>
    <rPh sb="0" eb="3">
      <t>コモロシ</t>
    </rPh>
    <rPh sb="3" eb="4">
      <t>ホカ</t>
    </rPh>
    <rPh sb="4" eb="5">
      <t>ニ</t>
    </rPh>
    <rPh sb="5" eb="6">
      <t>シ</t>
    </rPh>
    <rPh sb="6" eb="7">
      <t>ミ</t>
    </rPh>
    <rPh sb="7" eb="8">
      <t>マキ</t>
    </rPh>
    <rPh sb="9" eb="10">
      <t>ハラ</t>
    </rPh>
    <rPh sb="10" eb="12">
      <t>スイドウ</t>
    </rPh>
    <rPh sb="12" eb="14">
      <t>ジギョウ</t>
    </rPh>
    <rPh sb="14" eb="16">
      <t>クミアイ</t>
    </rPh>
    <rPh sb="16" eb="18">
      <t>カイケイ</t>
    </rPh>
    <phoneticPr fontId="5"/>
  </si>
  <si>
    <t>佐久水道事業団水道事業会計
浅麓水道事業団水道事業会計</t>
    <rPh sb="0" eb="2">
      <t>サク</t>
    </rPh>
    <rPh sb="2" eb="4">
      <t>スイドウ</t>
    </rPh>
    <rPh sb="4" eb="7">
      <t>ジギョウダン</t>
    </rPh>
    <rPh sb="7" eb="9">
      <t>スイドウ</t>
    </rPh>
    <rPh sb="9" eb="11">
      <t>ジギョウ</t>
    </rPh>
    <rPh sb="11" eb="13">
      <t>カイケイ</t>
    </rPh>
    <rPh sb="14" eb="15">
      <t>アサ</t>
    </rPh>
    <rPh sb="15" eb="16">
      <t>フモト</t>
    </rPh>
    <rPh sb="16" eb="18">
      <t>スイドウ</t>
    </rPh>
    <rPh sb="18" eb="21">
      <t>ジギョウダン</t>
    </rPh>
    <rPh sb="21" eb="23">
      <t>スイドウ</t>
    </rPh>
    <rPh sb="23" eb="25">
      <t>ジギョウ</t>
    </rPh>
    <rPh sb="25" eb="27">
      <t>カイケイ</t>
    </rPh>
    <phoneticPr fontId="5"/>
  </si>
  <si>
    <t>佐久ケーブルテレビ　株式会社</t>
    <rPh sb="0" eb="2">
      <t>サク</t>
    </rPh>
    <rPh sb="10" eb="12">
      <t>カブシキ</t>
    </rPh>
    <rPh sb="12" eb="14">
      <t>カイシャ</t>
    </rPh>
    <phoneticPr fontId="5"/>
  </si>
  <si>
    <t>-</t>
    <phoneticPr fontId="2"/>
  </si>
  <si>
    <t>合算</t>
    <rPh sb="0" eb="2">
      <t>ガッサン</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</si>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</sst>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wrapText="1"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65749</c:v>
                </c:pt>
                <c:pt idx="1">
                  <c:v>57316</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87288</c:v>
                </c:pt>
                <c:pt idx="1">
                  <c:v>64082</c:v>
                </c:pt>
                <c:pt idx="2">
                  <c:v>65122</c:v>
                </c:pt>
                <c:pt idx="3">
                  <c:v>100594</c:v>
                </c:pt>
                <c:pt idx="4">
                  <c:v>91684</c:v>
                </c:pt>
              </c:numCache>
            </c:numRef>
          </c:val>
          <c:smooth val="0"/>
        </c:ser>
        <c:dLbls>
          <c:showLegendKey val="0"/>
          <c:showVal val="0"/>
          <c:showCatName val="0"/>
          <c:showSerName val="0"/>
          <c:showPercent val="0"/>
          <c:showBubbleSize val="0"/>
        </c:dLbls>
        <c:marker val="1"/>
        <c:smooth val="0"/>
        <c:axId val="87927424"/>
        <c:axId val="91714304"/>
      </c:lineChart>
      <c:catAx>
        <c:axId val="87927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14304"/>
        <c:crosses val="autoZero"/>
        <c:auto val="1"/>
        <c:lblAlgn val="ctr"/>
        <c:lblOffset val="100"/>
        <c:tickLblSkip val="1"/>
        <c:tickMarkSkip val="1"/>
        <c:noMultiLvlLbl val="0"/>
      </c:catAx>
      <c:valAx>
        <c:axId val="917143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927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3.46</c:v>
                </c:pt>
                <c:pt idx="1">
                  <c:v>4.18</c:v>
                </c:pt>
                <c:pt idx="2">
                  <c:v>3.53</c:v>
                </c:pt>
                <c:pt idx="3">
                  <c:v>3.67</c:v>
                </c:pt>
                <c:pt idx="4">
                  <c:v>3.72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14.65</c:v>
                </c:pt>
                <c:pt idx="1">
                  <c:v>15.82</c:v>
                </c:pt>
                <c:pt idx="2">
                  <c:v>17.59</c:v>
                </c:pt>
                <c:pt idx="3">
                  <c:v>22.17</c:v>
                </c:pt>
                <c:pt idx="4">
                  <c:v>26.77</c:v>
                </c:pt>
              </c:numCache>
            </c:numRef>
          </c:val>
        </c:ser>
        <c:dLbls>
          <c:showLegendKey val="0"/>
          <c:showVal val="0"/>
          <c:showCatName val="0"/>
          <c:showSerName val="0"/>
          <c:showPercent val="0"/>
          <c:showBubbleSize val="0"/>
        </c:dLbls>
        <c:gapWidth val="250"/>
        <c:overlap val="100"/>
        <c:axId val="91918336"/>
        <c:axId val="91920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5.43</c:v>
                </c:pt>
                <c:pt idx="1">
                  <c:v>6.2</c:v>
                </c:pt>
                <c:pt idx="2">
                  <c:v>5.08</c:v>
                </c:pt>
                <c:pt idx="3">
                  <c:v>8.74</c:v>
                </c:pt>
                <c:pt idx="4">
                  <c:v>8.34</c:v>
                </c:pt>
              </c:numCache>
            </c:numRef>
          </c:val>
          <c:smooth val="0"/>
        </c:ser>
        <c:dLbls>
          <c:showLegendKey val="0"/>
          <c:showVal val="0"/>
          <c:showCatName val="0"/>
          <c:showSerName val="0"/>
          <c:showPercent val="0"/>
          <c:showBubbleSize val="0"/>
        </c:dLbls>
        <c:marker val="1"/>
        <c:smooth val="0"/>
        <c:axId val="91918336"/>
        <c:axId val="91920256"/>
      </c:lineChart>
      <c:catAx>
        <c:axId val="9191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920256"/>
        <c:crosses val="autoZero"/>
        <c:auto val="1"/>
        <c:lblAlgn val="ctr"/>
        <c:lblOffset val="100"/>
        <c:tickLblSkip val="1"/>
        <c:tickMarkSkip val="1"/>
        <c:noMultiLvlLbl val="0"/>
      </c:catAx>
      <c:valAx>
        <c:axId val="9192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1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15.63</c:v>
                </c:pt>
                <c:pt idx="2">
                  <c:v>#N/A</c:v>
                </c:pt>
                <c:pt idx="3">
                  <c:v>16.48</c:v>
                </c:pt>
                <c:pt idx="4">
                  <c:v>#N/A</c:v>
                </c:pt>
                <c:pt idx="5">
                  <c:v>17.53</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0.05</c:v>
                </c:pt>
                <c:pt idx="5">
                  <c:v>#N/A</c:v>
                </c:pt>
                <c:pt idx="6">
                  <c:v>0</c:v>
                </c:pt>
                <c:pt idx="7">
                  <c:v>0</c:v>
                </c:pt>
                <c:pt idx="8">
                  <c:v>0</c:v>
                </c:pt>
                <c:pt idx="9">
                  <c:v>0</c:v>
                </c:pt>
              </c:numCache>
            </c:numRef>
          </c:val>
        </c:ser>
        <c:ser>
          <c:idx val="2"/>
          <c:order val="2"/>
          <c:tx>
            <c:strRef>
              <c:f>データシート!$A$29</c:f>
              <c:strCache>
                <c:ptCount val="1"/>
                <c:pt idx="0">
                  <c:v>佐久市後期高齢者医療特別会計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佐久市特別養護老人ホーム特別会計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0.01</c:v>
                </c:pt>
              </c:numCache>
            </c:numRef>
          </c:val>
        </c:ser>
        <c:ser>
          <c:idx val="4"/>
          <c:order val="4"/>
          <c:tx>
            <c:strRef>
              <c:f>データシート!$A$31</c:f>
              <c:strCache>
                <c:ptCount val="1"/>
                <c:pt idx="0">
                  <c:v>佐久市介護老人保健施設特別会計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0.01</c:v>
                </c:pt>
                <c:pt idx="4">
                  <c:v>#N/A</c:v>
                </c:pt>
                <c:pt idx="5">
                  <c:v>0.02</c:v>
                </c:pt>
                <c:pt idx="6">
                  <c:v>#N/A</c:v>
                </c:pt>
                <c:pt idx="7">
                  <c:v>0.03</c:v>
                </c:pt>
                <c:pt idx="8">
                  <c:v>#N/A</c:v>
                </c:pt>
                <c:pt idx="9">
                  <c:v>0.03</c:v>
                </c:pt>
              </c:numCache>
            </c:numRef>
          </c:val>
        </c:ser>
        <c:ser>
          <c:idx val="5"/>
          <c:order val="5"/>
          <c:tx>
            <c:strRef>
              <c:f>データシート!$A$32</c:f>
              <c:strCache>
                <c:ptCount val="1"/>
                <c:pt idx="0">
                  <c:v>佐久市介護保険特別会計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0.02</c:v>
                </c:pt>
                <c:pt idx="4">
                  <c:v>#N/A</c:v>
                </c:pt>
                <c:pt idx="5">
                  <c:v>0.03</c:v>
                </c:pt>
                <c:pt idx="6">
                  <c:v>#N/A</c:v>
                </c:pt>
                <c:pt idx="7">
                  <c:v>0.02</c:v>
                </c:pt>
                <c:pt idx="8">
                  <c:v>#N/A</c:v>
                </c:pt>
                <c:pt idx="9">
                  <c:v>0.06</c:v>
                </c:pt>
              </c:numCache>
            </c:numRef>
          </c:val>
        </c:ser>
        <c:ser>
          <c:idx val="6"/>
          <c:order val="6"/>
          <c:tx>
            <c:strRef>
              <c:f>データシート!$A$33</c:f>
              <c:strCache>
                <c:ptCount val="1"/>
                <c:pt idx="0">
                  <c:v>佐久市国民健康保険特別会計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1.1499999999999999</c:v>
                </c:pt>
                <c:pt idx="2">
                  <c:v>#N/A</c:v>
                </c:pt>
                <c:pt idx="3">
                  <c:v>0.74</c:v>
                </c:pt>
                <c:pt idx="4">
                  <c:v>#N/A</c:v>
                </c:pt>
                <c:pt idx="5">
                  <c:v>0.6</c:v>
                </c:pt>
                <c:pt idx="6">
                  <c:v>#N/A</c:v>
                </c:pt>
                <c:pt idx="7">
                  <c:v>0.38</c:v>
                </c:pt>
                <c:pt idx="8">
                  <c:v>#N/A</c:v>
                </c:pt>
                <c:pt idx="9">
                  <c:v>0.28999999999999998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3.44</c:v>
                </c:pt>
                <c:pt idx="2">
                  <c:v>#N/A</c:v>
                </c:pt>
                <c:pt idx="3">
                  <c:v>4.1500000000000004</c:v>
                </c:pt>
                <c:pt idx="4">
                  <c:v>#N/A</c:v>
                </c:pt>
                <c:pt idx="5">
                  <c:v>3.56</c:v>
                </c:pt>
                <c:pt idx="6">
                  <c:v>#N/A</c:v>
                </c:pt>
                <c:pt idx="7">
                  <c:v>3.66</c:v>
                </c:pt>
                <c:pt idx="8">
                  <c:v>#N/A</c:v>
                </c:pt>
                <c:pt idx="9">
                  <c:v>3.72</c:v>
                </c:pt>
              </c:numCache>
            </c:numRef>
          </c:val>
        </c:ser>
        <c:ser>
          <c:idx val="8"/>
          <c:order val="8"/>
          <c:tx>
            <c:strRef>
              <c:f>データシート!$A$35</c:f>
              <c:strCache>
                <c:ptCount val="1"/>
                <c:pt idx="0">
                  <c:v>佐久市国保浅間総合病院事業特別会計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4.0199999999999996</c:v>
                </c:pt>
                <c:pt idx="2">
                  <c:v>#N/A</c:v>
                </c:pt>
                <c:pt idx="3">
                  <c:v>4.9800000000000004</c:v>
                </c:pt>
                <c:pt idx="4">
                  <c:v>#N/A</c:v>
                </c:pt>
                <c:pt idx="5">
                  <c:v>5.97</c:v>
                </c:pt>
                <c:pt idx="6">
                  <c:v>#N/A</c:v>
                </c:pt>
                <c:pt idx="7">
                  <c:v>6.47</c:v>
                </c:pt>
                <c:pt idx="8">
                  <c:v>#N/A</c:v>
                </c:pt>
                <c:pt idx="9">
                  <c:v>6.24</c:v>
                </c:pt>
              </c:numCache>
            </c:numRef>
          </c:val>
        </c:ser>
        <c:ser>
          <c:idx val="9"/>
          <c:order val="9"/>
          <c:tx>
            <c:strRef>
              <c:f>データシート!$A$36</c:f>
              <c:strCache>
                <c:ptCount val="1"/>
                <c:pt idx="0">
                  <c:v>佐久市下水道事業特別会計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18.14</c:v>
                </c:pt>
                <c:pt idx="8">
                  <c:v>#N/A</c:v>
                </c:pt>
                <c:pt idx="9">
                  <c:v>18.97</c:v>
                </c:pt>
              </c:numCache>
            </c:numRef>
          </c:val>
        </c:ser>
        <c:dLbls>
          <c:showLegendKey val="0"/>
          <c:showVal val="0"/>
          <c:showCatName val="0"/>
          <c:showSerName val="0"/>
          <c:showPercent val="0"/>
          <c:showBubbleSize val="0"/>
        </c:dLbls>
        <c:gapWidth val="150"/>
        <c:overlap val="100"/>
        <c:axId val="87893888"/>
        <c:axId val="87895424"/>
      </c:barChart>
      <c:catAx>
        <c:axId val="8789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895424"/>
        <c:crosses val="autoZero"/>
        <c:auto val="1"/>
        <c:lblAlgn val="ctr"/>
        <c:lblOffset val="100"/>
        <c:tickLblSkip val="1"/>
        <c:tickMarkSkip val="1"/>
        <c:noMultiLvlLbl val="0"/>
      </c:catAx>
      <c:valAx>
        <c:axId val="8789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893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5019</c:v>
                </c:pt>
                <c:pt idx="5">
                  <c:v>4867</c:v>
                </c:pt>
                <c:pt idx="8">
                  <c:v>5135</c:v>
                </c:pt>
                <c:pt idx="11">
                  <c:v>5825</c:v>
                </c:pt>
                <c:pt idx="14">
                  <c:v>6029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62</c:v>
                </c:pt>
                <c:pt idx="3">
                  <c:v>84</c:v>
                </c:pt>
                <c:pt idx="6">
                  <c:v>28</c:v>
                </c:pt>
                <c:pt idx="9">
                  <c:v>27</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554</c:v>
                </c:pt>
                <c:pt idx="3">
                  <c:v>470</c:v>
                </c:pt>
                <c:pt idx="6">
                  <c:v>262</c:v>
                </c:pt>
                <c:pt idx="9">
                  <c:v>194</c:v>
                </c:pt>
                <c:pt idx="12">
                  <c:v>190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1294</c:v>
                </c:pt>
                <c:pt idx="3">
                  <c:v>1151</c:v>
                </c:pt>
                <c:pt idx="6">
                  <c:v>1141</c:v>
                </c:pt>
                <c:pt idx="9">
                  <c:v>1158</c:v>
                </c:pt>
                <c:pt idx="12">
                  <c:v>1169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4342</c:v>
                </c:pt>
                <c:pt idx="3">
                  <c:v>4374</c:v>
                </c:pt>
                <c:pt idx="6">
                  <c:v>4060</c:v>
                </c:pt>
                <c:pt idx="9">
                  <c:v>4890</c:v>
                </c:pt>
                <c:pt idx="12">
                  <c:v>4844</c:v>
                </c:pt>
              </c:numCache>
            </c:numRef>
          </c:val>
        </c:ser>
        <c:dLbls>
          <c:showLegendKey val="0"/>
          <c:showVal val="0"/>
          <c:showCatName val="0"/>
          <c:showSerName val="0"/>
          <c:showPercent val="0"/>
          <c:showBubbleSize val="0"/>
        </c:dLbls>
        <c:gapWidth val="100"/>
        <c:overlap val="100"/>
        <c:axId val="91083904"/>
        <c:axId val="91085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1233</c:v>
                </c:pt>
                <c:pt idx="2">
                  <c:v>#N/A</c:v>
                </c:pt>
                <c:pt idx="3">
                  <c:v>#N/A</c:v>
                </c:pt>
                <c:pt idx="4">
                  <c:v>1212</c:v>
                </c:pt>
                <c:pt idx="5">
                  <c:v>#N/A</c:v>
                </c:pt>
                <c:pt idx="6">
                  <c:v>#N/A</c:v>
                </c:pt>
                <c:pt idx="7">
                  <c:v>356</c:v>
                </c:pt>
                <c:pt idx="8">
                  <c:v>#N/A</c:v>
                </c:pt>
                <c:pt idx="9">
                  <c:v>#N/A</c:v>
                </c:pt>
                <c:pt idx="10">
                  <c:v>444</c:v>
                </c:pt>
                <c:pt idx="11">
                  <c:v>#N/A</c:v>
                </c:pt>
                <c:pt idx="12">
                  <c:v>#N/A</c:v>
                </c:pt>
                <c:pt idx="13">
                  <c:v>193</c:v>
                </c:pt>
                <c:pt idx="14">
                  <c:v>#N/A</c:v>
                </c:pt>
              </c:numCache>
            </c:numRef>
          </c:val>
          <c:smooth val="0"/>
        </c:ser>
        <c:dLbls>
          <c:showLegendKey val="0"/>
          <c:showVal val="0"/>
          <c:showCatName val="0"/>
          <c:showSerName val="0"/>
          <c:showPercent val="0"/>
          <c:showBubbleSize val="0"/>
        </c:dLbls>
        <c:marker val="1"/>
        <c:smooth val="0"/>
        <c:axId val="91083904"/>
        <c:axId val="91085824"/>
      </c:lineChart>
      <c:catAx>
        <c:axId val="9108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085824"/>
        <c:crosses val="autoZero"/>
        <c:auto val="1"/>
        <c:lblAlgn val="ctr"/>
        <c:lblOffset val="100"/>
        <c:tickLblSkip val="1"/>
        <c:tickMarkSkip val="1"/>
        <c:noMultiLvlLbl val="0"/>
      </c:catAx>
      <c:valAx>
        <c:axId val="91085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8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52688</c:v>
                </c:pt>
                <c:pt idx="5">
                  <c:v>53909</c:v>
                </c:pt>
                <c:pt idx="8">
                  <c:v>54060</c:v>
                </c:pt>
                <c:pt idx="11">
                  <c:v>56118</c:v>
                </c:pt>
                <c:pt idx="14">
                  <c:v>56699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4826</c:v>
                </c:pt>
                <c:pt idx="5">
                  <c:v>4293</c:v>
                </c:pt>
                <c:pt idx="8">
                  <c:v>5998</c:v>
                </c:pt>
                <c:pt idx="11">
                  <c:v>7294</c:v>
                </c:pt>
                <c:pt idx="14">
                  <c:v>6742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22408</c:v>
                </c:pt>
                <c:pt idx="5">
                  <c:v>24214</c:v>
                </c:pt>
                <c:pt idx="8">
                  <c:v>25917</c:v>
                </c:pt>
                <c:pt idx="11">
                  <c:v>27448</c:v>
                </c:pt>
                <c:pt idx="14">
                  <c:v>29385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19</c:v>
                </c:pt>
                <c:pt idx="3">
                  <c:v>17</c:v>
                </c:pt>
                <c:pt idx="6">
                  <c:v>15</c:v>
                </c:pt>
                <c:pt idx="9">
                  <c:v>13</c:v>
                </c:pt>
                <c:pt idx="12">
                  <c:v>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8703</c:v>
                </c:pt>
                <c:pt idx="3">
                  <c:v>8123</c:v>
                </c:pt>
                <c:pt idx="6">
                  <c:v>7769</c:v>
                </c:pt>
                <c:pt idx="9">
                  <c:v>7335</c:v>
                </c:pt>
                <c:pt idx="12">
                  <c:v>6726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2820</c:v>
                </c:pt>
                <c:pt idx="3">
                  <c:v>2438</c:v>
                </c:pt>
                <c:pt idx="6">
                  <c:v>2191</c:v>
                </c:pt>
                <c:pt idx="9">
                  <c:v>1937</c:v>
                </c:pt>
                <c:pt idx="12">
                  <c:v>1726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19415</c:v>
                </c:pt>
                <c:pt idx="3">
                  <c:v>16450</c:v>
                </c:pt>
                <c:pt idx="6">
                  <c:v>14861</c:v>
                </c:pt>
                <c:pt idx="9">
                  <c:v>14898</c:v>
                </c:pt>
                <c:pt idx="12">
                  <c:v>14183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3209</c:v>
                </c:pt>
                <c:pt idx="3">
                  <c:v>3027</c:v>
                </c:pt>
                <c:pt idx="6">
                  <c:v>2725</c:v>
                </c:pt>
                <c:pt idx="9">
                  <c:v>768</c:v>
                </c:pt>
                <c:pt idx="12">
                  <c:v>532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40767</c:v>
                </c:pt>
                <c:pt idx="3">
                  <c:v>41737</c:v>
                </c:pt>
                <c:pt idx="6">
                  <c:v>41868</c:v>
                </c:pt>
                <c:pt idx="9">
                  <c:v>44467</c:v>
                </c:pt>
                <c:pt idx="12">
                  <c:v>46034</c:v>
                </c:pt>
              </c:numCache>
            </c:numRef>
          </c:val>
        </c:ser>
        <c:dLbls>
          <c:showLegendKey val="0"/>
          <c:showVal val="0"/>
          <c:showCatName val="0"/>
          <c:showSerName val="0"/>
          <c:showPercent val="0"/>
          <c:showBubbleSize val="0"/>
        </c:dLbls>
        <c:gapWidth val="100"/>
        <c:overlap val="100"/>
        <c:axId val="91975040"/>
        <c:axId val="91993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975040"/>
        <c:axId val="91993600"/>
      </c:lineChart>
      <c:catAx>
        <c:axId val="9197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993600"/>
        <c:crosses val="autoZero"/>
        <c:auto val="1"/>
        <c:lblAlgn val="ctr"/>
        <c:lblOffset val="100"/>
        <c:tickLblSkip val="1"/>
        <c:tickMarkSkip val="1"/>
        <c:noMultiLvlLbl val="0"/>
      </c:catAx>
      <c:valAx>
        <c:axId val="9199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7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100,166
99,162
423.99
48,123,555
46,717,183
1,018,918
27,368,621
45,823,239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0.23</a:t>
          </a:r>
          <a:r>
            <a:rPr kumimoji="1" lang="ja-JP" altLang="en-US" sz="1300">
              <a:latin typeface="ＭＳ Ｐゴシック"/>
            </a:rPr>
            <a:t>ポイント下回った。年少扶養控除の廃止に伴う市民税の増、県たばこ税の一部税源移譲に伴う市たばこ税などの増により、前年度より</a:t>
          </a:r>
          <a:r>
            <a:rPr kumimoji="1" lang="en-US" altLang="ja-JP" sz="1300">
              <a:latin typeface="ＭＳ Ｐゴシック"/>
            </a:rPr>
            <a:t>0.1</a:t>
          </a:r>
          <a:r>
            <a:rPr kumimoji="1" lang="ja-JP" altLang="en-US" sz="1300">
              <a:latin typeface="ＭＳ Ｐゴシック"/>
            </a:rPr>
            <a:t>ポイント低下したが、長野県平均と比較すると、</a:t>
          </a:r>
          <a:r>
            <a:rPr kumimoji="1" lang="en-US" altLang="ja-JP" sz="1300">
              <a:latin typeface="ＭＳ Ｐゴシック"/>
            </a:rPr>
            <a:t>0.13</a:t>
          </a:r>
          <a:r>
            <a:rPr kumimoji="1" lang="ja-JP" altLang="en-US" sz="1300">
              <a:latin typeface="ＭＳ Ｐゴシック"/>
            </a:rPr>
            <a:t>ポイント上回っている。市財政を取り巻く環境は依然として大変厳しい状況であるが、引き続き企業誘致等の税収の増加策を積極的に展開し、財政基盤の強化に努める。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113393</xdr:rowOff>
    </xdr:to>
    <xdr:cxnSp macro="">
      <xdr:nvCxnSpPr>
        <xdr:cNvPr id="70" name="直線コネクタ 69"/>
        <xdr:cNvCxnSpPr/>
      </xdr:nvCxnSpPr>
      <xdr:spPr>
        <a:xfrm>
          <a:off x="4114800" y="76399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1"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96157</xdr:rowOff>
    </xdr:to>
    <xdr:cxnSp macro="">
      <xdr:nvCxnSpPr>
        <xdr:cNvPr id="73" name="直線コネクタ 72"/>
        <xdr:cNvCxnSpPr/>
      </xdr:nvCxnSpPr>
      <xdr:spPr>
        <a:xfrm>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78922</xdr:rowOff>
    </xdr:to>
    <xdr:cxnSp macro="">
      <xdr:nvCxnSpPr>
        <xdr:cNvPr id="76" name="直線コネクタ 75"/>
        <xdr:cNvCxnSpPr/>
      </xdr:nvCxnSpPr>
      <xdr:spPr>
        <a:xfrm>
          <a:off x="2336800" y="75882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44450</xdr:rowOff>
    </xdr:to>
    <xdr:cxnSp macro="">
      <xdr:nvCxnSpPr>
        <xdr:cNvPr id="79" name="直線コネクタ 78"/>
        <xdr:cNvCxnSpPr/>
      </xdr:nvCxnSpPr>
      <xdr:spPr>
        <a:xfrm>
          <a:off x="1447800" y="75537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81" name="テキスト ボックス 80"/>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9" name="円/楕円 88"/>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34670</xdr:rowOff>
    </xdr:from>
    <xdr:ext cx="762000" cy="259045"/>
    <xdr:sp macro="" textlink="">
      <xdr:nvSpPr>
        <xdr:cNvPr id="90" name="財政力該当値テキスト"/>
        <xdr:cNvSpPr txBox="1"/>
      </xdr:nvSpPr>
      <xdr:spPr>
        <a:xfrm>
          <a:off x="50419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1" name="円/楕円 90"/>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2" name="テキスト ボックス 91"/>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3" name="円/楕円 92"/>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4" name="テキスト ボックス 93"/>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5" name="円/楕円 94"/>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6" name="テキスト ボックス 95"/>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7" name="円/楕円 96"/>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8" name="テキスト ボックス 97"/>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人件費及び維持補修費等の減による経常経費充当一般財源の減により、前年度より</a:t>
          </a:r>
          <a:r>
            <a:rPr kumimoji="1" lang="en-US" altLang="ja-JP" sz="1300">
              <a:latin typeface="ＭＳ Ｐゴシック"/>
            </a:rPr>
            <a:t>1.3</a:t>
          </a:r>
          <a:r>
            <a:rPr kumimoji="1" lang="ja-JP" altLang="en-US" sz="1300">
              <a:latin typeface="ＭＳ Ｐゴシック"/>
            </a:rPr>
            <a:t>ポイント減となっている。また、従前より計画的に実施してきた市債の繰上償還により、類似団体内で最も低い数値となっている。今後も多様化する市民の要望に速やかに対応するため、計画的な繰上償還、積極的な行政改革に取り組み、より一層の数値の適正化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70168</xdr:rowOff>
    </xdr:from>
    <xdr:to>
      <xdr:col>7</xdr:col>
      <xdr:colOff>152400</xdr:colOff>
      <xdr:row>59</xdr:row>
      <xdr:rowOff>148590</xdr:rowOff>
    </xdr:to>
    <xdr:cxnSp macro="">
      <xdr:nvCxnSpPr>
        <xdr:cNvPr id="129" name="直線コネクタ 128"/>
        <xdr:cNvCxnSpPr/>
      </xdr:nvCxnSpPr>
      <xdr:spPr>
        <a:xfrm flipV="1">
          <a:off x="4114800" y="10185718"/>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56215</xdr:rowOff>
    </xdr:from>
    <xdr:ext cx="762000" cy="259045"/>
    <xdr:sp macro="" textlink="">
      <xdr:nvSpPr>
        <xdr:cNvPr id="130" name="財政構造の弾力性平均値テキスト"/>
        <xdr:cNvSpPr txBox="1"/>
      </xdr:nvSpPr>
      <xdr:spPr>
        <a:xfrm>
          <a:off x="5041900" y="1068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139065</xdr:rowOff>
    </xdr:from>
    <xdr:to>
      <xdr:col>6</xdr:col>
      <xdr:colOff>0</xdr:colOff>
      <xdr:row>59</xdr:row>
      <xdr:rowOff>148590</xdr:rowOff>
    </xdr:to>
    <xdr:cxnSp macro="">
      <xdr:nvCxnSpPr>
        <xdr:cNvPr id="132" name="直線コネクタ 131"/>
        <xdr:cNvCxnSpPr/>
      </xdr:nvCxnSpPr>
      <xdr:spPr>
        <a:xfrm>
          <a:off x="3225800" y="1008316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47324</xdr:rowOff>
    </xdr:from>
    <xdr:ext cx="736600" cy="259045"/>
    <xdr:sp macro="" textlink="">
      <xdr:nvSpPr>
        <xdr:cNvPr id="134" name="テキスト ボックス 133"/>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139065</xdr:rowOff>
    </xdr:from>
    <xdr:to>
      <xdr:col>4</xdr:col>
      <xdr:colOff>482600</xdr:colOff>
      <xdr:row>59</xdr:row>
      <xdr:rowOff>3810</xdr:rowOff>
    </xdr:to>
    <xdr:cxnSp macro="">
      <xdr:nvCxnSpPr>
        <xdr:cNvPr id="135" name="直線コネクタ 134"/>
        <xdr:cNvCxnSpPr/>
      </xdr:nvCxnSpPr>
      <xdr:spPr>
        <a:xfrm flipV="1">
          <a:off x="2336800" y="100831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23195</xdr:rowOff>
    </xdr:from>
    <xdr:ext cx="762000" cy="259045"/>
    <xdr:sp macro="" textlink="">
      <xdr:nvSpPr>
        <xdr:cNvPr id="137" name="テキスト ボックス 136"/>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3810</xdr:rowOff>
    </xdr:from>
    <xdr:to>
      <xdr:col>3</xdr:col>
      <xdr:colOff>279400</xdr:colOff>
      <xdr:row>60</xdr:row>
      <xdr:rowOff>19368</xdr:rowOff>
    </xdr:to>
    <xdr:cxnSp macro="">
      <xdr:nvCxnSpPr>
        <xdr:cNvPr id="138" name="直線コネクタ 137"/>
        <xdr:cNvCxnSpPr/>
      </xdr:nvCxnSpPr>
      <xdr:spPr>
        <a:xfrm flipV="1">
          <a:off x="1447800" y="10119360"/>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119380</xdr:rowOff>
    </xdr:from>
    <xdr:to>
      <xdr:col>3</xdr:col>
      <xdr:colOff>330200</xdr:colOff>
      <xdr:row>61</xdr:row>
      <xdr:rowOff>49530</xdr:rowOff>
    </xdr:to>
    <xdr:sp macro="" textlink="">
      <xdr:nvSpPr>
        <xdr:cNvPr id="139" name="フローチャート : 判断 138"/>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34307</xdr:rowOff>
    </xdr:from>
    <xdr:ext cx="762000" cy="259045"/>
    <xdr:sp macro="" textlink="">
      <xdr:nvSpPr>
        <xdr:cNvPr id="140" name="テキスト ボックス 139"/>
        <xdr:cNvSpPr txBox="1"/>
      </xdr:nvSpPr>
      <xdr:spPr>
        <a:xfrm>
          <a:off x="1955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153035</xdr:rowOff>
    </xdr:from>
    <xdr:to>
      <xdr:col>2</xdr:col>
      <xdr:colOff>127000</xdr:colOff>
      <xdr:row>62</xdr:row>
      <xdr:rowOff>83185</xdr:rowOff>
    </xdr:to>
    <xdr:sp macro="" textlink="">
      <xdr:nvSpPr>
        <xdr:cNvPr id="141" name="フローチャート : 判断 140"/>
        <xdr:cNvSpPr/>
      </xdr:nvSpPr>
      <xdr:spPr>
        <a:xfrm>
          <a:off x="1397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67962</xdr:rowOff>
    </xdr:from>
    <xdr:ext cx="762000" cy="259045"/>
    <xdr:sp macro="" textlink="">
      <xdr:nvSpPr>
        <xdr:cNvPr id="142" name="テキスト ボックス 141"/>
        <xdr:cNvSpPr txBox="1"/>
      </xdr:nvSpPr>
      <xdr:spPr>
        <a:xfrm>
          <a:off x="1066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19368</xdr:rowOff>
    </xdr:from>
    <xdr:to>
      <xdr:col>7</xdr:col>
      <xdr:colOff>203200</xdr:colOff>
      <xdr:row>59</xdr:row>
      <xdr:rowOff>120968</xdr:rowOff>
    </xdr:to>
    <xdr:sp macro="" textlink="">
      <xdr:nvSpPr>
        <xdr:cNvPr id="148" name="円/楕円 147"/>
        <xdr:cNvSpPr/>
      </xdr:nvSpPr>
      <xdr:spPr>
        <a:xfrm>
          <a:off x="49022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112095</xdr:rowOff>
    </xdr:from>
    <xdr:ext cx="762000" cy="259045"/>
    <xdr:sp macro="" textlink="">
      <xdr:nvSpPr>
        <xdr:cNvPr id="149" name="財政構造の弾力性該当値テキスト"/>
        <xdr:cNvSpPr txBox="1"/>
      </xdr:nvSpPr>
      <xdr:spPr>
        <a:xfrm>
          <a:off x="5041900" y="1005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97790</xdr:rowOff>
    </xdr:from>
    <xdr:to>
      <xdr:col>6</xdr:col>
      <xdr:colOff>50800</xdr:colOff>
      <xdr:row>60</xdr:row>
      <xdr:rowOff>27940</xdr:rowOff>
    </xdr:to>
    <xdr:sp macro="" textlink="">
      <xdr:nvSpPr>
        <xdr:cNvPr id="150" name="円/楕円 149"/>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38117</xdr:rowOff>
    </xdr:from>
    <xdr:ext cx="736600" cy="259045"/>
    <xdr:sp macro="" textlink="">
      <xdr:nvSpPr>
        <xdr:cNvPr id="151" name="テキスト ボックス 150"/>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88265</xdr:rowOff>
    </xdr:from>
    <xdr:to>
      <xdr:col>4</xdr:col>
      <xdr:colOff>533400</xdr:colOff>
      <xdr:row>59</xdr:row>
      <xdr:rowOff>18415</xdr:rowOff>
    </xdr:to>
    <xdr:sp macro="" textlink="">
      <xdr:nvSpPr>
        <xdr:cNvPr id="152" name="円/楕円 151"/>
        <xdr:cNvSpPr/>
      </xdr:nvSpPr>
      <xdr:spPr>
        <a:xfrm>
          <a:off x="3175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28592</xdr:rowOff>
    </xdr:from>
    <xdr:ext cx="762000" cy="259045"/>
    <xdr:sp macro="" textlink="">
      <xdr:nvSpPr>
        <xdr:cNvPr id="153" name="テキスト ボックス 152"/>
        <xdr:cNvSpPr txBox="1"/>
      </xdr:nvSpPr>
      <xdr:spPr>
        <a:xfrm>
          <a:off x="2844800" y="98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124460</xdr:rowOff>
    </xdr:from>
    <xdr:to>
      <xdr:col>3</xdr:col>
      <xdr:colOff>330200</xdr:colOff>
      <xdr:row>59</xdr:row>
      <xdr:rowOff>54610</xdr:rowOff>
    </xdr:to>
    <xdr:sp macro="" textlink="">
      <xdr:nvSpPr>
        <xdr:cNvPr id="154" name="円/楕円 153"/>
        <xdr:cNvSpPr/>
      </xdr:nvSpPr>
      <xdr:spPr>
        <a:xfrm>
          <a:off x="2286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64787</xdr:rowOff>
    </xdr:from>
    <xdr:ext cx="762000" cy="259045"/>
    <xdr:sp macro="" textlink="">
      <xdr:nvSpPr>
        <xdr:cNvPr id="155" name="テキスト ボックス 154"/>
        <xdr:cNvSpPr txBox="1"/>
      </xdr:nvSpPr>
      <xdr:spPr>
        <a:xfrm>
          <a:off x="1955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140018</xdr:rowOff>
    </xdr:from>
    <xdr:to>
      <xdr:col>2</xdr:col>
      <xdr:colOff>127000</xdr:colOff>
      <xdr:row>60</xdr:row>
      <xdr:rowOff>70168</xdr:rowOff>
    </xdr:to>
    <xdr:sp macro="" textlink="">
      <xdr:nvSpPr>
        <xdr:cNvPr id="156" name="円/楕円 155"/>
        <xdr:cNvSpPr/>
      </xdr:nvSpPr>
      <xdr:spPr>
        <a:xfrm>
          <a:off x="1397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80345</xdr:rowOff>
    </xdr:from>
    <xdr:ext cx="762000" cy="259045"/>
    <xdr:sp macro="" textlink="">
      <xdr:nvSpPr>
        <xdr:cNvPr id="157" name="テキスト ボックス 156"/>
        <xdr:cNvSpPr txBox="1"/>
      </xdr:nvSpPr>
      <xdr:spPr>
        <a:xfrm>
          <a:off x="1066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[108,305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一般職給料や職員退職手当の減などにより</a:t>
          </a:r>
          <a:r>
            <a:rPr kumimoji="1" lang="en-US" altLang="ja-JP" sz="1300">
              <a:solidFill>
                <a:sysClr val="windowText" lastClr="000000"/>
              </a:solidFill>
              <a:latin typeface="ＭＳ Ｐゴシック"/>
            </a:rPr>
            <a:t>1,187</a:t>
          </a:r>
          <a:r>
            <a:rPr kumimoji="1" lang="ja-JP" altLang="en-US" sz="1300">
              <a:solidFill>
                <a:sysClr val="windowText" lastClr="000000"/>
              </a:solidFill>
              <a:latin typeface="ＭＳ Ｐゴシック"/>
            </a:rPr>
            <a:t>円減少した。今後も引き続き、施設の指定管理者制度の積極的な導入や民間への移譲、市民ニーズを踏まえたスクラップアンドビルドの徹底などにより、さらなる行政コストの低減に努める。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2535</xdr:rowOff>
    </xdr:from>
    <xdr:to>
      <xdr:col>7</xdr:col>
      <xdr:colOff>152400</xdr:colOff>
      <xdr:row>85</xdr:row>
      <xdr:rowOff>22994</xdr:rowOff>
    </xdr:to>
    <xdr:cxnSp macro="">
      <xdr:nvCxnSpPr>
        <xdr:cNvPr id="194" name="直線コネクタ 193"/>
        <xdr:cNvCxnSpPr/>
      </xdr:nvCxnSpPr>
      <xdr:spPr>
        <a:xfrm flipV="1">
          <a:off x="4114800" y="14575785"/>
          <a:ext cx="8382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72907</xdr:rowOff>
    </xdr:from>
    <xdr:ext cx="762000" cy="259045"/>
    <xdr:sp macro="" textlink="">
      <xdr:nvSpPr>
        <xdr:cNvPr id="195" name="人件費・物件費等の状況平均値テキスト"/>
        <xdr:cNvSpPr txBox="1"/>
      </xdr:nvSpPr>
      <xdr:spPr>
        <a:xfrm>
          <a:off x="5041900" y="1430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22994</xdr:rowOff>
    </xdr:from>
    <xdr:to>
      <xdr:col>6</xdr:col>
      <xdr:colOff>0</xdr:colOff>
      <xdr:row>85</xdr:row>
      <xdr:rowOff>62171</xdr:rowOff>
    </xdr:to>
    <xdr:cxnSp macro="">
      <xdr:nvCxnSpPr>
        <xdr:cNvPr id="197" name="直線コネクタ 196"/>
        <xdr:cNvCxnSpPr/>
      </xdr:nvCxnSpPr>
      <xdr:spPr>
        <a:xfrm flipV="1">
          <a:off x="3225800" y="14596244"/>
          <a:ext cx="889000" cy="3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24232</xdr:rowOff>
    </xdr:from>
    <xdr:ext cx="736600" cy="259045"/>
    <xdr:sp macro="" textlink="">
      <xdr:nvSpPr>
        <xdr:cNvPr id="199" name="テキスト ボックス 198"/>
        <xdr:cNvSpPr txBox="1"/>
      </xdr:nvSpPr>
      <xdr:spPr>
        <a:xfrm>
          <a:off x="3733800" y="1425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23270</xdr:rowOff>
    </xdr:from>
    <xdr:to>
      <xdr:col>4</xdr:col>
      <xdr:colOff>482600</xdr:colOff>
      <xdr:row>85</xdr:row>
      <xdr:rowOff>62171</xdr:rowOff>
    </xdr:to>
    <xdr:cxnSp macro="">
      <xdr:nvCxnSpPr>
        <xdr:cNvPr id="200" name="直線コネクタ 199"/>
        <xdr:cNvCxnSpPr/>
      </xdr:nvCxnSpPr>
      <xdr:spPr>
        <a:xfrm>
          <a:off x="2336800" y="14596520"/>
          <a:ext cx="889000" cy="3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79198</xdr:rowOff>
    </xdr:from>
    <xdr:ext cx="762000" cy="259045"/>
    <xdr:sp macro="" textlink="">
      <xdr:nvSpPr>
        <xdr:cNvPr id="202" name="テキスト ボックス 201"/>
        <xdr:cNvSpPr txBox="1"/>
      </xdr:nvSpPr>
      <xdr:spPr>
        <a:xfrm>
          <a:off x="2844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23270</xdr:rowOff>
    </xdr:from>
    <xdr:to>
      <xdr:col>3</xdr:col>
      <xdr:colOff>279400</xdr:colOff>
      <xdr:row>85</xdr:row>
      <xdr:rowOff>49003</xdr:rowOff>
    </xdr:to>
    <xdr:cxnSp macro="">
      <xdr:nvCxnSpPr>
        <xdr:cNvPr id="203" name="直線コネクタ 202"/>
        <xdr:cNvCxnSpPr/>
      </xdr:nvCxnSpPr>
      <xdr:spPr>
        <a:xfrm flipV="1">
          <a:off x="1447800" y="14596520"/>
          <a:ext cx="889000" cy="2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11641</xdr:rowOff>
    </xdr:from>
    <xdr:to>
      <xdr:col>3</xdr:col>
      <xdr:colOff>330200</xdr:colOff>
      <xdr:row>86</xdr:row>
      <xdr:rowOff>113241</xdr:rowOff>
    </xdr:to>
    <xdr:sp macro="" textlink="">
      <xdr:nvSpPr>
        <xdr:cNvPr id="204" name="フローチャート : 判断 203"/>
        <xdr:cNvSpPr/>
      </xdr:nvSpPr>
      <xdr:spPr>
        <a:xfrm>
          <a:off x="2286000" y="147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98018</xdr:rowOff>
    </xdr:from>
    <xdr:ext cx="762000" cy="259045"/>
    <xdr:sp macro="" textlink="">
      <xdr:nvSpPr>
        <xdr:cNvPr id="205" name="テキスト ボックス 204"/>
        <xdr:cNvSpPr txBox="1"/>
      </xdr:nvSpPr>
      <xdr:spPr>
        <a:xfrm>
          <a:off x="1955800" y="1484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121,728</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12106</xdr:rowOff>
    </xdr:from>
    <xdr:to>
      <xdr:col>2</xdr:col>
      <xdr:colOff>127000</xdr:colOff>
      <xdr:row>86</xdr:row>
      <xdr:rowOff>113706</xdr:rowOff>
    </xdr:to>
    <xdr:sp macro="" textlink="">
      <xdr:nvSpPr>
        <xdr:cNvPr id="206" name="フローチャート : 判断 205"/>
        <xdr:cNvSpPr/>
      </xdr:nvSpPr>
      <xdr:spPr>
        <a:xfrm>
          <a:off x="1397000" y="147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98483</xdr:rowOff>
    </xdr:from>
    <xdr:ext cx="762000" cy="259045"/>
    <xdr:sp macro="" textlink="">
      <xdr:nvSpPr>
        <xdr:cNvPr id="207" name="テキスト ボックス 206"/>
        <xdr:cNvSpPr txBox="1"/>
      </xdr:nvSpPr>
      <xdr:spPr>
        <a:xfrm>
          <a:off x="1066800" y="148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123185</xdr:rowOff>
    </xdr:from>
    <xdr:to>
      <xdr:col>7</xdr:col>
      <xdr:colOff>203200</xdr:colOff>
      <xdr:row>85</xdr:row>
      <xdr:rowOff>53335</xdr:rowOff>
    </xdr:to>
    <xdr:sp macro="" textlink="">
      <xdr:nvSpPr>
        <xdr:cNvPr id="213" name="円/楕円 212"/>
        <xdr:cNvSpPr/>
      </xdr:nvSpPr>
      <xdr:spPr>
        <a:xfrm>
          <a:off x="4902200" y="1452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95262</xdr:rowOff>
    </xdr:from>
    <xdr:ext cx="762000" cy="259045"/>
    <xdr:sp macro="" textlink="">
      <xdr:nvSpPr>
        <xdr:cNvPr id="214" name="人件費・物件費等の状況該当値テキスト"/>
        <xdr:cNvSpPr txBox="1"/>
      </xdr:nvSpPr>
      <xdr:spPr>
        <a:xfrm>
          <a:off x="5041900" y="1449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108,305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143644</xdr:rowOff>
    </xdr:from>
    <xdr:to>
      <xdr:col>6</xdr:col>
      <xdr:colOff>50800</xdr:colOff>
      <xdr:row>85</xdr:row>
      <xdr:rowOff>73794</xdr:rowOff>
    </xdr:to>
    <xdr:sp macro="" textlink="">
      <xdr:nvSpPr>
        <xdr:cNvPr id="215" name="円/楕円 214"/>
        <xdr:cNvSpPr/>
      </xdr:nvSpPr>
      <xdr:spPr>
        <a:xfrm>
          <a:off x="4064000" y="1454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58571</xdr:rowOff>
    </xdr:from>
    <xdr:ext cx="736600" cy="259045"/>
    <xdr:sp macro="" textlink="">
      <xdr:nvSpPr>
        <xdr:cNvPr id="216" name="テキスト ボックス 215"/>
        <xdr:cNvSpPr txBox="1"/>
      </xdr:nvSpPr>
      <xdr:spPr>
        <a:xfrm>
          <a:off x="3733800" y="1463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109,492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11371</xdr:rowOff>
    </xdr:from>
    <xdr:to>
      <xdr:col>4</xdr:col>
      <xdr:colOff>533400</xdr:colOff>
      <xdr:row>85</xdr:row>
      <xdr:rowOff>112971</xdr:rowOff>
    </xdr:to>
    <xdr:sp macro="" textlink="">
      <xdr:nvSpPr>
        <xdr:cNvPr id="217" name="円/楕円 216"/>
        <xdr:cNvSpPr/>
      </xdr:nvSpPr>
      <xdr:spPr>
        <a:xfrm>
          <a:off x="3175000" y="145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97748</xdr:rowOff>
    </xdr:from>
    <xdr:ext cx="762000" cy="259045"/>
    <xdr:sp macro="" textlink="">
      <xdr:nvSpPr>
        <xdr:cNvPr id="218" name="テキスト ボックス 217"/>
        <xdr:cNvSpPr txBox="1"/>
      </xdr:nvSpPr>
      <xdr:spPr>
        <a:xfrm>
          <a:off x="2844800" y="1467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111,765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143920</xdr:rowOff>
    </xdr:from>
    <xdr:to>
      <xdr:col>3</xdr:col>
      <xdr:colOff>330200</xdr:colOff>
      <xdr:row>85</xdr:row>
      <xdr:rowOff>74070</xdr:rowOff>
    </xdr:to>
    <xdr:sp macro="" textlink="">
      <xdr:nvSpPr>
        <xdr:cNvPr id="219" name="円/楕円 218"/>
        <xdr:cNvSpPr/>
      </xdr:nvSpPr>
      <xdr:spPr>
        <a:xfrm>
          <a:off x="2286000" y="145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84247</xdr:rowOff>
    </xdr:from>
    <xdr:ext cx="762000" cy="259045"/>
    <xdr:sp macro="" textlink="">
      <xdr:nvSpPr>
        <xdr:cNvPr id="220" name="テキスト ボックス 219"/>
        <xdr:cNvSpPr txBox="1"/>
      </xdr:nvSpPr>
      <xdr:spPr>
        <a:xfrm>
          <a:off x="1955800" y="1431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109,508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169653</xdr:rowOff>
    </xdr:from>
    <xdr:to>
      <xdr:col>2</xdr:col>
      <xdr:colOff>127000</xdr:colOff>
      <xdr:row>85</xdr:row>
      <xdr:rowOff>99803</xdr:rowOff>
    </xdr:to>
    <xdr:sp macro="" textlink="">
      <xdr:nvSpPr>
        <xdr:cNvPr id="221" name="円/楕円 220"/>
        <xdr:cNvSpPr/>
      </xdr:nvSpPr>
      <xdr:spPr>
        <a:xfrm>
          <a:off x="1397000" y="1457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109980</xdr:rowOff>
    </xdr:from>
    <xdr:ext cx="762000" cy="259045"/>
    <xdr:sp macro="" textlink="">
      <xdr:nvSpPr>
        <xdr:cNvPr id="222" name="テキスト ボックス 221"/>
        <xdr:cNvSpPr txBox="1"/>
      </xdr:nvSpPr>
      <xdr:spPr>
        <a:xfrm>
          <a:off x="1066800" y="14340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国家公務員の時限的な給与減額支給措置の廃止により、本年度（平成２６年４月１日現在）は、前年度と比べ７．５ポイント下回った。全国市平均を０．３ポイント上回っているが、類似団体内平均値と等しいため、ほぼ標準的な数値を維持していると言え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88</xdr:row>
      <xdr:rowOff>130992</xdr:rowOff>
    </xdr:to>
    <xdr:cxnSp macro="">
      <xdr:nvCxnSpPr>
        <xdr:cNvPr id="258" name="直線コネクタ 257"/>
        <xdr:cNvCxnSpPr/>
      </xdr:nvCxnSpPr>
      <xdr:spPr>
        <a:xfrm flipV="1">
          <a:off x="16179800" y="14701520"/>
          <a:ext cx="8382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9"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103414</xdr:rowOff>
    </xdr:from>
    <xdr:to>
      <xdr:col>23</xdr:col>
      <xdr:colOff>406400</xdr:colOff>
      <xdr:row>88</xdr:row>
      <xdr:rowOff>130992</xdr:rowOff>
    </xdr:to>
    <xdr:cxnSp macro="">
      <xdr:nvCxnSpPr>
        <xdr:cNvPr id="261" name="直線コネクタ 260"/>
        <xdr:cNvCxnSpPr/>
      </xdr:nvCxnSpPr>
      <xdr:spPr>
        <a:xfrm>
          <a:off x="15290800" y="1519101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100693</xdr:rowOff>
    </xdr:from>
    <xdr:to>
      <xdr:col>22</xdr:col>
      <xdr:colOff>203200</xdr:colOff>
      <xdr:row>88</xdr:row>
      <xdr:rowOff>103414</xdr:rowOff>
    </xdr:to>
    <xdr:cxnSp macro="">
      <xdr:nvCxnSpPr>
        <xdr:cNvPr id="264" name="直線コネクタ 263"/>
        <xdr:cNvCxnSpPr/>
      </xdr:nvCxnSpPr>
      <xdr:spPr>
        <a:xfrm>
          <a:off x="14401800" y="14673943"/>
          <a:ext cx="889000" cy="5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6" name="テキスト ボックス 265"/>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73116</xdr:rowOff>
    </xdr:from>
    <xdr:to>
      <xdr:col>21</xdr:col>
      <xdr:colOff>0</xdr:colOff>
      <xdr:row>85</xdr:row>
      <xdr:rowOff>100693</xdr:rowOff>
    </xdr:to>
    <xdr:cxnSp macro="">
      <xdr:nvCxnSpPr>
        <xdr:cNvPr id="267" name="直線コネクタ 266"/>
        <xdr:cNvCxnSpPr/>
      </xdr:nvCxnSpPr>
      <xdr:spPr>
        <a:xfrm>
          <a:off x="13512800" y="1464636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159294</xdr:rowOff>
    </xdr:from>
    <xdr:to>
      <xdr:col>21</xdr:col>
      <xdr:colOff>50800</xdr:colOff>
      <xdr:row>85</xdr:row>
      <xdr:rowOff>89444</xdr:rowOff>
    </xdr:to>
    <xdr:sp macro="" textlink="">
      <xdr:nvSpPr>
        <xdr:cNvPr id="268" name="フローチャート : 判断 267"/>
        <xdr:cNvSpPr/>
      </xdr:nvSpPr>
      <xdr:spPr>
        <a:xfrm>
          <a:off x="14351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99621</xdr:rowOff>
    </xdr:from>
    <xdr:ext cx="762000" cy="259045"/>
    <xdr:sp macro="" textlink="">
      <xdr:nvSpPr>
        <xdr:cNvPr id="269" name="テキスト ボックス 268"/>
        <xdr:cNvSpPr txBox="1"/>
      </xdr:nvSpPr>
      <xdr:spPr>
        <a:xfrm>
          <a:off x="14020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145506</xdr:rowOff>
    </xdr:from>
    <xdr:to>
      <xdr:col>19</xdr:col>
      <xdr:colOff>533400</xdr:colOff>
      <xdr:row>85</xdr:row>
      <xdr:rowOff>75656</xdr:rowOff>
    </xdr:to>
    <xdr:sp macro="" textlink="">
      <xdr:nvSpPr>
        <xdr:cNvPr id="270" name="フローチャート : 判断 269"/>
        <xdr:cNvSpPr/>
      </xdr:nvSpPr>
      <xdr:spPr>
        <a:xfrm>
          <a:off x="13462000" y="145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85833</xdr:rowOff>
    </xdr:from>
    <xdr:ext cx="762000" cy="259045"/>
    <xdr:sp macro="" textlink="">
      <xdr:nvSpPr>
        <xdr:cNvPr id="271" name="テキスト ボックス 270"/>
        <xdr:cNvSpPr txBox="1"/>
      </xdr:nvSpPr>
      <xdr:spPr>
        <a:xfrm>
          <a:off x="13131800" y="1431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7" name="円/楕円 276"/>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8"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80192</xdr:rowOff>
    </xdr:from>
    <xdr:to>
      <xdr:col>23</xdr:col>
      <xdr:colOff>457200</xdr:colOff>
      <xdr:row>89</xdr:row>
      <xdr:rowOff>10342</xdr:rowOff>
    </xdr:to>
    <xdr:sp macro="" textlink="">
      <xdr:nvSpPr>
        <xdr:cNvPr id="279" name="円/楕円 278"/>
        <xdr:cNvSpPr/>
      </xdr:nvSpPr>
      <xdr:spPr>
        <a:xfrm>
          <a:off x="16129000" y="15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20519</xdr:rowOff>
    </xdr:from>
    <xdr:ext cx="736600" cy="259045"/>
    <xdr:sp macro="" textlink="">
      <xdr:nvSpPr>
        <xdr:cNvPr id="280" name="テキスト ボックス 279"/>
        <xdr:cNvSpPr txBox="1"/>
      </xdr:nvSpPr>
      <xdr:spPr>
        <a:xfrm>
          <a:off x="15798800" y="1493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52614</xdr:rowOff>
    </xdr:from>
    <xdr:to>
      <xdr:col>22</xdr:col>
      <xdr:colOff>254000</xdr:colOff>
      <xdr:row>88</xdr:row>
      <xdr:rowOff>154214</xdr:rowOff>
    </xdr:to>
    <xdr:sp macro="" textlink="">
      <xdr:nvSpPr>
        <xdr:cNvPr id="281" name="円/楕円 280"/>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82" name="テキスト ボックス 281"/>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49893</xdr:rowOff>
    </xdr:from>
    <xdr:to>
      <xdr:col>21</xdr:col>
      <xdr:colOff>50800</xdr:colOff>
      <xdr:row>85</xdr:row>
      <xdr:rowOff>151493</xdr:rowOff>
    </xdr:to>
    <xdr:sp macro="" textlink="">
      <xdr:nvSpPr>
        <xdr:cNvPr id="283" name="円/楕円 282"/>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136270</xdr:rowOff>
    </xdr:from>
    <xdr:ext cx="762000" cy="259045"/>
    <xdr:sp macro="" textlink="">
      <xdr:nvSpPr>
        <xdr:cNvPr id="284" name="テキスト ボックス 283"/>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22316</xdr:rowOff>
    </xdr:from>
    <xdr:to>
      <xdr:col>19</xdr:col>
      <xdr:colOff>533400</xdr:colOff>
      <xdr:row>85</xdr:row>
      <xdr:rowOff>123916</xdr:rowOff>
    </xdr:to>
    <xdr:sp macro="" textlink="">
      <xdr:nvSpPr>
        <xdr:cNvPr id="285" name="円/楕円 284"/>
        <xdr:cNvSpPr/>
      </xdr:nvSpPr>
      <xdr:spPr>
        <a:xfrm>
          <a:off x="13462000" y="145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108693</xdr:rowOff>
    </xdr:from>
    <xdr:ext cx="762000" cy="259045"/>
    <xdr:sp macro="" textlink="">
      <xdr:nvSpPr>
        <xdr:cNvPr id="286" name="テキスト ボックス 285"/>
        <xdr:cNvSpPr txBox="1"/>
      </xdr:nvSpPr>
      <xdr:spPr>
        <a:xfrm>
          <a:off x="13131800" y="1468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類似団体内平均値と比べ０．９７人上回っているものの、県内平均を０．４人下回っている。平成１７年４月１日から進めてきた集中改革プランにおける</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５年間での４．７％以上の職員数減</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は達成し、減員が進んでいるが、今後も、組織機構の見直しや民間活力の取り組み等により、効率化を図り、市民福祉の低下を招くことがないよう適正な職員数の確保を目指す。</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122101</xdr:rowOff>
    </xdr:from>
    <xdr:to>
      <xdr:col>24</xdr:col>
      <xdr:colOff>558800</xdr:colOff>
      <xdr:row>64</xdr:row>
      <xdr:rowOff>128996</xdr:rowOff>
    </xdr:to>
    <xdr:cxnSp macro="">
      <xdr:nvCxnSpPr>
        <xdr:cNvPr id="323" name="直線コネクタ 322"/>
        <xdr:cNvCxnSpPr/>
      </xdr:nvCxnSpPr>
      <xdr:spPr>
        <a:xfrm flipV="1">
          <a:off x="16179800" y="11094901"/>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96355</xdr:rowOff>
    </xdr:from>
    <xdr:ext cx="762000" cy="259045"/>
    <xdr:sp macro="" textlink="">
      <xdr:nvSpPr>
        <xdr:cNvPr id="324" name="定員管理の状況平均値テキスト"/>
        <xdr:cNvSpPr txBox="1"/>
      </xdr:nvSpPr>
      <xdr:spPr>
        <a:xfrm>
          <a:off x="17106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125549</xdr:rowOff>
    </xdr:from>
    <xdr:to>
      <xdr:col>23</xdr:col>
      <xdr:colOff>406400</xdr:colOff>
      <xdr:row>64</xdr:row>
      <xdr:rowOff>128996</xdr:rowOff>
    </xdr:to>
    <xdr:cxnSp macro="">
      <xdr:nvCxnSpPr>
        <xdr:cNvPr id="326" name="直線コネクタ 325"/>
        <xdr:cNvCxnSpPr/>
      </xdr:nvCxnSpPr>
      <xdr:spPr>
        <a:xfrm>
          <a:off x="15290800" y="1109834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8" name="テキスト ボックス 327"/>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108313</xdr:rowOff>
    </xdr:from>
    <xdr:to>
      <xdr:col>22</xdr:col>
      <xdr:colOff>203200</xdr:colOff>
      <xdr:row>64</xdr:row>
      <xdr:rowOff>125549</xdr:rowOff>
    </xdr:to>
    <xdr:cxnSp macro="">
      <xdr:nvCxnSpPr>
        <xdr:cNvPr id="329" name="直線コネクタ 328"/>
        <xdr:cNvCxnSpPr/>
      </xdr:nvCxnSpPr>
      <xdr:spPr>
        <a:xfrm>
          <a:off x="14401800" y="1108111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106334</xdr:rowOff>
    </xdr:from>
    <xdr:ext cx="762000" cy="259045"/>
    <xdr:sp macro="" textlink="">
      <xdr:nvSpPr>
        <xdr:cNvPr id="331" name="テキスト ボックス 330"/>
        <xdr:cNvSpPr txBox="1"/>
      </xdr:nvSpPr>
      <xdr:spPr>
        <a:xfrm>
          <a:off x="14909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108313</xdr:rowOff>
    </xdr:from>
    <xdr:to>
      <xdr:col>21</xdr:col>
      <xdr:colOff>0</xdr:colOff>
      <xdr:row>64</xdr:row>
      <xdr:rowOff>146231</xdr:rowOff>
    </xdr:to>
    <xdr:cxnSp macro="">
      <xdr:nvCxnSpPr>
        <xdr:cNvPr id="332" name="直線コネクタ 331"/>
        <xdr:cNvCxnSpPr/>
      </xdr:nvCxnSpPr>
      <xdr:spPr>
        <a:xfrm flipV="1">
          <a:off x="13512800" y="11081113"/>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66</xdr:row>
      <xdr:rowOff>97246</xdr:rowOff>
    </xdr:from>
    <xdr:to>
      <xdr:col>21</xdr:col>
      <xdr:colOff>50800</xdr:colOff>
      <xdr:row>67</xdr:row>
      <xdr:rowOff>27396</xdr:rowOff>
    </xdr:to>
    <xdr:sp macro="" textlink="">
      <xdr:nvSpPr>
        <xdr:cNvPr id="333" name="フローチャート : 判断 332"/>
        <xdr:cNvSpPr/>
      </xdr:nvSpPr>
      <xdr:spPr>
        <a:xfrm>
          <a:off x="14351000" y="114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12173</xdr:rowOff>
    </xdr:from>
    <xdr:ext cx="762000" cy="259045"/>
    <xdr:sp macro="" textlink="">
      <xdr:nvSpPr>
        <xdr:cNvPr id="334" name="テキスト ボックス 333"/>
        <xdr:cNvSpPr txBox="1"/>
      </xdr:nvSpPr>
      <xdr:spPr>
        <a:xfrm>
          <a:off x="14020800" y="1149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19</xdr:col>
      <xdr:colOff>431800</xdr:colOff>
      <xdr:row>66</xdr:row>
      <xdr:rowOff>21409</xdr:rowOff>
    </xdr:from>
    <xdr:to>
      <xdr:col>19</xdr:col>
      <xdr:colOff>533400</xdr:colOff>
      <xdr:row>66</xdr:row>
      <xdr:rowOff>123009</xdr:rowOff>
    </xdr:to>
    <xdr:sp macro="" textlink="">
      <xdr:nvSpPr>
        <xdr:cNvPr id="335" name="フローチャート : 判断 334"/>
        <xdr:cNvSpPr/>
      </xdr:nvSpPr>
      <xdr:spPr>
        <a:xfrm>
          <a:off x="13462000" y="1133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107786</xdr:rowOff>
    </xdr:from>
    <xdr:ext cx="762000" cy="259045"/>
    <xdr:sp macro="" textlink="">
      <xdr:nvSpPr>
        <xdr:cNvPr id="336" name="テキスト ボックス 335"/>
        <xdr:cNvSpPr txBox="1"/>
      </xdr:nvSpPr>
      <xdr:spPr>
        <a:xfrm>
          <a:off x="13131800" y="1142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71301</xdr:rowOff>
    </xdr:from>
    <xdr:to>
      <xdr:col>24</xdr:col>
      <xdr:colOff>609600</xdr:colOff>
      <xdr:row>65</xdr:row>
      <xdr:rowOff>1451</xdr:rowOff>
    </xdr:to>
    <xdr:sp macro="" textlink="">
      <xdr:nvSpPr>
        <xdr:cNvPr id="342" name="円/楕円 341"/>
        <xdr:cNvSpPr/>
      </xdr:nvSpPr>
      <xdr:spPr>
        <a:xfrm>
          <a:off x="169672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43378</xdr:rowOff>
    </xdr:from>
    <xdr:ext cx="762000" cy="259045"/>
    <xdr:sp macro="" textlink="">
      <xdr:nvSpPr>
        <xdr:cNvPr id="343" name="定員管理の状況該当値テキスト"/>
        <xdr:cNvSpPr txBox="1"/>
      </xdr:nvSpPr>
      <xdr:spPr>
        <a:xfrm>
          <a:off x="17106900" y="1101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78196</xdr:rowOff>
    </xdr:from>
    <xdr:to>
      <xdr:col>23</xdr:col>
      <xdr:colOff>457200</xdr:colOff>
      <xdr:row>65</xdr:row>
      <xdr:rowOff>8346</xdr:rowOff>
    </xdr:to>
    <xdr:sp macro="" textlink="">
      <xdr:nvSpPr>
        <xdr:cNvPr id="344" name="円/楕円 343"/>
        <xdr:cNvSpPr/>
      </xdr:nvSpPr>
      <xdr:spPr>
        <a:xfrm>
          <a:off x="16129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164573</xdr:rowOff>
    </xdr:from>
    <xdr:ext cx="736600" cy="259045"/>
    <xdr:sp macro="" textlink="">
      <xdr:nvSpPr>
        <xdr:cNvPr id="345" name="テキスト ボックス 344"/>
        <xdr:cNvSpPr txBox="1"/>
      </xdr:nvSpPr>
      <xdr:spPr>
        <a:xfrm>
          <a:off x="15798800" y="11137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74749</xdr:rowOff>
    </xdr:from>
    <xdr:to>
      <xdr:col>22</xdr:col>
      <xdr:colOff>254000</xdr:colOff>
      <xdr:row>65</xdr:row>
      <xdr:rowOff>4899</xdr:rowOff>
    </xdr:to>
    <xdr:sp macro="" textlink="">
      <xdr:nvSpPr>
        <xdr:cNvPr id="346" name="円/楕円 345"/>
        <xdr:cNvSpPr/>
      </xdr:nvSpPr>
      <xdr:spPr>
        <a:xfrm>
          <a:off x="15240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161126</xdr:rowOff>
    </xdr:from>
    <xdr:ext cx="762000" cy="259045"/>
    <xdr:sp macro="" textlink="">
      <xdr:nvSpPr>
        <xdr:cNvPr id="347" name="テキスト ボックス 346"/>
        <xdr:cNvSpPr txBox="1"/>
      </xdr:nvSpPr>
      <xdr:spPr>
        <a:xfrm>
          <a:off x="14909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57513</xdr:rowOff>
    </xdr:from>
    <xdr:to>
      <xdr:col>21</xdr:col>
      <xdr:colOff>50800</xdr:colOff>
      <xdr:row>64</xdr:row>
      <xdr:rowOff>159113</xdr:rowOff>
    </xdr:to>
    <xdr:sp macro="" textlink="">
      <xdr:nvSpPr>
        <xdr:cNvPr id="348" name="円/楕円 347"/>
        <xdr:cNvSpPr/>
      </xdr:nvSpPr>
      <xdr:spPr>
        <a:xfrm>
          <a:off x="14351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169290</xdr:rowOff>
    </xdr:from>
    <xdr:ext cx="762000" cy="259045"/>
    <xdr:sp macro="" textlink="">
      <xdr:nvSpPr>
        <xdr:cNvPr id="349" name="テキスト ボックス 348"/>
        <xdr:cNvSpPr txBox="1"/>
      </xdr:nvSpPr>
      <xdr:spPr>
        <a:xfrm>
          <a:off x="14020800" y="107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95431</xdr:rowOff>
    </xdr:from>
    <xdr:to>
      <xdr:col>19</xdr:col>
      <xdr:colOff>533400</xdr:colOff>
      <xdr:row>65</xdr:row>
      <xdr:rowOff>25581</xdr:rowOff>
    </xdr:to>
    <xdr:sp macro="" textlink="">
      <xdr:nvSpPr>
        <xdr:cNvPr id="350" name="円/楕円 349"/>
        <xdr:cNvSpPr/>
      </xdr:nvSpPr>
      <xdr:spPr>
        <a:xfrm>
          <a:off x="13462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35758</xdr:rowOff>
    </xdr:from>
    <xdr:ext cx="762000" cy="259045"/>
    <xdr:sp macro="" textlink="">
      <xdr:nvSpPr>
        <xdr:cNvPr id="351" name="テキスト ボックス 350"/>
        <xdr:cNvSpPr txBox="1"/>
      </xdr:nvSpPr>
      <xdr:spPr>
        <a:xfrm>
          <a:off x="13131800" y="108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a:t>
          </a:r>
          <a:r>
            <a:rPr kumimoji="1" lang="en-US" altLang="ja-JP" sz="1300">
              <a:latin typeface="ＭＳ Ｐゴシック"/>
            </a:rPr>
            <a:t>6.4</a:t>
          </a:r>
          <a:r>
            <a:rPr kumimoji="1" lang="ja-JP" altLang="en-US" sz="1300">
              <a:latin typeface="ＭＳ Ｐゴシック"/>
            </a:rPr>
            <a:t>ポイント下回った。この要因としては、従前より計画的に行ってきた繰上償還の効果や、起債の借入にあたって交付税措置の高い</a:t>
          </a:r>
          <a:r>
            <a:rPr kumimoji="1" lang="en-US" altLang="ja-JP" sz="1300">
              <a:latin typeface="ＭＳ Ｐゴシック"/>
            </a:rPr>
            <a:t>『</a:t>
          </a:r>
          <a:r>
            <a:rPr kumimoji="1" lang="ja-JP" altLang="en-US" sz="1300">
              <a:latin typeface="ＭＳ Ｐゴシック"/>
            </a:rPr>
            <a:t>有利な起債</a:t>
          </a:r>
          <a:r>
            <a:rPr kumimoji="1" lang="en-US" altLang="ja-JP" sz="1300">
              <a:latin typeface="ＭＳ Ｐゴシック"/>
            </a:rPr>
            <a:t>』</a:t>
          </a:r>
          <a:r>
            <a:rPr kumimoji="1" lang="ja-JP" altLang="en-US" sz="1300">
              <a:latin typeface="ＭＳ Ｐゴシック"/>
            </a:rPr>
            <a:t>を選択してきたことなどが挙げられる。平成</a:t>
          </a:r>
          <a:r>
            <a:rPr kumimoji="1" lang="en-US" altLang="ja-JP" sz="1300">
              <a:latin typeface="ＭＳ Ｐゴシック"/>
            </a:rPr>
            <a:t>25</a:t>
          </a:r>
          <a:r>
            <a:rPr kumimoji="1" lang="ja-JP" altLang="en-US" sz="1300">
              <a:latin typeface="ＭＳ Ｐゴシック"/>
            </a:rPr>
            <a:t>年度においては、</a:t>
          </a:r>
          <a:r>
            <a:rPr kumimoji="1" lang="en-US" altLang="ja-JP" sz="1300">
              <a:latin typeface="ＭＳ Ｐゴシック"/>
            </a:rPr>
            <a:t>957</a:t>
          </a:r>
          <a:r>
            <a:rPr kumimoji="1" lang="ja-JP" altLang="en-US" sz="1300">
              <a:latin typeface="ＭＳ Ｐゴシック"/>
            </a:rPr>
            <a:t>百万円の繰上償還を実施しており、今後も将来負担の軽減を図るため、繰上償還を計画的に実施するとともに、市民要望を的確に把握した事業の厳選を図り、健全財政の堅持に努める。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161290</xdr:rowOff>
    </xdr:from>
    <xdr:to>
      <xdr:col>24</xdr:col>
      <xdr:colOff>558800</xdr:colOff>
      <xdr:row>37</xdr:row>
      <xdr:rowOff>62230</xdr:rowOff>
    </xdr:to>
    <xdr:cxnSp macro="">
      <xdr:nvCxnSpPr>
        <xdr:cNvPr id="383" name="直線コネクタ 382"/>
        <xdr:cNvCxnSpPr/>
      </xdr:nvCxnSpPr>
      <xdr:spPr>
        <a:xfrm flipV="1">
          <a:off x="16179800" y="63334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48531</xdr:rowOff>
    </xdr:from>
    <xdr:ext cx="762000" cy="259045"/>
    <xdr:sp macro="" textlink="">
      <xdr:nvSpPr>
        <xdr:cNvPr id="384" name="公債費負担の状況平均値テキスト"/>
        <xdr:cNvSpPr txBox="1"/>
      </xdr:nvSpPr>
      <xdr:spPr>
        <a:xfrm>
          <a:off x="17106900" y="656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62230</xdr:rowOff>
    </xdr:from>
    <xdr:to>
      <xdr:col>23</xdr:col>
      <xdr:colOff>406400</xdr:colOff>
      <xdr:row>37</xdr:row>
      <xdr:rowOff>120142</xdr:rowOff>
    </xdr:to>
    <xdr:cxnSp macro="">
      <xdr:nvCxnSpPr>
        <xdr:cNvPr id="386" name="直線コネクタ 385"/>
        <xdr:cNvCxnSpPr/>
      </xdr:nvCxnSpPr>
      <xdr:spPr>
        <a:xfrm flipV="1">
          <a:off x="15290800" y="64058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20337</xdr:rowOff>
    </xdr:from>
    <xdr:ext cx="736600" cy="259045"/>
    <xdr:sp macro="" textlink="">
      <xdr:nvSpPr>
        <xdr:cNvPr id="388" name="テキスト ボックス 387"/>
        <xdr:cNvSpPr txBox="1"/>
      </xdr:nvSpPr>
      <xdr:spPr>
        <a:xfrm>
          <a:off x="15798800" y="670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120142</xdr:rowOff>
    </xdr:from>
    <xdr:to>
      <xdr:col>22</xdr:col>
      <xdr:colOff>203200</xdr:colOff>
      <xdr:row>38</xdr:row>
      <xdr:rowOff>21082</xdr:rowOff>
    </xdr:to>
    <xdr:cxnSp macro="">
      <xdr:nvCxnSpPr>
        <xdr:cNvPr id="389" name="直線コネクタ 388"/>
        <xdr:cNvCxnSpPr/>
      </xdr:nvCxnSpPr>
      <xdr:spPr>
        <a:xfrm flipV="1">
          <a:off x="14401800" y="646379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391" name="テキスト ボックス 390"/>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21082</xdr:rowOff>
    </xdr:from>
    <xdr:to>
      <xdr:col>21</xdr:col>
      <xdr:colOff>0</xdr:colOff>
      <xdr:row>38</xdr:row>
      <xdr:rowOff>69342</xdr:rowOff>
    </xdr:to>
    <xdr:cxnSp macro="">
      <xdr:nvCxnSpPr>
        <xdr:cNvPr id="392" name="直線コネクタ 391"/>
        <xdr:cNvCxnSpPr/>
      </xdr:nvCxnSpPr>
      <xdr:spPr>
        <a:xfrm flipV="1">
          <a:off x="13512800" y="65361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146304</xdr:rowOff>
    </xdr:from>
    <xdr:to>
      <xdr:col>21</xdr:col>
      <xdr:colOff>50800</xdr:colOff>
      <xdr:row>40</xdr:row>
      <xdr:rowOff>76454</xdr:rowOff>
    </xdr:to>
    <xdr:sp macro="" textlink="">
      <xdr:nvSpPr>
        <xdr:cNvPr id="393" name="フローチャート : 判断 392"/>
        <xdr:cNvSpPr/>
      </xdr:nvSpPr>
      <xdr:spPr>
        <a:xfrm>
          <a:off x="14351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61231</xdr:rowOff>
    </xdr:from>
    <xdr:ext cx="762000" cy="259045"/>
    <xdr:sp macro="" textlink="">
      <xdr:nvSpPr>
        <xdr:cNvPr id="394" name="テキスト ボックス 393"/>
        <xdr:cNvSpPr txBox="1"/>
      </xdr:nvSpPr>
      <xdr:spPr>
        <a:xfrm>
          <a:off x="14020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170434</xdr:rowOff>
    </xdr:from>
    <xdr:to>
      <xdr:col>19</xdr:col>
      <xdr:colOff>533400</xdr:colOff>
      <xdr:row>40</xdr:row>
      <xdr:rowOff>100584</xdr:rowOff>
    </xdr:to>
    <xdr:sp macro="" textlink="">
      <xdr:nvSpPr>
        <xdr:cNvPr id="395" name="フローチャート : 判断 394"/>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85361</xdr:rowOff>
    </xdr:from>
    <xdr:ext cx="762000" cy="259045"/>
    <xdr:sp macro="" textlink="">
      <xdr:nvSpPr>
        <xdr:cNvPr id="396" name="テキスト ボックス 395"/>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110490</xdr:rowOff>
    </xdr:from>
    <xdr:to>
      <xdr:col>24</xdr:col>
      <xdr:colOff>609600</xdr:colOff>
      <xdr:row>37</xdr:row>
      <xdr:rowOff>40640</xdr:rowOff>
    </xdr:to>
    <xdr:sp macro="" textlink="">
      <xdr:nvSpPr>
        <xdr:cNvPr id="402" name="円/楕円 401"/>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127017</xdr:rowOff>
    </xdr:from>
    <xdr:ext cx="762000" cy="259045"/>
    <xdr:sp macro="" textlink="">
      <xdr:nvSpPr>
        <xdr:cNvPr id="403" name="公債費負担の状況該当値テキスト"/>
        <xdr:cNvSpPr txBox="1"/>
      </xdr:nvSpPr>
      <xdr:spPr>
        <a:xfrm>
          <a:off x="17106900" y="612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11430</xdr:rowOff>
    </xdr:from>
    <xdr:to>
      <xdr:col>23</xdr:col>
      <xdr:colOff>457200</xdr:colOff>
      <xdr:row>37</xdr:row>
      <xdr:rowOff>113030</xdr:rowOff>
    </xdr:to>
    <xdr:sp macro="" textlink="">
      <xdr:nvSpPr>
        <xdr:cNvPr id="404" name="円/楕円 403"/>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123207</xdr:rowOff>
    </xdr:from>
    <xdr:ext cx="736600" cy="259045"/>
    <xdr:sp macro="" textlink="">
      <xdr:nvSpPr>
        <xdr:cNvPr id="405" name="テキスト ボックス 404"/>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69342</xdr:rowOff>
    </xdr:from>
    <xdr:to>
      <xdr:col>22</xdr:col>
      <xdr:colOff>254000</xdr:colOff>
      <xdr:row>37</xdr:row>
      <xdr:rowOff>170942</xdr:rowOff>
    </xdr:to>
    <xdr:sp macro="" textlink="">
      <xdr:nvSpPr>
        <xdr:cNvPr id="406" name="円/楕円 405"/>
        <xdr:cNvSpPr/>
      </xdr:nvSpPr>
      <xdr:spPr>
        <a:xfrm>
          <a:off x="1524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9669</xdr:rowOff>
    </xdr:from>
    <xdr:ext cx="762000" cy="259045"/>
    <xdr:sp macro="" textlink="">
      <xdr:nvSpPr>
        <xdr:cNvPr id="407" name="テキスト ボックス 406"/>
        <xdr:cNvSpPr txBox="1"/>
      </xdr:nvSpPr>
      <xdr:spPr>
        <a:xfrm>
          <a:off x="14909800" y="61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141732</xdr:rowOff>
    </xdr:from>
    <xdr:to>
      <xdr:col>21</xdr:col>
      <xdr:colOff>50800</xdr:colOff>
      <xdr:row>38</xdr:row>
      <xdr:rowOff>71882</xdr:rowOff>
    </xdr:to>
    <xdr:sp macro="" textlink="">
      <xdr:nvSpPr>
        <xdr:cNvPr id="408" name="円/楕円 407"/>
        <xdr:cNvSpPr/>
      </xdr:nvSpPr>
      <xdr:spPr>
        <a:xfrm>
          <a:off x="14351000" y="64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82059</xdr:rowOff>
    </xdr:from>
    <xdr:ext cx="762000" cy="259045"/>
    <xdr:sp macro="" textlink="">
      <xdr:nvSpPr>
        <xdr:cNvPr id="409" name="テキスト ボックス 408"/>
        <xdr:cNvSpPr txBox="1"/>
      </xdr:nvSpPr>
      <xdr:spPr>
        <a:xfrm>
          <a:off x="14020800" y="625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18542</xdr:rowOff>
    </xdr:from>
    <xdr:to>
      <xdr:col>19</xdr:col>
      <xdr:colOff>533400</xdr:colOff>
      <xdr:row>38</xdr:row>
      <xdr:rowOff>120142</xdr:rowOff>
    </xdr:to>
    <xdr:sp macro="" textlink="">
      <xdr:nvSpPr>
        <xdr:cNvPr id="410" name="円/楕円 409"/>
        <xdr:cNvSpPr/>
      </xdr:nvSpPr>
      <xdr:spPr>
        <a:xfrm>
          <a:off x="134620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130319</xdr:rowOff>
    </xdr:from>
    <xdr:ext cx="762000" cy="259045"/>
    <xdr:sp macro="" textlink="">
      <xdr:nvSpPr>
        <xdr:cNvPr id="411" name="テキスト ボックス 410"/>
        <xdr:cNvSpPr txBox="1"/>
      </xdr:nvSpPr>
      <xdr:spPr>
        <a:xfrm>
          <a:off x="13131800" y="630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充当可能財源が将来負担額を上回ったため、平成</a:t>
          </a:r>
          <a:r>
            <a:rPr kumimoji="1" lang="en-US" altLang="ja-JP" sz="1300">
              <a:latin typeface="ＭＳ Ｐゴシック"/>
            </a:rPr>
            <a:t>24</a:t>
          </a:r>
          <a:r>
            <a:rPr kumimoji="1" lang="ja-JP" altLang="en-US" sz="1300">
              <a:latin typeface="ＭＳ Ｐゴシック"/>
            </a:rPr>
            <a:t>年度に引き続き”数値なし”となった。これは主に、地方債現在高は増加しているものの、交付税算入率の高い</a:t>
          </a:r>
          <a:r>
            <a:rPr kumimoji="1" lang="en-US" altLang="ja-JP" sz="1300">
              <a:latin typeface="ＭＳ Ｐゴシック"/>
            </a:rPr>
            <a:t>『</a:t>
          </a:r>
          <a:r>
            <a:rPr kumimoji="1" lang="ja-JP" altLang="en-US" sz="1300">
              <a:latin typeface="ＭＳ Ｐゴシック"/>
            </a:rPr>
            <a:t>有利な起債</a:t>
          </a:r>
          <a:r>
            <a:rPr kumimoji="1" lang="en-US" altLang="ja-JP" sz="1300">
              <a:latin typeface="ＭＳ Ｐゴシック"/>
            </a:rPr>
            <a:t>』</a:t>
          </a:r>
          <a:r>
            <a:rPr kumimoji="1" lang="ja-JP" altLang="en-US" sz="1300">
              <a:latin typeface="ＭＳ Ｐゴシック"/>
            </a:rPr>
            <a:t>に特化していることから、基準財政需要額算入見込額が増加し、将来負担を緩和していることや、充当可能な基金残高が増えたことが要因であると考えられる。次世代に過度な負担を残すことがないよう、今後も健全財政の堅持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153535</xdr:rowOff>
    </xdr:from>
    <xdr:ext cx="762000" cy="259045"/>
    <xdr:sp macro="" textlink="">
      <xdr:nvSpPr>
        <xdr:cNvPr id="443" name="将来負担の状況平均値テキスト"/>
        <xdr:cNvSpPr txBox="1"/>
      </xdr:nvSpPr>
      <xdr:spPr>
        <a:xfrm>
          <a:off x="17106900" y="2553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4" name="フローチャート : 判断 443"/>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5" name="フローチャート : 判断 444"/>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6" name="テキスト ボックス 445"/>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96393</xdr:rowOff>
    </xdr:from>
    <xdr:to>
      <xdr:col>22</xdr:col>
      <xdr:colOff>254000</xdr:colOff>
      <xdr:row>16</xdr:row>
      <xdr:rowOff>26543</xdr:rowOff>
    </xdr:to>
    <xdr:sp macro="" textlink="">
      <xdr:nvSpPr>
        <xdr:cNvPr id="447" name="フローチャート : 判断 446"/>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48" name="テキスト ボックス 447"/>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51867</xdr:rowOff>
    </xdr:from>
    <xdr:to>
      <xdr:col>21</xdr:col>
      <xdr:colOff>50800</xdr:colOff>
      <xdr:row>16</xdr:row>
      <xdr:rowOff>153467</xdr:rowOff>
    </xdr:to>
    <xdr:sp macro="" textlink="">
      <xdr:nvSpPr>
        <xdr:cNvPr id="449" name="フローチャート : 判断 448"/>
        <xdr:cNvSpPr/>
      </xdr:nvSpPr>
      <xdr:spPr>
        <a:xfrm>
          <a:off x="14351000" y="27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163644</xdr:rowOff>
    </xdr:from>
    <xdr:ext cx="762000" cy="259045"/>
    <xdr:sp macro="" textlink="">
      <xdr:nvSpPr>
        <xdr:cNvPr id="450" name="テキスト ボックス 449"/>
        <xdr:cNvSpPr txBox="1"/>
      </xdr:nvSpPr>
      <xdr:spPr>
        <a:xfrm>
          <a:off x="14020800" y="25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84201</xdr:rowOff>
    </xdr:from>
    <xdr:to>
      <xdr:col>19</xdr:col>
      <xdr:colOff>533400</xdr:colOff>
      <xdr:row>17</xdr:row>
      <xdr:rowOff>14351</xdr:rowOff>
    </xdr:to>
    <xdr:sp macro="" textlink="">
      <xdr:nvSpPr>
        <xdr:cNvPr id="451" name="フローチャート : 判断 450"/>
        <xdr:cNvSpPr/>
      </xdr:nvSpPr>
      <xdr:spPr>
        <a:xfrm>
          <a:off x="13462000" y="282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24528</xdr:rowOff>
    </xdr:from>
    <xdr:ext cx="762000" cy="259045"/>
    <xdr:sp macro="" textlink="">
      <xdr:nvSpPr>
        <xdr:cNvPr id="452" name="テキスト ボックス 451"/>
        <xdr:cNvSpPr txBox="1"/>
      </xdr:nvSpPr>
      <xdr:spPr>
        <a:xfrm>
          <a:off x="13131800" y="259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100,166
99,162
423.99
48,123,555
46,717,183
1,018,918
27,368,621
45,823,239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類似団体内平均と比較して、人件費に係る経常収支比率は</a:t>
          </a:r>
          <a:r>
            <a:rPr kumimoji="1" lang="en-US" altLang="ja-JP" sz="1300">
              <a:latin typeface="ＭＳ Ｐゴシック"/>
            </a:rPr>
            <a:t>3.6</a:t>
          </a:r>
          <a:r>
            <a:rPr kumimoji="1" lang="ja-JP" altLang="en-US" sz="1300">
              <a:latin typeface="ＭＳ Ｐゴシック"/>
            </a:rPr>
            <a:t>ポイント下回っている。前年度と比較して</a:t>
          </a:r>
          <a:r>
            <a:rPr kumimoji="1" lang="en-US" altLang="ja-JP" sz="1300">
              <a:latin typeface="ＭＳ Ｐゴシック"/>
            </a:rPr>
            <a:t>0.8</a:t>
          </a:r>
          <a:r>
            <a:rPr kumimoji="1" lang="ja-JP" altLang="en-US" sz="1300">
              <a:latin typeface="ＭＳ Ｐゴシック"/>
            </a:rPr>
            <a:t>ポイント下回ったのは主に一般職給料や職員退職手当の減によるものだが、引き続き行政改革における事務事業の見直しの中で、指定管理者制度の積極的導入等の取り組みにより、総人件費の削減に努める。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54610</xdr:rowOff>
    </xdr:from>
    <xdr:to>
      <xdr:col>7</xdr:col>
      <xdr:colOff>15875</xdr:colOff>
      <xdr:row>35</xdr:row>
      <xdr:rowOff>115570</xdr:rowOff>
    </xdr:to>
    <xdr:cxnSp macro="">
      <xdr:nvCxnSpPr>
        <xdr:cNvPr id="65" name="直線コネクタ 64"/>
        <xdr:cNvCxnSpPr/>
      </xdr:nvCxnSpPr>
      <xdr:spPr>
        <a:xfrm flipV="1">
          <a:off x="3987800" y="60553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6"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35</xdr:row>
      <xdr:rowOff>146050</xdr:rowOff>
    </xdr:to>
    <xdr:cxnSp macro="">
      <xdr:nvCxnSpPr>
        <xdr:cNvPr id="68" name="直線コネクタ 67"/>
        <xdr:cNvCxnSpPr/>
      </xdr:nvCxnSpPr>
      <xdr:spPr>
        <a:xfrm flipV="1">
          <a:off x="3098800" y="611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70" name="テキスト ボックス 69"/>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36</xdr:row>
      <xdr:rowOff>35560</xdr:rowOff>
    </xdr:to>
    <xdr:cxnSp macro="">
      <xdr:nvCxnSpPr>
        <xdr:cNvPr id="71" name="直線コネクタ 70"/>
        <xdr:cNvCxnSpPr/>
      </xdr:nvCxnSpPr>
      <xdr:spPr>
        <a:xfrm flipV="1">
          <a:off x="2209800" y="6146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3" name="テキスト ボックス 72"/>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36</xdr:row>
      <xdr:rowOff>81280</xdr:rowOff>
    </xdr:to>
    <xdr:cxnSp macro="">
      <xdr:nvCxnSpPr>
        <xdr:cNvPr id="74" name="直線コネクタ 73"/>
        <xdr:cNvCxnSpPr/>
      </xdr:nvCxnSpPr>
      <xdr:spPr>
        <a:xfrm flipV="1">
          <a:off x="1320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5" name="フローチャート : 判断 74"/>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6" name="テキスト ボックス 75"/>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72390</xdr:rowOff>
    </xdr:from>
    <xdr:to>
      <xdr:col>1</xdr:col>
      <xdr:colOff>676275</xdr:colOff>
      <xdr:row>38</xdr:row>
      <xdr:rowOff>2540</xdr:rowOff>
    </xdr:to>
    <xdr:sp macro="" textlink="">
      <xdr:nvSpPr>
        <xdr:cNvPr id="77" name="フローチャート : 判断 76"/>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158767</xdr:rowOff>
    </xdr:from>
    <xdr:ext cx="762000" cy="259045"/>
    <xdr:sp macro="" textlink="">
      <xdr:nvSpPr>
        <xdr:cNvPr id="78" name="テキスト ボックス 77"/>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3810</xdr:rowOff>
    </xdr:from>
    <xdr:to>
      <xdr:col>7</xdr:col>
      <xdr:colOff>66675</xdr:colOff>
      <xdr:row>35</xdr:row>
      <xdr:rowOff>105410</xdr:rowOff>
    </xdr:to>
    <xdr:sp macro="" textlink="">
      <xdr:nvSpPr>
        <xdr:cNvPr id="84" name="円/楕円 83"/>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20337</xdr:rowOff>
    </xdr:from>
    <xdr:ext cx="762000" cy="259045"/>
    <xdr:sp macro="" textlink="">
      <xdr:nvSpPr>
        <xdr:cNvPr id="85"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64770</xdr:rowOff>
    </xdr:from>
    <xdr:to>
      <xdr:col>5</xdr:col>
      <xdr:colOff>600075</xdr:colOff>
      <xdr:row>35</xdr:row>
      <xdr:rowOff>166370</xdr:rowOff>
    </xdr:to>
    <xdr:sp macro="" textlink="">
      <xdr:nvSpPr>
        <xdr:cNvPr id="86" name="円/楕円 85"/>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87" name="テキスト ボックス 86"/>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88" name="円/楕円 87"/>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89" name="テキスト ボックス 88"/>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90" name="円/楕円 89"/>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91" name="テキスト ボックス 90"/>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2" name="円/楕円 91"/>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3" name="テキスト ボックス 92"/>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物件費に係る経常収支比率は、前年と同じ数値、類似団体内平均値比較で</a:t>
          </a:r>
          <a:r>
            <a:rPr kumimoji="1" lang="en-US" altLang="ja-JP" sz="1300">
              <a:solidFill>
                <a:sysClr val="windowText" lastClr="000000"/>
              </a:solidFill>
              <a:latin typeface="ＭＳ Ｐゴシック"/>
            </a:rPr>
            <a:t>4.0</a:t>
          </a:r>
          <a:r>
            <a:rPr kumimoji="1" lang="ja-JP" altLang="en-US" sz="1300">
              <a:solidFill>
                <a:sysClr val="windowText" lastClr="000000"/>
              </a:solidFill>
              <a:latin typeface="ＭＳ Ｐゴシック"/>
            </a:rPr>
            <a:t>ポイント下回った。今後も引き続き、需用費等の経費削減の徹底化等による行政改革を推進する。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69850</xdr:rowOff>
    </xdr:from>
    <xdr:to>
      <xdr:col>24</xdr:col>
      <xdr:colOff>31750</xdr:colOff>
      <xdr:row>13</xdr:row>
      <xdr:rowOff>69850</xdr:rowOff>
    </xdr:to>
    <xdr:cxnSp macro="">
      <xdr:nvCxnSpPr>
        <xdr:cNvPr id="126" name="直線コネクタ 125"/>
        <xdr:cNvCxnSpPr/>
      </xdr:nvCxnSpPr>
      <xdr:spPr>
        <a:xfrm>
          <a:off x="15671800" y="229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13</xdr:row>
      <xdr:rowOff>92710</xdr:rowOff>
    </xdr:to>
    <xdr:cxnSp macro="">
      <xdr:nvCxnSpPr>
        <xdr:cNvPr id="129" name="直線コネクタ 128"/>
        <xdr:cNvCxnSpPr/>
      </xdr:nvCxnSpPr>
      <xdr:spPr>
        <a:xfrm flipV="1">
          <a:off x="14782800" y="229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142240</xdr:rowOff>
    </xdr:from>
    <xdr:to>
      <xdr:col>21</xdr:col>
      <xdr:colOff>361950</xdr:colOff>
      <xdr:row>13</xdr:row>
      <xdr:rowOff>92710</xdr:rowOff>
    </xdr:to>
    <xdr:cxnSp macro="">
      <xdr:nvCxnSpPr>
        <xdr:cNvPr id="132" name="直線コネクタ 131"/>
        <xdr:cNvCxnSpPr/>
      </xdr:nvCxnSpPr>
      <xdr:spPr>
        <a:xfrm>
          <a:off x="13893800" y="21996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134620</xdr:rowOff>
    </xdr:from>
    <xdr:to>
      <xdr:col>20</xdr:col>
      <xdr:colOff>158750</xdr:colOff>
      <xdr:row>12</xdr:row>
      <xdr:rowOff>142240</xdr:rowOff>
    </xdr:to>
    <xdr:cxnSp macro="">
      <xdr:nvCxnSpPr>
        <xdr:cNvPr id="135" name="直線コネクタ 134"/>
        <xdr:cNvCxnSpPr/>
      </xdr:nvCxnSpPr>
      <xdr:spPr>
        <a:xfrm>
          <a:off x="13004800" y="2192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87630</xdr:rowOff>
    </xdr:from>
    <xdr:to>
      <xdr:col>20</xdr:col>
      <xdr:colOff>209550</xdr:colOff>
      <xdr:row>14</xdr:row>
      <xdr:rowOff>17780</xdr:rowOff>
    </xdr:to>
    <xdr:sp macro="" textlink="">
      <xdr:nvSpPr>
        <xdr:cNvPr id="136" name="フローチャート : 判断 135"/>
        <xdr:cNvSpPr/>
      </xdr:nvSpPr>
      <xdr:spPr>
        <a:xfrm>
          <a:off x="13843000" y="231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2557</xdr:rowOff>
    </xdr:from>
    <xdr:ext cx="762000" cy="259045"/>
    <xdr:sp macro="" textlink="">
      <xdr:nvSpPr>
        <xdr:cNvPr id="137" name="テキスト ボックス 136"/>
        <xdr:cNvSpPr txBox="1"/>
      </xdr:nvSpPr>
      <xdr:spPr>
        <a:xfrm>
          <a:off x="13512800" y="240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8" name="フローチャート : 判断 137"/>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39" name="テキスト ボックス 138"/>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19050</xdr:rowOff>
    </xdr:from>
    <xdr:to>
      <xdr:col>24</xdr:col>
      <xdr:colOff>82550</xdr:colOff>
      <xdr:row>13</xdr:row>
      <xdr:rowOff>120650</xdr:rowOff>
    </xdr:to>
    <xdr:sp macro="" textlink="">
      <xdr:nvSpPr>
        <xdr:cNvPr id="145" name="円/楕円 144"/>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99077</xdr:rowOff>
    </xdr:from>
    <xdr:ext cx="762000" cy="259045"/>
    <xdr:sp macro="" textlink="">
      <xdr:nvSpPr>
        <xdr:cNvPr id="146" name="物件費該当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19050</xdr:rowOff>
    </xdr:from>
    <xdr:to>
      <xdr:col>22</xdr:col>
      <xdr:colOff>615950</xdr:colOff>
      <xdr:row>13</xdr:row>
      <xdr:rowOff>120650</xdr:rowOff>
    </xdr:to>
    <xdr:sp macro="" textlink="">
      <xdr:nvSpPr>
        <xdr:cNvPr id="147" name="円/楕円 146"/>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130827</xdr:rowOff>
    </xdr:from>
    <xdr:ext cx="736600" cy="259045"/>
    <xdr:sp macro="" textlink="">
      <xdr:nvSpPr>
        <xdr:cNvPr id="148" name="テキスト ボックス 147"/>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41910</xdr:rowOff>
    </xdr:from>
    <xdr:to>
      <xdr:col>21</xdr:col>
      <xdr:colOff>412750</xdr:colOff>
      <xdr:row>13</xdr:row>
      <xdr:rowOff>143510</xdr:rowOff>
    </xdr:to>
    <xdr:sp macro="" textlink="">
      <xdr:nvSpPr>
        <xdr:cNvPr id="149" name="円/楕円 148"/>
        <xdr:cNvSpPr/>
      </xdr:nvSpPr>
      <xdr:spPr>
        <a:xfrm>
          <a:off x="14732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153687</xdr:rowOff>
    </xdr:from>
    <xdr:ext cx="762000" cy="259045"/>
    <xdr:sp macro="" textlink="">
      <xdr:nvSpPr>
        <xdr:cNvPr id="150" name="テキスト ボックス 149"/>
        <xdr:cNvSpPr txBox="1"/>
      </xdr:nvSpPr>
      <xdr:spPr>
        <a:xfrm>
          <a:off x="14401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91440</xdr:rowOff>
    </xdr:from>
    <xdr:to>
      <xdr:col>20</xdr:col>
      <xdr:colOff>209550</xdr:colOff>
      <xdr:row>13</xdr:row>
      <xdr:rowOff>21590</xdr:rowOff>
    </xdr:to>
    <xdr:sp macro="" textlink="">
      <xdr:nvSpPr>
        <xdr:cNvPr id="151" name="円/楕円 150"/>
        <xdr:cNvSpPr/>
      </xdr:nvSpPr>
      <xdr:spPr>
        <a:xfrm>
          <a:off x="13843000" y="21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31767</xdr:rowOff>
    </xdr:from>
    <xdr:ext cx="762000" cy="259045"/>
    <xdr:sp macro="" textlink="">
      <xdr:nvSpPr>
        <xdr:cNvPr id="152" name="テキスト ボックス 151"/>
        <xdr:cNvSpPr txBox="1"/>
      </xdr:nvSpPr>
      <xdr:spPr>
        <a:xfrm>
          <a:off x="13512800" y="191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83820</xdr:rowOff>
    </xdr:from>
    <xdr:to>
      <xdr:col>19</xdr:col>
      <xdr:colOff>6350</xdr:colOff>
      <xdr:row>13</xdr:row>
      <xdr:rowOff>13970</xdr:rowOff>
    </xdr:to>
    <xdr:sp macro="" textlink="">
      <xdr:nvSpPr>
        <xdr:cNvPr id="153" name="円/楕円 152"/>
        <xdr:cNvSpPr/>
      </xdr:nvSpPr>
      <xdr:spPr>
        <a:xfrm>
          <a:off x="12954000" y="21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24147</xdr:rowOff>
    </xdr:from>
    <xdr:ext cx="762000" cy="259045"/>
    <xdr:sp macro="" textlink="">
      <xdr:nvSpPr>
        <xdr:cNvPr id="154" name="テキスト ボックス 153"/>
        <xdr:cNvSpPr txBox="1"/>
      </xdr:nvSpPr>
      <xdr:spPr>
        <a:xfrm>
          <a:off x="12623800" y="191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類似団体内平均値と比べて、扶助費に係る経常収支比率は</a:t>
          </a:r>
          <a:r>
            <a:rPr kumimoji="1" lang="en-US" altLang="ja-JP" sz="1300">
              <a:latin typeface="ＭＳ Ｐゴシック"/>
            </a:rPr>
            <a:t>4.1</a:t>
          </a:r>
          <a:r>
            <a:rPr kumimoji="1" lang="ja-JP" altLang="en-US" sz="1300">
              <a:latin typeface="ＭＳ Ｐゴシック"/>
            </a:rPr>
            <a:t>ポイント下回っており、類似団体内で最も低い数値となっているが、決算額は年々上昇傾向にある。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15422</xdr:rowOff>
    </xdr:from>
    <xdr:to>
      <xdr:col>7</xdr:col>
      <xdr:colOff>15875</xdr:colOff>
      <xdr:row>53</xdr:row>
      <xdr:rowOff>48078</xdr:rowOff>
    </xdr:to>
    <xdr:cxnSp macro="">
      <xdr:nvCxnSpPr>
        <xdr:cNvPr id="189" name="直線コネクタ 188"/>
        <xdr:cNvCxnSpPr/>
      </xdr:nvCxnSpPr>
      <xdr:spPr>
        <a:xfrm>
          <a:off x="3987800" y="9102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132443</xdr:rowOff>
    </xdr:from>
    <xdr:to>
      <xdr:col>5</xdr:col>
      <xdr:colOff>549275</xdr:colOff>
      <xdr:row>53</xdr:row>
      <xdr:rowOff>15422</xdr:rowOff>
    </xdr:to>
    <xdr:cxnSp macro="">
      <xdr:nvCxnSpPr>
        <xdr:cNvPr id="192" name="直線コネクタ 191"/>
        <xdr:cNvCxnSpPr/>
      </xdr:nvCxnSpPr>
      <xdr:spPr>
        <a:xfrm>
          <a:off x="3098800" y="9047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4" name="テキスト ボックス 193"/>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132443</xdr:rowOff>
    </xdr:from>
    <xdr:to>
      <xdr:col>4</xdr:col>
      <xdr:colOff>346075</xdr:colOff>
      <xdr:row>52</xdr:row>
      <xdr:rowOff>132443</xdr:rowOff>
    </xdr:to>
    <xdr:cxnSp macro="">
      <xdr:nvCxnSpPr>
        <xdr:cNvPr id="195" name="直線コネクタ 194"/>
        <xdr:cNvCxnSpPr/>
      </xdr:nvCxnSpPr>
      <xdr:spPr>
        <a:xfrm>
          <a:off x="2209800" y="9047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7" name="テキスト ボックス 196"/>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88900</xdr:rowOff>
    </xdr:from>
    <xdr:to>
      <xdr:col>3</xdr:col>
      <xdr:colOff>142875</xdr:colOff>
      <xdr:row>52</xdr:row>
      <xdr:rowOff>132443</xdr:rowOff>
    </xdr:to>
    <xdr:cxnSp macro="">
      <xdr:nvCxnSpPr>
        <xdr:cNvPr id="198" name="直線コネクタ 197"/>
        <xdr:cNvCxnSpPr/>
      </xdr:nvCxnSpPr>
      <xdr:spPr>
        <a:xfrm>
          <a:off x="1320800" y="9004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62593</xdr:rowOff>
    </xdr:from>
    <xdr:to>
      <xdr:col>3</xdr:col>
      <xdr:colOff>193675</xdr:colOff>
      <xdr:row>53</xdr:row>
      <xdr:rowOff>164193</xdr:rowOff>
    </xdr:to>
    <xdr:sp macro="" textlink="">
      <xdr:nvSpPr>
        <xdr:cNvPr id="199" name="フローチャート : 判断 198"/>
        <xdr:cNvSpPr/>
      </xdr:nvSpPr>
      <xdr:spPr>
        <a:xfrm>
          <a:off x="2159000" y="914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148970</xdr:rowOff>
    </xdr:from>
    <xdr:ext cx="762000" cy="259045"/>
    <xdr:sp macro="" textlink="">
      <xdr:nvSpPr>
        <xdr:cNvPr id="200" name="テキスト ボックス 199"/>
        <xdr:cNvSpPr txBox="1"/>
      </xdr:nvSpPr>
      <xdr:spPr>
        <a:xfrm>
          <a:off x="1828800" y="923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8165</xdr:rowOff>
    </xdr:from>
    <xdr:to>
      <xdr:col>1</xdr:col>
      <xdr:colOff>676275</xdr:colOff>
      <xdr:row>53</xdr:row>
      <xdr:rowOff>109765</xdr:rowOff>
    </xdr:to>
    <xdr:sp macro="" textlink="">
      <xdr:nvSpPr>
        <xdr:cNvPr id="201" name="フローチャート : 判断 200"/>
        <xdr:cNvSpPr/>
      </xdr:nvSpPr>
      <xdr:spPr>
        <a:xfrm>
          <a:off x="1270000" y="909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94542</xdr:rowOff>
    </xdr:from>
    <xdr:ext cx="762000" cy="259045"/>
    <xdr:sp macro="" textlink="">
      <xdr:nvSpPr>
        <xdr:cNvPr id="202" name="テキスト ボックス 201"/>
        <xdr:cNvSpPr txBox="1"/>
      </xdr:nvSpPr>
      <xdr:spPr>
        <a:xfrm>
          <a:off x="939800" y="918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52</xdr:row>
      <xdr:rowOff>168728</xdr:rowOff>
    </xdr:from>
    <xdr:to>
      <xdr:col>7</xdr:col>
      <xdr:colOff>66675</xdr:colOff>
      <xdr:row>53</xdr:row>
      <xdr:rowOff>98878</xdr:rowOff>
    </xdr:to>
    <xdr:sp macro="" textlink="">
      <xdr:nvSpPr>
        <xdr:cNvPr id="208" name="円/楕円 207"/>
        <xdr:cNvSpPr/>
      </xdr:nvSpPr>
      <xdr:spPr>
        <a:xfrm>
          <a:off x="47752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77305</xdr:rowOff>
    </xdr:from>
    <xdr:ext cx="762000" cy="259045"/>
    <xdr:sp macro="" textlink="">
      <xdr:nvSpPr>
        <xdr:cNvPr id="209" name="扶助費該当値テキスト"/>
        <xdr:cNvSpPr txBox="1"/>
      </xdr:nvSpPr>
      <xdr:spPr>
        <a:xfrm>
          <a:off x="4914900" y="89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136072</xdr:rowOff>
    </xdr:from>
    <xdr:to>
      <xdr:col>5</xdr:col>
      <xdr:colOff>600075</xdr:colOff>
      <xdr:row>53</xdr:row>
      <xdr:rowOff>66222</xdr:rowOff>
    </xdr:to>
    <xdr:sp macro="" textlink="">
      <xdr:nvSpPr>
        <xdr:cNvPr id="210" name="円/楕円 209"/>
        <xdr:cNvSpPr/>
      </xdr:nvSpPr>
      <xdr:spPr>
        <a:xfrm>
          <a:off x="3937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76399</xdr:rowOff>
    </xdr:from>
    <xdr:ext cx="736600" cy="259045"/>
    <xdr:sp macro="" textlink="">
      <xdr:nvSpPr>
        <xdr:cNvPr id="211" name="テキスト ボックス 210"/>
        <xdr:cNvSpPr txBox="1"/>
      </xdr:nvSpPr>
      <xdr:spPr>
        <a:xfrm>
          <a:off x="3606800" y="882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81643</xdr:rowOff>
    </xdr:from>
    <xdr:to>
      <xdr:col>4</xdr:col>
      <xdr:colOff>396875</xdr:colOff>
      <xdr:row>53</xdr:row>
      <xdr:rowOff>11793</xdr:rowOff>
    </xdr:to>
    <xdr:sp macro="" textlink="">
      <xdr:nvSpPr>
        <xdr:cNvPr id="212" name="円/楕円 211"/>
        <xdr:cNvSpPr/>
      </xdr:nvSpPr>
      <xdr:spPr>
        <a:xfrm>
          <a:off x="3048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21970</xdr:rowOff>
    </xdr:from>
    <xdr:ext cx="762000" cy="259045"/>
    <xdr:sp macro="" textlink="">
      <xdr:nvSpPr>
        <xdr:cNvPr id="213" name="テキスト ボックス 212"/>
        <xdr:cNvSpPr txBox="1"/>
      </xdr:nvSpPr>
      <xdr:spPr>
        <a:xfrm>
          <a:off x="2717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81643</xdr:rowOff>
    </xdr:from>
    <xdr:to>
      <xdr:col>3</xdr:col>
      <xdr:colOff>193675</xdr:colOff>
      <xdr:row>53</xdr:row>
      <xdr:rowOff>11793</xdr:rowOff>
    </xdr:to>
    <xdr:sp macro="" textlink="">
      <xdr:nvSpPr>
        <xdr:cNvPr id="214" name="円/楕円 213"/>
        <xdr:cNvSpPr/>
      </xdr:nvSpPr>
      <xdr:spPr>
        <a:xfrm>
          <a:off x="2159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21970</xdr:rowOff>
    </xdr:from>
    <xdr:ext cx="762000" cy="259045"/>
    <xdr:sp macro="" textlink="">
      <xdr:nvSpPr>
        <xdr:cNvPr id="215" name="テキスト ボックス 214"/>
        <xdr:cNvSpPr txBox="1"/>
      </xdr:nvSpPr>
      <xdr:spPr>
        <a:xfrm>
          <a:off x="1828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38100</xdr:rowOff>
    </xdr:from>
    <xdr:to>
      <xdr:col>1</xdr:col>
      <xdr:colOff>676275</xdr:colOff>
      <xdr:row>52</xdr:row>
      <xdr:rowOff>139700</xdr:rowOff>
    </xdr:to>
    <xdr:sp macro="" textlink="">
      <xdr:nvSpPr>
        <xdr:cNvPr id="216" name="円/楕円 215"/>
        <xdr:cNvSpPr/>
      </xdr:nvSpPr>
      <xdr:spPr>
        <a:xfrm>
          <a:off x="1270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149877</xdr:rowOff>
    </xdr:from>
    <xdr:ext cx="762000" cy="259045"/>
    <xdr:sp macro="" textlink="">
      <xdr:nvSpPr>
        <xdr:cNvPr id="217" name="テキスト ボックス 216"/>
        <xdr:cNvSpPr txBox="1"/>
      </xdr:nvSpPr>
      <xdr:spPr>
        <a:xfrm>
          <a:off x="939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その他に係る経常収支比率は、佐久市土地開発公社貸付金の減などにより前年を</a:t>
          </a:r>
          <a:r>
            <a:rPr kumimoji="1" lang="en-US" altLang="ja-JP" sz="1300">
              <a:latin typeface="ＭＳ Ｐゴシック"/>
            </a:rPr>
            <a:t>0.1</a:t>
          </a:r>
          <a:r>
            <a:rPr kumimoji="1" lang="ja-JP" altLang="en-US" sz="1300">
              <a:latin typeface="ＭＳ Ｐゴシック"/>
            </a:rPr>
            <a:t>ポイント下回った。また、類似団体平均値との比較では</a:t>
          </a:r>
          <a:r>
            <a:rPr kumimoji="1" lang="en-US" altLang="ja-JP" sz="1300">
              <a:latin typeface="ＭＳ Ｐゴシック"/>
            </a:rPr>
            <a:t>1.8</a:t>
          </a:r>
          <a:r>
            <a:rPr kumimoji="1" lang="ja-JP" altLang="en-US" sz="1300">
              <a:latin typeface="ＭＳ Ｐゴシック"/>
            </a:rPr>
            <a:t>ポイント下回っている。維持補修経費の増嵩は今後さらに見込まれることから、施設の統廃合などを含め、経費節減に努める。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67128</xdr:rowOff>
    </xdr:from>
    <xdr:to>
      <xdr:col>24</xdr:col>
      <xdr:colOff>31750</xdr:colOff>
      <xdr:row>56</xdr:row>
      <xdr:rowOff>78015</xdr:rowOff>
    </xdr:to>
    <xdr:cxnSp macro="">
      <xdr:nvCxnSpPr>
        <xdr:cNvPr id="252" name="直線コネクタ 251"/>
        <xdr:cNvCxnSpPr/>
      </xdr:nvCxnSpPr>
      <xdr:spPr>
        <a:xfrm flipV="1">
          <a:off x="15671800" y="96683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3"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78015</xdr:rowOff>
    </xdr:from>
    <xdr:to>
      <xdr:col>22</xdr:col>
      <xdr:colOff>565150</xdr:colOff>
      <xdr:row>57</xdr:row>
      <xdr:rowOff>69850</xdr:rowOff>
    </xdr:to>
    <xdr:cxnSp macro="">
      <xdr:nvCxnSpPr>
        <xdr:cNvPr id="255" name="直線コネクタ 254"/>
        <xdr:cNvCxnSpPr/>
      </xdr:nvCxnSpPr>
      <xdr:spPr>
        <a:xfrm flipV="1">
          <a:off x="14782800" y="96792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7" name="テキスト ボックス 256"/>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37193</xdr:rowOff>
    </xdr:from>
    <xdr:to>
      <xdr:col>21</xdr:col>
      <xdr:colOff>361950</xdr:colOff>
      <xdr:row>57</xdr:row>
      <xdr:rowOff>69850</xdr:rowOff>
    </xdr:to>
    <xdr:cxnSp macro="">
      <xdr:nvCxnSpPr>
        <xdr:cNvPr id="258" name="直線コネクタ 257"/>
        <xdr:cNvCxnSpPr/>
      </xdr:nvCxnSpPr>
      <xdr:spPr>
        <a:xfrm>
          <a:off x="13893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60" name="テキスト ボックス 259"/>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37193</xdr:rowOff>
    </xdr:from>
    <xdr:to>
      <xdr:col>20</xdr:col>
      <xdr:colOff>158750</xdr:colOff>
      <xdr:row>58</xdr:row>
      <xdr:rowOff>18143</xdr:rowOff>
    </xdr:to>
    <xdr:cxnSp macro="">
      <xdr:nvCxnSpPr>
        <xdr:cNvPr id="261" name="直線コネクタ 260"/>
        <xdr:cNvCxnSpPr/>
      </xdr:nvCxnSpPr>
      <xdr:spPr>
        <a:xfrm flipV="1">
          <a:off x="13004800" y="9809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81643</xdr:rowOff>
    </xdr:from>
    <xdr:to>
      <xdr:col>20</xdr:col>
      <xdr:colOff>209550</xdr:colOff>
      <xdr:row>57</xdr:row>
      <xdr:rowOff>11793</xdr:rowOff>
    </xdr:to>
    <xdr:sp macro="" textlink="">
      <xdr:nvSpPr>
        <xdr:cNvPr id="262" name="フローチャート : 判断 261"/>
        <xdr:cNvSpPr/>
      </xdr:nvSpPr>
      <xdr:spPr>
        <a:xfrm>
          <a:off x="13843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21970</xdr:rowOff>
    </xdr:from>
    <xdr:ext cx="762000" cy="259045"/>
    <xdr:sp macro="" textlink="">
      <xdr:nvSpPr>
        <xdr:cNvPr id="263" name="テキスト ボックス 262"/>
        <xdr:cNvSpPr txBox="1"/>
      </xdr:nvSpPr>
      <xdr:spPr>
        <a:xfrm>
          <a:off x="13512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4" name="フローチャート : 判断 263"/>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5" name="テキスト ボックス 264"/>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16328</xdr:rowOff>
    </xdr:from>
    <xdr:to>
      <xdr:col>24</xdr:col>
      <xdr:colOff>82550</xdr:colOff>
      <xdr:row>56</xdr:row>
      <xdr:rowOff>117928</xdr:rowOff>
    </xdr:to>
    <xdr:sp macro="" textlink="">
      <xdr:nvSpPr>
        <xdr:cNvPr id="271" name="円/楕円 270"/>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32855</xdr:rowOff>
    </xdr:from>
    <xdr:ext cx="762000" cy="259045"/>
    <xdr:sp macro="" textlink="">
      <xdr:nvSpPr>
        <xdr:cNvPr id="272" name="その他該当値テキスト"/>
        <xdr:cNvSpPr txBox="1"/>
      </xdr:nvSpPr>
      <xdr:spPr>
        <a:xfrm>
          <a:off x="16598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27215</xdr:rowOff>
    </xdr:from>
    <xdr:to>
      <xdr:col>22</xdr:col>
      <xdr:colOff>615950</xdr:colOff>
      <xdr:row>56</xdr:row>
      <xdr:rowOff>128815</xdr:rowOff>
    </xdr:to>
    <xdr:sp macro="" textlink="">
      <xdr:nvSpPr>
        <xdr:cNvPr id="273" name="円/楕円 272"/>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138992</xdr:rowOff>
    </xdr:from>
    <xdr:ext cx="736600" cy="259045"/>
    <xdr:sp macro="" textlink="">
      <xdr:nvSpPr>
        <xdr:cNvPr id="274" name="テキスト ボックス 273"/>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5" name="円/楕円 274"/>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6" name="テキスト ボックス 275"/>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157843</xdr:rowOff>
    </xdr:from>
    <xdr:to>
      <xdr:col>20</xdr:col>
      <xdr:colOff>209550</xdr:colOff>
      <xdr:row>57</xdr:row>
      <xdr:rowOff>87993</xdr:rowOff>
    </xdr:to>
    <xdr:sp macro="" textlink="">
      <xdr:nvSpPr>
        <xdr:cNvPr id="277" name="円/楕円 276"/>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72770</xdr:rowOff>
    </xdr:from>
    <xdr:ext cx="762000" cy="259045"/>
    <xdr:sp macro="" textlink="">
      <xdr:nvSpPr>
        <xdr:cNvPr id="278" name="テキスト ボックス 277"/>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138793</xdr:rowOff>
    </xdr:from>
    <xdr:to>
      <xdr:col>19</xdr:col>
      <xdr:colOff>6350</xdr:colOff>
      <xdr:row>58</xdr:row>
      <xdr:rowOff>68943</xdr:rowOff>
    </xdr:to>
    <xdr:sp macro="" textlink="">
      <xdr:nvSpPr>
        <xdr:cNvPr id="279" name="円/楕円 278"/>
        <xdr:cNvSpPr/>
      </xdr:nvSpPr>
      <xdr:spPr>
        <a:xfrm>
          <a:off x="12954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53720</xdr:rowOff>
    </xdr:from>
    <xdr:ext cx="762000" cy="259045"/>
    <xdr:sp macro="" textlink="">
      <xdr:nvSpPr>
        <xdr:cNvPr id="280" name="テキスト ボックス 279"/>
        <xdr:cNvSpPr txBox="1"/>
      </xdr:nvSpPr>
      <xdr:spPr>
        <a:xfrm>
          <a:off x="12623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補助費等に係る経常経費比率は、佐久広域連合佐久医療センター施設等整備事業補助負担金の増などにより、前年から</a:t>
          </a:r>
          <a:r>
            <a:rPr kumimoji="1" lang="en-US" altLang="ja-JP" sz="1300">
              <a:latin typeface="ＭＳ Ｐゴシック"/>
            </a:rPr>
            <a:t>0.5</a:t>
          </a:r>
          <a:r>
            <a:rPr kumimoji="1" lang="ja-JP" altLang="en-US" sz="1300">
              <a:latin typeface="ＭＳ Ｐゴシック"/>
            </a:rPr>
            <a:t>ポイント下回った。一方で類似団体内平均値と比較では、</a:t>
          </a:r>
          <a:r>
            <a:rPr kumimoji="1" lang="en-US" altLang="ja-JP" sz="1300">
              <a:latin typeface="ＭＳ Ｐゴシック"/>
            </a:rPr>
            <a:t>3.8</a:t>
          </a:r>
          <a:r>
            <a:rPr kumimoji="1" lang="ja-JP" altLang="en-US" sz="1300">
              <a:latin typeface="ＭＳ Ｐゴシック"/>
            </a:rPr>
            <a:t>ポイント上回っている。今後も引き続き補助金等の見直しを行うとともに、交付事業の内容・効果をさらに厳しく精査・審査し、補助金交付の適正な執行に努める。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104140</xdr:rowOff>
    </xdr:from>
    <xdr:to>
      <xdr:col>24</xdr:col>
      <xdr:colOff>31750</xdr:colOff>
      <xdr:row>38</xdr:row>
      <xdr:rowOff>142240</xdr:rowOff>
    </xdr:to>
    <xdr:cxnSp macro="">
      <xdr:nvCxnSpPr>
        <xdr:cNvPr id="312" name="直線コネクタ 311"/>
        <xdr:cNvCxnSpPr/>
      </xdr:nvCxnSpPr>
      <xdr:spPr>
        <a:xfrm flipV="1">
          <a:off x="15671800" y="6619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123207</xdr:rowOff>
    </xdr:from>
    <xdr:ext cx="762000" cy="259045"/>
    <xdr:sp macro="" textlink="">
      <xdr:nvSpPr>
        <xdr:cNvPr id="313"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xdr:rowOff>
    </xdr:from>
    <xdr:to>
      <xdr:col>22</xdr:col>
      <xdr:colOff>565150</xdr:colOff>
      <xdr:row>38</xdr:row>
      <xdr:rowOff>142240</xdr:rowOff>
    </xdr:to>
    <xdr:cxnSp macro="">
      <xdr:nvCxnSpPr>
        <xdr:cNvPr id="315" name="直線コネクタ 314"/>
        <xdr:cNvCxnSpPr/>
      </xdr:nvCxnSpPr>
      <xdr:spPr>
        <a:xfrm>
          <a:off x="14782800" y="6527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xdr:rowOff>
    </xdr:from>
    <xdr:to>
      <xdr:col>21</xdr:col>
      <xdr:colOff>361950</xdr:colOff>
      <xdr:row>38</xdr:row>
      <xdr:rowOff>58420</xdr:rowOff>
    </xdr:to>
    <xdr:cxnSp macro="">
      <xdr:nvCxnSpPr>
        <xdr:cNvPr id="318" name="直線コネクタ 317"/>
        <xdr:cNvCxnSpPr/>
      </xdr:nvCxnSpPr>
      <xdr:spPr>
        <a:xfrm flipV="1">
          <a:off x="13893800" y="652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0" name="テキスト ボックス 319"/>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58420</xdr:rowOff>
    </xdr:from>
    <xdr:to>
      <xdr:col>20</xdr:col>
      <xdr:colOff>158750</xdr:colOff>
      <xdr:row>38</xdr:row>
      <xdr:rowOff>149860</xdr:rowOff>
    </xdr:to>
    <xdr:cxnSp macro="">
      <xdr:nvCxnSpPr>
        <xdr:cNvPr id="321" name="直線コネクタ 320"/>
        <xdr:cNvCxnSpPr/>
      </xdr:nvCxnSpPr>
      <xdr:spPr>
        <a:xfrm flipV="1">
          <a:off x="13004800" y="6573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57150</xdr:rowOff>
    </xdr:from>
    <xdr:to>
      <xdr:col>20</xdr:col>
      <xdr:colOff>209550</xdr:colOff>
      <xdr:row>37</xdr:row>
      <xdr:rowOff>158750</xdr:rowOff>
    </xdr:to>
    <xdr:sp macro="" textlink="">
      <xdr:nvSpPr>
        <xdr:cNvPr id="322" name="フローチャート : 判断 321"/>
        <xdr:cNvSpPr/>
      </xdr:nvSpPr>
      <xdr:spPr>
        <a:xfrm>
          <a:off x="13843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168927</xdr:rowOff>
    </xdr:from>
    <xdr:ext cx="762000" cy="259045"/>
    <xdr:sp macro="" textlink="">
      <xdr:nvSpPr>
        <xdr:cNvPr id="323" name="テキスト ボックス 322"/>
        <xdr:cNvSpPr txBox="1"/>
      </xdr:nvSpPr>
      <xdr:spPr>
        <a:xfrm>
          <a:off x="13512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80010</xdr:rowOff>
    </xdr:from>
    <xdr:to>
      <xdr:col>19</xdr:col>
      <xdr:colOff>6350</xdr:colOff>
      <xdr:row>38</xdr:row>
      <xdr:rowOff>10160</xdr:rowOff>
    </xdr:to>
    <xdr:sp macro="" textlink="">
      <xdr:nvSpPr>
        <xdr:cNvPr id="324" name="フローチャート : 判断 323"/>
        <xdr:cNvSpPr/>
      </xdr:nvSpPr>
      <xdr:spPr>
        <a:xfrm>
          <a:off x="12954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20337</xdr:rowOff>
    </xdr:from>
    <xdr:ext cx="762000" cy="259045"/>
    <xdr:sp macro="" textlink="">
      <xdr:nvSpPr>
        <xdr:cNvPr id="325" name="テキスト ボックス 324"/>
        <xdr:cNvSpPr txBox="1"/>
      </xdr:nvSpPr>
      <xdr:spPr>
        <a:xfrm>
          <a:off x="12623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53340</xdr:rowOff>
    </xdr:from>
    <xdr:to>
      <xdr:col>24</xdr:col>
      <xdr:colOff>82550</xdr:colOff>
      <xdr:row>38</xdr:row>
      <xdr:rowOff>154940</xdr:rowOff>
    </xdr:to>
    <xdr:sp macro="" textlink="">
      <xdr:nvSpPr>
        <xdr:cNvPr id="331" name="円/楕円 330"/>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25417</xdr:rowOff>
    </xdr:from>
    <xdr:ext cx="762000" cy="259045"/>
    <xdr:sp macro="" textlink="">
      <xdr:nvSpPr>
        <xdr:cNvPr id="332"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91440</xdr:rowOff>
    </xdr:from>
    <xdr:to>
      <xdr:col>22</xdr:col>
      <xdr:colOff>615950</xdr:colOff>
      <xdr:row>39</xdr:row>
      <xdr:rowOff>21590</xdr:rowOff>
    </xdr:to>
    <xdr:sp macro="" textlink="">
      <xdr:nvSpPr>
        <xdr:cNvPr id="333" name="円/楕円 332"/>
        <xdr:cNvSpPr/>
      </xdr:nvSpPr>
      <xdr:spPr>
        <a:xfrm>
          <a:off x="15621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6367</xdr:rowOff>
    </xdr:from>
    <xdr:ext cx="736600" cy="259045"/>
    <xdr:sp macro="" textlink="">
      <xdr:nvSpPr>
        <xdr:cNvPr id="334" name="テキスト ボックス 333"/>
        <xdr:cNvSpPr txBox="1"/>
      </xdr:nvSpPr>
      <xdr:spPr>
        <a:xfrm>
          <a:off x="15290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133350</xdr:rowOff>
    </xdr:from>
    <xdr:to>
      <xdr:col>21</xdr:col>
      <xdr:colOff>412750</xdr:colOff>
      <xdr:row>38</xdr:row>
      <xdr:rowOff>63500</xdr:rowOff>
    </xdr:to>
    <xdr:sp macro="" textlink="">
      <xdr:nvSpPr>
        <xdr:cNvPr id="335" name="円/楕円 334"/>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36" name="テキスト ボックス 335"/>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xdr:rowOff>
    </xdr:from>
    <xdr:to>
      <xdr:col>20</xdr:col>
      <xdr:colOff>209550</xdr:colOff>
      <xdr:row>38</xdr:row>
      <xdr:rowOff>109220</xdr:rowOff>
    </xdr:to>
    <xdr:sp macro="" textlink="">
      <xdr:nvSpPr>
        <xdr:cNvPr id="337" name="円/楕円 336"/>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93997</xdr:rowOff>
    </xdr:from>
    <xdr:ext cx="762000" cy="259045"/>
    <xdr:sp macro="" textlink="">
      <xdr:nvSpPr>
        <xdr:cNvPr id="338" name="テキスト ボックス 337"/>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99060</xdr:rowOff>
    </xdr:from>
    <xdr:to>
      <xdr:col>19</xdr:col>
      <xdr:colOff>6350</xdr:colOff>
      <xdr:row>39</xdr:row>
      <xdr:rowOff>29210</xdr:rowOff>
    </xdr:to>
    <xdr:sp macro="" textlink="">
      <xdr:nvSpPr>
        <xdr:cNvPr id="339" name="円/楕円 338"/>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13987</xdr:rowOff>
    </xdr:from>
    <xdr:ext cx="762000" cy="259045"/>
    <xdr:sp macro="" textlink="">
      <xdr:nvSpPr>
        <xdr:cNvPr id="340" name="テキスト ボックス 339"/>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前年度と比較して、公債費に係る経常収支比率は</a:t>
          </a:r>
          <a:r>
            <a:rPr kumimoji="1" lang="en-US" altLang="ja-JP" sz="1300">
              <a:latin typeface="ＭＳ Ｐゴシック"/>
            </a:rPr>
            <a:t>0.2</a:t>
          </a:r>
          <a:r>
            <a:rPr kumimoji="1" lang="ja-JP" altLang="en-US" sz="1300">
              <a:latin typeface="ＭＳ Ｐゴシック"/>
            </a:rPr>
            <a:t>ポイント下回っており、類似団体と比較して平均的な数値となっている。ここ数年は、新市建設計画に基づく、市民生活に必要不可欠な大型事業が続くことから、起債事業費の精査や計画的な繰上償還の実施等により、起債残高の抑制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77</xdr:row>
      <xdr:rowOff>170435</xdr:rowOff>
    </xdr:to>
    <xdr:cxnSp macro="">
      <xdr:nvCxnSpPr>
        <xdr:cNvPr id="370" name="直線コネクタ 369"/>
        <xdr:cNvCxnSpPr/>
      </xdr:nvCxnSpPr>
      <xdr:spPr>
        <a:xfrm flipV="1">
          <a:off x="3987800" y="133629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122445</xdr:rowOff>
    </xdr:from>
    <xdr:ext cx="762000" cy="259045"/>
    <xdr:sp macro="" textlink="">
      <xdr:nvSpPr>
        <xdr:cNvPr id="371" name="公債費平均値テキスト"/>
        <xdr:cNvSpPr txBox="1"/>
      </xdr:nvSpPr>
      <xdr:spPr>
        <a:xfrm>
          <a:off x="4914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33274</xdr:rowOff>
    </xdr:from>
    <xdr:to>
      <xdr:col>5</xdr:col>
      <xdr:colOff>549275</xdr:colOff>
      <xdr:row>77</xdr:row>
      <xdr:rowOff>170435</xdr:rowOff>
    </xdr:to>
    <xdr:cxnSp macro="">
      <xdr:nvCxnSpPr>
        <xdr:cNvPr id="373" name="直線コネクタ 372"/>
        <xdr:cNvCxnSpPr/>
      </xdr:nvCxnSpPr>
      <xdr:spPr>
        <a:xfrm>
          <a:off x="3098800" y="132349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5" name="テキスト ボックス 37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33274</xdr:rowOff>
    </xdr:from>
    <xdr:to>
      <xdr:col>4</xdr:col>
      <xdr:colOff>346075</xdr:colOff>
      <xdr:row>77</xdr:row>
      <xdr:rowOff>83565</xdr:rowOff>
    </xdr:to>
    <xdr:cxnSp macro="">
      <xdr:nvCxnSpPr>
        <xdr:cNvPr id="376" name="直線コネクタ 375"/>
        <xdr:cNvCxnSpPr/>
      </xdr:nvCxnSpPr>
      <xdr:spPr>
        <a:xfrm flipV="1">
          <a:off x="2209800" y="132349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8" name="テキスト ボックス 377"/>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83565</xdr:rowOff>
    </xdr:from>
    <xdr:to>
      <xdr:col>3</xdr:col>
      <xdr:colOff>142875</xdr:colOff>
      <xdr:row>77</xdr:row>
      <xdr:rowOff>101854</xdr:rowOff>
    </xdr:to>
    <xdr:cxnSp macro="">
      <xdr:nvCxnSpPr>
        <xdr:cNvPr id="379" name="直線コネクタ 378"/>
        <xdr:cNvCxnSpPr/>
      </xdr:nvCxnSpPr>
      <xdr:spPr>
        <a:xfrm flipV="1">
          <a:off x="1320800" y="132852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80" name="フローチャート : 判断 379"/>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81" name="テキスト ボックス 380"/>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25908</xdr:rowOff>
    </xdr:from>
    <xdr:to>
      <xdr:col>1</xdr:col>
      <xdr:colOff>676275</xdr:colOff>
      <xdr:row>78</xdr:row>
      <xdr:rowOff>127508</xdr:rowOff>
    </xdr:to>
    <xdr:sp macro="" textlink="">
      <xdr:nvSpPr>
        <xdr:cNvPr id="382" name="フローチャート : 判断 381"/>
        <xdr:cNvSpPr/>
      </xdr:nvSpPr>
      <xdr:spPr>
        <a:xfrm>
          <a:off x="1270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112285</xdr:rowOff>
    </xdr:from>
    <xdr:ext cx="762000" cy="259045"/>
    <xdr:sp macro="" textlink="">
      <xdr:nvSpPr>
        <xdr:cNvPr id="383" name="テキスト ボックス 382"/>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89" name="円/楕円 388"/>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82566</xdr:rowOff>
    </xdr:from>
    <xdr:ext cx="762000" cy="259045"/>
    <xdr:sp macro="" textlink="">
      <xdr:nvSpPr>
        <xdr:cNvPr id="390"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119635</xdr:rowOff>
    </xdr:from>
    <xdr:to>
      <xdr:col>5</xdr:col>
      <xdr:colOff>600075</xdr:colOff>
      <xdr:row>78</xdr:row>
      <xdr:rowOff>49785</xdr:rowOff>
    </xdr:to>
    <xdr:sp macro="" textlink="">
      <xdr:nvSpPr>
        <xdr:cNvPr id="391" name="円/楕円 390"/>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92" name="テキスト ボックス 391"/>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153924</xdr:rowOff>
    </xdr:from>
    <xdr:to>
      <xdr:col>4</xdr:col>
      <xdr:colOff>396875</xdr:colOff>
      <xdr:row>77</xdr:row>
      <xdr:rowOff>84074</xdr:rowOff>
    </xdr:to>
    <xdr:sp macro="" textlink="">
      <xdr:nvSpPr>
        <xdr:cNvPr id="393" name="円/楕円 392"/>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94251</xdr:rowOff>
    </xdr:from>
    <xdr:ext cx="762000" cy="259045"/>
    <xdr:sp macro="" textlink="">
      <xdr:nvSpPr>
        <xdr:cNvPr id="394" name="テキスト ボックス 393"/>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32765</xdr:rowOff>
    </xdr:from>
    <xdr:to>
      <xdr:col>3</xdr:col>
      <xdr:colOff>193675</xdr:colOff>
      <xdr:row>77</xdr:row>
      <xdr:rowOff>134365</xdr:rowOff>
    </xdr:to>
    <xdr:sp macro="" textlink="">
      <xdr:nvSpPr>
        <xdr:cNvPr id="395" name="円/楕円 394"/>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144542</xdr:rowOff>
    </xdr:from>
    <xdr:ext cx="762000" cy="259045"/>
    <xdr:sp macro="" textlink="">
      <xdr:nvSpPr>
        <xdr:cNvPr id="396" name="テキスト ボックス 395"/>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97" name="円/楕円 396"/>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162831</xdr:rowOff>
    </xdr:from>
    <xdr:ext cx="762000" cy="259045"/>
    <xdr:sp macro="" textlink="">
      <xdr:nvSpPr>
        <xdr:cNvPr id="398" name="テキスト ボックス 397"/>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公債費以外の経常収支比率は、類似団体内平均を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今後は、合併後の新たなまちづくりの推進に伴う市債償還額の増加、少子高齢化などを背景とした扶助費等社会保障費、老朽施設の維持管理経費など、経常経費の増加が見込まれることから、事務事業の見直しなど、行財政改革により一層取り組み、経費の節減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30988</xdr:rowOff>
    </xdr:from>
    <xdr:to>
      <xdr:col>24</xdr:col>
      <xdr:colOff>31750</xdr:colOff>
      <xdr:row>74</xdr:row>
      <xdr:rowOff>81280</xdr:rowOff>
    </xdr:to>
    <xdr:cxnSp macro="">
      <xdr:nvCxnSpPr>
        <xdr:cNvPr id="429" name="直線コネクタ 428"/>
        <xdr:cNvCxnSpPr/>
      </xdr:nvCxnSpPr>
      <xdr:spPr>
        <a:xfrm flipV="1">
          <a:off x="15671800" y="127182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52849</xdr:rowOff>
    </xdr:from>
    <xdr:ext cx="762000" cy="259045"/>
    <xdr:sp macro="" textlink="">
      <xdr:nvSpPr>
        <xdr:cNvPr id="430"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81280</xdr:rowOff>
    </xdr:from>
    <xdr:to>
      <xdr:col>22</xdr:col>
      <xdr:colOff>565150</xdr:colOff>
      <xdr:row>74</xdr:row>
      <xdr:rowOff>81280</xdr:rowOff>
    </xdr:to>
    <xdr:cxnSp macro="">
      <xdr:nvCxnSpPr>
        <xdr:cNvPr id="432" name="直線コネクタ 431"/>
        <xdr:cNvCxnSpPr/>
      </xdr:nvCxnSpPr>
      <xdr:spPr>
        <a:xfrm>
          <a:off x="14782800" y="12768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58420</xdr:rowOff>
    </xdr:from>
    <xdr:to>
      <xdr:col>21</xdr:col>
      <xdr:colOff>361950</xdr:colOff>
      <xdr:row>74</xdr:row>
      <xdr:rowOff>81280</xdr:rowOff>
    </xdr:to>
    <xdr:cxnSp macro="">
      <xdr:nvCxnSpPr>
        <xdr:cNvPr id="435" name="直線コネクタ 434"/>
        <xdr:cNvCxnSpPr/>
      </xdr:nvCxnSpPr>
      <xdr:spPr>
        <a:xfrm>
          <a:off x="13893800" y="12745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7" name="テキスト ボックス 436"/>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58420</xdr:rowOff>
    </xdr:from>
    <xdr:to>
      <xdr:col>20</xdr:col>
      <xdr:colOff>158750</xdr:colOff>
      <xdr:row>75</xdr:row>
      <xdr:rowOff>10414</xdr:rowOff>
    </xdr:to>
    <xdr:cxnSp macro="">
      <xdr:nvCxnSpPr>
        <xdr:cNvPr id="438" name="直線コネクタ 437"/>
        <xdr:cNvCxnSpPr/>
      </xdr:nvCxnSpPr>
      <xdr:spPr>
        <a:xfrm flipV="1">
          <a:off x="13004800" y="1274572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112776</xdr:rowOff>
    </xdr:from>
    <xdr:to>
      <xdr:col>20</xdr:col>
      <xdr:colOff>209550</xdr:colOff>
      <xdr:row>75</xdr:row>
      <xdr:rowOff>42926</xdr:rowOff>
    </xdr:to>
    <xdr:sp macro="" textlink="">
      <xdr:nvSpPr>
        <xdr:cNvPr id="439" name="フローチャート : 判断 438"/>
        <xdr:cNvSpPr/>
      </xdr:nvSpPr>
      <xdr:spPr>
        <a:xfrm>
          <a:off x="13843000" y="1280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27703</xdr:rowOff>
    </xdr:from>
    <xdr:ext cx="762000" cy="259045"/>
    <xdr:sp macro="" textlink="">
      <xdr:nvSpPr>
        <xdr:cNvPr id="440" name="テキスト ボックス 439"/>
        <xdr:cNvSpPr txBox="1"/>
      </xdr:nvSpPr>
      <xdr:spPr>
        <a:xfrm>
          <a:off x="13512800" y="128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83058</xdr:rowOff>
    </xdr:from>
    <xdr:to>
      <xdr:col>19</xdr:col>
      <xdr:colOff>6350</xdr:colOff>
      <xdr:row>76</xdr:row>
      <xdr:rowOff>13208</xdr:rowOff>
    </xdr:to>
    <xdr:sp macro="" textlink="">
      <xdr:nvSpPr>
        <xdr:cNvPr id="441" name="フローチャート :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169435</xdr:rowOff>
    </xdr:from>
    <xdr:ext cx="762000" cy="259045"/>
    <xdr:sp macro="" textlink="">
      <xdr:nvSpPr>
        <xdr:cNvPr id="442" name="テキスト ボックス 441"/>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151638</xdr:rowOff>
    </xdr:from>
    <xdr:to>
      <xdr:col>24</xdr:col>
      <xdr:colOff>82550</xdr:colOff>
      <xdr:row>74</xdr:row>
      <xdr:rowOff>81788</xdr:rowOff>
    </xdr:to>
    <xdr:sp macro="" textlink="">
      <xdr:nvSpPr>
        <xdr:cNvPr id="448" name="円/楕円 447"/>
        <xdr:cNvSpPr/>
      </xdr:nvSpPr>
      <xdr:spPr>
        <a:xfrm>
          <a:off x="164592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60215</xdr:rowOff>
    </xdr:from>
    <xdr:ext cx="762000" cy="259045"/>
    <xdr:sp macro="" textlink="">
      <xdr:nvSpPr>
        <xdr:cNvPr id="449" name="公債費以外該当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30480</xdr:rowOff>
    </xdr:from>
    <xdr:to>
      <xdr:col>22</xdr:col>
      <xdr:colOff>615950</xdr:colOff>
      <xdr:row>74</xdr:row>
      <xdr:rowOff>132080</xdr:rowOff>
    </xdr:to>
    <xdr:sp macro="" textlink="">
      <xdr:nvSpPr>
        <xdr:cNvPr id="450" name="円/楕円 449"/>
        <xdr:cNvSpPr/>
      </xdr:nvSpPr>
      <xdr:spPr>
        <a:xfrm>
          <a:off x="15621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142257</xdr:rowOff>
    </xdr:from>
    <xdr:ext cx="736600" cy="259045"/>
    <xdr:sp macro="" textlink="">
      <xdr:nvSpPr>
        <xdr:cNvPr id="451" name="テキスト ボックス 450"/>
        <xdr:cNvSpPr txBox="1"/>
      </xdr:nvSpPr>
      <xdr:spPr>
        <a:xfrm>
          <a:off x="15290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30480</xdr:rowOff>
    </xdr:from>
    <xdr:to>
      <xdr:col>21</xdr:col>
      <xdr:colOff>412750</xdr:colOff>
      <xdr:row>74</xdr:row>
      <xdr:rowOff>132080</xdr:rowOff>
    </xdr:to>
    <xdr:sp macro="" textlink="">
      <xdr:nvSpPr>
        <xdr:cNvPr id="452" name="円/楕円 451"/>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142257</xdr:rowOff>
    </xdr:from>
    <xdr:ext cx="762000" cy="259045"/>
    <xdr:sp macro="" textlink="">
      <xdr:nvSpPr>
        <xdr:cNvPr id="453" name="テキスト ボックス 452"/>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xdr:rowOff>
    </xdr:from>
    <xdr:to>
      <xdr:col>20</xdr:col>
      <xdr:colOff>209550</xdr:colOff>
      <xdr:row>74</xdr:row>
      <xdr:rowOff>109220</xdr:rowOff>
    </xdr:to>
    <xdr:sp macro="" textlink="">
      <xdr:nvSpPr>
        <xdr:cNvPr id="454" name="円/楕円 453"/>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119397</xdr:rowOff>
    </xdr:from>
    <xdr:ext cx="762000" cy="259045"/>
    <xdr:sp macro="" textlink="">
      <xdr:nvSpPr>
        <xdr:cNvPr id="455" name="テキスト ボックス 454"/>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131064</xdr:rowOff>
    </xdr:from>
    <xdr:to>
      <xdr:col>19</xdr:col>
      <xdr:colOff>6350</xdr:colOff>
      <xdr:row>75</xdr:row>
      <xdr:rowOff>61214</xdr:rowOff>
    </xdr:to>
    <xdr:sp macro="" textlink="">
      <xdr:nvSpPr>
        <xdr:cNvPr id="456" name="円/楕円 455"/>
        <xdr:cNvSpPr/>
      </xdr:nvSpPr>
      <xdr:spPr>
        <a:xfrm>
          <a:off x="12954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71391</xdr:rowOff>
    </xdr:from>
    <xdr:ext cx="762000" cy="259045"/>
    <xdr:sp macro="" textlink="">
      <xdr:nvSpPr>
        <xdr:cNvPr id="457" name="テキスト ボックス 456"/>
        <xdr:cNvSpPr txBox="1"/>
      </xdr:nvSpPr>
      <xdr:spPr>
        <a:xfrm>
          <a:off x="12623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長野県佐久市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9543</xdr:rowOff>
    </xdr:from>
    <xdr:to>
      <xdr:col>4</xdr:col>
      <xdr:colOff>1117600</xdr:colOff>
      <xdr:row>14</xdr:row>
      <xdr:rowOff>70057</xdr:rowOff>
    </xdr:to>
    <xdr:cxnSp macro="">
      <xdr:nvCxnSpPr>
        <xdr:cNvPr id="52" name="直線コネクタ 51"/>
        <xdr:cNvCxnSpPr/>
      </xdr:nvCxnSpPr>
      <xdr:spPr bwMode="auto">
        <a:xfrm>
          <a:off x="5003800" y="2457468"/>
          <a:ext cx="647700" cy="60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134633</xdr:rowOff>
    </xdr:from>
    <xdr:ext cx="762000" cy="259045"/>
    <xdr:sp macro="" textlink="">
      <xdr:nvSpPr>
        <xdr:cNvPr id="53" name="人口1人当たり決算額の推移平均値テキスト130"/>
        <xdr:cNvSpPr txBox="1"/>
      </xdr:nvSpPr>
      <xdr:spPr>
        <a:xfrm>
          <a:off x="5740400" y="2754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161987</xdr:rowOff>
    </xdr:from>
    <xdr:to>
      <xdr:col>4</xdr:col>
      <xdr:colOff>469900</xdr:colOff>
      <xdr:row>14</xdr:row>
      <xdr:rowOff>9543</xdr:rowOff>
    </xdr:to>
    <xdr:cxnSp macro="">
      <xdr:nvCxnSpPr>
        <xdr:cNvPr id="55" name="直線コネクタ 54"/>
        <xdr:cNvCxnSpPr/>
      </xdr:nvCxnSpPr>
      <xdr:spPr bwMode="auto">
        <a:xfrm>
          <a:off x="4305300" y="2438462"/>
          <a:ext cx="698500" cy="19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8283</xdr:rowOff>
    </xdr:from>
    <xdr:ext cx="736600" cy="259045"/>
    <xdr:sp macro="" textlink="">
      <xdr:nvSpPr>
        <xdr:cNvPr id="57" name="テキスト ボックス 56"/>
        <xdr:cNvSpPr txBox="1"/>
      </xdr:nvSpPr>
      <xdr:spPr>
        <a:xfrm>
          <a:off x="4622800" y="279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144450</xdr:rowOff>
    </xdr:from>
    <xdr:to>
      <xdr:col>3</xdr:col>
      <xdr:colOff>904875</xdr:colOff>
      <xdr:row>13</xdr:row>
      <xdr:rowOff>161987</xdr:rowOff>
    </xdr:to>
    <xdr:cxnSp macro="">
      <xdr:nvCxnSpPr>
        <xdr:cNvPr id="58" name="直線コネクタ 57"/>
        <xdr:cNvCxnSpPr/>
      </xdr:nvCxnSpPr>
      <xdr:spPr bwMode="auto">
        <a:xfrm>
          <a:off x="3606800" y="2420925"/>
          <a:ext cx="698500" cy="17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99658</xdr:rowOff>
    </xdr:from>
    <xdr:ext cx="762000" cy="259045"/>
    <xdr:sp macro="" textlink="">
      <xdr:nvSpPr>
        <xdr:cNvPr id="60" name="テキスト ボックス 59"/>
        <xdr:cNvSpPr txBox="1"/>
      </xdr:nvSpPr>
      <xdr:spPr>
        <a:xfrm>
          <a:off x="3924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133085</xdr:rowOff>
    </xdr:from>
    <xdr:to>
      <xdr:col>3</xdr:col>
      <xdr:colOff>206375</xdr:colOff>
      <xdr:row>13</xdr:row>
      <xdr:rowOff>144450</xdr:rowOff>
    </xdr:to>
    <xdr:cxnSp macro="">
      <xdr:nvCxnSpPr>
        <xdr:cNvPr id="61" name="直線コネクタ 60"/>
        <xdr:cNvCxnSpPr/>
      </xdr:nvCxnSpPr>
      <xdr:spPr bwMode="auto">
        <a:xfrm>
          <a:off x="2908300" y="2409560"/>
          <a:ext cx="698500" cy="11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12</xdr:row>
      <xdr:rowOff>146914</xdr:rowOff>
    </xdr:from>
    <xdr:to>
      <xdr:col>3</xdr:col>
      <xdr:colOff>257175</xdr:colOff>
      <xdr:row>13</xdr:row>
      <xdr:rowOff>77064</xdr:rowOff>
    </xdr:to>
    <xdr:sp macro="" textlink="">
      <xdr:nvSpPr>
        <xdr:cNvPr id="62" name="フローチャート : 判断 61"/>
        <xdr:cNvSpPr/>
      </xdr:nvSpPr>
      <xdr:spPr bwMode="auto">
        <a:xfrm>
          <a:off x="3556000" y="22519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87241</xdr:rowOff>
    </xdr:from>
    <xdr:ext cx="762000" cy="259045"/>
    <xdr:sp macro="" textlink="">
      <xdr:nvSpPr>
        <xdr:cNvPr id="63" name="テキスト ボックス 62"/>
        <xdr:cNvSpPr txBox="1"/>
      </xdr:nvSpPr>
      <xdr:spPr>
        <a:xfrm>
          <a:off x="3225800" y="2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80,043</a:t>
          </a:r>
          <a:endParaRPr kumimoji="1" lang="ja-JP" altLang="en-US" sz="1000" b="1">
            <a:solidFill>
              <a:srgbClr val="000080"/>
            </a:solidFill>
            <a:latin typeface="ＭＳ Ｐゴシック"/>
          </a:endParaRPr>
        </a:p>
      </xdr:txBody>
    </xdr:sp>
    <xdr:clientData/>
  </xdr:oneCellAnchor>
  <xdr:twoCellAnchor>
    <xdr:from>
      <xdr:col>2</xdr:col>
      <xdr:colOff>590550</xdr:colOff>
      <xdr:row>12</xdr:row>
      <xdr:rowOff>146391</xdr:rowOff>
    </xdr:from>
    <xdr:to>
      <xdr:col>2</xdr:col>
      <xdr:colOff>692150</xdr:colOff>
      <xdr:row>13</xdr:row>
      <xdr:rowOff>76541</xdr:rowOff>
    </xdr:to>
    <xdr:sp macro="" textlink="">
      <xdr:nvSpPr>
        <xdr:cNvPr id="64" name="フローチャート : 判断 63"/>
        <xdr:cNvSpPr/>
      </xdr:nvSpPr>
      <xdr:spPr bwMode="auto">
        <a:xfrm>
          <a:off x="2857500" y="2251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86718</xdr:rowOff>
    </xdr:from>
    <xdr:ext cx="762000" cy="259045"/>
    <xdr:sp macro="" textlink="">
      <xdr:nvSpPr>
        <xdr:cNvPr id="65" name="テキスト ボックス 64"/>
        <xdr:cNvSpPr txBox="1"/>
      </xdr:nvSpPr>
      <xdr:spPr>
        <a:xfrm>
          <a:off x="2527300" y="202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19257</xdr:rowOff>
    </xdr:from>
    <xdr:to>
      <xdr:col>5</xdr:col>
      <xdr:colOff>34925</xdr:colOff>
      <xdr:row>14</xdr:row>
      <xdr:rowOff>120857</xdr:rowOff>
    </xdr:to>
    <xdr:sp macro="" textlink="">
      <xdr:nvSpPr>
        <xdr:cNvPr id="71" name="円/楕円 70"/>
        <xdr:cNvSpPr/>
      </xdr:nvSpPr>
      <xdr:spPr bwMode="auto">
        <a:xfrm>
          <a:off x="5600700" y="246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35784</xdr:rowOff>
    </xdr:from>
    <xdr:ext cx="762000" cy="259045"/>
    <xdr:sp macro="" textlink="">
      <xdr:nvSpPr>
        <xdr:cNvPr id="72" name="人口1人当たり決算額の推移該当値テキスト130"/>
        <xdr:cNvSpPr txBox="1"/>
      </xdr:nvSpPr>
      <xdr:spPr>
        <a:xfrm>
          <a:off x="5740400" y="231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73,452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130193</xdr:rowOff>
    </xdr:from>
    <xdr:to>
      <xdr:col>4</xdr:col>
      <xdr:colOff>520700</xdr:colOff>
      <xdr:row>14</xdr:row>
      <xdr:rowOff>60343</xdr:rowOff>
    </xdr:to>
    <xdr:sp macro="" textlink="">
      <xdr:nvSpPr>
        <xdr:cNvPr id="73" name="円/楕円 72"/>
        <xdr:cNvSpPr/>
      </xdr:nvSpPr>
      <xdr:spPr bwMode="auto">
        <a:xfrm>
          <a:off x="4953000" y="2406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70520</xdr:rowOff>
    </xdr:from>
    <xdr:ext cx="736600" cy="259045"/>
    <xdr:sp macro="" textlink="">
      <xdr:nvSpPr>
        <xdr:cNvPr id="74" name="テキスト ボックス 73"/>
        <xdr:cNvSpPr txBox="1"/>
      </xdr:nvSpPr>
      <xdr:spPr>
        <a:xfrm>
          <a:off x="4622800" y="21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75,305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111187</xdr:rowOff>
    </xdr:from>
    <xdr:to>
      <xdr:col>3</xdr:col>
      <xdr:colOff>955675</xdr:colOff>
      <xdr:row>14</xdr:row>
      <xdr:rowOff>41337</xdr:rowOff>
    </xdr:to>
    <xdr:sp macro="" textlink="">
      <xdr:nvSpPr>
        <xdr:cNvPr id="75" name="円/楕円 74"/>
        <xdr:cNvSpPr/>
      </xdr:nvSpPr>
      <xdr:spPr bwMode="auto">
        <a:xfrm>
          <a:off x="4254500" y="2387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51514</xdr:rowOff>
    </xdr:from>
    <xdr:ext cx="762000" cy="259045"/>
    <xdr:sp macro="" textlink="">
      <xdr:nvSpPr>
        <xdr:cNvPr id="76" name="テキスト ボックス 75"/>
        <xdr:cNvSpPr txBox="1"/>
      </xdr:nvSpPr>
      <xdr:spPr>
        <a:xfrm>
          <a:off x="3924300" y="215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75,887</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93650</xdr:rowOff>
    </xdr:from>
    <xdr:to>
      <xdr:col>3</xdr:col>
      <xdr:colOff>257175</xdr:colOff>
      <xdr:row>14</xdr:row>
      <xdr:rowOff>23800</xdr:rowOff>
    </xdr:to>
    <xdr:sp macro="" textlink="">
      <xdr:nvSpPr>
        <xdr:cNvPr id="77" name="円/楕円 76"/>
        <xdr:cNvSpPr/>
      </xdr:nvSpPr>
      <xdr:spPr bwMode="auto">
        <a:xfrm>
          <a:off x="3556000" y="2370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8577</xdr:rowOff>
    </xdr:from>
    <xdr:ext cx="762000" cy="259045"/>
    <xdr:sp macro="" textlink="">
      <xdr:nvSpPr>
        <xdr:cNvPr id="78" name="テキスト ボックス 77"/>
        <xdr:cNvSpPr txBox="1"/>
      </xdr:nvSpPr>
      <xdr:spPr>
        <a:xfrm>
          <a:off x="3225800" y="245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76,424</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82285</xdr:rowOff>
    </xdr:from>
    <xdr:to>
      <xdr:col>2</xdr:col>
      <xdr:colOff>692150</xdr:colOff>
      <xdr:row>14</xdr:row>
      <xdr:rowOff>12435</xdr:rowOff>
    </xdr:to>
    <xdr:sp macro="" textlink="">
      <xdr:nvSpPr>
        <xdr:cNvPr id="79" name="円/楕円 78"/>
        <xdr:cNvSpPr/>
      </xdr:nvSpPr>
      <xdr:spPr bwMode="auto">
        <a:xfrm>
          <a:off x="2857500" y="2358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168662</xdr:rowOff>
    </xdr:from>
    <xdr:ext cx="762000" cy="259045"/>
    <xdr:sp macro="" textlink="">
      <xdr:nvSpPr>
        <xdr:cNvPr id="80" name="テキスト ボックス 79"/>
        <xdr:cNvSpPr txBox="1"/>
      </xdr:nvSpPr>
      <xdr:spPr>
        <a:xfrm>
          <a:off x="2527300" y="244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341950</xdr:rowOff>
    </xdr:from>
    <xdr:to>
      <xdr:col>4</xdr:col>
      <xdr:colOff>1117600</xdr:colOff>
      <xdr:row>38</xdr:row>
      <xdr:rowOff>80202</xdr:rowOff>
    </xdr:to>
    <xdr:cxnSp macro="">
      <xdr:nvCxnSpPr>
        <xdr:cNvPr id="116" name="直線コネクタ 115"/>
        <xdr:cNvCxnSpPr/>
      </xdr:nvCxnSpPr>
      <xdr:spPr bwMode="auto">
        <a:xfrm>
          <a:off x="5003800" y="7466650"/>
          <a:ext cx="647700" cy="81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7231</xdr:rowOff>
    </xdr:from>
    <xdr:ext cx="762000" cy="259045"/>
    <xdr:sp macro="" textlink="">
      <xdr:nvSpPr>
        <xdr:cNvPr id="117" name="人口1人当たり決算額の推移平均値テキスト445"/>
        <xdr:cNvSpPr txBox="1"/>
      </xdr:nvSpPr>
      <xdr:spPr>
        <a:xfrm>
          <a:off x="5740400" y="696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341950</xdr:rowOff>
    </xdr:from>
    <xdr:to>
      <xdr:col>4</xdr:col>
      <xdr:colOff>469900</xdr:colOff>
      <xdr:row>38</xdr:row>
      <xdr:rowOff>26384</xdr:rowOff>
    </xdr:to>
    <xdr:cxnSp macro="">
      <xdr:nvCxnSpPr>
        <xdr:cNvPr id="119" name="直線コネクタ 118"/>
        <xdr:cNvCxnSpPr/>
      </xdr:nvCxnSpPr>
      <xdr:spPr bwMode="auto">
        <a:xfrm flipV="1">
          <a:off x="4305300" y="7466650"/>
          <a:ext cx="698500" cy="2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244050</xdr:rowOff>
    </xdr:from>
    <xdr:ext cx="736600" cy="259045"/>
    <xdr:sp macro="" textlink="">
      <xdr:nvSpPr>
        <xdr:cNvPr id="121" name="テキスト ボックス 120"/>
        <xdr:cNvSpPr txBox="1"/>
      </xdr:nvSpPr>
      <xdr:spPr>
        <a:xfrm>
          <a:off x="4622800" y="685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89248</xdr:rowOff>
    </xdr:from>
    <xdr:to>
      <xdr:col>3</xdr:col>
      <xdr:colOff>904875</xdr:colOff>
      <xdr:row>38</xdr:row>
      <xdr:rowOff>26384</xdr:rowOff>
    </xdr:to>
    <xdr:cxnSp macro="">
      <xdr:nvCxnSpPr>
        <xdr:cNvPr id="122" name="直線コネクタ 121"/>
        <xdr:cNvCxnSpPr/>
      </xdr:nvCxnSpPr>
      <xdr:spPr bwMode="auto">
        <a:xfrm>
          <a:off x="3606800" y="7213948"/>
          <a:ext cx="698500" cy="280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198689</xdr:rowOff>
    </xdr:from>
    <xdr:ext cx="762000" cy="259045"/>
    <xdr:sp macro="" textlink="">
      <xdr:nvSpPr>
        <xdr:cNvPr id="124" name="テキスト ボックス 123"/>
        <xdr:cNvSpPr txBox="1"/>
      </xdr:nvSpPr>
      <xdr:spPr>
        <a:xfrm>
          <a:off x="3924300" y="68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82978</xdr:rowOff>
    </xdr:from>
    <xdr:to>
      <xdr:col>3</xdr:col>
      <xdr:colOff>206375</xdr:colOff>
      <xdr:row>37</xdr:row>
      <xdr:rowOff>89248</xdr:rowOff>
    </xdr:to>
    <xdr:cxnSp macro="">
      <xdr:nvCxnSpPr>
        <xdr:cNvPr id="125" name="直線コネクタ 124"/>
        <xdr:cNvCxnSpPr/>
      </xdr:nvCxnSpPr>
      <xdr:spPr bwMode="auto">
        <a:xfrm>
          <a:off x="2908300" y="7207678"/>
          <a:ext cx="698500" cy="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51642</xdr:rowOff>
    </xdr:from>
    <xdr:to>
      <xdr:col>3</xdr:col>
      <xdr:colOff>257175</xdr:colOff>
      <xdr:row>35</xdr:row>
      <xdr:rowOff>153242</xdr:rowOff>
    </xdr:to>
    <xdr:sp macro="" textlink="">
      <xdr:nvSpPr>
        <xdr:cNvPr id="126" name="フローチャート : 判断 125"/>
        <xdr:cNvSpPr/>
      </xdr:nvSpPr>
      <xdr:spPr bwMode="auto">
        <a:xfrm>
          <a:off x="3556000" y="6661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163419</xdr:rowOff>
    </xdr:from>
    <xdr:ext cx="762000" cy="259045"/>
    <xdr:sp macro="" textlink="">
      <xdr:nvSpPr>
        <xdr:cNvPr id="127" name="テキスト ボックス 126"/>
        <xdr:cNvSpPr txBox="1"/>
      </xdr:nvSpPr>
      <xdr:spPr>
        <a:xfrm>
          <a:off x="3225800" y="643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81099</xdr:rowOff>
    </xdr:from>
    <xdr:to>
      <xdr:col>2</xdr:col>
      <xdr:colOff>692150</xdr:colOff>
      <xdr:row>35</xdr:row>
      <xdr:rowOff>182699</xdr:rowOff>
    </xdr:to>
    <xdr:sp macro="" textlink="">
      <xdr:nvSpPr>
        <xdr:cNvPr id="128" name="フローチャート : 判断 127"/>
        <xdr:cNvSpPr/>
      </xdr:nvSpPr>
      <xdr:spPr bwMode="auto">
        <a:xfrm>
          <a:off x="2857500" y="66914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192876</xdr:rowOff>
    </xdr:from>
    <xdr:ext cx="762000" cy="259045"/>
    <xdr:sp macro="" textlink="">
      <xdr:nvSpPr>
        <xdr:cNvPr id="129" name="テキスト ボックス 128"/>
        <xdr:cNvSpPr txBox="1"/>
      </xdr:nvSpPr>
      <xdr:spPr>
        <a:xfrm>
          <a:off x="2527300" y="646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26,600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38</xdr:row>
      <xdr:rowOff>29402</xdr:rowOff>
    </xdr:from>
    <xdr:to>
      <xdr:col>5</xdr:col>
      <xdr:colOff>34925</xdr:colOff>
      <xdr:row>38</xdr:row>
      <xdr:rowOff>131002</xdr:rowOff>
    </xdr:to>
    <xdr:sp macro="" textlink="">
      <xdr:nvSpPr>
        <xdr:cNvPr id="135" name="円/楕円 134"/>
        <xdr:cNvSpPr/>
      </xdr:nvSpPr>
      <xdr:spPr bwMode="auto">
        <a:xfrm>
          <a:off x="5600700" y="7497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38</xdr:row>
      <xdr:rowOff>1479</xdr:rowOff>
    </xdr:from>
    <xdr:ext cx="762000" cy="259045"/>
    <xdr:sp macro="" textlink="">
      <xdr:nvSpPr>
        <xdr:cNvPr id="136" name="人口1人当たり決算額の推移該当値テキスト445"/>
        <xdr:cNvSpPr txBox="1"/>
      </xdr:nvSpPr>
      <xdr:spPr>
        <a:xfrm>
          <a:off x="5740400" y="746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291150</xdr:rowOff>
    </xdr:from>
    <xdr:to>
      <xdr:col>4</xdr:col>
      <xdr:colOff>520700</xdr:colOff>
      <xdr:row>38</xdr:row>
      <xdr:rowOff>49850</xdr:rowOff>
    </xdr:to>
    <xdr:sp macro="" textlink="">
      <xdr:nvSpPr>
        <xdr:cNvPr id="137" name="円/楕円 136"/>
        <xdr:cNvSpPr/>
      </xdr:nvSpPr>
      <xdr:spPr bwMode="auto">
        <a:xfrm>
          <a:off x="4953000" y="7415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34627</xdr:rowOff>
    </xdr:from>
    <xdr:ext cx="736600" cy="259045"/>
    <xdr:sp macro="" textlink="">
      <xdr:nvSpPr>
        <xdr:cNvPr id="138" name="テキスト ボックス 137"/>
        <xdr:cNvSpPr txBox="1"/>
      </xdr:nvSpPr>
      <xdr:spPr>
        <a:xfrm>
          <a:off x="4622800" y="7502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318484</xdr:rowOff>
    </xdr:from>
    <xdr:to>
      <xdr:col>3</xdr:col>
      <xdr:colOff>955675</xdr:colOff>
      <xdr:row>38</xdr:row>
      <xdr:rowOff>77184</xdr:rowOff>
    </xdr:to>
    <xdr:sp macro="" textlink="">
      <xdr:nvSpPr>
        <xdr:cNvPr id="139" name="円/楕円 138"/>
        <xdr:cNvSpPr/>
      </xdr:nvSpPr>
      <xdr:spPr bwMode="auto">
        <a:xfrm>
          <a:off x="4254500" y="7443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61961</xdr:rowOff>
    </xdr:from>
    <xdr:ext cx="762000" cy="259045"/>
    <xdr:sp macro="" textlink="">
      <xdr:nvSpPr>
        <xdr:cNvPr id="140" name="テキスト ボックス 139"/>
        <xdr:cNvSpPr txBox="1"/>
      </xdr:nvSpPr>
      <xdr:spPr>
        <a:xfrm>
          <a:off x="3924300" y="752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38448</xdr:rowOff>
    </xdr:from>
    <xdr:to>
      <xdr:col>3</xdr:col>
      <xdr:colOff>257175</xdr:colOff>
      <xdr:row>37</xdr:row>
      <xdr:rowOff>140048</xdr:rowOff>
    </xdr:to>
    <xdr:sp macro="" textlink="">
      <xdr:nvSpPr>
        <xdr:cNvPr id="141" name="円/楕円 140"/>
        <xdr:cNvSpPr/>
      </xdr:nvSpPr>
      <xdr:spPr bwMode="auto">
        <a:xfrm>
          <a:off x="3556000" y="7163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124825</xdr:rowOff>
    </xdr:from>
    <xdr:ext cx="762000" cy="259045"/>
    <xdr:sp macro="" textlink="">
      <xdr:nvSpPr>
        <xdr:cNvPr id="142" name="テキスト ボックス 141"/>
        <xdr:cNvSpPr txBox="1"/>
      </xdr:nvSpPr>
      <xdr:spPr>
        <a:xfrm>
          <a:off x="3225800" y="724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32178</xdr:rowOff>
    </xdr:from>
    <xdr:to>
      <xdr:col>2</xdr:col>
      <xdr:colOff>692150</xdr:colOff>
      <xdr:row>37</xdr:row>
      <xdr:rowOff>133778</xdr:rowOff>
    </xdr:to>
    <xdr:sp macro="" textlink="">
      <xdr:nvSpPr>
        <xdr:cNvPr id="143" name="円/楕円 142"/>
        <xdr:cNvSpPr/>
      </xdr:nvSpPr>
      <xdr:spPr bwMode="auto">
        <a:xfrm>
          <a:off x="2857500" y="715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118555</xdr:rowOff>
    </xdr:from>
    <xdr:ext cx="762000" cy="259045"/>
    <xdr:sp macro="" textlink="">
      <xdr:nvSpPr>
        <xdr:cNvPr id="144" name="テキスト ボックス 143"/>
        <xdr:cNvSpPr txBox="1"/>
      </xdr:nvSpPr>
      <xdr:spPr>
        <a:xfrm>
          <a:off x="2527300" y="7243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の新市誕生以来、実質収支及び実質単年度収支は黒字である。その主な要因としては、市町村合併に伴う地方交付税の優遇措置などにより、都市基盤整備に係る大規模事業が各種基金の取り崩しを行わず、財政運営を実施できたことにある。今後は、合併特例期間の終了などにより、普通交付税を含めた財源の確保が厳しくなる見込みから、財政調整基金をはじめとする各種基金の活用による財政運営が求められるため、実質単年度収支が赤字にならないよう注視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ける連結実質赤字比率は黒字である。今後については、一般会計において合併特例期間の終了などにより、普通交付税を含めた一般財源の確保が厳しい状況となる見込みであり、財政調整基金をはじめとする各種基金の活用による財政運営が求められるため、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ヶ年平均</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で、年々減少傾向にある。これは、交付税算入のある有利な起債の借入を実施してきたこと、また従前より計画的に行ってきた繰上償還の効果によるものといえる。また、合併特例事業債や過疎対策事業債など、普通交付税で措置される算入公債費等も増加傾向にあるため、実質公債費比率の分子となる額も減少傾向にある。今後も計画的な繰上償還の実施及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の活用などにより、低水準の維持に努める。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地方債現在高は増嵩傾向にあるものの、合併特例事業債等の交付税算入率の高い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活用していることなどにより、基準財政需要額算入見込額が増加していること、また、合併特例期間終了後の将来の負担を見越した計画的な基金積立を行っていることなどから、将来負担比率の分子となる額はマイナス数値となっている。今後についても、地方債の適正な発行や基金の活用の適正化に努め、引き続き財政健全化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48123555</v>
      </c>
      <c r="BO4" s="349"/>
      <c r="BP4" s="349"/>
      <c r="BQ4" s="349"/>
      <c r="BR4" s="349"/>
      <c r="BS4" s="349"/>
      <c r="BT4" s="349"/>
      <c r="BU4" s="350"/>
      <c r="BV4" s="348">
        <v>50414764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3.7</v>
      </c>
      <c r="CU4" s="355"/>
      <c r="CV4" s="355"/>
      <c r="CW4" s="355"/>
      <c r="CX4" s="355"/>
      <c r="CY4" s="355"/>
      <c r="CZ4" s="355"/>
      <c r="DA4" s="356"/>
      <c r="DB4" s="354">
        <v>3.7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46717183</v>
      </c>
      <c r="BO5" s="386"/>
      <c r="BP5" s="386"/>
      <c r="BQ5" s="386"/>
      <c r="BR5" s="386"/>
      <c r="BS5" s="386"/>
      <c r="BT5" s="386"/>
      <c r="BU5" s="387"/>
      <c r="BV5" s="385">
        <v>49347822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79.900000000000006</v>
      </c>
      <c r="CU5" s="383"/>
      <c r="CV5" s="383"/>
      <c r="CW5" s="383"/>
      <c r="CX5" s="383"/>
      <c r="CY5" s="383"/>
      <c r="CZ5" s="383"/>
      <c r="DA5" s="384"/>
      <c r="DB5" s="382">
        <v>81.2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1406372</v>
      </c>
      <c r="BO6" s="386"/>
      <c r="BP6" s="386"/>
      <c r="BQ6" s="386"/>
      <c r="BR6" s="386"/>
      <c r="BS6" s="386"/>
      <c r="BT6" s="386"/>
      <c r="BU6" s="387"/>
      <c r="BV6" s="385">
        <v>1066942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86.7</v>
      </c>
      <c r="CU6" s="423"/>
      <c r="CV6" s="423"/>
      <c r="CW6" s="423"/>
      <c r="CX6" s="423"/>
      <c r="CY6" s="423"/>
      <c r="CZ6" s="423"/>
      <c r="DA6" s="424"/>
      <c r="DB6" s="422">
        <v>87.9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387454</v>
      </c>
      <c r="BO7" s="386"/>
      <c r="BP7" s="386"/>
      <c r="BQ7" s="386"/>
      <c r="BR7" s="386"/>
      <c r="BS7" s="386"/>
      <c r="BT7" s="386"/>
      <c r="BU7" s="387"/>
      <c r="BV7" s="385">
        <v>68809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27368621</v>
      </c>
      <c r="CU7" s="386"/>
      <c r="CV7" s="386"/>
      <c r="CW7" s="386"/>
      <c r="CX7" s="386"/>
      <c r="CY7" s="386"/>
      <c r="CZ7" s="386"/>
      <c r="DA7" s="387"/>
      <c r="DB7" s="385">
        <v>27160246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1018918</v>
      </c>
      <c r="BO8" s="386"/>
      <c r="BP8" s="386"/>
      <c r="BQ8" s="386"/>
      <c r="BR8" s="386"/>
      <c r="BS8" s="386"/>
      <c r="BT8" s="386"/>
      <c r="BU8" s="387"/>
      <c r="BV8" s="385">
        <v>998133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0.51</v>
      </c>
      <c r="CU8" s="426"/>
      <c r="CV8" s="426"/>
      <c r="CW8" s="426"/>
      <c r="CX8" s="426"/>
      <c r="CY8" s="426"/>
      <c r="CZ8" s="426"/>
      <c r="DA8" s="427"/>
      <c r="DB8" s="425">
        <v>0.52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100552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20785</v>
      </c>
      <c r="BO9" s="386"/>
      <c r="BP9" s="386"/>
      <c r="BQ9" s="386"/>
      <c r="BR9" s="386"/>
      <c r="BS9" s="386"/>
      <c r="BT9" s="386"/>
      <c r="BU9" s="387"/>
      <c r="BV9" s="385">
        <v>52388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18.100000000000001</v>
      </c>
      <c r="CU9" s="383"/>
      <c r="CV9" s="383"/>
      <c r="CW9" s="383"/>
      <c r="CX9" s="383"/>
      <c r="CY9" s="383"/>
      <c r="CZ9" s="383"/>
      <c r="DA9" s="384"/>
      <c r="DB9" s="382">
        <v>18.5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100462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1305770</v>
      </c>
      <c r="BO10" s="386"/>
      <c r="BP10" s="386"/>
      <c r="BQ10" s="386"/>
      <c r="BR10" s="386"/>
      <c r="BS10" s="386"/>
      <c r="BT10" s="386"/>
      <c r="BU10" s="387"/>
      <c r="BV10" s="385">
        <v>1306496</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v>955808</v>
      </c>
      <c r="BO11" s="386"/>
      <c r="BP11" s="386"/>
      <c r="BQ11" s="386"/>
      <c r="BR11" s="386"/>
      <c r="BS11" s="386"/>
      <c r="BT11" s="386"/>
      <c r="BU11" s="387"/>
      <c r="BV11" s="385">
        <v>1014533</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100166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99162</v>
      </c>
      <c r="S13" s="467"/>
      <c r="T13" s="467"/>
      <c r="U13" s="467"/>
      <c r="V13" s="468"/>
      <c r="W13" s="401" t="s">
        <v>124</v>
      </c>
      <c r="X13" s="402"/>
      <c r="Y13" s="402"/>
      <c r="Z13" s="402"/>
      <c r="AA13" s="402"/>
      <c r="AB13" s="392"/>
      <c r="AC13" s="436">
        <v>4686</v>
      </c>
      <c r="AD13" s="437"/>
      <c r="AE13" s="437"/>
      <c r="AF13" s="437"/>
      <c r="AG13" s="476"/>
      <c r="AH13" s="436">
        <v>6060</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2282363</v>
      </c>
      <c r="BO13" s="386"/>
      <c r="BP13" s="386"/>
      <c r="BQ13" s="386"/>
      <c r="BR13" s="386"/>
      <c r="BS13" s="386"/>
      <c r="BT13" s="386"/>
      <c r="BU13" s="387"/>
      <c r="BV13" s="385">
        <v>2373417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1.5</v>
      </c>
      <c r="CU13" s="383"/>
      <c r="CV13" s="383"/>
      <c r="CW13" s="383"/>
      <c r="CX13" s="383"/>
      <c r="CY13" s="383"/>
      <c r="CZ13" s="383"/>
      <c r="DA13" s="384"/>
      <c r="DB13" s="382">
        <v>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100200</v>
      </c>
      <c r="S14" s="467"/>
      <c r="T14" s="467"/>
      <c r="U14" s="467"/>
      <c r="V14" s="468"/>
      <c r="W14" s="375"/>
      <c r="X14" s="376"/>
      <c r="Y14" s="376"/>
      <c r="Z14" s="376"/>
      <c r="AA14" s="376"/>
      <c r="AB14" s="365"/>
      <c r="AC14" s="469">
        <v>9.8000000000000007</v>
      </c>
      <c r="AD14" s="470"/>
      <c r="AE14" s="470"/>
      <c r="AF14" s="470"/>
      <c r="AG14" s="471"/>
      <c r="AH14" s="469">
        <v>12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99152</v>
      </c>
      <c r="S15" s="467"/>
      <c r="T15" s="467"/>
      <c r="U15" s="467"/>
      <c r="V15" s="468"/>
      <c r="W15" s="401" t="s">
        <v>130</v>
      </c>
      <c r="X15" s="402"/>
      <c r="Y15" s="402"/>
      <c r="Z15" s="402"/>
      <c r="AA15" s="402"/>
      <c r="AB15" s="392"/>
      <c r="AC15" s="436">
        <v>14790</v>
      </c>
      <c r="AD15" s="437"/>
      <c r="AE15" s="437"/>
      <c r="AF15" s="437"/>
      <c r="AG15" s="476"/>
      <c r="AH15" s="436">
        <v>16443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10375583</v>
      </c>
      <c r="BO15" s="349"/>
      <c r="BP15" s="349"/>
      <c r="BQ15" s="349"/>
      <c r="BR15" s="349"/>
      <c r="BS15" s="349"/>
      <c r="BT15" s="349"/>
      <c r="BU15" s="350"/>
      <c r="BV15" s="348">
        <v>10243224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31.1</v>
      </c>
      <c r="AD16" s="470"/>
      <c r="AE16" s="470"/>
      <c r="AF16" s="470"/>
      <c r="AG16" s="471"/>
      <c r="AH16" s="469">
        <v>32.700000000000003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20271920</v>
      </c>
      <c r="BO16" s="386"/>
      <c r="BP16" s="386"/>
      <c r="BQ16" s="386"/>
      <c r="BR16" s="386"/>
      <c r="BS16" s="386"/>
      <c r="BT16" s="386"/>
      <c r="BU16" s="387"/>
      <c r="BV16" s="385">
        <v>20153174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28136</v>
      </c>
      <c r="AD17" s="437"/>
      <c r="AE17" s="437"/>
      <c r="AF17" s="437"/>
      <c r="AG17" s="476"/>
      <c r="AH17" s="436">
        <v>27648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13359286</v>
      </c>
      <c r="BO17" s="386"/>
      <c r="BP17" s="386"/>
      <c r="BQ17" s="386"/>
      <c r="BR17" s="386"/>
      <c r="BS17" s="386"/>
      <c r="BT17" s="386"/>
      <c r="BU17" s="387"/>
      <c r="BV17" s="385">
        <v>13190459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423.99</v>
      </c>
      <c r="M18" s="498"/>
      <c r="N18" s="498"/>
      <c r="O18" s="498"/>
      <c r="P18" s="498"/>
      <c r="Q18" s="498"/>
      <c r="R18" s="499"/>
      <c r="S18" s="499"/>
      <c r="T18" s="499"/>
      <c r="U18" s="499"/>
      <c r="V18" s="500"/>
      <c r="W18" s="403"/>
      <c r="X18" s="404"/>
      <c r="Y18" s="404"/>
      <c r="Z18" s="404"/>
      <c r="AA18" s="404"/>
      <c r="AB18" s="395"/>
      <c r="AC18" s="501">
        <v>59.1</v>
      </c>
      <c r="AD18" s="502"/>
      <c r="AE18" s="502"/>
      <c r="AF18" s="502"/>
      <c r="AG18" s="503"/>
      <c r="AH18" s="501">
        <v>55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21968316</v>
      </c>
      <c r="BO18" s="386"/>
      <c r="BP18" s="386"/>
      <c r="BQ18" s="386"/>
      <c r="BR18" s="386"/>
      <c r="BS18" s="386"/>
      <c r="BT18" s="386"/>
      <c r="BU18" s="387"/>
      <c r="BV18" s="385">
        <v>22243261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237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31074234</v>
      </c>
      <c r="BO19" s="386"/>
      <c r="BP19" s="386"/>
      <c r="BQ19" s="386"/>
      <c r="BR19" s="386"/>
      <c r="BS19" s="386"/>
      <c r="BT19" s="386"/>
      <c r="BU19" s="387"/>
      <c r="BV19" s="385">
        <v>31004405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37032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45823239</v>
      </c>
      <c r="BO23" s="386"/>
      <c r="BP23" s="386"/>
      <c r="BQ23" s="386"/>
      <c r="BR23" s="386"/>
      <c r="BS23" s="386"/>
      <c r="BT23" s="386"/>
      <c r="BU23" s="387"/>
      <c r="BV23" s="385">
        <v>44191084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9690</v>
      </c>
      <c r="R24" s="437"/>
      <c r="S24" s="437"/>
      <c r="T24" s="437"/>
      <c r="U24" s="437"/>
      <c r="V24" s="476"/>
      <c r="W24" s="531"/>
      <c r="X24" s="519"/>
      <c r="Y24" s="520"/>
      <c r="Z24" s="435" t="s">
        <v>154</v>
      </c>
      <c r="AA24" s="415"/>
      <c r="AB24" s="415"/>
      <c r="AC24" s="415"/>
      <c r="AD24" s="415"/>
      <c r="AE24" s="415"/>
      <c r="AF24" s="415"/>
      <c r="AG24" s="416"/>
      <c r="AH24" s="436">
        <v>738</v>
      </c>
      <c r="AI24" s="437"/>
      <c r="AJ24" s="437"/>
      <c r="AK24" s="437"/>
      <c r="AL24" s="476"/>
      <c r="AM24" s="436">
        <v>2267874</v>
      </c>
      <c r="AN24" s="437"/>
      <c r="AO24" s="437"/>
      <c r="AP24" s="437"/>
      <c r="AQ24" s="437"/>
      <c r="AR24" s="476"/>
      <c r="AS24" s="436">
        <v>3073</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26720558</v>
      </c>
      <c r="BO24" s="386"/>
      <c r="BP24" s="386"/>
      <c r="BQ24" s="386"/>
      <c r="BR24" s="386"/>
      <c r="BS24" s="386"/>
      <c r="BT24" s="386"/>
      <c r="BU24" s="387"/>
      <c r="BV24" s="385">
        <v>26225269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7880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8243903</v>
      </c>
      <c r="BO25" s="349"/>
      <c r="BP25" s="349"/>
      <c r="BQ25" s="349"/>
      <c r="BR25" s="349"/>
      <c r="BS25" s="349"/>
      <c r="BT25" s="349"/>
      <c r="BU25" s="350"/>
      <c r="BV25" s="348">
        <v>6301601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6860</v>
      </c>
      <c r="R26" s="437"/>
      <c r="S26" s="437"/>
      <c r="T26" s="437"/>
      <c r="U26" s="437"/>
      <c r="V26" s="476"/>
      <c r="W26" s="531"/>
      <c r="X26" s="519"/>
      <c r="Y26" s="520"/>
      <c r="Z26" s="435" t="s">
        <v>160</v>
      </c>
      <c r="AA26" s="539"/>
      <c r="AB26" s="539"/>
      <c r="AC26" s="539"/>
      <c r="AD26" s="539"/>
      <c r="AE26" s="539"/>
      <c r="AF26" s="539"/>
      <c r="AG26" s="540"/>
      <c r="AH26" s="436">
        <v>40</v>
      </c>
      <c r="AI26" s="437"/>
      <c r="AJ26" s="437"/>
      <c r="AK26" s="437"/>
      <c r="AL26" s="476"/>
      <c r="AM26" s="436">
        <v>134760</v>
      </c>
      <c r="AN26" s="437"/>
      <c r="AO26" s="437"/>
      <c r="AP26" s="437"/>
      <c r="AQ26" s="437"/>
      <c r="AR26" s="476"/>
      <c r="AS26" s="436">
        <v>3369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4610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803183</v>
      </c>
      <c r="BO27" s="553"/>
      <c r="BP27" s="553"/>
      <c r="BQ27" s="553"/>
      <c r="BR27" s="553"/>
      <c r="BS27" s="553"/>
      <c r="BT27" s="553"/>
      <c r="BU27" s="554"/>
      <c r="BV27" s="552">
        <v>802853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3830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7327592</v>
      </c>
      <c r="BO28" s="349"/>
      <c r="BP28" s="349"/>
      <c r="BQ28" s="349"/>
      <c r="BR28" s="349"/>
      <c r="BS28" s="349"/>
      <c r="BT28" s="349"/>
      <c r="BU28" s="350"/>
      <c r="BV28" s="348">
        <v>6021822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26</v>
      </c>
      <c r="M29" s="437"/>
      <c r="N29" s="437"/>
      <c r="O29" s="437"/>
      <c r="P29" s="476"/>
      <c r="Q29" s="436">
        <v>3490</v>
      </c>
      <c r="R29" s="437"/>
      <c r="S29" s="437"/>
      <c r="T29" s="437"/>
      <c r="U29" s="437"/>
      <c r="V29" s="476"/>
      <c r="W29" s="531"/>
      <c r="X29" s="519"/>
      <c r="Y29" s="520"/>
      <c r="Z29" s="435" t="s">
        <v>170</v>
      </c>
      <c r="AA29" s="415"/>
      <c r="AB29" s="415"/>
      <c r="AC29" s="415"/>
      <c r="AD29" s="415"/>
      <c r="AE29" s="415"/>
      <c r="AF29" s="415"/>
      <c r="AG29" s="416"/>
      <c r="AH29" s="436">
        <v>738</v>
      </c>
      <c r="AI29" s="437"/>
      <c r="AJ29" s="437"/>
      <c r="AK29" s="437"/>
      <c r="AL29" s="476"/>
      <c r="AM29" s="436">
        <v>2267874</v>
      </c>
      <c r="AN29" s="437"/>
      <c r="AO29" s="437"/>
      <c r="AP29" s="437"/>
      <c r="AQ29" s="437"/>
      <c r="AR29" s="476"/>
      <c r="AS29" s="436">
        <v>3073</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5485926</v>
      </c>
      <c r="BO29" s="386"/>
      <c r="BP29" s="386"/>
      <c r="BQ29" s="386"/>
      <c r="BR29" s="386"/>
      <c r="BS29" s="386"/>
      <c r="BT29" s="386"/>
      <c r="BU29" s="387"/>
      <c r="BV29" s="385">
        <v>5479314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17894217</v>
      </c>
      <c r="BO30" s="553"/>
      <c r="BP30" s="553"/>
      <c r="BQ30" s="553"/>
      <c r="BR30" s="553"/>
      <c r="BS30" s="553"/>
      <c r="BT30" s="553"/>
      <c r="BU30" s="554"/>
      <c r="BV30" s="552">
        <v>17192182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佐久市国民健康保険特別会計</v>
      </c>
      <c r="X34" s="565"/>
      <c r="Y34" s="565"/>
      <c r="Z34" s="565"/>
      <c r="AA34" s="565"/>
      <c r="AB34" s="565"/>
      <c r="AC34" s="565"/>
      <c r="AD34" s="565"/>
      <c r="AE34" s="565"/>
      <c r="AF34" s="565"/>
      <c r="AG34" s="565"/>
      <c r="AH34" s="565"/>
      <c r="AI34" s="565"/>
      <c r="AJ34" s="565"/>
      <c r="AK34" s="565"/>
      <c r="AL34" s="165"/>
      <c r="AM34" s="564">
        <f>IF(AO34="","",MAX(C34:D43,U34:V43)+1)</f>
        <v>10</v>
      </c>
      <c r="AN34" s="564"/>
      <c r="AO34" s="565" t="str">
        <f>IF('各会計、関係団体の財政状況及び健全化判断比率'!B33="","",'各会計、関係団体の財政状況及び健全化判断比率'!B33)</f>
        <v>佐久市国保浅間総合病院事業特別会計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佐久広域連合一般会計</v>
      </c>
      <c r="BZ34" s="565"/>
      <c r="CA34" s="565"/>
      <c r="CB34" s="565"/>
      <c r="CC34" s="565"/>
      <c r="CD34" s="565"/>
      <c r="CE34" s="565"/>
      <c r="CF34" s="565"/>
      <c r="CG34" s="565"/>
      <c r="CH34" s="565"/>
      <c r="CI34" s="565"/>
      <c r="CJ34" s="565"/>
      <c r="CK34" s="565"/>
      <c r="CL34" s="565"/>
      <c r="CM34" s="565"/>
      <c r="CN34" s="165"/>
      <c r="CO34" s="564">
        <f>IF(CQ34="","",MAX(C34:D43,U34:V43,AM34:AN43,BE34:BF43,BW34:BX43)+1)</f>
        <v>22</v>
      </c>
      <c r="CP34" s="564"/>
      <c r="CQ34" s="565" t="str">
        <f>IF('各会計、関係団体の財政状況及び健全化判断比率'!BS7="","",'各会計、関係団体の財政状況及び健全化判断比率'!BS7)</f>
        <v>佐久ケーブルテレビ　株式会社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佐久市障害者支援施設臼田学園特別会計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佐久市介護保険特別会計</v>
      </c>
      <c r="X35" s="565"/>
      <c r="Y35" s="565"/>
      <c r="Z35" s="565"/>
      <c r="AA35" s="565"/>
      <c r="AB35" s="565"/>
      <c r="AC35" s="565"/>
      <c r="AD35" s="565"/>
      <c r="AE35" s="565"/>
      <c r="AF35" s="565"/>
      <c r="AG35" s="565"/>
      <c r="AH35" s="565"/>
      <c r="AI35" s="565"/>
      <c r="AJ35" s="565"/>
      <c r="AK35" s="565"/>
      <c r="AL35" s="165"/>
      <c r="AM35" s="564">
        <f t="shared" ref="AM35:AM43" si="0">IF(AO35="","",AM34+1)</f>
        <v>11</v>
      </c>
      <c r="AN35" s="564"/>
      <c r="AO35" s="565" t="str">
        <f>IF('各会計、関係団体の財政状況及び健全化判断比率'!B34="","",'各会計、関係団体の財政状況及び健全化判断比率'!B34)</f>
        <v>佐久市下水道事業特別会計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佐久広域連合消防特別会計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佐久市住宅新築資金等貸付事業特別会計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佐久市特別養護老人ホーム特別会計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佐久広域連合養護老人ホーム特別会計
佐久広域連合特別養護老人ホーム特別会計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佐久市奨学資金特別会計</v>
      </c>
      <c r="F37" s="565"/>
      <c r="G37" s="565"/>
      <c r="H37" s="565"/>
      <c r="I37" s="565"/>
      <c r="J37" s="565"/>
      <c r="K37" s="565"/>
      <c r="L37" s="565"/>
      <c r="M37" s="565"/>
      <c r="N37" s="565"/>
      <c r="O37" s="565"/>
      <c r="P37" s="565"/>
      <c r="Q37" s="565"/>
      <c r="R37" s="565"/>
      <c r="S37" s="565"/>
      <c r="T37" s="165"/>
      <c r="U37" s="564">
        <f t="shared" si="4"/>
        <v>8</v>
      </c>
      <c r="V37" s="564"/>
      <c r="W37" s="565" t="str">
        <f>IF('各会計、関係団体の財政状況及び健全化判断比率'!B31="","",'各会計、関係団体の財政状況及び健全化判断比率'!B31)</f>
        <v>佐久市後期高齢者医療特別会計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佐久広域連合救護施設特別会計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9</v>
      </c>
      <c r="V38" s="564"/>
      <c r="W38" s="565" t="str">
        <f>IF('各会計、関係団体の財政状況及び健全化判断比率'!B32="","",'各会計、関係団体の財政状況及び健全化判断比率'!B32)</f>
        <v>佐久市介護老人保健施設特別会計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佐久広域連合食肉流通センター特別会計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佐久平環境衛生施設組合会計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18</v>
      </c>
      <c r="BX40" s="564"/>
      <c r="BY40" s="565" t="str">
        <f>IF('各会計、関係団体の財政状況及び健全化判断比率'!B74="","",'各会計、関係団体の財政状況及び健全化判断比率'!B74)</f>
        <v>佐久市・軽井沢町清掃施設組合会計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19</v>
      </c>
      <c r="BX41" s="564"/>
      <c r="BY41" s="565" t="str">
        <f>IF('各会計、関係団体の財政状況及び健全化判断比率'!B75="","",'各会計、関係団体の財政状況及び健全化判断比率'!B75)</f>
        <v>浅麓環境施設組合一般会計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20</v>
      </c>
      <c r="BX42" s="564"/>
      <c r="BY42" s="565" t="str">
        <f>IF('各会計、関係団体の財政状況及び健全化判断比率'!B76="","",'各会計、関係団体の財政状況及び健全化判断比率'!B76)</f>
        <v>北佐久郡老人福祉施設組合一般会計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21</v>
      </c>
      <c r="BX43" s="564"/>
      <c r="BY43" s="565" t="str">
        <f>IF('各会計、関係団体の財政状況及び健全化判断比率'!B77="","",'各会計、関係団体の財政状況及び健全化判断比率'!B77)</f>
        <v>川西保健衛生施設組合一般会計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25" zoomScaleSheetLayoutView="100" workbookViewId="0">
      <selection activeCell="P39" sqref="P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8" t="s">
        <v>24</v>
      </c>
      <c r="C41" s="1169"/>
      <c r="D41" s="81"/>
      <c r="E41" s="1174" t="s">
        <v>25</v>
      </c>
      <c r="F41" s="1174"/>
      <c r="G41" s="1174"/>
      <c r="H41" s="1175"/>
      <c r="I41" s="82">
        <v>40767</v>
      </c>
      <c r="J41" s="83">
        <v>41737</v>
      </c>
      <c r="K41" s="83">
        <v>41868</v>
      </c>
      <c r="L41" s="83">
        <v>44467</v>
      </c>
      <c r="M41" s="84">
        <v>46034</v>
      </c>
    </row>
    <row r="42" spans="2:13" ht="27.75" customHeight="1">
      <c r="B42" s="1170"/>
      <c r="C42" s="1171"/>
      <c r="D42" s="85"/>
      <c r="E42" s="1176" t="s">
        <v>26</v>
      </c>
      <c r="F42" s="1176"/>
      <c r="G42" s="1176"/>
      <c r="H42" s="1177"/>
      <c r="I42" s="86">
        <v>3209</v>
      </c>
      <c r="J42" s="87">
        <v>3027</v>
      </c>
      <c r="K42" s="87">
        <v>2725</v>
      </c>
      <c r="L42" s="87">
        <v>768</v>
      </c>
      <c r="M42" s="88">
        <v>532</v>
      </c>
    </row>
    <row r="43" spans="2:13" ht="27.75" customHeight="1">
      <c r="B43" s="1170"/>
      <c r="C43" s="1171"/>
      <c r="D43" s="85"/>
      <c r="E43" s="1176" t="s">
        <v>27</v>
      </c>
      <c r="F43" s="1176"/>
      <c r="G43" s="1176"/>
      <c r="H43" s="1177"/>
      <c r="I43" s="86">
        <v>19415</v>
      </c>
      <c r="J43" s="87">
        <v>16450</v>
      </c>
      <c r="K43" s="87">
        <v>14861</v>
      </c>
      <c r="L43" s="87">
        <v>14898</v>
      </c>
      <c r="M43" s="88">
        <v>14183</v>
      </c>
    </row>
    <row r="44" spans="2:13" ht="27.75" customHeight="1">
      <c r="B44" s="1170"/>
      <c r="C44" s="1171"/>
      <c r="D44" s="85"/>
      <c r="E44" s="1176" t="s">
        <v>28</v>
      </c>
      <c r="F44" s="1176"/>
      <c r="G44" s="1176"/>
      <c r="H44" s="1177"/>
      <c r="I44" s="86">
        <v>2820</v>
      </c>
      <c r="J44" s="87">
        <v>2438</v>
      </c>
      <c r="K44" s="87">
        <v>2191</v>
      </c>
      <c r="L44" s="87">
        <v>1937</v>
      </c>
      <c r="M44" s="88">
        <v>1726</v>
      </c>
    </row>
    <row r="45" spans="2:13" ht="27.75" customHeight="1">
      <c r="B45" s="1170"/>
      <c r="C45" s="1171"/>
      <c r="D45" s="85"/>
      <c r="E45" s="1176" t="s">
        <v>29</v>
      </c>
      <c r="F45" s="1176"/>
      <c r="G45" s="1176"/>
      <c r="H45" s="1177"/>
      <c r="I45" s="86">
        <v>8703</v>
      </c>
      <c r="J45" s="87">
        <v>8123</v>
      </c>
      <c r="K45" s="87">
        <v>7769</v>
      </c>
      <c r="L45" s="87">
        <v>7335</v>
      </c>
      <c r="M45" s="88">
        <v>6726</v>
      </c>
    </row>
    <row r="46" spans="2:13" ht="27.75" customHeight="1">
      <c r="B46" s="1170"/>
      <c r="C46" s="1171"/>
      <c r="D46" s="85"/>
      <c r="E46" s="1176" t="s">
        <v>30</v>
      </c>
      <c r="F46" s="1176"/>
      <c r="G46" s="1176"/>
      <c r="H46" s="1177"/>
      <c r="I46" s="86">
        <v>19</v>
      </c>
      <c r="J46" s="87">
        <v>17</v>
      </c>
      <c r="K46" s="87">
        <v>15</v>
      </c>
      <c r="L46" s="87">
        <v>13</v>
      </c>
      <c r="M46" s="88">
        <v>13</v>
      </c>
    </row>
    <row r="47" spans="2:13" ht="27.75" customHeight="1">
      <c r="B47" s="1170"/>
      <c r="C47" s="1171"/>
      <c r="D47" s="85"/>
      <c r="E47" s="1176" t="s">
        <v>31</v>
      </c>
      <c r="F47" s="1176"/>
      <c r="G47" s="1176"/>
      <c r="H47" s="1177"/>
      <c r="I47" s="86" t="s">
        <v>493</v>
      </c>
      <c r="J47" s="87" t="s">
        <v>493</v>
      </c>
      <c r="K47" s="87" t="s">
        <v>493</v>
      </c>
      <c r="L47" s="87" t="s">
        <v>493</v>
      </c>
      <c r="M47" s="88" t="s">
        <v>493</v>
      </c>
    </row>
    <row r="48" spans="2:13" ht="27.75" customHeight="1">
      <c r="B48" s="1172"/>
      <c r="C48" s="1173"/>
      <c r="D48" s="85"/>
      <c r="E48" s="1176" t="s">
        <v>32</v>
      </c>
      <c r="F48" s="1176"/>
      <c r="G48" s="1176"/>
      <c r="H48" s="1177"/>
      <c r="I48" s="86" t="s">
        <v>493</v>
      </c>
      <c r="J48" s="87" t="s">
        <v>493</v>
      </c>
      <c r="K48" s="87" t="s">
        <v>493</v>
      </c>
      <c r="L48" s="87" t="s">
        <v>493</v>
      </c>
      <c r="M48" s="88" t="s">
        <v>493</v>
      </c>
    </row>
    <row r="49" spans="2:13" ht="27.75" customHeight="1">
      <c r="B49" s="1178" t="s">
        <v>33</v>
      </c>
      <c r="C49" s="1179"/>
      <c r="D49" s="89"/>
      <c r="E49" s="1176" t="s">
        <v>34</v>
      </c>
      <c r="F49" s="1176"/>
      <c r="G49" s="1176"/>
      <c r="H49" s="1177"/>
      <c r="I49" s="86">
        <v>22408</v>
      </c>
      <c r="J49" s="87">
        <v>24214</v>
      </c>
      <c r="K49" s="87">
        <v>25917</v>
      </c>
      <c r="L49" s="87">
        <v>27448</v>
      </c>
      <c r="M49" s="88">
        <v>29385</v>
      </c>
    </row>
    <row r="50" spans="2:13" ht="27.75" customHeight="1">
      <c r="B50" s="1170"/>
      <c r="C50" s="1171"/>
      <c r="D50" s="85"/>
      <c r="E50" s="1176" t="s">
        <v>35</v>
      </c>
      <c r="F50" s="1176"/>
      <c r="G50" s="1176"/>
      <c r="H50" s="1177"/>
      <c r="I50" s="86">
        <v>4826</v>
      </c>
      <c r="J50" s="87">
        <v>4293</v>
      </c>
      <c r="K50" s="87">
        <v>5998</v>
      </c>
      <c r="L50" s="87">
        <v>7294</v>
      </c>
      <c r="M50" s="88">
        <v>6742</v>
      </c>
    </row>
    <row r="51" spans="2:13" ht="27.75" customHeight="1">
      <c r="B51" s="1172"/>
      <c r="C51" s="1173"/>
      <c r="D51" s="85"/>
      <c r="E51" s="1176" t="s">
        <v>36</v>
      </c>
      <c r="F51" s="1176"/>
      <c r="G51" s="1176"/>
      <c r="H51" s="1177"/>
      <c r="I51" s="86">
        <v>52688</v>
      </c>
      <c r="J51" s="87">
        <v>53909</v>
      </c>
      <c r="K51" s="87">
        <v>54060</v>
      </c>
      <c r="L51" s="87">
        <v>56118</v>
      </c>
      <c r="M51" s="88">
        <v>56699</v>
      </c>
    </row>
    <row r="52" spans="2:13" ht="27.75" customHeight="1" thickBot="1">
      <c r="B52" s="1180" t="s">
        <v>37</v>
      </c>
      <c r="C52" s="1181"/>
      <c r="D52" s="90"/>
      <c r="E52" s="1182" t="s">
        <v>38</v>
      </c>
      <c r="F52" s="1182"/>
      <c r="G52" s="1182"/>
      <c r="H52" s="1183"/>
      <c r="I52" s="91">
        <v>-4988</v>
      </c>
      <c r="J52" s="92">
        <v>-10626</v>
      </c>
      <c r="K52" s="92">
        <v>-16545</v>
      </c>
      <c r="L52" s="92">
        <v>-21442</v>
      </c>
      <c r="M52" s="93">
        <v>-23613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87288</v>
      </c>
      <c r="E3" s="116"/>
      <c r="F3" s="117">
        <v>65749</v>
      </c>
      <c r="G3" s="118"/>
      <c r="H3" s="119"/>
    </row>
    <row r="4" spans="1:8">
      <c r="A4" s="120"/>
      <c r="B4" s="121"/>
      <c r="C4" s="122"/>
      <c r="D4" s="123">
        <v>46632</v>
      </c>
      <c r="E4" s="124"/>
      <c r="F4" s="125">
        <v>37181</v>
      </c>
      <c r="G4" s="126"/>
      <c r="H4" s="127"/>
    </row>
    <row r="5" spans="1:8">
      <c r="A5" s="108" t="s">
        <v>512</v>
      </c>
      <c r="B5" s="113"/>
      <c r="C5" s="114"/>
      <c r="D5" s="115">
        <v>64082</v>
      </c>
      <c r="E5" s="116"/>
      <c r="F5" s="117">
        <v>57316</v>
      </c>
      <c r="G5" s="118"/>
      <c r="H5" s="119"/>
    </row>
    <row r="6" spans="1:8">
      <c r="A6" s="120"/>
      <c r="B6" s="121"/>
      <c r="C6" s="122"/>
      <c r="D6" s="123">
        <v>33144</v>
      </c>
      <c r="E6" s="124"/>
      <c r="F6" s="125">
        <v>32233</v>
      </c>
      <c r="G6" s="126"/>
      <c r="H6" s="127"/>
    </row>
    <row r="7" spans="1:8">
      <c r="A7" s="108" t="s">
        <v>513</v>
      </c>
      <c r="B7" s="113"/>
      <c r="C7" s="114"/>
      <c r="D7" s="115">
        <v>65122</v>
      </c>
      <c r="E7" s="116"/>
      <c r="F7" s="117">
        <v>41433</v>
      </c>
      <c r="G7" s="118"/>
      <c r="H7" s="119"/>
    </row>
    <row r="8" spans="1:8">
      <c r="A8" s="120"/>
      <c r="B8" s="121"/>
      <c r="C8" s="122"/>
      <c r="D8" s="123">
        <v>36023</v>
      </c>
      <c r="E8" s="124"/>
      <c r="F8" s="125">
        <v>22351</v>
      </c>
      <c r="G8" s="126"/>
      <c r="H8" s="127"/>
    </row>
    <row r="9" spans="1:8">
      <c r="A9" s="108" t="s">
        <v>514</v>
      </c>
      <c r="B9" s="113"/>
      <c r="C9" s="114"/>
      <c r="D9" s="115">
        <v>100594</v>
      </c>
      <c r="E9" s="116"/>
      <c r="F9" s="117">
        <v>43493</v>
      </c>
      <c r="G9" s="118"/>
      <c r="H9" s="119"/>
    </row>
    <row r="10" spans="1:8">
      <c r="A10" s="120"/>
      <c r="B10" s="121"/>
      <c r="C10" s="122"/>
      <c r="D10" s="123">
        <v>64399</v>
      </c>
      <c r="E10" s="124"/>
      <c r="F10" s="125">
        <v>23254</v>
      </c>
      <c r="G10" s="126"/>
      <c r="H10" s="127"/>
    </row>
    <row r="11" spans="1:8">
      <c r="A11" s="108" t="s">
        <v>515</v>
      </c>
      <c r="B11" s="113"/>
      <c r="C11" s="114"/>
      <c r="D11" s="115">
        <v>91684</v>
      </c>
      <c r="E11" s="116"/>
      <c r="F11" s="117">
        <v>50840</v>
      </c>
      <c r="G11" s="118"/>
      <c r="H11" s="119"/>
    </row>
    <row r="12" spans="1:8">
      <c r="A12" s="120"/>
      <c r="B12" s="121"/>
      <c r="C12" s="128"/>
      <c r="D12" s="123">
        <v>48691</v>
      </c>
      <c r="E12" s="124"/>
      <c r="F12" s="125">
        <v>25367</v>
      </c>
      <c r="G12" s="126"/>
      <c r="H12" s="127"/>
    </row>
    <row r="13" spans="1:8">
      <c r="A13" s="108"/>
      <c r="B13" s="113"/>
      <c r="C13" s="129"/>
      <c r="D13" s="130">
        <v>81754</v>
      </c>
      <c r="E13" s="131"/>
      <c r="F13" s="132">
        <v>51766</v>
      </c>
      <c r="G13" s="133"/>
      <c r="H13" s="119"/>
    </row>
    <row r="14" spans="1:8">
      <c r="A14" s="120"/>
      <c r="B14" s="121"/>
      <c r="C14" s="122"/>
      <c r="D14" s="123">
        <v>45778</v>
      </c>
      <c r="E14" s="124"/>
      <c r="F14" s="125">
        <v>28077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3.46</v>
      </c>
      <c r="C19" s="134">
        <f>ROUND(VALUE(SUBSTITUTE(実質収支比率等に係る経年分析!G$48,"▲","-")),2)</f>
        <v>4.18</v>
      </c>
      <c r="D19" s="134">
        <f>ROUND(VALUE(SUBSTITUTE(実質収支比率等に係る経年分析!H$48,"▲","-")),2)</f>
        <v>3.53</v>
      </c>
      <c r="E19" s="134">
        <f>ROUND(VALUE(SUBSTITUTE(実質収支比率等に係る経年分析!I$48,"▲","-")),2)</f>
        <v>3.67</v>
      </c>
      <c r="F19" s="134">
        <f>ROUND(VALUE(SUBSTITUTE(実質収支比率等に係る経年分析!J$48,"▲","-")),2)</f>
        <v>3.72</v>
      </c>
    </row>
    <row r="20" spans="1:11">
      <c r="A20" s="134" t="s">
        <v>43</v>
      </c>
      <c r="B20" s="134">
        <f>ROUND(VALUE(SUBSTITUTE(実質収支比率等に係る経年分析!F$47,"▲","-")),2)</f>
        <v>14.65</v>
      </c>
      <c r="C20" s="134">
        <f>ROUND(VALUE(SUBSTITUTE(実質収支比率等に係る経年分析!G$47,"▲","-")),2)</f>
        <v>15.82</v>
      </c>
      <c r="D20" s="134">
        <f>ROUND(VALUE(SUBSTITUTE(実質収支比率等に係る経年分析!H$47,"▲","-")),2)</f>
        <v>17.59</v>
      </c>
      <c r="E20" s="134">
        <f>ROUND(VALUE(SUBSTITUTE(実質収支比率等に係る経年分析!I$47,"▲","-")),2)</f>
        <v>22.17</v>
      </c>
      <c r="F20" s="134">
        <f>ROUND(VALUE(SUBSTITUTE(実質収支比率等に係る経年分析!J$47,"▲","-")),2)</f>
        <v>26.77</v>
      </c>
    </row>
    <row r="21" spans="1:11">
      <c r="A21" s="134" t="s">
        <v>44</v>
      </c>
      <c r="B21" s="134">
        <f>IF(ISNUMBER(VALUE(SUBSTITUTE(実質収支比率等に係る経年分析!F$49,"▲","-"))),ROUND(VALUE(SUBSTITUTE(実質収支比率等に係る経年分析!F$49,"▲","-")),2),NA())</f>
        <v>5.43</v>
      </c>
      <c r="C21" s="134">
        <f>IF(ISNUMBER(VALUE(SUBSTITUTE(実質収支比率等に係る経年分析!G$49,"▲","-"))),ROUND(VALUE(SUBSTITUTE(実質収支比率等に係る経年分析!G$49,"▲","-")),2),NA())</f>
        <v>6.2</v>
      </c>
      <c r="D21" s="134">
        <f>IF(ISNUMBER(VALUE(SUBSTITUTE(実質収支比率等に係る経年分析!H$49,"▲","-"))),ROUND(VALUE(SUBSTITUTE(実質収支比率等に係る経年分析!H$49,"▲","-")),2),NA())</f>
        <v>5.08</v>
      </c>
      <c r="E21" s="134">
        <f>IF(ISNUMBER(VALUE(SUBSTITUTE(実質収支比率等に係る経年分析!I$49,"▲","-"))),ROUND(VALUE(SUBSTITUTE(実質収支比率等に係る経年分析!I$49,"▲","-")),2),NA())</f>
        <v>8.74</v>
      </c>
      <c r="F21" s="134">
        <f>IF(ISNUMBER(VALUE(SUBSTITUTE(実質収支比率等に係る経年分析!J$49,"▲","-"))),ROUND(VALUE(SUBSTITUTE(実質収支比率等に係る経年分析!J$49,"▲","-")),2),NA())</f>
        <v>8.34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15.63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16.48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17.53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f>IF(ROUND(VALUE(SUBSTITUTE(連結実質赤字比率に係る赤字・黒字の構成分析!H$42,"▲", "-")), 2) &lt; 0, ABS(ROUND(VALUE(SUBSTITUTE(連結実質赤字比率に係る赤字・黒字の構成分析!H$42,"▲", "-")), 2)), NA())</f>
        <v>0.05</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佐久市後期高齢者医療特別会計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佐久市特別養護老人ホーム特別会計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佐久市介護老人保健施設特別会計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佐久市介護保険特別会計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佐久市国民健康保険特別会計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1.1499999999999999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0.28999999999999998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4.1500000000000004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3.72</v>
      </c>
    </row>
    <row r="35" spans="1:16">
      <c r="A35" s="135" t="str">
        <f>IF(連結実質赤字比率に係る赤字・黒字の構成分析!C$35="",NA(),連結実質赤字比率に係る赤字・黒字の構成分析!C$35)</f>
        <v>佐久市国保浅間総合病院事業特別会計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4.0199999999999996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4.9800000000000004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6.24</v>
      </c>
    </row>
    <row r="36" spans="1:16">
      <c r="A36" s="135" t="str">
        <f>IF(連結実質赤字比率に係る赤字・黒字の構成分析!C$34="",NA(),連結実質赤字比率に係る赤字・黒字の構成分析!C$34)</f>
        <v>佐久市下水道事業特別会計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#VALUE!</v>
      </c>
      <c r="E36" s="135" t="e">
        <f>IF(ROUND(VALUE(SUBSTITUTE(連結実質赤字比率に係る赤字・黒字の構成分析!G$34,"▲", "-")), 2) &gt;= 0, ABS(ROUND(VALUE(SUBSTITUTE(連結実質赤字比率に係る赤字・黒字の構成分析!G$34,"▲", "-")), 2)), NA())</f>
        <v>#VALUE!</v>
      </c>
      <c r="F36" s="135" t="e">
        <f>IF(ROUND(VALUE(SUBSTITUTE(連結実質赤字比率に係る赤字・黒字の構成分析!H$34,"▲", "-")), 2) &lt; 0, ABS(ROUND(VALUE(SUBSTITUTE(連結実質赤字比率に係る赤字・黒字の構成分析!H$34,"▲", "-")), 2)), NA())</f>
        <v>#VALUE!</v>
      </c>
      <c r="G36" s="135" t="e">
        <f>IF(ROUND(VALUE(SUBSTITUTE(連結実質赤字比率に係る赤字・黒字の構成分析!H$34,"▲", "-")), 2) &gt;= 0, ABS(ROUND(VALUE(SUBSTITUTE(連結実質赤字比率に係る赤字・黒字の構成分析!H$34,"▲", "-")), 2)), NA())</f>
        <v>#VALUE!</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18.97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5019</v>
      </c>
      <c r="E42" s="136"/>
      <c r="F42" s="136"/>
      <c r="G42" s="136">
        <f>'実質公債費比率（分子）の構造'!L$52</f>
        <v>4867</v>
      </c>
      <c r="H42" s="136"/>
      <c r="I42" s="136"/>
      <c r="J42" s="136">
        <f>'実質公債費比率（分子）の構造'!M$52</f>
        <v>5135</v>
      </c>
      <c r="K42" s="136"/>
      <c r="L42" s="136"/>
      <c r="M42" s="136">
        <f>'実質公債費比率（分子）の構造'!N$52</f>
        <v>5825</v>
      </c>
      <c r="N42" s="136"/>
      <c r="O42" s="136"/>
      <c r="P42" s="136">
        <f>'実質公債費比率（分子）の構造'!O$52</f>
        <v>6029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62</v>
      </c>
      <c r="C44" s="136"/>
      <c r="D44" s="136"/>
      <c r="E44" s="136">
        <f>'実質公債費比率（分子）の構造'!L$50</f>
        <v>84</v>
      </c>
      <c r="F44" s="136"/>
      <c r="G44" s="136"/>
      <c r="H44" s="136">
        <f>'実質公債費比率（分子）の構造'!M$50</f>
        <v>28</v>
      </c>
      <c r="I44" s="136"/>
      <c r="J44" s="136"/>
      <c r="K44" s="136">
        <f>'実質公債費比率（分子）の構造'!N$50</f>
        <v>27</v>
      </c>
      <c r="L44" s="136"/>
      <c r="M44" s="136"/>
      <c r="N44" s="136">
        <f>'実質公債費比率（分子）の構造'!O$50</f>
        <v>19</v>
      </c>
      <c r="O44" s="136"/>
      <c r="P44" s="136"/>
    </row>
    <row r="45" spans="1:16">
      <c r="A45" s="136" t="s">
        <v>54</v>
      </c>
      <c r="B45" s="136">
        <f>'実質公債費比率（分子）の構造'!K$49</f>
        <v>554</v>
      </c>
      <c r="C45" s="136"/>
      <c r="D45" s="136"/>
      <c r="E45" s="136">
        <f>'実質公債費比率（分子）の構造'!L$49</f>
        <v>470</v>
      </c>
      <c r="F45" s="136"/>
      <c r="G45" s="136"/>
      <c r="H45" s="136">
        <f>'実質公債費比率（分子）の構造'!M$49</f>
        <v>262</v>
      </c>
      <c r="I45" s="136"/>
      <c r="J45" s="136"/>
      <c r="K45" s="136">
        <f>'実質公債費比率（分子）の構造'!N$49</f>
        <v>194</v>
      </c>
      <c r="L45" s="136"/>
      <c r="M45" s="136"/>
      <c r="N45" s="136">
        <f>'実質公債費比率（分子）の構造'!O$49</f>
        <v>190</v>
      </c>
      <c r="O45" s="136"/>
      <c r="P45" s="136"/>
    </row>
    <row r="46" spans="1:16">
      <c r="A46" s="136" t="s">
        <v>55</v>
      </c>
      <c r="B46" s="136">
        <f>'実質公債費比率（分子）の構造'!K$48</f>
        <v>1294</v>
      </c>
      <c r="C46" s="136"/>
      <c r="D46" s="136"/>
      <c r="E46" s="136">
        <f>'実質公債費比率（分子）の構造'!L$48</f>
        <v>1151</v>
      </c>
      <c r="F46" s="136"/>
      <c r="G46" s="136"/>
      <c r="H46" s="136">
        <f>'実質公債費比率（分子）の構造'!M$48</f>
        <v>1141</v>
      </c>
      <c r="I46" s="136"/>
      <c r="J46" s="136"/>
      <c r="K46" s="136">
        <f>'実質公債費比率（分子）の構造'!N$48</f>
        <v>1158</v>
      </c>
      <c r="L46" s="136"/>
      <c r="M46" s="136"/>
      <c r="N46" s="136">
        <f>'実質公債費比率（分子）の構造'!O$48</f>
        <v>1169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4342</v>
      </c>
      <c r="C49" s="136"/>
      <c r="D49" s="136"/>
      <c r="E49" s="136">
        <f>'実質公債費比率（分子）の構造'!L$45</f>
        <v>4374</v>
      </c>
      <c r="F49" s="136"/>
      <c r="G49" s="136"/>
      <c r="H49" s="136">
        <f>'実質公債費比率（分子）の構造'!M$45</f>
        <v>4060</v>
      </c>
      <c r="I49" s="136"/>
      <c r="J49" s="136"/>
      <c r="K49" s="136">
        <f>'実質公債費比率（分子）の構造'!N$45</f>
        <v>4890</v>
      </c>
      <c r="L49" s="136"/>
      <c r="M49" s="136"/>
      <c r="N49" s="136">
        <f>'実質公債費比率（分子）の構造'!O$45</f>
        <v>4844</v>
      </c>
      <c r="O49" s="136"/>
      <c r="P49" s="136"/>
    </row>
    <row r="50" spans="1:16">
      <c r="A50" s="136" t="s">
        <v>59</v>
      </c>
      <c r="B50" s="136" t="e">
        <f>NA()</f>
        <v>#N/A</v>
      </c>
      <c r="C50" s="136">
        <f>IF(ISNUMBER('実質公債費比率（分子）の構造'!K$53),'実質公債費比率（分子）の構造'!K$53,NA())</f>
        <v>1233</v>
      </c>
      <c r="D50" s="136" t="e">
        <f>NA()</f>
        <v>#N/A</v>
      </c>
      <c r="E50" s="136" t="e">
        <f>NA()</f>
        <v>#N/A</v>
      </c>
      <c r="F50" s="136">
        <f>IF(ISNUMBER('実質公債費比率（分子）の構造'!L$53),'実質公債費比率（分子）の構造'!L$53,NA())</f>
        <v>1212</v>
      </c>
      <c r="G50" s="136" t="e">
        <f>NA()</f>
        <v>#N/A</v>
      </c>
      <c r="H50" s="136" t="e">
        <f>NA()</f>
        <v>#N/A</v>
      </c>
      <c r="I50" s="136">
        <f>IF(ISNUMBER('実質公債費比率（分子）の構造'!M$53),'実質公債費比率（分子）の構造'!M$53,NA())</f>
        <v>356</v>
      </c>
      <c r="J50" s="136" t="e">
        <f>NA()</f>
        <v>#N/A</v>
      </c>
      <c r="K50" s="136" t="e">
        <f>NA()</f>
        <v>#N/A</v>
      </c>
      <c r="L50" s="136">
        <f>IF(ISNUMBER('実質公債費比率（分子）の構造'!N$53),'実質公債費比率（分子）の構造'!N$53,NA())</f>
        <v>444</v>
      </c>
      <c r="M50" s="136" t="e">
        <f>NA()</f>
        <v>#N/A</v>
      </c>
      <c r="N50" s="136" t="e">
        <f>NA()</f>
        <v>#N/A</v>
      </c>
      <c r="O50" s="136">
        <f>IF(ISNUMBER('実質公債費比率（分子）の構造'!O$53),'実質公債費比率（分子）の構造'!O$53,NA())</f>
        <v>193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52688</v>
      </c>
      <c r="E56" s="135"/>
      <c r="F56" s="135"/>
      <c r="G56" s="135">
        <f>'将来負担比率（分子）の構造'!J$51</f>
        <v>53909</v>
      </c>
      <c r="H56" s="135"/>
      <c r="I56" s="135"/>
      <c r="J56" s="135">
        <f>'将来負担比率（分子）の構造'!K$51</f>
        <v>54060</v>
      </c>
      <c r="K56" s="135"/>
      <c r="L56" s="135"/>
      <c r="M56" s="135">
        <f>'将来負担比率（分子）の構造'!L$51</f>
        <v>56118</v>
      </c>
      <c r="N56" s="135"/>
      <c r="O56" s="135"/>
      <c r="P56" s="135">
        <f>'将来負担比率（分子）の構造'!M$51</f>
        <v>56699</v>
      </c>
    </row>
    <row r="57" spans="1:16">
      <c r="A57" s="135" t="s">
        <v>35</v>
      </c>
      <c r="B57" s="135"/>
      <c r="C57" s="135"/>
      <c r="D57" s="135">
        <f>'将来負担比率（分子）の構造'!I$50</f>
        <v>4826</v>
      </c>
      <c r="E57" s="135"/>
      <c r="F57" s="135"/>
      <c r="G57" s="135">
        <f>'将来負担比率（分子）の構造'!J$50</f>
        <v>4293</v>
      </c>
      <c r="H57" s="135"/>
      <c r="I57" s="135"/>
      <c r="J57" s="135">
        <f>'将来負担比率（分子）の構造'!K$50</f>
        <v>5998</v>
      </c>
      <c r="K57" s="135"/>
      <c r="L57" s="135"/>
      <c r="M57" s="135">
        <f>'将来負担比率（分子）の構造'!L$50</f>
        <v>7294</v>
      </c>
      <c r="N57" s="135"/>
      <c r="O57" s="135"/>
      <c r="P57" s="135">
        <f>'将来負担比率（分子）の構造'!M$50</f>
        <v>6742</v>
      </c>
    </row>
    <row r="58" spans="1:16">
      <c r="A58" s="135" t="s">
        <v>34</v>
      </c>
      <c r="B58" s="135"/>
      <c r="C58" s="135"/>
      <c r="D58" s="135">
        <f>'将来負担比率（分子）の構造'!I$49</f>
        <v>22408</v>
      </c>
      <c r="E58" s="135"/>
      <c r="F58" s="135"/>
      <c r="G58" s="135">
        <f>'将来負担比率（分子）の構造'!J$49</f>
        <v>24214</v>
      </c>
      <c r="H58" s="135"/>
      <c r="I58" s="135"/>
      <c r="J58" s="135">
        <f>'将来負担比率（分子）の構造'!K$49</f>
        <v>25917</v>
      </c>
      <c r="K58" s="135"/>
      <c r="L58" s="135"/>
      <c r="M58" s="135">
        <f>'将来負担比率（分子）の構造'!L$49</f>
        <v>27448</v>
      </c>
      <c r="N58" s="135"/>
      <c r="O58" s="135"/>
      <c r="P58" s="135">
        <f>'将来負担比率（分子）の構造'!M$49</f>
        <v>29385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19</v>
      </c>
      <c r="C61" s="135"/>
      <c r="D61" s="135"/>
      <c r="E61" s="135">
        <f>'将来負担比率（分子）の構造'!J$46</f>
        <v>17</v>
      </c>
      <c r="F61" s="135"/>
      <c r="G61" s="135"/>
      <c r="H61" s="135">
        <f>'将来負担比率（分子）の構造'!K$46</f>
        <v>15</v>
      </c>
      <c r="I61" s="135"/>
      <c r="J61" s="135"/>
      <c r="K61" s="135">
        <f>'将来負担比率（分子）の構造'!L$46</f>
        <v>13</v>
      </c>
      <c r="L61" s="135"/>
      <c r="M61" s="135"/>
      <c r="N61" s="135">
        <f>'将来負担比率（分子）の構造'!M$46</f>
        <v>13</v>
      </c>
      <c r="O61" s="135"/>
      <c r="P61" s="135"/>
    </row>
    <row r="62" spans="1:16">
      <c r="A62" s="135" t="s">
        <v>29</v>
      </c>
      <c r="B62" s="135">
        <f>'将来負担比率（分子）の構造'!I$45</f>
        <v>8703</v>
      </c>
      <c r="C62" s="135"/>
      <c r="D62" s="135"/>
      <c r="E62" s="135">
        <f>'将来負担比率（分子）の構造'!J$45</f>
        <v>8123</v>
      </c>
      <c r="F62" s="135"/>
      <c r="G62" s="135"/>
      <c r="H62" s="135">
        <f>'将来負担比率（分子）の構造'!K$45</f>
        <v>7769</v>
      </c>
      <c r="I62" s="135"/>
      <c r="J62" s="135"/>
      <c r="K62" s="135">
        <f>'将来負担比率（分子）の構造'!L$45</f>
        <v>7335</v>
      </c>
      <c r="L62" s="135"/>
      <c r="M62" s="135"/>
      <c r="N62" s="135">
        <f>'将来負担比率（分子）の構造'!M$45</f>
        <v>6726</v>
      </c>
      <c r="O62" s="135"/>
      <c r="P62" s="135"/>
    </row>
    <row r="63" spans="1:16">
      <c r="A63" s="135" t="s">
        <v>28</v>
      </c>
      <c r="B63" s="135">
        <f>'将来負担比率（分子）の構造'!I$44</f>
        <v>2820</v>
      </c>
      <c r="C63" s="135"/>
      <c r="D63" s="135"/>
      <c r="E63" s="135">
        <f>'将来負担比率（分子）の構造'!J$44</f>
        <v>2438</v>
      </c>
      <c r="F63" s="135"/>
      <c r="G63" s="135"/>
      <c r="H63" s="135">
        <f>'将来負担比率（分子）の構造'!K$44</f>
        <v>2191</v>
      </c>
      <c r="I63" s="135"/>
      <c r="J63" s="135"/>
      <c r="K63" s="135">
        <f>'将来負担比率（分子）の構造'!L$44</f>
        <v>1937</v>
      </c>
      <c r="L63" s="135"/>
      <c r="M63" s="135"/>
      <c r="N63" s="135">
        <f>'将来負担比率（分子）の構造'!M$44</f>
        <v>1726</v>
      </c>
      <c r="O63" s="135"/>
      <c r="P63" s="135"/>
    </row>
    <row r="64" spans="1:16">
      <c r="A64" s="135" t="s">
        <v>27</v>
      </c>
      <c r="B64" s="135">
        <f>'将来負担比率（分子）の構造'!I$43</f>
        <v>19415</v>
      </c>
      <c r="C64" s="135"/>
      <c r="D64" s="135"/>
      <c r="E64" s="135">
        <f>'将来負担比率（分子）の構造'!J$43</f>
        <v>16450</v>
      </c>
      <c r="F64" s="135"/>
      <c r="G64" s="135"/>
      <c r="H64" s="135">
        <f>'将来負担比率（分子）の構造'!K$43</f>
        <v>14861</v>
      </c>
      <c r="I64" s="135"/>
      <c r="J64" s="135"/>
      <c r="K64" s="135">
        <f>'将来負担比率（分子）の構造'!L$43</f>
        <v>14898</v>
      </c>
      <c r="L64" s="135"/>
      <c r="M64" s="135"/>
      <c r="N64" s="135">
        <f>'将来負担比率（分子）の構造'!M$43</f>
        <v>14183</v>
      </c>
      <c r="O64" s="135"/>
      <c r="P64" s="135"/>
    </row>
    <row r="65" spans="1:16">
      <c r="A65" s="135" t="s">
        <v>26</v>
      </c>
      <c r="B65" s="135">
        <f>'将来負担比率（分子）の構造'!I$42</f>
        <v>3209</v>
      </c>
      <c r="C65" s="135"/>
      <c r="D65" s="135"/>
      <c r="E65" s="135">
        <f>'将来負担比率（分子）の構造'!J$42</f>
        <v>3027</v>
      </c>
      <c r="F65" s="135"/>
      <c r="G65" s="135"/>
      <c r="H65" s="135">
        <f>'将来負担比率（分子）の構造'!K$42</f>
        <v>2725</v>
      </c>
      <c r="I65" s="135"/>
      <c r="J65" s="135"/>
      <c r="K65" s="135">
        <f>'将来負担比率（分子）の構造'!L$42</f>
        <v>768</v>
      </c>
      <c r="L65" s="135"/>
      <c r="M65" s="135"/>
      <c r="N65" s="135">
        <f>'将来負担比率（分子）の構造'!M$42</f>
        <v>532</v>
      </c>
      <c r="O65" s="135"/>
      <c r="P65" s="135"/>
    </row>
    <row r="66" spans="1:16">
      <c r="A66" s="135" t="s">
        <v>25</v>
      </c>
      <c r="B66" s="135">
        <f>'将来負担比率（分子）の構造'!I$41</f>
        <v>40767</v>
      </c>
      <c r="C66" s="135"/>
      <c r="D66" s="135"/>
      <c r="E66" s="135">
        <f>'将来負担比率（分子）の構造'!J$41</f>
        <v>41737</v>
      </c>
      <c r="F66" s="135"/>
      <c r="G66" s="135"/>
      <c r="H66" s="135">
        <f>'将来負担比率（分子）の構造'!K$41</f>
        <v>41868</v>
      </c>
      <c r="I66" s="135"/>
      <c r="J66" s="135"/>
      <c r="K66" s="135">
        <f>'将来負担比率（分子）の構造'!L$41</f>
        <v>44467</v>
      </c>
      <c r="L66" s="135"/>
      <c r="M66" s="135"/>
      <c r="N66" s="135">
        <f>'将来負担比率（分子）の構造'!M$41</f>
        <v>46034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7"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12300615</v>
      </c>
      <c r="S5" s="581"/>
      <c r="T5" s="581"/>
      <c r="U5" s="581"/>
      <c r="V5" s="581"/>
      <c r="W5" s="581"/>
      <c r="X5" s="581"/>
      <c r="Y5" s="582"/>
      <c r="Z5" s="583">
        <v>25.6</v>
      </c>
      <c r="AA5" s="583"/>
      <c r="AB5" s="583"/>
      <c r="AC5" s="583"/>
      <c r="AD5" s="584">
        <v>11600647</v>
      </c>
      <c r="AE5" s="584"/>
      <c r="AF5" s="584"/>
      <c r="AG5" s="584"/>
      <c r="AH5" s="584"/>
      <c r="AI5" s="584"/>
      <c r="AJ5" s="584"/>
      <c r="AK5" s="584"/>
      <c r="AL5" s="585">
        <v>45.8</v>
      </c>
      <c r="AM5" s="586"/>
      <c r="AN5" s="586"/>
      <c r="AO5" s="587"/>
      <c r="AP5" s="577" t="s">
        <v>208</v>
      </c>
      <c r="AQ5" s="578"/>
      <c r="AR5" s="578"/>
      <c r="AS5" s="578"/>
      <c r="AT5" s="578"/>
      <c r="AU5" s="578"/>
      <c r="AV5" s="578"/>
      <c r="AW5" s="578"/>
      <c r="AX5" s="578"/>
      <c r="AY5" s="578"/>
      <c r="AZ5" s="578"/>
      <c r="BA5" s="578"/>
      <c r="BB5" s="578"/>
      <c r="BC5" s="578"/>
      <c r="BD5" s="578"/>
      <c r="BE5" s="578"/>
      <c r="BF5" s="579"/>
      <c r="BG5" s="591">
        <v>11576981</v>
      </c>
      <c r="BH5" s="592"/>
      <c r="BI5" s="592"/>
      <c r="BJ5" s="592"/>
      <c r="BK5" s="592"/>
      <c r="BL5" s="592"/>
      <c r="BM5" s="592"/>
      <c r="BN5" s="593"/>
      <c r="BO5" s="594">
        <v>94.1</v>
      </c>
      <c r="BP5" s="594"/>
      <c r="BQ5" s="594"/>
      <c r="BR5" s="594"/>
      <c r="BS5" s="595">
        <v>33731</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497228</v>
      </c>
      <c r="S6" s="592"/>
      <c r="T6" s="592"/>
      <c r="U6" s="592"/>
      <c r="V6" s="592"/>
      <c r="W6" s="592"/>
      <c r="X6" s="592"/>
      <c r="Y6" s="593"/>
      <c r="Z6" s="594">
        <v>1</v>
      </c>
      <c r="AA6" s="594"/>
      <c r="AB6" s="594"/>
      <c r="AC6" s="594"/>
      <c r="AD6" s="595">
        <v>497228</v>
      </c>
      <c r="AE6" s="595"/>
      <c r="AF6" s="595"/>
      <c r="AG6" s="595"/>
      <c r="AH6" s="595"/>
      <c r="AI6" s="595"/>
      <c r="AJ6" s="595"/>
      <c r="AK6" s="595"/>
      <c r="AL6" s="596">
        <v>2</v>
      </c>
      <c r="AM6" s="597"/>
      <c r="AN6" s="597"/>
      <c r="AO6" s="598"/>
      <c r="AP6" s="588" t="s">
        <v>213</v>
      </c>
      <c r="AQ6" s="589"/>
      <c r="AR6" s="589"/>
      <c r="AS6" s="589"/>
      <c r="AT6" s="589"/>
      <c r="AU6" s="589"/>
      <c r="AV6" s="589"/>
      <c r="AW6" s="589"/>
      <c r="AX6" s="589"/>
      <c r="AY6" s="589"/>
      <c r="AZ6" s="589"/>
      <c r="BA6" s="589"/>
      <c r="BB6" s="589"/>
      <c r="BC6" s="589"/>
      <c r="BD6" s="589"/>
      <c r="BE6" s="589"/>
      <c r="BF6" s="590"/>
      <c r="BG6" s="591">
        <v>11576981</v>
      </c>
      <c r="BH6" s="592"/>
      <c r="BI6" s="592"/>
      <c r="BJ6" s="592"/>
      <c r="BK6" s="592"/>
      <c r="BL6" s="592"/>
      <c r="BM6" s="592"/>
      <c r="BN6" s="593"/>
      <c r="BO6" s="594">
        <v>94.1</v>
      </c>
      <c r="BP6" s="594"/>
      <c r="BQ6" s="594"/>
      <c r="BR6" s="594"/>
      <c r="BS6" s="595">
        <v>33731</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281599</v>
      </c>
      <c r="CS6" s="592"/>
      <c r="CT6" s="592"/>
      <c r="CU6" s="592"/>
      <c r="CV6" s="592"/>
      <c r="CW6" s="592"/>
      <c r="CX6" s="592"/>
      <c r="CY6" s="593"/>
      <c r="CZ6" s="594">
        <v>0.6</v>
      </c>
      <c r="DA6" s="594"/>
      <c r="DB6" s="594"/>
      <c r="DC6" s="594"/>
      <c r="DD6" s="600" t="s">
        <v>215</v>
      </c>
      <c r="DE6" s="592"/>
      <c r="DF6" s="592"/>
      <c r="DG6" s="592"/>
      <c r="DH6" s="592"/>
      <c r="DI6" s="592"/>
      <c r="DJ6" s="592"/>
      <c r="DK6" s="592"/>
      <c r="DL6" s="592"/>
      <c r="DM6" s="592"/>
      <c r="DN6" s="592"/>
      <c r="DO6" s="592"/>
      <c r="DP6" s="593"/>
      <c r="DQ6" s="600">
        <v>281599</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21791</v>
      </c>
      <c r="S7" s="592"/>
      <c r="T7" s="592"/>
      <c r="U7" s="592"/>
      <c r="V7" s="592"/>
      <c r="W7" s="592"/>
      <c r="X7" s="592"/>
      <c r="Y7" s="593"/>
      <c r="Z7" s="594">
        <v>0</v>
      </c>
      <c r="AA7" s="594"/>
      <c r="AB7" s="594"/>
      <c r="AC7" s="594"/>
      <c r="AD7" s="595">
        <v>21791</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4920013</v>
      </c>
      <c r="BH7" s="592"/>
      <c r="BI7" s="592"/>
      <c r="BJ7" s="592"/>
      <c r="BK7" s="592"/>
      <c r="BL7" s="592"/>
      <c r="BM7" s="592"/>
      <c r="BN7" s="593"/>
      <c r="BO7" s="594">
        <v>40</v>
      </c>
      <c r="BP7" s="594"/>
      <c r="BQ7" s="594"/>
      <c r="BR7" s="594"/>
      <c r="BS7" s="595">
        <v>33731</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6028267</v>
      </c>
      <c r="CS7" s="592"/>
      <c r="CT7" s="592"/>
      <c r="CU7" s="592"/>
      <c r="CV7" s="592"/>
      <c r="CW7" s="592"/>
      <c r="CX7" s="592"/>
      <c r="CY7" s="593"/>
      <c r="CZ7" s="594">
        <v>12.9</v>
      </c>
      <c r="DA7" s="594"/>
      <c r="DB7" s="594"/>
      <c r="DC7" s="594"/>
      <c r="DD7" s="600">
        <v>236753</v>
      </c>
      <c r="DE7" s="592"/>
      <c r="DF7" s="592"/>
      <c r="DG7" s="592"/>
      <c r="DH7" s="592"/>
      <c r="DI7" s="592"/>
      <c r="DJ7" s="592"/>
      <c r="DK7" s="592"/>
      <c r="DL7" s="592"/>
      <c r="DM7" s="592"/>
      <c r="DN7" s="592"/>
      <c r="DO7" s="592"/>
      <c r="DP7" s="593"/>
      <c r="DQ7" s="600">
        <v>4833538</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32063</v>
      </c>
      <c r="S8" s="592"/>
      <c r="T8" s="592"/>
      <c r="U8" s="592"/>
      <c r="V8" s="592"/>
      <c r="W8" s="592"/>
      <c r="X8" s="592"/>
      <c r="Y8" s="593"/>
      <c r="Z8" s="594">
        <v>0.1</v>
      </c>
      <c r="AA8" s="594"/>
      <c r="AB8" s="594"/>
      <c r="AC8" s="594"/>
      <c r="AD8" s="595">
        <v>32063</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144325</v>
      </c>
      <c r="BH8" s="592"/>
      <c r="BI8" s="592"/>
      <c r="BJ8" s="592"/>
      <c r="BK8" s="592"/>
      <c r="BL8" s="592"/>
      <c r="BM8" s="592"/>
      <c r="BN8" s="593"/>
      <c r="BO8" s="594">
        <v>1.2</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12162620</v>
      </c>
      <c r="CS8" s="592"/>
      <c r="CT8" s="592"/>
      <c r="CU8" s="592"/>
      <c r="CV8" s="592"/>
      <c r="CW8" s="592"/>
      <c r="CX8" s="592"/>
      <c r="CY8" s="593"/>
      <c r="CZ8" s="594">
        <v>26</v>
      </c>
      <c r="DA8" s="594"/>
      <c r="DB8" s="594"/>
      <c r="DC8" s="594"/>
      <c r="DD8" s="600">
        <v>86571</v>
      </c>
      <c r="DE8" s="592"/>
      <c r="DF8" s="592"/>
      <c r="DG8" s="592"/>
      <c r="DH8" s="592"/>
      <c r="DI8" s="592"/>
      <c r="DJ8" s="592"/>
      <c r="DK8" s="592"/>
      <c r="DL8" s="592"/>
      <c r="DM8" s="592"/>
      <c r="DN8" s="592"/>
      <c r="DO8" s="592"/>
      <c r="DP8" s="593"/>
      <c r="DQ8" s="600">
        <v>6313373</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54194</v>
      </c>
      <c r="S9" s="592"/>
      <c r="T9" s="592"/>
      <c r="U9" s="592"/>
      <c r="V9" s="592"/>
      <c r="W9" s="592"/>
      <c r="X9" s="592"/>
      <c r="Y9" s="593"/>
      <c r="Z9" s="594">
        <v>0.1</v>
      </c>
      <c r="AA9" s="594"/>
      <c r="AB9" s="594"/>
      <c r="AC9" s="594"/>
      <c r="AD9" s="595">
        <v>54194</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4052681</v>
      </c>
      <c r="BH9" s="592"/>
      <c r="BI9" s="592"/>
      <c r="BJ9" s="592"/>
      <c r="BK9" s="592"/>
      <c r="BL9" s="592"/>
      <c r="BM9" s="592"/>
      <c r="BN9" s="593"/>
      <c r="BO9" s="594">
        <v>32.9</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5111326</v>
      </c>
      <c r="CS9" s="592"/>
      <c r="CT9" s="592"/>
      <c r="CU9" s="592"/>
      <c r="CV9" s="592"/>
      <c r="CW9" s="592"/>
      <c r="CX9" s="592"/>
      <c r="CY9" s="593"/>
      <c r="CZ9" s="594">
        <v>10.9</v>
      </c>
      <c r="DA9" s="594"/>
      <c r="DB9" s="594"/>
      <c r="DC9" s="594"/>
      <c r="DD9" s="600">
        <v>1699801</v>
      </c>
      <c r="DE9" s="592"/>
      <c r="DF9" s="592"/>
      <c r="DG9" s="592"/>
      <c r="DH9" s="592"/>
      <c r="DI9" s="592"/>
      <c r="DJ9" s="592"/>
      <c r="DK9" s="592"/>
      <c r="DL9" s="592"/>
      <c r="DM9" s="592"/>
      <c r="DN9" s="592"/>
      <c r="DO9" s="592"/>
      <c r="DP9" s="593"/>
      <c r="DQ9" s="600">
        <v>3424668</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975019</v>
      </c>
      <c r="S10" s="592"/>
      <c r="T10" s="592"/>
      <c r="U10" s="592"/>
      <c r="V10" s="592"/>
      <c r="W10" s="592"/>
      <c r="X10" s="592"/>
      <c r="Y10" s="593"/>
      <c r="Z10" s="594">
        <v>2</v>
      </c>
      <c r="AA10" s="594"/>
      <c r="AB10" s="594"/>
      <c r="AC10" s="594"/>
      <c r="AD10" s="595">
        <v>975019</v>
      </c>
      <c r="AE10" s="595"/>
      <c r="AF10" s="595"/>
      <c r="AG10" s="595"/>
      <c r="AH10" s="595"/>
      <c r="AI10" s="595"/>
      <c r="AJ10" s="595"/>
      <c r="AK10" s="595"/>
      <c r="AL10" s="596">
        <v>3.8</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273919</v>
      </c>
      <c r="BH10" s="592"/>
      <c r="BI10" s="592"/>
      <c r="BJ10" s="592"/>
      <c r="BK10" s="592"/>
      <c r="BL10" s="592"/>
      <c r="BM10" s="592"/>
      <c r="BN10" s="593"/>
      <c r="BO10" s="594">
        <v>2.2000000000000002</v>
      </c>
      <c r="BP10" s="594"/>
      <c r="BQ10" s="594"/>
      <c r="BR10" s="594"/>
      <c r="BS10" s="600" t="s">
        <v>113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114919</v>
      </c>
      <c r="CS10" s="592"/>
      <c r="CT10" s="592"/>
      <c r="CU10" s="592"/>
      <c r="CV10" s="592"/>
      <c r="CW10" s="592"/>
      <c r="CX10" s="592"/>
      <c r="CY10" s="593"/>
      <c r="CZ10" s="594">
        <v>0.2</v>
      </c>
      <c r="DA10" s="594"/>
      <c r="DB10" s="594"/>
      <c r="DC10" s="594"/>
      <c r="DD10" s="600" t="s">
        <v>113</v>
      </c>
      <c r="DE10" s="592"/>
      <c r="DF10" s="592"/>
      <c r="DG10" s="592"/>
      <c r="DH10" s="592"/>
      <c r="DI10" s="592"/>
      <c r="DJ10" s="592"/>
      <c r="DK10" s="592"/>
      <c r="DL10" s="592"/>
      <c r="DM10" s="592"/>
      <c r="DN10" s="592"/>
      <c r="DO10" s="592"/>
      <c r="DP10" s="593"/>
      <c r="DQ10" s="600">
        <v>40873</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45430</v>
      </c>
      <c r="S11" s="592"/>
      <c r="T11" s="592"/>
      <c r="U11" s="592"/>
      <c r="V11" s="592"/>
      <c r="W11" s="592"/>
      <c r="X11" s="592"/>
      <c r="Y11" s="593"/>
      <c r="Z11" s="594">
        <v>0.1</v>
      </c>
      <c r="AA11" s="594"/>
      <c r="AB11" s="594"/>
      <c r="AC11" s="594"/>
      <c r="AD11" s="595">
        <v>45430</v>
      </c>
      <c r="AE11" s="595"/>
      <c r="AF11" s="595"/>
      <c r="AG11" s="595"/>
      <c r="AH11" s="595"/>
      <c r="AI11" s="595"/>
      <c r="AJ11" s="595"/>
      <c r="AK11" s="595"/>
      <c r="AL11" s="596">
        <v>0.2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449088</v>
      </c>
      <c r="BH11" s="592"/>
      <c r="BI11" s="592"/>
      <c r="BJ11" s="592"/>
      <c r="BK11" s="592"/>
      <c r="BL11" s="592"/>
      <c r="BM11" s="592"/>
      <c r="BN11" s="593"/>
      <c r="BO11" s="594">
        <v>3.7</v>
      </c>
      <c r="BP11" s="594"/>
      <c r="BQ11" s="594"/>
      <c r="BR11" s="594"/>
      <c r="BS11" s="600">
        <v>33731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837326</v>
      </c>
      <c r="CS11" s="592"/>
      <c r="CT11" s="592"/>
      <c r="CU11" s="592"/>
      <c r="CV11" s="592"/>
      <c r="CW11" s="592"/>
      <c r="CX11" s="592"/>
      <c r="CY11" s="593"/>
      <c r="CZ11" s="594">
        <v>1.8</v>
      </c>
      <c r="DA11" s="594"/>
      <c r="DB11" s="594"/>
      <c r="DC11" s="594"/>
      <c r="DD11" s="600">
        <v>172654</v>
      </c>
      <c r="DE11" s="592"/>
      <c r="DF11" s="592"/>
      <c r="DG11" s="592"/>
      <c r="DH11" s="592"/>
      <c r="DI11" s="592"/>
      <c r="DJ11" s="592"/>
      <c r="DK11" s="592"/>
      <c r="DL11" s="592"/>
      <c r="DM11" s="592"/>
      <c r="DN11" s="592"/>
      <c r="DO11" s="592"/>
      <c r="DP11" s="593"/>
      <c r="DQ11" s="600">
        <v>586008</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5655559</v>
      </c>
      <c r="BH12" s="592"/>
      <c r="BI12" s="592"/>
      <c r="BJ12" s="592"/>
      <c r="BK12" s="592"/>
      <c r="BL12" s="592"/>
      <c r="BM12" s="592"/>
      <c r="BN12" s="593"/>
      <c r="BO12" s="594">
        <v>46</v>
      </c>
      <c r="BP12" s="594"/>
      <c r="BQ12" s="594"/>
      <c r="BR12" s="594"/>
      <c r="BS12" s="600" t="s">
        <v>113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2216181</v>
      </c>
      <c r="CS12" s="592"/>
      <c r="CT12" s="592"/>
      <c r="CU12" s="592"/>
      <c r="CV12" s="592"/>
      <c r="CW12" s="592"/>
      <c r="CX12" s="592"/>
      <c r="CY12" s="593"/>
      <c r="CZ12" s="594">
        <v>4.7</v>
      </c>
      <c r="DA12" s="594"/>
      <c r="DB12" s="594"/>
      <c r="DC12" s="594"/>
      <c r="DD12" s="600">
        <v>194621</v>
      </c>
      <c r="DE12" s="592"/>
      <c r="DF12" s="592"/>
      <c r="DG12" s="592"/>
      <c r="DH12" s="592"/>
      <c r="DI12" s="592"/>
      <c r="DJ12" s="592"/>
      <c r="DK12" s="592"/>
      <c r="DL12" s="592"/>
      <c r="DM12" s="592"/>
      <c r="DN12" s="592"/>
      <c r="DO12" s="592"/>
      <c r="DP12" s="593"/>
      <c r="DQ12" s="600">
        <v>503408</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139508</v>
      </c>
      <c r="S13" s="592"/>
      <c r="T13" s="592"/>
      <c r="U13" s="592"/>
      <c r="V13" s="592"/>
      <c r="W13" s="592"/>
      <c r="X13" s="592"/>
      <c r="Y13" s="593"/>
      <c r="Z13" s="594">
        <v>0.3</v>
      </c>
      <c r="AA13" s="594"/>
      <c r="AB13" s="594"/>
      <c r="AC13" s="594"/>
      <c r="AD13" s="595">
        <v>139508</v>
      </c>
      <c r="AE13" s="595"/>
      <c r="AF13" s="595"/>
      <c r="AG13" s="595"/>
      <c r="AH13" s="595"/>
      <c r="AI13" s="595"/>
      <c r="AJ13" s="595"/>
      <c r="AK13" s="595"/>
      <c r="AL13" s="596">
        <v>0.6</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5622538</v>
      </c>
      <c r="BH13" s="592"/>
      <c r="BI13" s="592"/>
      <c r="BJ13" s="592"/>
      <c r="BK13" s="592"/>
      <c r="BL13" s="592"/>
      <c r="BM13" s="592"/>
      <c r="BN13" s="593"/>
      <c r="BO13" s="594">
        <v>45.7</v>
      </c>
      <c r="BP13" s="594"/>
      <c r="BQ13" s="594"/>
      <c r="BR13" s="594"/>
      <c r="BS13" s="600" t="s">
        <v>113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6493028</v>
      </c>
      <c r="CS13" s="592"/>
      <c r="CT13" s="592"/>
      <c r="CU13" s="592"/>
      <c r="CV13" s="592"/>
      <c r="CW13" s="592"/>
      <c r="CX13" s="592"/>
      <c r="CY13" s="593"/>
      <c r="CZ13" s="594">
        <v>13.9</v>
      </c>
      <c r="DA13" s="594"/>
      <c r="DB13" s="594"/>
      <c r="DC13" s="594"/>
      <c r="DD13" s="600">
        <v>3924375</v>
      </c>
      <c r="DE13" s="592"/>
      <c r="DF13" s="592"/>
      <c r="DG13" s="592"/>
      <c r="DH13" s="592"/>
      <c r="DI13" s="592"/>
      <c r="DJ13" s="592"/>
      <c r="DK13" s="592"/>
      <c r="DL13" s="592"/>
      <c r="DM13" s="592"/>
      <c r="DN13" s="592"/>
      <c r="DO13" s="592"/>
      <c r="DP13" s="593"/>
      <c r="DQ13" s="600">
        <v>3264746</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242609</v>
      </c>
      <c r="BH14" s="592"/>
      <c r="BI14" s="592"/>
      <c r="BJ14" s="592"/>
      <c r="BK14" s="592"/>
      <c r="BL14" s="592"/>
      <c r="BM14" s="592"/>
      <c r="BN14" s="593"/>
      <c r="BO14" s="594">
        <v>2</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1222653</v>
      </c>
      <c r="CS14" s="592"/>
      <c r="CT14" s="592"/>
      <c r="CU14" s="592"/>
      <c r="CV14" s="592"/>
      <c r="CW14" s="592"/>
      <c r="CX14" s="592"/>
      <c r="CY14" s="593"/>
      <c r="CZ14" s="594">
        <v>2.6</v>
      </c>
      <c r="DA14" s="594"/>
      <c r="DB14" s="594"/>
      <c r="DC14" s="594"/>
      <c r="DD14" s="600">
        <v>193696</v>
      </c>
      <c r="DE14" s="592"/>
      <c r="DF14" s="592"/>
      <c r="DG14" s="592"/>
      <c r="DH14" s="592"/>
      <c r="DI14" s="592"/>
      <c r="DJ14" s="592"/>
      <c r="DK14" s="592"/>
      <c r="DL14" s="592"/>
      <c r="DM14" s="592"/>
      <c r="DN14" s="592"/>
      <c r="DO14" s="592"/>
      <c r="DP14" s="593"/>
      <c r="DQ14" s="600">
        <v>922886</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48405</v>
      </c>
      <c r="S15" s="592"/>
      <c r="T15" s="592"/>
      <c r="U15" s="592"/>
      <c r="V15" s="592"/>
      <c r="W15" s="592"/>
      <c r="X15" s="592"/>
      <c r="Y15" s="593"/>
      <c r="Z15" s="594">
        <v>0.1</v>
      </c>
      <c r="AA15" s="594"/>
      <c r="AB15" s="594"/>
      <c r="AC15" s="594"/>
      <c r="AD15" s="595">
        <v>48405</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758800</v>
      </c>
      <c r="BH15" s="592"/>
      <c r="BI15" s="592"/>
      <c r="BJ15" s="592"/>
      <c r="BK15" s="592"/>
      <c r="BL15" s="592"/>
      <c r="BM15" s="592"/>
      <c r="BN15" s="593"/>
      <c r="BO15" s="594">
        <v>6.2</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6230104</v>
      </c>
      <c r="CS15" s="592"/>
      <c r="CT15" s="592"/>
      <c r="CU15" s="592"/>
      <c r="CV15" s="592"/>
      <c r="CW15" s="592"/>
      <c r="CX15" s="592"/>
      <c r="CY15" s="593"/>
      <c r="CZ15" s="594">
        <v>13.3</v>
      </c>
      <c r="DA15" s="594"/>
      <c r="DB15" s="594"/>
      <c r="DC15" s="594"/>
      <c r="DD15" s="600">
        <v>2675175</v>
      </c>
      <c r="DE15" s="592"/>
      <c r="DF15" s="592"/>
      <c r="DG15" s="592"/>
      <c r="DH15" s="592"/>
      <c r="DI15" s="592"/>
      <c r="DJ15" s="592"/>
      <c r="DK15" s="592"/>
      <c r="DL15" s="592"/>
      <c r="DM15" s="592"/>
      <c r="DN15" s="592"/>
      <c r="DO15" s="592"/>
      <c r="DP15" s="593"/>
      <c r="DQ15" s="600">
        <v>3684258</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12900833</v>
      </c>
      <c r="S16" s="592"/>
      <c r="T16" s="592"/>
      <c r="U16" s="592"/>
      <c r="V16" s="592"/>
      <c r="W16" s="592"/>
      <c r="X16" s="592"/>
      <c r="Y16" s="593"/>
      <c r="Z16" s="594">
        <v>26.8</v>
      </c>
      <c r="AA16" s="594"/>
      <c r="AB16" s="594"/>
      <c r="AC16" s="594"/>
      <c r="AD16" s="595">
        <v>11826675</v>
      </c>
      <c r="AE16" s="595"/>
      <c r="AF16" s="595"/>
      <c r="AG16" s="595"/>
      <c r="AH16" s="595"/>
      <c r="AI16" s="595"/>
      <c r="AJ16" s="595"/>
      <c r="AK16" s="595"/>
      <c r="AL16" s="596">
        <v>46.7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285213</v>
      </c>
      <c r="CS16" s="592"/>
      <c r="CT16" s="592"/>
      <c r="CU16" s="592"/>
      <c r="CV16" s="592"/>
      <c r="CW16" s="592"/>
      <c r="CX16" s="592"/>
      <c r="CY16" s="593"/>
      <c r="CZ16" s="594">
        <v>0.6</v>
      </c>
      <c r="DA16" s="594"/>
      <c r="DB16" s="594"/>
      <c r="DC16" s="594"/>
      <c r="DD16" s="600" t="s">
        <v>113</v>
      </c>
      <c r="DE16" s="592"/>
      <c r="DF16" s="592"/>
      <c r="DG16" s="592"/>
      <c r="DH16" s="592"/>
      <c r="DI16" s="592"/>
      <c r="DJ16" s="592"/>
      <c r="DK16" s="592"/>
      <c r="DL16" s="592"/>
      <c r="DM16" s="592"/>
      <c r="DN16" s="592"/>
      <c r="DO16" s="592"/>
      <c r="DP16" s="593"/>
      <c r="DQ16" s="600">
        <v>186513</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11826675</v>
      </c>
      <c r="S17" s="592"/>
      <c r="T17" s="592"/>
      <c r="U17" s="592"/>
      <c r="V17" s="592"/>
      <c r="W17" s="592"/>
      <c r="X17" s="592"/>
      <c r="Y17" s="593"/>
      <c r="Z17" s="594">
        <v>24.6</v>
      </c>
      <c r="AA17" s="594"/>
      <c r="AB17" s="594"/>
      <c r="AC17" s="594"/>
      <c r="AD17" s="595">
        <v>11826675</v>
      </c>
      <c r="AE17" s="595"/>
      <c r="AF17" s="595"/>
      <c r="AG17" s="595"/>
      <c r="AH17" s="595"/>
      <c r="AI17" s="595"/>
      <c r="AJ17" s="595"/>
      <c r="AK17" s="595"/>
      <c r="AL17" s="596">
        <v>46.7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5733947</v>
      </c>
      <c r="CS17" s="592"/>
      <c r="CT17" s="592"/>
      <c r="CU17" s="592"/>
      <c r="CV17" s="592"/>
      <c r="CW17" s="592"/>
      <c r="CX17" s="592"/>
      <c r="CY17" s="593"/>
      <c r="CZ17" s="594">
        <v>12.3</v>
      </c>
      <c r="DA17" s="594"/>
      <c r="DB17" s="594"/>
      <c r="DC17" s="594"/>
      <c r="DD17" s="600" t="s">
        <v>113</v>
      </c>
      <c r="DE17" s="592"/>
      <c r="DF17" s="592"/>
      <c r="DG17" s="592"/>
      <c r="DH17" s="592"/>
      <c r="DI17" s="592"/>
      <c r="DJ17" s="592"/>
      <c r="DK17" s="592"/>
      <c r="DL17" s="592"/>
      <c r="DM17" s="592"/>
      <c r="DN17" s="592"/>
      <c r="DO17" s="592"/>
      <c r="DP17" s="593"/>
      <c r="DQ17" s="600">
        <v>5625992</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1074133</v>
      </c>
      <c r="S18" s="592"/>
      <c r="T18" s="592"/>
      <c r="U18" s="592"/>
      <c r="V18" s="592"/>
      <c r="W18" s="592"/>
      <c r="X18" s="592"/>
      <c r="Y18" s="593"/>
      <c r="Z18" s="594">
        <v>2.2000000000000002</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25</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723634</v>
      </c>
      <c r="BH19" s="592"/>
      <c r="BI19" s="592"/>
      <c r="BJ19" s="592"/>
      <c r="BK19" s="592"/>
      <c r="BL19" s="592"/>
      <c r="BM19" s="592"/>
      <c r="BN19" s="593"/>
      <c r="BO19" s="594">
        <v>5.9</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27015086</v>
      </c>
      <c r="S20" s="592"/>
      <c r="T20" s="592"/>
      <c r="U20" s="592"/>
      <c r="V20" s="592"/>
      <c r="W20" s="592"/>
      <c r="X20" s="592"/>
      <c r="Y20" s="593"/>
      <c r="Z20" s="594">
        <v>56.1</v>
      </c>
      <c r="AA20" s="594"/>
      <c r="AB20" s="594"/>
      <c r="AC20" s="594"/>
      <c r="AD20" s="595">
        <v>25240960</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723634</v>
      </c>
      <c r="BH20" s="592"/>
      <c r="BI20" s="592"/>
      <c r="BJ20" s="592"/>
      <c r="BK20" s="592"/>
      <c r="BL20" s="592"/>
      <c r="BM20" s="592"/>
      <c r="BN20" s="593"/>
      <c r="BO20" s="594">
        <v>5.9</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46717183</v>
      </c>
      <c r="CS20" s="592"/>
      <c r="CT20" s="592"/>
      <c r="CU20" s="592"/>
      <c r="CV20" s="592"/>
      <c r="CW20" s="592"/>
      <c r="CX20" s="592"/>
      <c r="CY20" s="593"/>
      <c r="CZ20" s="594">
        <v>100</v>
      </c>
      <c r="DA20" s="594"/>
      <c r="DB20" s="594"/>
      <c r="DC20" s="594"/>
      <c r="DD20" s="600">
        <v>9183646</v>
      </c>
      <c r="DE20" s="592"/>
      <c r="DF20" s="592"/>
      <c r="DG20" s="592"/>
      <c r="DH20" s="592"/>
      <c r="DI20" s="592"/>
      <c r="DJ20" s="592"/>
      <c r="DK20" s="592"/>
      <c r="DL20" s="592"/>
      <c r="DM20" s="592"/>
      <c r="DN20" s="592"/>
      <c r="DO20" s="592"/>
      <c r="DP20" s="593"/>
      <c r="DQ20" s="600">
        <v>29667862</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15964</v>
      </c>
      <c r="S21" s="592"/>
      <c r="T21" s="592"/>
      <c r="U21" s="592"/>
      <c r="V21" s="592"/>
      <c r="W21" s="592"/>
      <c r="X21" s="592"/>
      <c r="Y21" s="593"/>
      <c r="Z21" s="594">
        <v>0</v>
      </c>
      <c r="AA21" s="594"/>
      <c r="AB21" s="594"/>
      <c r="AC21" s="594"/>
      <c r="AD21" s="595">
        <v>15964</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23666</v>
      </c>
      <c r="BH21" s="592"/>
      <c r="BI21" s="592"/>
      <c r="BJ21" s="592"/>
      <c r="BK21" s="592"/>
      <c r="BL21" s="592"/>
      <c r="BM21" s="592"/>
      <c r="BN21" s="593"/>
      <c r="BO21" s="594">
        <v>0.2</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776687</v>
      </c>
      <c r="S22" s="592"/>
      <c r="T22" s="592"/>
      <c r="U22" s="592"/>
      <c r="V22" s="592"/>
      <c r="W22" s="592"/>
      <c r="X22" s="592"/>
      <c r="Y22" s="593"/>
      <c r="Z22" s="594">
        <v>1.6</v>
      </c>
      <c r="AA22" s="594"/>
      <c r="AB22" s="594"/>
      <c r="AC22" s="594"/>
      <c r="AD22" s="595" t="s">
        <v>113</v>
      </c>
      <c r="AE22" s="595"/>
      <c r="AF22" s="595"/>
      <c r="AG22" s="595"/>
      <c r="AH22" s="595"/>
      <c r="AI22" s="595"/>
      <c r="AJ22" s="595"/>
      <c r="AK22" s="595"/>
      <c r="AL22" s="596" t="s">
        <v>113</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776558</v>
      </c>
      <c r="S23" s="592"/>
      <c r="T23" s="592"/>
      <c r="U23" s="592"/>
      <c r="V23" s="592"/>
      <c r="W23" s="592"/>
      <c r="X23" s="592"/>
      <c r="Y23" s="593"/>
      <c r="Z23" s="594">
        <v>1.6</v>
      </c>
      <c r="AA23" s="594"/>
      <c r="AB23" s="594"/>
      <c r="AC23" s="594"/>
      <c r="AD23" s="595">
        <v>39152</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699968</v>
      </c>
      <c r="BH23" s="592"/>
      <c r="BI23" s="592"/>
      <c r="BJ23" s="592"/>
      <c r="BK23" s="592"/>
      <c r="BL23" s="592"/>
      <c r="BM23" s="592"/>
      <c r="BN23" s="593"/>
      <c r="BO23" s="594">
        <v>5.7</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154385</v>
      </c>
      <c r="S24" s="592"/>
      <c r="T24" s="592"/>
      <c r="U24" s="592"/>
      <c r="V24" s="592"/>
      <c r="W24" s="592"/>
      <c r="X24" s="592"/>
      <c r="Y24" s="593"/>
      <c r="Z24" s="594">
        <v>0.3</v>
      </c>
      <c r="AA24" s="594"/>
      <c r="AB24" s="594"/>
      <c r="AC24" s="594"/>
      <c r="AD24" s="595" t="s">
        <v>113</v>
      </c>
      <c r="AE24" s="595"/>
      <c r="AF24" s="595"/>
      <c r="AG24" s="595"/>
      <c r="AH24" s="595"/>
      <c r="AI24" s="595"/>
      <c r="AJ24" s="595"/>
      <c r="AK24" s="595"/>
      <c r="AL24" s="596" t="s">
        <v>113</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18645239</v>
      </c>
      <c r="CS24" s="581"/>
      <c r="CT24" s="581"/>
      <c r="CU24" s="581"/>
      <c r="CV24" s="581"/>
      <c r="CW24" s="581"/>
      <c r="CX24" s="581"/>
      <c r="CY24" s="582"/>
      <c r="CZ24" s="618">
        <v>39.9</v>
      </c>
      <c r="DA24" s="619"/>
      <c r="DB24" s="619"/>
      <c r="DC24" s="620"/>
      <c r="DD24" s="617">
        <v>13386380</v>
      </c>
      <c r="DE24" s="581"/>
      <c r="DF24" s="581"/>
      <c r="DG24" s="581"/>
      <c r="DH24" s="581"/>
      <c r="DI24" s="581"/>
      <c r="DJ24" s="581"/>
      <c r="DK24" s="582"/>
      <c r="DL24" s="617">
        <v>12183163</v>
      </c>
      <c r="DM24" s="581"/>
      <c r="DN24" s="581"/>
      <c r="DO24" s="581"/>
      <c r="DP24" s="581"/>
      <c r="DQ24" s="581"/>
      <c r="DR24" s="581"/>
      <c r="DS24" s="581"/>
      <c r="DT24" s="581"/>
      <c r="DU24" s="581"/>
      <c r="DV24" s="582"/>
      <c r="DW24" s="585">
        <v>44.3</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6084249</v>
      </c>
      <c r="S25" s="592"/>
      <c r="T25" s="592"/>
      <c r="U25" s="592"/>
      <c r="V25" s="592"/>
      <c r="W25" s="592"/>
      <c r="X25" s="592"/>
      <c r="Y25" s="593"/>
      <c r="Z25" s="594">
        <v>12.6</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6444844</v>
      </c>
      <c r="CS25" s="623"/>
      <c r="CT25" s="623"/>
      <c r="CU25" s="623"/>
      <c r="CV25" s="623"/>
      <c r="CW25" s="623"/>
      <c r="CX25" s="623"/>
      <c r="CY25" s="624"/>
      <c r="CZ25" s="625">
        <v>13.8</v>
      </c>
      <c r="DA25" s="626"/>
      <c r="DB25" s="626"/>
      <c r="DC25" s="627"/>
      <c r="DD25" s="600">
        <v>5751334</v>
      </c>
      <c r="DE25" s="623"/>
      <c r="DF25" s="623"/>
      <c r="DG25" s="623"/>
      <c r="DH25" s="623"/>
      <c r="DI25" s="623"/>
      <c r="DJ25" s="623"/>
      <c r="DK25" s="624"/>
      <c r="DL25" s="600">
        <v>5579749</v>
      </c>
      <c r="DM25" s="623"/>
      <c r="DN25" s="623"/>
      <c r="DO25" s="623"/>
      <c r="DP25" s="623"/>
      <c r="DQ25" s="623"/>
      <c r="DR25" s="623"/>
      <c r="DS25" s="623"/>
      <c r="DT25" s="623"/>
      <c r="DU25" s="623"/>
      <c r="DV25" s="624"/>
      <c r="DW25" s="596">
        <v>20.3</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4062437</v>
      </c>
      <c r="CS26" s="592"/>
      <c r="CT26" s="592"/>
      <c r="CU26" s="592"/>
      <c r="CV26" s="592"/>
      <c r="CW26" s="592"/>
      <c r="CX26" s="592"/>
      <c r="CY26" s="593"/>
      <c r="CZ26" s="625">
        <v>8.6999999999999993</v>
      </c>
      <c r="DA26" s="626"/>
      <c r="DB26" s="626"/>
      <c r="DC26" s="627"/>
      <c r="DD26" s="600">
        <v>3455000</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1942706</v>
      </c>
      <c r="S27" s="592"/>
      <c r="T27" s="592"/>
      <c r="U27" s="592"/>
      <c r="V27" s="592"/>
      <c r="W27" s="592"/>
      <c r="X27" s="592"/>
      <c r="Y27" s="593"/>
      <c r="Z27" s="594">
        <v>4</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12300615</v>
      </c>
      <c r="BH27" s="592"/>
      <c r="BI27" s="592"/>
      <c r="BJ27" s="592"/>
      <c r="BK27" s="592"/>
      <c r="BL27" s="592"/>
      <c r="BM27" s="592"/>
      <c r="BN27" s="593"/>
      <c r="BO27" s="594">
        <v>100</v>
      </c>
      <c r="BP27" s="594"/>
      <c r="BQ27" s="594"/>
      <c r="BR27" s="594"/>
      <c r="BS27" s="600">
        <v>33731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6467323</v>
      </c>
      <c r="CS27" s="623"/>
      <c r="CT27" s="623"/>
      <c r="CU27" s="623"/>
      <c r="CV27" s="623"/>
      <c r="CW27" s="623"/>
      <c r="CX27" s="623"/>
      <c r="CY27" s="624"/>
      <c r="CZ27" s="625">
        <v>13.8</v>
      </c>
      <c r="DA27" s="626"/>
      <c r="DB27" s="626"/>
      <c r="DC27" s="627"/>
      <c r="DD27" s="600">
        <v>2009929</v>
      </c>
      <c r="DE27" s="623"/>
      <c r="DF27" s="623"/>
      <c r="DG27" s="623"/>
      <c r="DH27" s="623"/>
      <c r="DI27" s="623"/>
      <c r="DJ27" s="623"/>
      <c r="DK27" s="624"/>
      <c r="DL27" s="600">
        <v>1933528</v>
      </c>
      <c r="DM27" s="623"/>
      <c r="DN27" s="623"/>
      <c r="DO27" s="623"/>
      <c r="DP27" s="623"/>
      <c r="DQ27" s="623"/>
      <c r="DR27" s="623"/>
      <c r="DS27" s="623"/>
      <c r="DT27" s="623"/>
      <c r="DU27" s="623"/>
      <c r="DV27" s="624"/>
      <c r="DW27" s="596">
        <v>7</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298449</v>
      </c>
      <c r="S28" s="592"/>
      <c r="T28" s="592"/>
      <c r="U28" s="592"/>
      <c r="V28" s="592"/>
      <c r="W28" s="592"/>
      <c r="X28" s="592"/>
      <c r="Y28" s="593"/>
      <c r="Z28" s="594">
        <v>0.6</v>
      </c>
      <c r="AA28" s="594"/>
      <c r="AB28" s="594"/>
      <c r="AC28" s="594"/>
      <c r="AD28" s="595">
        <v>29237</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5733072</v>
      </c>
      <c r="CS28" s="592"/>
      <c r="CT28" s="592"/>
      <c r="CU28" s="592"/>
      <c r="CV28" s="592"/>
      <c r="CW28" s="592"/>
      <c r="CX28" s="592"/>
      <c r="CY28" s="593"/>
      <c r="CZ28" s="625">
        <v>12.3</v>
      </c>
      <c r="DA28" s="626"/>
      <c r="DB28" s="626"/>
      <c r="DC28" s="627"/>
      <c r="DD28" s="600">
        <v>5625117</v>
      </c>
      <c r="DE28" s="592"/>
      <c r="DF28" s="592"/>
      <c r="DG28" s="592"/>
      <c r="DH28" s="592"/>
      <c r="DI28" s="592"/>
      <c r="DJ28" s="592"/>
      <c r="DK28" s="593"/>
      <c r="DL28" s="600">
        <v>4669886</v>
      </c>
      <c r="DM28" s="592"/>
      <c r="DN28" s="592"/>
      <c r="DO28" s="592"/>
      <c r="DP28" s="592"/>
      <c r="DQ28" s="592"/>
      <c r="DR28" s="592"/>
      <c r="DS28" s="592"/>
      <c r="DT28" s="592"/>
      <c r="DU28" s="592"/>
      <c r="DV28" s="593"/>
      <c r="DW28" s="596">
        <v>17</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9670</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5733072</v>
      </c>
      <c r="CS29" s="623"/>
      <c r="CT29" s="623"/>
      <c r="CU29" s="623"/>
      <c r="CV29" s="623"/>
      <c r="CW29" s="623"/>
      <c r="CX29" s="623"/>
      <c r="CY29" s="624"/>
      <c r="CZ29" s="625">
        <v>12.3</v>
      </c>
      <c r="DA29" s="626"/>
      <c r="DB29" s="626"/>
      <c r="DC29" s="627"/>
      <c r="DD29" s="600">
        <v>5625117</v>
      </c>
      <c r="DE29" s="623"/>
      <c r="DF29" s="623"/>
      <c r="DG29" s="623"/>
      <c r="DH29" s="623"/>
      <c r="DI29" s="623"/>
      <c r="DJ29" s="623"/>
      <c r="DK29" s="624"/>
      <c r="DL29" s="600">
        <v>4669886</v>
      </c>
      <c r="DM29" s="623"/>
      <c r="DN29" s="623"/>
      <c r="DO29" s="623"/>
      <c r="DP29" s="623"/>
      <c r="DQ29" s="623"/>
      <c r="DR29" s="623"/>
      <c r="DS29" s="623"/>
      <c r="DT29" s="623"/>
      <c r="DU29" s="623"/>
      <c r="DV29" s="624"/>
      <c r="DW29" s="596">
        <v>17</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254179</v>
      </c>
      <c r="S30" s="592"/>
      <c r="T30" s="592"/>
      <c r="U30" s="592"/>
      <c r="V30" s="592"/>
      <c r="W30" s="592"/>
      <c r="X30" s="592"/>
      <c r="Y30" s="593"/>
      <c r="Z30" s="594">
        <v>0.5</v>
      </c>
      <c r="AA30" s="594"/>
      <c r="AB30" s="594"/>
      <c r="AC30" s="594"/>
      <c r="AD30" s="595" t="s">
        <v>113</v>
      </c>
      <c r="AE30" s="595"/>
      <c r="AF30" s="595"/>
      <c r="AG30" s="595"/>
      <c r="AH30" s="595"/>
      <c r="AI30" s="595"/>
      <c r="AJ30" s="595"/>
      <c r="AK30" s="595"/>
      <c r="AL30" s="596" t="s">
        <v>113</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98.3</v>
      </c>
      <c r="BH30" s="650"/>
      <c r="BI30" s="650"/>
      <c r="BJ30" s="650"/>
      <c r="BK30" s="650"/>
      <c r="BL30" s="650"/>
      <c r="BM30" s="586">
        <v>90.7</v>
      </c>
      <c r="BN30" s="650"/>
      <c r="BO30" s="650"/>
      <c r="BP30" s="650"/>
      <c r="BQ30" s="651"/>
      <c r="BR30" s="649">
        <v>97.9</v>
      </c>
      <c r="BS30" s="650"/>
      <c r="BT30" s="650"/>
      <c r="BU30" s="650"/>
      <c r="BV30" s="650"/>
      <c r="BW30" s="650"/>
      <c r="BX30" s="586">
        <v>88.9</v>
      </c>
      <c r="BY30" s="650"/>
      <c r="BZ30" s="650"/>
      <c r="CA30" s="650"/>
      <c r="CB30" s="651"/>
      <c r="CD30" s="654"/>
      <c r="CE30" s="655"/>
      <c r="CF30" s="605" t="s">
        <v>292</v>
      </c>
      <c r="CG30" s="606"/>
      <c r="CH30" s="606"/>
      <c r="CI30" s="606"/>
      <c r="CJ30" s="606"/>
      <c r="CK30" s="606"/>
      <c r="CL30" s="606"/>
      <c r="CM30" s="606"/>
      <c r="CN30" s="606"/>
      <c r="CO30" s="606"/>
      <c r="CP30" s="606"/>
      <c r="CQ30" s="607"/>
      <c r="CR30" s="591">
        <v>5244145</v>
      </c>
      <c r="CS30" s="592"/>
      <c r="CT30" s="592"/>
      <c r="CU30" s="592"/>
      <c r="CV30" s="592"/>
      <c r="CW30" s="592"/>
      <c r="CX30" s="592"/>
      <c r="CY30" s="593"/>
      <c r="CZ30" s="625">
        <v>11.2</v>
      </c>
      <c r="DA30" s="626"/>
      <c r="DB30" s="626"/>
      <c r="DC30" s="627"/>
      <c r="DD30" s="600">
        <v>5137927</v>
      </c>
      <c r="DE30" s="592"/>
      <c r="DF30" s="592"/>
      <c r="DG30" s="592"/>
      <c r="DH30" s="592"/>
      <c r="DI30" s="592"/>
      <c r="DJ30" s="592"/>
      <c r="DK30" s="593"/>
      <c r="DL30" s="600">
        <v>4182696</v>
      </c>
      <c r="DM30" s="592"/>
      <c r="DN30" s="592"/>
      <c r="DO30" s="592"/>
      <c r="DP30" s="592"/>
      <c r="DQ30" s="592"/>
      <c r="DR30" s="592"/>
      <c r="DS30" s="592"/>
      <c r="DT30" s="592"/>
      <c r="DU30" s="592"/>
      <c r="DV30" s="593"/>
      <c r="DW30" s="596">
        <v>15.2</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1066942</v>
      </c>
      <c r="S31" s="592"/>
      <c r="T31" s="592"/>
      <c r="U31" s="592"/>
      <c r="V31" s="592"/>
      <c r="W31" s="592"/>
      <c r="X31" s="592"/>
      <c r="Y31" s="593"/>
      <c r="Z31" s="594">
        <v>2.2000000000000002</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98.5</v>
      </c>
      <c r="BH31" s="623"/>
      <c r="BI31" s="623"/>
      <c r="BJ31" s="623"/>
      <c r="BK31" s="623"/>
      <c r="BL31" s="623"/>
      <c r="BM31" s="597">
        <v>93.1</v>
      </c>
      <c r="BN31" s="647"/>
      <c r="BO31" s="647"/>
      <c r="BP31" s="647"/>
      <c r="BQ31" s="648"/>
      <c r="BR31" s="646">
        <v>98.2</v>
      </c>
      <c r="BS31" s="623"/>
      <c r="BT31" s="623"/>
      <c r="BU31" s="623"/>
      <c r="BV31" s="623"/>
      <c r="BW31" s="623"/>
      <c r="BX31" s="597">
        <v>92.1</v>
      </c>
      <c r="BY31" s="647"/>
      <c r="BZ31" s="647"/>
      <c r="CA31" s="647"/>
      <c r="CB31" s="648"/>
      <c r="CD31" s="654"/>
      <c r="CE31" s="655"/>
      <c r="CF31" s="605" t="s">
        <v>296</v>
      </c>
      <c r="CG31" s="606"/>
      <c r="CH31" s="606"/>
      <c r="CI31" s="606"/>
      <c r="CJ31" s="606"/>
      <c r="CK31" s="606"/>
      <c r="CL31" s="606"/>
      <c r="CM31" s="606"/>
      <c r="CN31" s="606"/>
      <c r="CO31" s="606"/>
      <c r="CP31" s="606"/>
      <c r="CQ31" s="607"/>
      <c r="CR31" s="591">
        <v>488927</v>
      </c>
      <c r="CS31" s="623"/>
      <c r="CT31" s="623"/>
      <c r="CU31" s="623"/>
      <c r="CV31" s="623"/>
      <c r="CW31" s="623"/>
      <c r="CX31" s="623"/>
      <c r="CY31" s="624"/>
      <c r="CZ31" s="625">
        <v>1</v>
      </c>
      <c r="DA31" s="626"/>
      <c r="DB31" s="626"/>
      <c r="DC31" s="627"/>
      <c r="DD31" s="600">
        <v>487190</v>
      </c>
      <c r="DE31" s="623"/>
      <c r="DF31" s="623"/>
      <c r="DG31" s="623"/>
      <c r="DH31" s="623"/>
      <c r="DI31" s="623"/>
      <c r="DJ31" s="623"/>
      <c r="DK31" s="624"/>
      <c r="DL31" s="600">
        <v>487190</v>
      </c>
      <c r="DM31" s="623"/>
      <c r="DN31" s="623"/>
      <c r="DO31" s="623"/>
      <c r="DP31" s="623"/>
      <c r="DQ31" s="623"/>
      <c r="DR31" s="623"/>
      <c r="DS31" s="623"/>
      <c r="DT31" s="623"/>
      <c r="DU31" s="623"/>
      <c r="DV31" s="624"/>
      <c r="DW31" s="596">
        <v>1.8</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2852380</v>
      </c>
      <c r="S32" s="592"/>
      <c r="T32" s="592"/>
      <c r="U32" s="592"/>
      <c r="V32" s="592"/>
      <c r="W32" s="592"/>
      <c r="X32" s="592"/>
      <c r="Y32" s="593"/>
      <c r="Z32" s="594">
        <v>5.9</v>
      </c>
      <c r="AA32" s="594"/>
      <c r="AB32" s="594"/>
      <c r="AC32" s="594"/>
      <c r="AD32" s="595">
        <v>1008</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97.9</v>
      </c>
      <c r="BH32" s="659"/>
      <c r="BI32" s="659"/>
      <c r="BJ32" s="659"/>
      <c r="BK32" s="659"/>
      <c r="BL32" s="659"/>
      <c r="BM32" s="660">
        <v>87.5</v>
      </c>
      <c r="BN32" s="659"/>
      <c r="BO32" s="659"/>
      <c r="BP32" s="659"/>
      <c r="BQ32" s="661"/>
      <c r="BR32" s="658">
        <v>97.4</v>
      </c>
      <c r="BS32" s="659"/>
      <c r="BT32" s="659"/>
      <c r="BU32" s="659"/>
      <c r="BV32" s="659"/>
      <c r="BW32" s="659"/>
      <c r="BX32" s="660">
        <v>85.2</v>
      </c>
      <c r="BY32" s="659"/>
      <c r="BZ32" s="659"/>
      <c r="CA32" s="659"/>
      <c r="CB32" s="661"/>
      <c r="CD32" s="656"/>
      <c r="CE32" s="657"/>
      <c r="CF32" s="605" t="s">
        <v>299</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6876300</v>
      </c>
      <c r="S33" s="592"/>
      <c r="T33" s="592"/>
      <c r="U33" s="592"/>
      <c r="V33" s="592"/>
      <c r="W33" s="592"/>
      <c r="X33" s="592"/>
      <c r="Y33" s="593"/>
      <c r="Z33" s="594">
        <v>14.3</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18603085</v>
      </c>
      <c r="CS33" s="623"/>
      <c r="CT33" s="623"/>
      <c r="CU33" s="623"/>
      <c r="CV33" s="623"/>
      <c r="CW33" s="623"/>
      <c r="CX33" s="623"/>
      <c r="CY33" s="624"/>
      <c r="CZ33" s="625">
        <v>39.799999999999997</v>
      </c>
      <c r="DA33" s="626"/>
      <c r="DB33" s="626"/>
      <c r="DC33" s="627"/>
      <c r="DD33" s="600">
        <v>13860955</v>
      </c>
      <c r="DE33" s="623"/>
      <c r="DF33" s="623"/>
      <c r="DG33" s="623"/>
      <c r="DH33" s="623"/>
      <c r="DI33" s="623"/>
      <c r="DJ33" s="623"/>
      <c r="DK33" s="624"/>
      <c r="DL33" s="600">
        <v>9785153</v>
      </c>
      <c r="DM33" s="623"/>
      <c r="DN33" s="623"/>
      <c r="DO33" s="623"/>
      <c r="DP33" s="623"/>
      <c r="DQ33" s="623"/>
      <c r="DR33" s="623"/>
      <c r="DS33" s="623"/>
      <c r="DT33" s="623"/>
      <c r="DU33" s="623"/>
      <c r="DV33" s="624"/>
      <c r="DW33" s="596">
        <v>35.6</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4660977</v>
      </c>
      <c r="CS34" s="592"/>
      <c r="CT34" s="592"/>
      <c r="CU34" s="592"/>
      <c r="CV34" s="592"/>
      <c r="CW34" s="592"/>
      <c r="CX34" s="592"/>
      <c r="CY34" s="593"/>
      <c r="CZ34" s="625">
        <v>10</v>
      </c>
      <c r="DA34" s="626"/>
      <c r="DB34" s="626"/>
      <c r="DC34" s="627"/>
      <c r="DD34" s="600">
        <v>3748968</v>
      </c>
      <c r="DE34" s="592"/>
      <c r="DF34" s="592"/>
      <c r="DG34" s="592"/>
      <c r="DH34" s="592"/>
      <c r="DI34" s="592"/>
      <c r="DJ34" s="592"/>
      <c r="DK34" s="593"/>
      <c r="DL34" s="600">
        <v>3031354</v>
      </c>
      <c r="DM34" s="592"/>
      <c r="DN34" s="592"/>
      <c r="DO34" s="592"/>
      <c r="DP34" s="592"/>
      <c r="DQ34" s="592"/>
      <c r="DR34" s="592"/>
      <c r="DS34" s="592"/>
      <c r="DT34" s="592"/>
      <c r="DU34" s="592"/>
      <c r="DV34" s="593"/>
      <c r="DW34" s="596">
        <v>11</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2182600</v>
      </c>
      <c r="S35" s="592"/>
      <c r="T35" s="592"/>
      <c r="U35" s="592"/>
      <c r="V35" s="592"/>
      <c r="W35" s="592"/>
      <c r="X35" s="592"/>
      <c r="Y35" s="593"/>
      <c r="Z35" s="594">
        <v>4.5</v>
      </c>
      <c r="AA35" s="594"/>
      <c r="AB35" s="594"/>
      <c r="AC35" s="594"/>
      <c r="AD35" s="595" t="s">
        <v>113</v>
      </c>
      <c r="AE35" s="595"/>
      <c r="AF35" s="595"/>
      <c r="AG35" s="595"/>
      <c r="AH35" s="595"/>
      <c r="AI35" s="595"/>
      <c r="AJ35" s="595"/>
      <c r="AK35" s="595"/>
      <c r="AL35" s="596" t="s">
        <v>113</v>
      </c>
      <c r="AM35" s="597"/>
      <c r="AN35" s="597"/>
      <c r="AO35" s="598"/>
      <c r="AP35" s="186"/>
      <c r="AQ35" s="602" t="s">
        <v>307</v>
      </c>
      <c r="AR35" s="603"/>
      <c r="AS35" s="603"/>
      <c r="AT35" s="603"/>
      <c r="AU35" s="603"/>
      <c r="AV35" s="603"/>
      <c r="AW35" s="603"/>
      <c r="AX35" s="603"/>
      <c r="AY35" s="604"/>
      <c r="AZ35" s="580">
        <v>5181474</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76791</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679869</v>
      </c>
      <c r="CS35" s="623"/>
      <c r="CT35" s="623"/>
      <c r="CU35" s="623"/>
      <c r="CV35" s="623"/>
      <c r="CW35" s="623"/>
      <c r="CX35" s="623"/>
      <c r="CY35" s="624"/>
      <c r="CZ35" s="625">
        <v>1.5</v>
      </c>
      <c r="DA35" s="626"/>
      <c r="DB35" s="626"/>
      <c r="DC35" s="627"/>
      <c r="DD35" s="600">
        <v>581120</v>
      </c>
      <c r="DE35" s="623"/>
      <c r="DF35" s="623"/>
      <c r="DG35" s="623"/>
      <c r="DH35" s="623"/>
      <c r="DI35" s="623"/>
      <c r="DJ35" s="623"/>
      <c r="DK35" s="624"/>
      <c r="DL35" s="600">
        <v>581120</v>
      </c>
      <c r="DM35" s="623"/>
      <c r="DN35" s="623"/>
      <c r="DO35" s="623"/>
      <c r="DP35" s="623"/>
      <c r="DQ35" s="623"/>
      <c r="DR35" s="623"/>
      <c r="DS35" s="623"/>
      <c r="DT35" s="623"/>
      <c r="DU35" s="623"/>
      <c r="DV35" s="624"/>
      <c r="DW35" s="596">
        <v>2.1</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48123555</v>
      </c>
      <c r="S36" s="664"/>
      <c r="T36" s="664"/>
      <c r="U36" s="664"/>
      <c r="V36" s="664"/>
      <c r="W36" s="664"/>
      <c r="X36" s="664"/>
      <c r="Y36" s="665"/>
      <c r="Z36" s="666">
        <v>100</v>
      </c>
      <c r="AA36" s="666"/>
      <c r="AB36" s="666"/>
      <c r="AC36" s="666"/>
      <c r="AD36" s="667">
        <v>25326321</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1473115</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25511</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5231944</v>
      </c>
      <c r="CS36" s="592"/>
      <c r="CT36" s="592"/>
      <c r="CU36" s="592"/>
      <c r="CV36" s="592"/>
      <c r="CW36" s="592"/>
      <c r="CX36" s="592"/>
      <c r="CY36" s="593"/>
      <c r="CZ36" s="625">
        <v>11.2</v>
      </c>
      <c r="DA36" s="626"/>
      <c r="DB36" s="626"/>
      <c r="DC36" s="627"/>
      <c r="DD36" s="600">
        <v>4225613</v>
      </c>
      <c r="DE36" s="592"/>
      <c r="DF36" s="592"/>
      <c r="DG36" s="592"/>
      <c r="DH36" s="592"/>
      <c r="DI36" s="592"/>
      <c r="DJ36" s="592"/>
      <c r="DK36" s="593"/>
      <c r="DL36" s="600">
        <v>3496619</v>
      </c>
      <c r="DM36" s="592"/>
      <c r="DN36" s="592"/>
      <c r="DO36" s="592"/>
      <c r="DP36" s="592"/>
      <c r="DQ36" s="592"/>
      <c r="DR36" s="592"/>
      <c r="DS36" s="592"/>
      <c r="DT36" s="592"/>
      <c r="DU36" s="592"/>
      <c r="DV36" s="593"/>
      <c r="DW36" s="596">
        <v>12.7</v>
      </c>
      <c r="DX36" s="621"/>
      <c r="DY36" s="621"/>
      <c r="DZ36" s="621"/>
      <c r="EA36" s="621"/>
      <c r="EB36" s="621"/>
      <c r="EC36" s="622"/>
    </row>
    <row r="37" spans="2:133" ht="11.25" customHeight="1">
      <c r="AQ37" s="670" t="s">
        <v>314</v>
      </c>
      <c r="AR37" s="671"/>
      <c r="AS37" s="671"/>
      <c r="AT37" s="671"/>
      <c r="AU37" s="671"/>
      <c r="AV37" s="671"/>
      <c r="AW37" s="671"/>
      <c r="AX37" s="671"/>
      <c r="AY37" s="672"/>
      <c r="AZ37" s="591">
        <v>613489</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15073</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2063596</v>
      </c>
      <c r="CS37" s="623"/>
      <c r="CT37" s="623"/>
      <c r="CU37" s="623"/>
      <c r="CV37" s="623"/>
      <c r="CW37" s="623"/>
      <c r="CX37" s="623"/>
      <c r="CY37" s="624"/>
      <c r="CZ37" s="625">
        <v>4.4000000000000004</v>
      </c>
      <c r="DA37" s="626"/>
      <c r="DB37" s="626"/>
      <c r="DC37" s="627"/>
      <c r="DD37" s="600">
        <v>1411720</v>
      </c>
      <c r="DE37" s="623"/>
      <c r="DF37" s="623"/>
      <c r="DG37" s="623"/>
      <c r="DH37" s="623"/>
      <c r="DI37" s="623"/>
      <c r="DJ37" s="623"/>
      <c r="DK37" s="624"/>
      <c r="DL37" s="600">
        <v>1192063</v>
      </c>
      <c r="DM37" s="623"/>
      <c r="DN37" s="623"/>
      <c r="DO37" s="623"/>
      <c r="DP37" s="623"/>
      <c r="DQ37" s="623"/>
      <c r="DR37" s="623"/>
      <c r="DS37" s="623"/>
      <c r="DT37" s="623"/>
      <c r="DU37" s="623"/>
      <c r="DV37" s="624"/>
      <c r="DW37" s="596">
        <v>4.3</v>
      </c>
      <c r="DX37" s="621"/>
      <c r="DY37" s="621"/>
      <c r="DZ37" s="621"/>
      <c r="EA37" s="621"/>
      <c r="EB37" s="621"/>
      <c r="EC37" s="622"/>
    </row>
    <row r="38" spans="2:133" ht="11.25" customHeight="1">
      <c r="AQ38" s="670" t="s">
        <v>317</v>
      </c>
      <c r="AR38" s="671"/>
      <c r="AS38" s="671"/>
      <c r="AT38" s="671"/>
      <c r="AU38" s="671"/>
      <c r="AV38" s="671"/>
      <c r="AW38" s="671"/>
      <c r="AX38" s="671"/>
      <c r="AY38" s="672"/>
      <c r="AZ38" s="591">
        <v>193050</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26199</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3142263</v>
      </c>
      <c r="CS38" s="592"/>
      <c r="CT38" s="592"/>
      <c r="CU38" s="592"/>
      <c r="CV38" s="592"/>
      <c r="CW38" s="592"/>
      <c r="CX38" s="592"/>
      <c r="CY38" s="593"/>
      <c r="CZ38" s="625">
        <v>6.7</v>
      </c>
      <c r="DA38" s="626"/>
      <c r="DB38" s="626"/>
      <c r="DC38" s="627"/>
      <c r="DD38" s="600">
        <v>2772037</v>
      </c>
      <c r="DE38" s="592"/>
      <c r="DF38" s="592"/>
      <c r="DG38" s="592"/>
      <c r="DH38" s="592"/>
      <c r="DI38" s="592"/>
      <c r="DJ38" s="592"/>
      <c r="DK38" s="593"/>
      <c r="DL38" s="600">
        <v>2289101</v>
      </c>
      <c r="DM38" s="592"/>
      <c r="DN38" s="592"/>
      <c r="DO38" s="592"/>
      <c r="DP38" s="592"/>
      <c r="DQ38" s="592"/>
      <c r="DR38" s="592"/>
      <c r="DS38" s="592"/>
      <c r="DT38" s="592"/>
      <c r="DU38" s="592"/>
      <c r="DV38" s="593"/>
      <c r="DW38" s="596">
        <v>8.3000000000000007</v>
      </c>
      <c r="DX38" s="621"/>
      <c r="DY38" s="621"/>
      <c r="DZ38" s="621"/>
      <c r="EA38" s="621"/>
      <c r="EB38" s="621"/>
      <c r="EC38" s="622"/>
    </row>
    <row r="39" spans="2:133" ht="11.25" customHeight="1">
      <c r="AQ39" s="670" t="s">
        <v>320</v>
      </c>
      <c r="AR39" s="671"/>
      <c r="AS39" s="671"/>
      <c r="AT39" s="671"/>
      <c r="AU39" s="671"/>
      <c r="AV39" s="671"/>
      <c r="AW39" s="671"/>
      <c r="AX39" s="671"/>
      <c r="AY39" s="672"/>
      <c r="AZ39" s="591">
        <v>37138</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76</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2246557</v>
      </c>
      <c r="CS39" s="623"/>
      <c r="CT39" s="623"/>
      <c r="CU39" s="623"/>
      <c r="CV39" s="623"/>
      <c r="CW39" s="623"/>
      <c r="CX39" s="623"/>
      <c r="CY39" s="624"/>
      <c r="CZ39" s="625">
        <v>4.8</v>
      </c>
      <c r="DA39" s="626"/>
      <c r="DB39" s="626"/>
      <c r="DC39" s="627"/>
      <c r="DD39" s="600">
        <v>2133440</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480319</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93</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2641475</v>
      </c>
      <c r="CS40" s="592"/>
      <c r="CT40" s="592"/>
      <c r="CU40" s="592"/>
      <c r="CV40" s="592"/>
      <c r="CW40" s="592"/>
      <c r="CX40" s="592"/>
      <c r="CY40" s="593"/>
      <c r="CZ40" s="625">
        <v>5.7</v>
      </c>
      <c r="DA40" s="626"/>
      <c r="DB40" s="626"/>
      <c r="DC40" s="627"/>
      <c r="DD40" s="600">
        <v>399777</v>
      </c>
      <c r="DE40" s="592"/>
      <c r="DF40" s="592"/>
      <c r="DG40" s="592"/>
      <c r="DH40" s="592"/>
      <c r="DI40" s="592"/>
      <c r="DJ40" s="592"/>
      <c r="DK40" s="593"/>
      <c r="DL40" s="600">
        <v>386959</v>
      </c>
      <c r="DM40" s="592"/>
      <c r="DN40" s="592"/>
      <c r="DO40" s="592"/>
      <c r="DP40" s="592"/>
      <c r="DQ40" s="592"/>
      <c r="DR40" s="592"/>
      <c r="DS40" s="592"/>
      <c r="DT40" s="592"/>
      <c r="DU40" s="592"/>
      <c r="DV40" s="593"/>
      <c r="DW40" s="596">
        <v>1.4</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2384363</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246</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9468859</v>
      </c>
      <c r="CS42" s="592"/>
      <c r="CT42" s="592"/>
      <c r="CU42" s="592"/>
      <c r="CV42" s="592"/>
      <c r="CW42" s="592"/>
      <c r="CX42" s="592"/>
      <c r="CY42" s="593"/>
      <c r="CZ42" s="625">
        <v>20.3</v>
      </c>
      <c r="DA42" s="674"/>
      <c r="DB42" s="674"/>
      <c r="DC42" s="675"/>
      <c r="DD42" s="600">
        <v>2420527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91125</v>
      </c>
      <c r="CS43" s="623"/>
      <c r="CT43" s="623"/>
      <c r="CU43" s="623"/>
      <c r="CV43" s="623"/>
      <c r="CW43" s="623"/>
      <c r="CX43" s="623"/>
      <c r="CY43" s="624"/>
      <c r="CZ43" s="625">
        <v>0.2</v>
      </c>
      <c r="DA43" s="626"/>
      <c r="DB43" s="626"/>
      <c r="DC43" s="627"/>
      <c r="DD43" s="600">
        <v>65329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9183646</v>
      </c>
      <c r="CS44" s="592"/>
      <c r="CT44" s="592"/>
      <c r="CU44" s="592"/>
      <c r="CV44" s="592"/>
      <c r="CW44" s="592"/>
      <c r="CX44" s="592"/>
      <c r="CY44" s="593"/>
      <c r="CZ44" s="625">
        <v>19.7</v>
      </c>
      <c r="DA44" s="674"/>
      <c r="DB44" s="674"/>
      <c r="DC44" s="675"/>
      <c r="DD44" s="600">
        <v>2234014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4279639</v>
      </c>
      <c r="CS45" s="623"/>
      <c r="CT45" s="623"/>
      <c r="CU45" s="623"/>
      <c r="CV45" s="623"/>
      <c r="CW45" s="623"/>
      <c r="CX45" s="623"/>
      <c r="CY45" s="624"/>
      <c r="CZ45" s="625">
        <v>9.1999999999999993</v>
      </c>
      <c r="DA45" s="626"/>
      <c r="DB45" s="626"/>
      <c r="DC45" s="627"/>
      <c r="DD45" s="600">
        <v>433099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4877212</v>
      </c>
      <c r="CS46" s="592"/>
      <c r="CT46" s="592"/>
      <c r="CU46" s="592"/>
      <c r="CV46" s="592"/>
      <c r="CW46" s="592"/>
      <c r="CX46" s="592"/>
      <c r="CY46" s="593"/>
      <c r="CZ46" s="625">
        <v>10.4</v>
      </c>
      <c r="DA46" s="674"/>
      <c r="DB46" s="674"/>
      <c r="DC46" s="675"/>
      <c r="DD46" s="600">
        <v>1778520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285213</v>
      </c>
      <c r="CS47" s="623"/>
      <c r="CT47" s="623"/>
      <c r="CU47" s="623"/>
      <c r="CV47" s="623"/>
      <c r="CW47" s="623"/>
      <c r="CX47" s="623"/>
      <c r="CY47" s="624"/>
      <c r="CZ47" s="625">
        <v>0.6</v>
      </c>
      <c r="DA47" s="626"/>
      <c r="DB47" s="626"/>
      <c r="DC47" s="627"/>
      <c r="DD47" s="600">
        <v>186513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46717183</v>
      </c>
      <c r="CS49" s="659"/>
      <c r="CT49" s="659"/>
      <c r="CU49" s="659"/>
      <c r="CV49" s="659"/>
      <c r="CW49" s="659"/>
      <c r="CX49" s="659"/>
      <c r="CY49" s="686"/>
      <c r="CZ49" s="687">
        <v>100</v>
      </c>
      <c r="DA49" s="688"/>
      <c r="DB49" s="688"/>
      <c r="DC49" s="689"/>
      <c r="DD49" s="690">
        <v>29667862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1" zoomScale="70" zoomScaleNormal="25" zoomScaleSheetLayoutView="70" workbookViewId="0">
      <selection activeCell="AF95" sqref="AF9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47864</v>
      </c>
      <c r="R7" s="721"/>
      <c r="S7" s="721"/>
      <c r="T7" s="721"/>
      <c r="U7" s="721"/>
      <c r="V7" s="721">
        <v>46459</v>
      </c>
      <c r="W7" s="721"/>
      <c r="X7" s="721"/>
      <c r="Y7" s="721"/>
      <c r="Z7" s="721"/>
      <c r="AA7" s="721">
        <v>1405</v>
      </c>
      <c r="AB7" s="721"/>
      <c r="AC7" s="721"/>
      <c r="AD7" s="721"/>
      <c r="AE7" s="722"/>
      <c r="AF7" s="723">
        <v>1017</v>
      </c>
      <c r="AG7" s="724"/>
      <c r="AH7" s="724"/>
      <c r="AI7" s="724"/>
      <c r="AJ7" s="725"/>
      <c r="AK7" s="760">
        <v>242</v>
      </c>
      <c r="AL7" s="761"/>
      <c r="AM7" s="761"/>
      <c r="AN7" s="761"/>
      <c r="AO7" s="761"/>
      <c r="AP7" s="761">
        <v>46002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554</v>
      </c>
      <c r="BT7" s="765"/>
      <c r="BU7" s="765"/>
      <c r="BV7" s="765"/>
      <c r="BW7" s="765"/>
      <c r="BX7" s="765"/>
      <c r="BY7" s="765"/>
      <c r="BZ7" s="765"/>
      <c r="CA7" s="765"/>
      <c r="CB7" s="765"/>
      <c r="CC7" s="765"/>
      <c r="CD7" s="765"/>
      <c r="CE7" s="765"/>
      <c r="CF7" s="765"/>
      <c r="CG7" s="766"/>
      <c r="CH7" s="757">
        <v>4</v>
      </c>
      <c r="CI7" s="758"/>
      <c r="CJ7" s="758"/>
      <c r="CK7" s="758"/>
      <c r="CL7" s="759"/>
      <c r="CM7" s="757">
        <v>275</v>
      </c>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v>130</v>
      </c>
      <c r="DM7" s="758"/>
      <c r="DN7" s="758"/>
      <c r="DO7" s="758"/>
      <c r="DP7" s="759"/>
      <c r="DQ7" s="757"/>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216</v>
      </c>
      <c r="R8" s="745"/>
      <c r="S8" s="745"/>
      <c r="T8" s="745"/>
      <c r="U8" s="745"/>
      <c r="V8" s="745">
        <v>215</v>
      </c>
      <c r="W8" s="745"/>
      <c r="X8" s="745"/>
      <c r="Y8" s="745"/>
      <c r="Z8" s="745"/>
      <c r="AA8" s="745">
        <v>1</v>
      </c>
      <c r="AB8" s="745"/>
      <c r="AC8" s="745"/>
      <c r="AD8" s="745"/>
      <c r="AE8" s="746"/>
      <c r="AF8" s="747">
        <v>1</v>
      </c>
      <c r="AG8" s="748"/>
      <c r="AH8" s="748"/>
      <c r="AI8" s="748"/>
      <c r="AJ8" s="749"/>
      <c r="AK8" s="750">
        <v>0</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18</v>
      </c>
      <c r="R9" s="745"/>
      <c r="S9" s="745"/>
      <c r="T9" s="745"/>
      <c r="U9" s="745"/>
      <c r="V9" s="745">
        <v>17</v>
      </c>
      <c r="W9" s="745"/>
      <c r="X9" s="745"/>
      <c r="Y9" s="745"/>
      <c r="Z9" s="745"/>
      <c r="AA9" s="745">
        <v>1</v>
      </c>
      <c r="AB9" s="745"/>
      <c r="AC9" s="745"/>
      <c r="AD9" s="745"/>
      <c r="AE9" s="746"/>
      <c r="AF9" s="747">
        <v>1</v>
      </c>
      <c r="AG9" s="748"/>
      <c r="AH9" s="748"/>
      <c r="AI9" s="748"/>
      <c r="AJ9" s="749"/>
      <c r="AK9" s="750">
        <v>0</v>
      </c>
      <c r="AL9" s="751"/>
      <c r="AM9" s="751"/>
      <c r="AN9" s="751"/>
      <c r="AO9" s="751"/>
      <c r="AP9" s="751">
        <v>32</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t="s">
        <v>368</v>
      </c>
      <c r="C10" s="742"/>
      <c r="D10" s="742"/>
      <c r="E10" s="742"/>
      <c r="F10" s="742"/>
      <c r="G10" s="742"/>
      <c r="H10" s="742"/>
      <c r="I10" s="742"/>
      <c r="J10" s="742"/>
      <c r="K10" s="742"/>
      <c r="L10" s="742"/>
      <c r="M10" s="742"/>
      <c r="N10" s="742"/>
      <c r="O10" s="742"/>
      <c r="P10" s="743"/>
      <c r="Q10" s="744">
        <v>32</v>
      </c>
      <c r="R10" s="745"/>
      <c r="S10" s="745"/>
      <c r="T10" s="745"/>
      <c r="U10" s="745"/>
      <c r="V10" s="745">
        <v>31</v>
      </c>
      <c r="W10" s="745"/>
      <c r="X10" s="745"/>
      <c r="Y10" s="745"/>
      <c r="Z10" s="745"/>
      <c r="AA10" s="745">
        <v>0</v>
      </c>
      <c r="AB10" s="745"/>
      <c r="AC10" s="745"/>
      <c r="AD10" s="745"/>
      <c r="AE10" s="746"/>
      <c r="AF10" s="747">
        <v>0</v>
      </c>
      <c r="AG10" s="748"/>
      <c r="AH10" s="748"/>
      <c r="AI10" s="748"/>
      <c r="AJ10" s="749"/>
      <c r="AK10" s="750">
        <v>0</v>
      </c>
      <c r="AL10" s="751"/>
      <c r="AM10" s="751"/>
      <c r="AN10" s="751"/>
      <c r="AO10" s="751"/>
      <c r="AP10" s="751">
        <v>0</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370</v>
      </c>
      <c r="B23" s="776" t="s">
        <v>371</v>
      </c>
      <c r="C23" s="777"/>
      <c r="D23" s="777"/>
      <c r="E23" s="777"/>
      <c r="F23" s="777"/>
      <c r="G23" s="777"/>
      <c r="H23" s="777"/>
      <c r="I23" s="777"/>
      <c r="J23" s="777"/>
      <c r="K23" s="777"/>
      <c r="L23" s="777"/>
      <c r="M23" s="777"/>
      <c r="N23" s="777"/>
      <c r="O23" s="777"/>
      <c r="P23" s="778"/>
      <c r="Q23" s="779">
        <v>48129</v>
      </c>
      <c r="R23" s="780"/>
      <c r="S23" s="780"/>
      <c r="T23" s="780"/>
      <c r="U23" s="780"/>
      <c r="V23" s="780">
        <v>46723</v>
      </c>
      <c r="W23" s="780"/>
      <c r="X23" s="780"/>
      <c r="Y23" s="780"/>
      <c r="Z23" s="780"/>
      <c r="AA23" s="780">
        <v>1406</v>
      </c>
      <c r="AB23" s="780"/>
      <c r="AC23" s="780"/>
      <c r="AD23" s="780"/>
      <c r="AE23" s="781"/>
      <c r="AF23" s="782">
        <v>1019</v>
      </c>
      <c r="AG23" s="780"/>
      <c r="AH23" s="780"/>
      <c r="AI23" s="780"/>
      <c r="AJ23" s="783"/>
      <c r="AK23" s="784"/>
      <c r="AL23" s="785"/>
      <c r="AM23" s="785"/>
      <c r="AN23" s="785"/>
      <c r="AO23" s="785"/>
      <c r="AP23" s="780">
        <v>46034</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382</v>
      </c>
      <c r="C28" s="718"/>
      <c r="D28" s="718"/>
      <c r="E28" s="718"/>
      <c r="F28" s="718"/>
      <c r="G28" s="718"/>
      <c r="H28" s="718"/>
      <c r="I28" s="718"/>
      <c r="J28" s="718"/>
      <c r="K28" s="718"/>
      <c r="L28" s="718"/>
      <c r="M28" s="718"/>
      <c r="N28" s="718"/>
      <c r="O28" s="718"/>
      <c r="P28" s="719"/>
      <c r="Q28" s="808">
        <v>9793</v>
      </c>
      <c r="R28" s="809"/>
      <c r="S28" s="809"/>
      <c r="T28" s="809"/>
      <c r="U28" s="809"/>
      <c r="V28" s="809">
        <v>9715</v>
      </c>
      <c r="W28" s="809"/>
      <c r="X28" s="809"/>
      <c r="Y28" s="809"/>
      <c r="Z28" s="809"/>
      <c r="AA28" s="809">
        <v>78</v>
      </c>
      <c r="AB28" s="809"/>
      <c r="AC28" s="809"/>
      <c r="AD28" s="809"/>
      <c r="AE28" s="810"/>
      <c r="AF28" s="811">
        <v>78</v>
      </c>
      <c r="AG28" s="809"/>
      <c r="AH28" s="809"/>
      <c r="AI28" s="809"/>
      <c r="AJ28" s="812"/>
      <c r="AK28" s="813">
        <v>680</v>
      </c>
      <c r="AL28" s="804"/>
      <c r="AM28" s="804"/>
      <c r="AN28" s="804"/>
      <c r="AO28" s="804"/>
      <c r="AP28" s="804">
        <v>0</v>
      </c>
      <c r="AQ28" s="804"/>
      <c r="AR28" s="804"/>
      <c r="AS28" s="804"/>
      <c r="AT28" s="804"/>
      <c r="AU28" s="804">
        <v>0</v>
      </c>
      <c r="AV28" s="804"/>
      <c r="AW28" s="804"/>
      <c r="AX28" s="804"/>
      <c r="AY28" s="804"/>
      <c r="AZ28" s="805" t="s">
        <v>557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383</v>
      </c>
      <c r="C29" s="742"/>
      <c r="D29" s="742"/>
      <c r="E29" s="742"/>
      <c r="F29" s="742"/>
      <c r="G29" s="742"/>
      <c r="H29" s="742"/>
      <c r="I29" s="742"/>
      <c r="J29" s="742"/>
      <c r="K29" s="742"/>
      <c r="L29" s="742"/>
      <c r="M29" s="742"/>
      <c r="N29" s="742"/>
      <c r="O29" s="742"/>
      <c r="P29" s="743"/>
      <c r="Q29" s="744">
        <v>8727</v>
      </c>
      <c r="R29" s="745"/>
      <c r="S29" s="745"/>
      <c r="T29" s="745"/>
      <c r="U29" s="745"/>
      <c r="V29" s="745">
        <v>8711</v>
      </c>
      <c r="W29" s="745"/>
      <c r="X29" s="745"/>
      <c r="Y29" s="745"/>
      <c r="Z29" s="745"/>
      <c r="AA29" s="745">
        <v>16</v>
      </c>
      <c r="AB29" s="745"/>
      <c r="AC29" s="745"/>
      <c r="AD29" s="745"/>
      <c r="AE29" s="746"/>
      <c r="AF29" s="747">
        <v>16</v>
      </c>
      <c r="AG29" s="748"/>
      <c r="AH29" s="748"/>
      <c r="AI29" s="748"/>
      <c r="AJ29" s="749"/>
      <c r="AK29" s="816">
        <v>1258</v>
      </c>
      <c r="AL29" s="817"/>
      <c r="AM29" s="817"/>
      <c r="AN29" s="817"/>
      <c r="AO29" s="817"/>
      <c r="AP29" s="817">
        <v>0</v>
      </c>
      <c r="AQ29" s="817"/>
      <c r="AR29" s="817"/>
      <c r="AS29" s="817"/>
      <c r="AT29" s="817"/>
      <c r="AU29" s="817">
        <v>0</v>
      </c>
      <c r="AV29" s="817"/>
      <c r="AW29" s="817"/>
      <c r="AX29" s="817"/>
      <c r="AY29" s="817"/>
      <c r="AZ29" s="818" t="s">
        <v>558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384</v>
      </c>
      <c r="C30" s="742"/>
      <c r="D30" s="742"/>
      <c r="E30" s="742"/>
      <c r="F30" s="742"/>
      <c r="G30" s="742"/>
      <c r="H30" s="742"/>
      <c r="I30" s="742"/>
      <c r="J30" s="742"/>
      <c r="K30" s="742"/>
      <c r="L30" s="742"/>
      <c r="M30" s="742"/>
      <c r="N30" s="742"/>
      <c r="O30" s="742"/>
      <c r="P30" s="743"/>
      <c r="Q30" s="744">
        <v>1122</v>
      </c>
      <c r="R30" s="745"/>
      <c r="S30" s="745"/>
      <c r="T30" s="745"/>
      <c r="U30" s="745"/>
      <c r="V30" s="745">
        <v>1119</v>
      </c>
      <c r="W30" s="745"/>
      <c r="X30" s="745"/>
      <c r="Y30" s="745"/>
      <c r="Z30" s="745"/>
      <c r="AA30" s="745">
        <v>3</v>
      </c>
      <c r="AB30" s="745"/>
      <c r="AC30" s="745"/>
      <c r="AD30" s="745"/>
      <c r="AE30" s="746"/>
      <c r="AF30" s="747">
        <v>3</v>
      </c>
      <c r="AG30" s="748"/>
      <c r="AH30" s="748"/>
      <c r="AI30" s="748"/>
      <c r="AJ30" s="749"/>
      <c r="AK30" s="816">
        <v>81</v>
      </c>
      <c r="AL30" s="817"/>
      <c r="AM30" s="817"/>
      <c r="AN30" s="817"/>
      <c r="AO30" s="817"/>
      <c r="AP30" s="817">
        <v>714</v>
      </c>
      <c r="AQ30" s="817"/>
      <c r="AR30" s="817"/>
      <c r="AS30" s="817"/>
      <c r="AT30" s="817"/>
      <c r="AU30" s="817">
        <v>56</v>
      </c>
      <c r="AV30" s="817"/>
      <c r="AW30" s="817"/>
      <c r="AX30" s="817"/>
      <c r="AY30" s="817"/>
      <c r="AZ30" s="818" t="s">
        <v>558</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385</v>
      </c>
      <c r="C31" s="742"/>
      <c r="D31" s="742"/>
      <c r="E31" s="742"/>
      <c r="F31" s="742"/>
      <c r="G31" s="742"/>
      <c r="H31" s="742"/>
      <c r="I31" s="742"/>
      <c r="J31" s="742"/>
      <c r="K31" s="742"/>
      <c r="L31" s="742"/>
      <c r="M31" s="742"/>
      <c r="N31" s="742"/>
      <c r="O31" s="742"/>
      <c r="P31" s="743"/>
      <c r="Q31" s="744">
        <v>917</v>
      </c>
      <c r="R31" s="745"/>
      <c r="S31" s="745"/>
      <c r="T31" s="745"/>
      <c r="U31" s="745"/>
      <c r="V31" s="745">
        <v>915</v>
      </c>
      <c r="W31" s="745"/>
      <c r="X31" s="745"/>
      <c r="Y31" s="745"/>
      <c r="Z31" s="745"/>
      <c r="AA31" s="745">
        <v>2</v>
      </c>
      <c r="AB31" s="745"/>
      <c r="AC31" s="745"/>
      <c r="AD31" s="745"/>
      <c r="AE31" s="746"/>
      <c r="AF31" s="747">
        <v>2</v>
      </c>
      <c r="AG31" s="748"/>
      <c r="AH31" s="748"/>
      <c r="AI31" s="748"/>
      <c r="AJ31" s="749"/>
      <c r="AK31" s="816">
        <v>271</v>
      </c>
      <c r="AL31" s="817"/>
      <c r="AM31" s="817"/>
      <c r="AN31" s="817"/>
      <c r="AO31" s="817"/>
      <c r="AP31" s="817">
        <v>0</v>
      </c>
      <c r="AQ31" s="817"/>
      <c r="AR31" s="817"/>
      <c r="AS31" s="817"/>
      <c r="AT31" s="817"/>
      <c r="AU31" s="817">
        <v>0</v>
      </c>
      <c r="AV31" s="817"/>
      <c r="AW31" s="817"/>
      <c r="AX31" s="817"/>
      <c r="AY31" s="817"/>
      <c r="AZ31" s="818" t="s">
        <v>558</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248</v>
      </c>
      <c r="R32" s="745"/>
      <c r="S32" s="745"/>
      <c r="T32" s="745"/>
      <c r="U32" s="745"/>
      <c r="V32" s="745">
        <v>240</v>
      </c>
      <c r="W32" s="745"/>
      <c r="X32" s="745"/>
      <c r="Y32" s="745"/>
      <c r="Z32" s="745"/>
      <c r="AA32" s="745">
        <v>8</v>
      </c>
      <c r="AB32" s="745"/>
      <c r="AC32" s="745"/>
      <c r="AD32" s="745"/>
      <c r="AE32" s="746"/>
      <c r="AF32" s="747">
        <v>8</v>
      </c>
      <c r="AG32" s="748"/>
      <c r="AH32" s="748"/>
      <c r="AI32" s="748"/>
      <c r="AJ32" s="749"/>
      <c r="AK32" s="816">
        <v>34</v>
      </c>
      <c r="AL32" s="817"/>
      <c r="AM32" s="817"/>
      <c r="AN32" s="817"/>
      <c r="AO32" s="817"/>
      <c r="AP32" s="817">
        <v>148</v>
      </c>
      <c r="AQ32" s="817"/>
      <c r="AR32" s="817"/>
      <c r="AS32" s="817"/>
      <c r="AT32" s="817"/>
      <c r="AU32" s="817">
        <v>23</v>
      </c>
      <c r="AV32" s="817"/>
      <c r="AW32" s="817"/>
      <c r="AX32" s="817"/>
      <c r="AY32" s="817"/>
      <c r="AZ32" s="818" t="s">
        <v>558</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6669</v>
      </c>
      <c r="R33" s="745"/>
      <c r="S33" s="745"/>
      <c r="T33" s="745"/>
      <c r="U33" s="745"/>
      <c r="V33" s="745">
        <v>6853</v>
      </c>
      <c r="W33" s="745"/>
      <c r="X33" s="745"/>
      <c r="Y33" s="745"/>
      <c r="Z33" s="745"/>
      <c r="AA33" s="745">
        <v>-184</v>
      </c>
      <c r="AB33" s="745"/>
      <c r="AC33" s="745"/>
      <c r="AD33" s="745"/>
      <c r="AE33" s="746"/>
      <c r="AF33" s="747">
        <v>1707</v>
      </c>
      <c r="AG33" s="748"/>
      <c r="AH33" s="748"/>
      <c r="AI33" s="748"/>
      <c r="AJ33" s="749"/>
      <c r="AK33" s="816">
        <v>403</v>
      </c>
      <c r="AL33" s="817"/>
      <c r="AM33" s="817"/>
      <c r="AN33" s="817"/>
      <c r="AO33" s="817"/>
      <c r="AP33" s="817">
        <v>3440</v>
      </c>
      <c r="AQ33" s="817"/>
      <c r="AR33" s="817"/>
      <c r="AS33" s="817"/>
      <c r="AT33" s="817"/>
      <c r="AU33" s="817">
        <v>2102</v>
      </c>
      <c r="AV33" s="817"/>
      <c r="AW33" s="817"/>
      <c r="AX33" s="817"/>
      <c r="AY33" s="817"/>
      <c r="AZ33" s="818" t="s">
        <v>555</v>
      </c>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389</v>
      </c>
      <c r="C34" s="742"/>
      <c r="D34" s="742"/>
      <c r="E34" s="742"/>
      <c r="F34" s="742"/>
      <c r="G34" s="742"/>
      <c r="H34" s="742"/>
      <c r="I34" s="742"/>
      <c r="J34" s="742"/>
      <c r="K34" s="742"/>
      <c r="L34" s="742"/>
      <c r="M34" s="742"/>
      <c r="N34" s="742"/>
      <c r="O34" s="742"/>
      <c r="P34" s="743"/>
      <c r="Q34" s="744">
        <v>2811</v>
      </c>
      <c r="R34" s="745"/>
      <c r="S34" s="745"/>
      <c r="T34" s="745"/>
      <c r="U34" s="745"/>
      <c r="V34" s="745">
        <v>2688</v>
      </c>
      <c r="W34" s="745"/>
      <c r="X34" s="745"/>
      <c r="Y34" s="745"/>
      <c r="Z34" s="745"/>
      <c r="AA34" s="745">
        <v>123</v>
      </c>
      <c r="AB34" s="745"/>
      <c r="AC34" s="745"/>
      <c r="AD34" s="745"/>
      <c r="AE34" s="746"/>
      <c r="AF34" s="747">
        <v>5192</v>
      </c>
      <c r="AG34" s="748"/>
      <c r="AH34" s="748"/>
      <c r="AI34" s="748"/>
      <c r="AJ34" s="749"/>
      <c r="AK34" s="816">
        <v>962</v>
      </c>
      <c r="AL34" s="817"/>
      <c r="AM34" s="817"/>
      <c r="AN34" s="817"/>
      <c r="AO34" s="817"/>
      <c r="AP34" s="817">
        <v>25990</v>
      </c>
      <c r="AQ34" s="817"/>
      <c r="AR34" s="817"/>
      <c r="AS34" s="817"/>
      <c r="AT34" s="817"/>
      <c r="AU34" s="817">
        <v>11852</v>
      </c>
      <c r="AV34" s="817"/>
      <c r="AW34" s="817"/>
      <c r="AX34" s="817"/>
      <c r="AY34" s="817"/>
      <c r="AZ34" s="818" t="s">
        <v>555</v>
      </c>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370</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7006</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374</v>
      </c>
      <c r="R66" s="704"/>
      <c r="S66" s="704"/>
      <c r="T66" s="704"/>
      <c r="U66" s="705"/>
      <c r="V66" s="703" t="s">
        <v>375</v>
      </c>
      <c r="W66" s="704"/>
      <c r="X66" s="704"/>
      <c r="Y66" s="704"/>
      <c r="Z66" s="705"/>
      <c r="AA66" s="703" t="s">
        <v>376</v>
      </c>
      <c r="AB66" s="704"/>
      <c r="AC66" s="704"/>
      <c r="AD66" s="704"/>
      <c r="AE66" s="705"/>
      <c r="AF66" s="838" t="s">
        <v>377</v>
      </c>
      <c r="AG66" s="799"/>
      <c r="AH66" s="799"/>
      <c r="AI66" s="799"/>
      <c r="AJ66" s="839"/>
      <c r="AK66" s="703" t="s">
        <v>378</v>
      </c>
      <c r="AL66" s="727"/>
      <c r="AM66" s="727"/>
      <c r="AN66" s="727"/>
      <c r="AO66" s="728"/>
      <c r="AP66" s="703" t="s">
        <v>379</v>
      </c>
      <c r="AQ66" s="704"/>
      <c r="AR66" s="704"/>
      <c r="AS66" s="704"/>
      <c r="AT66" s="705"/>
      <c r="AU66" s="703" t="s">
        <v>394</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534</v>
      </c>
      <c r="C68" s="856"/>
      <c r="D68" s="856"/>
      <c r="E68" s="856"/>
      <c r="F68" s="856"/>
      <c r="G68" s="856"/>
      <c r="H68" s="856"/>
      <c r="I68" s="856"/>
      <c r="J68" s="856"/>
      <c r="K68" s="856"/>
      <c r="L68" s="856"/>
      <c r="M68" s="856"/>
      <c r="N68" s="856"/>
      <c r="O68" s="856"/>
      <c r="P68" s="857"/>
      <c r="Q68" s="858">
        <v>1739</v>
      </c>
      <c r="R68" s="852"/>
      <c r="S68" s="852"/>
      <c r="T68" s="852"/>
      <c r="U68" s="852"/>
      <c r="V68" s="852">
        <v>1738</v>
      </c>
      <c r="W68" s="852"/>
      <c r="X68" s="852"/>
      <c r="Y68" s="852"/>
      <c r="Z68" s="852"/>
      <c r="AA68" s="852">
        <v>1</v>
      </c>
      <c r="AB68" s="852"/>
      <c r="AC68" s="852"/>
      <c r="AD68" s="852"/>
      <c r="AE68" s="852"/>
      <c r="AF68" s="852">
        <v>1</v>
      </c>
      <c r="AG68" s="852"/>
      <c r="AH68" s="852"/>
      <c r="AI68" s="852"/>
      <c r="AJ68" s="852"/>
      <c r="AK68" s="852">
        <v>0</v>
      </c>
      <c r="AL68" s="852"/>
      <c r="AM68" s="852"/>
      <c r="AN68" s="852"/>
      <c r="AO68" s="852"/>
      <c r="AP68" s="852">
        <v>0</v>
      </c>
      <c r="AQ68" s="852"/>
      <c r="AR68" s="852"/>
      <c r="AS68" s="852"/>
      <c r="AT68" s="852"/>
      <c r="AU68" s="852">
        <v>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63" t="s">
        <v>535</v>
      </c>
      <c r="C69" s="860"/>
      <c r="D69" s="860"/>
      <c r="E69" s="860"/>
      <c r="F69" s="860"/>
      <c r="G69" s="860"/>
      <c r="H69" s="860"/>
      <c r="I69" s="860"/>
      <c r="J69" s="860"/>
      <c r="K69" s="860"/>
      <c r="L69" s="860"/>
      <c r="M69" s="860"/>
      <c r="N69" s="860"/>
      <c r="O69" s="860"/>
      <c r="P69" s="861"/>
      <c r="Q69" s="862">
        <v>2464</v>
      </c>
      <c r="R69" s="817"/>
      <c r="S69" s="817"/>
      <c r="T69" s="817"/>
      <c r="U69" s="817"/>
      <c r="V69" s="817">
        <v>2355</v>
      </c>
      <c r="W69" s="817"/>
      <c r="X69" s="817"/>
      <c r="Y69" s="817"/>
      <c r="Z69" s="817"/>
      <c r="AA69" s="817">
        <v>109</v>
      </c>
      <c r="AB69" s="817"/>
      <c r="AC69" s="817"/>
      <c r="AD69" s="817"/>
      <c r="AE69" s="817"/>
      <c r="AF69" s="817">
        <v>3</v>
      </c>
      <c r="AG69" s="817"/>
      <c r="AH69" s="817"/>
      <c r="AI69" s="817"/>
      <c r="AJ69" s="817"/>
      <c r="AK69" s="817">
        <v>0</v>
      </c>
      <c r="AL69" s="817"/>
      <c r="AM69" s="817"/>
      <c r="AN69" s="817"/>
      <c r="AO69" s="817"/>
      <c r="AP69" s="817">
        <v>1</v>
      </c>
      <c r="AQ69" s="817"/>
      <c r="AR69" s="817"/>
      <c r="AS69" s="817"/>
      <c r="AT69" s="817"/>
      <c r="AU69" s="817">
        <v>0</v>
      </c>
      <c r="AV69" s="817"/>
      <c r="AW69" s="817"/>
      <c r="AX69" s="817"/>
      <c r="AY69" s="817"/>
      <c r="AZ69" s="864"/>
      <c r="BA69" s="864"/>
      <c r="BB69" s="864"/>
      <c r="BC69" s="864"/>
      <c r="BD69" s="865"/>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536</v>
      </c>
      <c r="C70" s="860"/>
      <c r="D70" s="860"/>
      <c r="E70" s="860"/>
      <c r="F70" s="860"/>
      <c r="G70" s="860"/>
      <c r="H70" s="860"/>
      <c r="I70" s="860"/>
      <c r="J70" s="860"/>
      <c r="K70" s="860"/>
      <c r="L70" s="860"/>
      <c r="M70" s="860"/>
      <c r="N70" s="860"/>
      <c r="O70" s="860"/>
      <c r="P70" s="861"/>
      <c r="Q70" s="862">
        <v>1144</v>
      </c>
      <c r="R70" s="817"/>
      <c r="S70" s="817"/>
      <c r="T70" s="817"/>
      <c r="U70" s="817"/>
      <c r="V70" s="817">
        <v>1139</v>
      </c>
      <c r="W70" s="817"/>
      <c r="X70" s="817"/>
      <c r="Y70" s="817"/>
      <c r="Z70" s="817"/>
      <c r="AA70" s="817">
        <v>5</v>
      </c>
      <c r="AB70" s="817"/>
      <c r="AC70" s="817"/>
      <c r="AD70" s="817"/>
      <c r="AE70" s="817"/>
      <c r="AF70" s="817">
        <v>5</v>
      </c>
      <c r="AG70" s="817"/>
      <c r="AH70" s="817"/>
      <c r="AI70" s="817"/>
      <c r="AJ70" s="817"/>
      <c r="AK70" s="817">
        <v>22</v>
      </c>
      <c r="AL70" s="817"/>
      <c r="AM70" s="817"/>
      <c r="AN70" s="817"/>
      <c r="AO70" s="817"/>
      <c r="AP70" s="817">
        <v>0</v>
      </c>
      <c r="AQ70" s="817"/>
      <c r="AR70" s="817"/>
      <c r="AS70" s="817"/>
      <c r="AT70" s="817"/>
      <c r="AU70" s="817">
        <v>0</v>
      </c>
      <c r="AV70" s="817"/>
      <c r="AW70" s="817"/>
      <c r="AX70" s="817"/>
      <c r="AY70" s="817"/>
      <c r="AZ70" s="864" t="s">
        <v>556</v>
      </c>
      <c r="BA70" s="864"/>
      <c r="BB70" s="864"/>
      <c r="BC70" s="864"/>
      <c r="BD70" s="865"/>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63" t="s">
        <v>537</v>
      </c>
      <c r="C71" s="860"/>
      <c r="D71" s="860"/>
      <c r="E71" s="860"/>
      <c r="F71" s="860"/>
      <c r="G71" s="860"/>
      <c r="H71" s="860"/>
      <c r="I71" s="860"/>
      <c r="J71" s="860"/>
      <c r="K71" s="860"/>
      <c r="L71" s="860"/>
      <c r="M71" s="860"/>
      <c r="N71" s="860"/>
      <c r="O71" s="860"/>
      <c r="P71" s="861"/>
      <c r="Q71" s="862">
        <v>196</v>
      </c>
      <c r="R71" s="817"/>
      <c r="S71" s="817"/>
      <c r="T71" s="817"/>
      <c r="U71" s="817"/>
      <c r="V71" s="817">
        <v>195</v>
      </c>
      <c r="W71" s="817"/>
      <c r="X71" s="817"/>
      <c r="Y71" s="817"/>
      <c r="Z71" s="817"/>
      <c r="AA71" s="817">
        <v>1</v>
      </c>
      <c r="AB71" s="817"/>
      <c r="AC71" s="817"/>
      <c r="AD71" s="817"/>
      <c r="AE71" s="817"/>
      <c r="AF71" s="817">
        <v>1</v>
      </c>
      <c r="AG71" s="817"/>
      <c r="AH71" s="817"/>
      <c r="AI71" s="817"/>
      <c r="AJ71" s="817"/>
      <c r="AK71" s="817">
        <v>0</v>
      </c>
      <c r="AL71" s="817"/>
      <c r="AM71" s="817"/>
      <c r="AN71" s="817"/>
      <c r="AO71" s="817"/>
      <c r="AP71" s="817">
        <v>0</v>
      </c>
      <c r="AQ71" s="817"/>
      <c r="AR71" s="817"/>
      <c r="AS71" s="817"/>
      <c r="AT71" s="817"/>
      <c r="AU71" s="817">
        <v>0</v>
      </c>
      <c r="AV71" s="817"/>
      <c r="AW71" s="817"/>
      <c r="AX71" s="817"/>
      <c r="AY71" s="817"/>
      <c r="AZ71" s="864"/>
      <c r="BA71" s="864"/>
      <c r="BB71" s="864"/>
      <c r="BC71" s="864"/>
      <c r="BD71" s="865"/>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63" t="s">
        <v>538</v>
      </c>
      <c r="C72" s="860"/>
      <c r="D72" s="860"/>
      <c r="E72" s="860"/>
      <c r="F72" s="860"/>
      <c r="G72" s="860"/>
      <c r="H72" s="860"/>
      <c r="I72" s="860"/>
      <c r="J72" s="860"/>
      <c r="K72" s="860"/>
      <c r="L72" s="860"/>
      <c r="M72" s="860"/>
      <c r="N72" s="860"/>
      <c r="O72" s="860"/>
      <c r="P72" s="861"/>
      <c r="Q72" s="862">
        <v>131</v>
      </c>
      <c r="R72" s="817"/>
      <c r="S72" s="817"/>
      <c r="T72" s="817"/>
      <c r="U72" s="817"/>
      <c r="V72" s="817">
        <v>131</v>
      </c>
      <c r="W72" s="817"/>
      <c r="X72" s="817"/>
      <c r="Y72" s="817"/>
      <c r="Z72" s="817"/>
      <c r="AA72" s="817">
        <v>0</v>
      </c>
      <c r="AB72" s="817"/>
      <c r="AC72" s="817"/>
      <c r="AD72" s="817"/>
      <c r="AE72" s="817"/>
      <c r="AF72" s="817">
        <v>0</v>
      </c>
      <c r="AG72" s="817"/>
      <c r="AH72" s="817"/>
      <c r="AI72" s="817"/>
      <c r="AJ72" s="817"/>
      <c r="AK72" s="817">
        <v>83</v>
      </c>
      <c r="AL72" s="817"/>
      <c r="AM72" s="817"/>
      <c r="AN72" s="817"/>
      <c r="AO72" s="817"/>
      <c r="AP72" s="817">
        <v>165</v>
      </c>
      <c r="AQ72" s="817"/>
      <c r="AR72" s="817"/>
      <c r="AS72" s="817"/>
      <c r="AT72" s="817"/>
      <c r="AU72" s="817">
        <v>77</v>
      </c>
      <c r="AV72" s="817"/>
      <c r="AW72" s="817"/>
      <c r="AX72" s="817"/>
      <c r="AY72" s="817"/>
      <c r="AZ72" s="864"/>
      <c r="BA72" s="864"/>
      <c r="BB72" s="864"/>
      <c r="BC72" s="864"/>
      <c r="BD72" s="865"/>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63" t="s">
        <v>539</v>
      </c>
      <c r="C73" s="860"/>
      <c r="D73" s="860"/>
      <c r="E73" s="860"/>
      <c r="F73" s="860"/>
      <c r="G73" s="860"/>
      <c r="H73" s="860"/>
      <c r="I73" s="860"/>
      <c r="J73" s="860"/>
      <c r="K73" s="860"/>
      <c r="L73" s="860"/>
      <c r="M73" s="860"/>
      <c r="N73" s="860"/>
      <c r="O73" s="860"/>
      <c r="P73" s="861"/>
      <c r="Q73" s="862">
        <v>315</v>
      </c>
      <c r="R73" s="817"/>
      <c r="S73" s="817"/>
      <c r="T73" s="817"/>
      <c r="U73" s="817"/>
      <c r="V73" s="817">
        <v>284</v>
      </c>
      <c r="W73" s="817"/>
      <c r="X73" s="817"/>
      <c r="Y73" s="817"/>
      <c r="Z73" s="817"/>
      <c r="AA73" s="817">
        <v>31</v>
      </c>
      <c r="AB73" s="817"/>
      <c r="AC73" s="817"/>
      <c r="AD73" s="817"/>
      <c r="AE73" s="817"/>
      <c r="AF73" s="817">
        <v>31</v>
      </c>
      <c r="AG73" s="817"/>
      <c r="AH73" s="817"/>
      <c r="AI73" s="817"/>
      <c r="AJ73" s="817"/>
      <c r="AK73" s="817">
        <v>0</v>
      </c>
      <c r="AL73" s="817"/>
      <c r="AM73" s="817"/>
      <c r="AN73" s="817"/>
      <c r="AO73" s="817"/>
      <c r="AP73" s="817">
        <v>155</v>
      </c>
      <c r="AQ73" s="817"/>
      <c r="AR73" s="817"/>
      <c r="AS73" s="817"/>
      <c r="AT73" s="817"/>
      <c r="AU73" s="817">
        <v>140</v>
      </c>
      <c r="AV73" s="817"/>
      <c r="AW73" s="817"/>
      <c r="AX73" s="817"/>
      <c r="AY73" s="817"/>
      <c r="AZ73" s="864"/>
      <c r="BA73" s="864"/>
      <c r="BB73" s="864"/>
      <c r="BC73" s="864"/>
      <c r="BD73" s="865"/>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63" t="s">
        <v>540</v>
      </c>
      <c r="C74" s="860"/>
      <c r="D74" s="860"/>
      <c r="E74" s="860"/>
      <c r="F74" s="860"/>
      <c r="G74" s="860"/>
      <c r="H74" s="860"/>
      <c r="I74" s="860"/>
      <c r="J74" s="860"/>
      <c r="K74" s="860"/>
      <c r="L74" s="860"/>
      <c r="M74" s="860"/>
      <c r="N74" s="860"/>
      <c r="O74" s="860"/>
      <c r="P74" s="861"/>
      <c r="Q74" s="862">
        <v>414</v>
      </c>
      <c r="R74" s="817"/>
      <c r="S74" s="817"/>
      <c r="T74" s="817"/>
      <c r="U74" s="817"/>
      <c r="V74" s="817">
        <v>396</v>
      </c>
      <c r="W74" s="817"/>
      <c r="X74" s="817"/>
      <c r="Y74" s="817"/>
      <c r="Z74" s="817"/>
      <c r="AA74" s="817">
        <v>18</v>
      </c>
      <c r="AB74" s="817"/>
      <c r="AC74" s="817"/>
      <c r="AD74" s="817"/>
      <c r="AE74" s="817"/>
      <c r="AF74" s="817">
        <v>19</v>
      </c>
      <c r="AG74" s="817"/>
      <c r="AH74" s="817"/>
      <c r="AI74" s="817"/>
      <c r="AJ74" s="817"/>
      <c r="AK74" s="817">
        <v>0</v>
      </c>
      <c r="AL74" s="817"/>
      <c r="AM74" s="817"/>
      <c r="AN74" s="817"/>
      <c r="AO74" s="817"/>
      <c r="AP74" s="817">
        <v>0</v>
      </c>
      <c r="AQ74" s="817"/>
      <c r="AR74" s="817"/>
      <c r="AS74" s="817"/>
      <c r="AT74" s="817"/>
      <c r="AU74" s="817">
        <v>0</v>
      </c>
      <c r="AV74" s="817"/>
      <c r="AW74" s="817"/>
      <c r="AX74" s="817"/>
      <c r="AY74" s="817"/>
      <c r="AZ74" s="864"/>
      <c r="BA74" s="864"/>
      <c r="BB74" s="864"/>
      <c r="BC74" s="864"/>
      <c r="BD74" s="865"/>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63" t="s">
        <v>541</v>
      </c>
      <c r="C75" s="860"/>
      <c r="D75" s="860"/>
      <c r="E75" s="860"/>
      <c r="F75" s="860"/>
      <c r="G75" s="860"/>
      <c r="H75" s="860"/>
      <c r="I75" s="860"/>
      <c r="J75" s="860"/>
      <c r="K75" s="860"/>
      <c r="L75" s="860"/>
      <c r="M75" s="860"/>
      <c r="N75" s="860"/>
      <c r="O75" s="860"/>
      <c r="P75" s="861"/>
      <c r="Q75" s="866">
        <v>1110</v>
      </c>
      <c r="R75" s="867"/>
      <c r="S75" s="867"/>
      <c r="T75" s="867"/>
      <c r="U75" s="816"/>
      <c r="V75" s="868">
        <v>972</v>
      </c>
      <c r="W75" s="867"/>
      <c r="X75" s="867"/>
      <c r="Y75" s="867"/>
      <c r="Z75" s="816"/>
      <c r="AA75" s="868">
        <v>137</v>
      </c>
      <c r="AB75" s="867"/>
      <c r="AC75" s="867"/>
      <c r="AD75" s="867"/>
      <c r="AE75" s="816"/>
      <c r="AF75" s="868">
        <v>137</v>
      </c>
      <c r="AG75" s="867"/>
      <c r="AH75" s="867"/>
      <c r="AI75" s="867"/>
      <c r="AJ75" s="816"/>
      <c r="AK75" s="868">
        <v>43</v>
      </c>
      <c r="AL75" s="867"/>
      <c r="AM75" s="867"/>
      <c r="AN75" s="867"/>
      <c r="AO75" s="816"/>
      <c r="AP75" s="868">
        <v>1139</v>
      </c>
      <c r="AQ75" s="867"/>
      <c r="AR75" s="867"/>
      <c r="AS75" s="867"/>
      <c r="AT75" s="816"/>
      <c r="AU75" s="868">
        <v>39</v>
      </c>
      <c r="AV75" s="867"/>
      <c r="AW75" s="867"/>
      <c r="AX75" s="867"/>
      <c r="AY75" s="816"/>
      <c r="AZ75" s="864"/>
      <c r="BA75" s="864"/>
      <c r="BB75" s="864"/>
      <c r="BC75" s="864"/>
      <c r="BD75" s="865"/>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63" t="s">
        <v>542</v>
      </c>
      <c r="C76" s="860"/>
      <c r="D76" s="860"/>
      <c r="E76" s="860"/>
      <c r="F76" s="860"/>
      <c r="G76" s="860"/>
      <c r="H76" s="860"/>
      <c r="I76" s="860"/>
      <c r="J76" s="860"/>
      <c r="K76" s="860"/>
      <c r="L76" s="860"/>
      <c r="M76" s="860"/>
      <c r="N76" s="860"/>
      <c r="O76" s="860"/>
      <c r="P76" s="861"/>
      <c r="Q76" s="866">
        <v>278</v>
      </c>
      <c r="R76" s="867"/>
      <c r="S76" s="867"/>
      <c r="T76" s="867"/>
      <c r="U76" s="816"/>
      <c r="V76" s="868">
        <v>250</v>
      </c>
      <c r="W76" s="867"/>
      <c r="X76" s="867"/>
      <c r="Y76" s="867"/>
      <c r="Z76" s="816"/>
      <c r="AA76" s="868">
        <v>28</v>
      </c>
      <c r="AB76" s="867"/>
      <c r="AC76" s="867"/>
      <c r="AD76" s="867"/>
      <c r="AE76" s="816"/>
      <c r="AF76" s="868">
        <v>28</v>
      </c>
      <c r="AG76" s="867"/>
      <c r="AH76" s="867"/>
      <c r="AI76" s="867"/>
      <c r="AJ76" s="816"/>
      <c r="AK76" s="868">
        <v>12</v>
      </c>
      <c r="AL76" s="867"/>
      <c r="AM76" s="867"/>
      <c r="AN76" s="867"/>
      <c r="AO76" s="816"/>
      <c r="AP76" s="868">
        <v>398</v>
      </c>
      <c r="AQ76" s="867"/>
      <c r="AR76" s="867"/>
      <c r="AS76" s="867"/>
      <c r="AT76" s="816"/>
      <c r="AU76" s="868">
        <v>176</v>
      </c>
      <c r="AV76" s="867"/>
      <c r="AW76" s="867"/>
      <c r="AX76" s="867"/>
      <c r="AY76" s="816"/>
      <c r="AZ76" s="864"/>
      <c r="BA76" s="864"/>
      <c r="BB76" s="864"/>
      <c r="BC76" s="864"/>
      <c r="BD76" s="865"/>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63" t="s">
        <v>543</v>
      </c>
      <c r="C77" s="860"/>
      <c r="D77" s="860"/>
      <c r="E77" s="860"/>
      <c r="F77" s="860"/>
      <c r="G77" s="860"/>
      <c r="H77" s="860"/>
      <c r="I77" s="860"/>
      <c r="J77" s="860"/>
      <c r="K77" s="860"/>
      <c r="L77" s="860"/>
      <c r="M77" s="860"/>
      <c r="N77" s="860"/>
      <c r="O77" s="860"/>
      <c r="P77" s="861"/>
      <c r="Q77" s="866">
        <v>474</v>
      </c>
      <c r="R77" s="867"/>
      <c r="S77" s="867"/>
      <c r="T77" s="867"/>
      <c r="U77" s="816"/>
      <c r="V77" s="868">
        <v>459</v>
      </c>
      <c r="W77" s="867"/>
      <c r="X77" s="867"/>
      <c r="Y77" s="867"/>
      <c r="Z77" s="816"/>
      <c r="AA77" s="868">
        <v>15</v>
      </c>
      <c r="AB77" s="867"/>
      <c r="AC77" s="867"/>
      <c r="AD77" s="867"/>
      <c r="AE77" s="816"/>
      <c r="AF77" s="868">
        <v>15</v>
      </c>
      <c r="AG77" s="867"/>
      <c r="AH77" s="867"/>
      <c r="AI77" s="867"/>
      <c r="AJ77" s="816"/>
      <c r="AK77" s="868">
        <v>0</v>
      </c>
      <c r="AL77" s="867"/>
      <c r="AM77" s="867"/>
      <c r="AN77" s="867"/>
      <c r="AO77" s="816"/>
      <c r="AP77" s="868">
        <v>21</v>
      </c>
      <c r="AQ77" s="867"/>
      <c r="AR77" s="867"/>
      <c r="AS77" s="867"/>
      <c r="AT77" s="816"/>
      <c r="AU77" s="868">
        <v>10</v>
      </c>
      <c r="AV77" s="867"/>
      <c r="AW77" s="867"/>
      <c r="AX77" s="867"/>
      <c r="AY77" s="816"/>
      <c r="AZ77" s="864"/>
      <c r="BA77" s="864"/>
      <c r="BB77" s="864"/>
      <c r="BC77" s="864"/>
      <c r="BD77" s="865"/>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63" t="s">
        <v>544</v>
      </c>
      <c r="C78" s="860"/>
      <c r="D78" s="860"/>
      <c r="E78" s="860"/>
      <c r="F78" s="860"/>
      <c r="G78" s="860"/>
      <c r="H78" s="860"/>
      <c r="I78" s="860"/>
      <c r="J78" s="860"/>
      <c r="K78" s="860"/>
      <c r="L78" s="860"/>
      <c r="M78" s="860"/>
      <c r="N78" s="860"/>
      <c r="O78" s="860"/>
      <c r="P78" s="861"/>
      <c r="Q78" s="862">
        <v>252</v>
      </c>
      <c r="R78" s="817"/>
      <c r="S78" s="817"/>
      <c r="T78" s="817"/>
      <c r="U78" s="817"/>
      <c r="V78" s="817">
        <v>239</v>
      </c>
      <c r="W78" s="817"/>
      <c r="X78" s="817"/>
      <c r="Y78" s="817"/>
      <c r="Z78" s="817"/>
      <c r="AA78" s="817">
        <v>13</v>
      </c>
      <c r="AB78" s="817"/>
      <c r="AC78" s="817"/>
      <c r="AD78" s="817"/>
      <c r="AE78" s="817"/>
      <c r="AF78" s="817">
        <v>13</v>
      </c>
      <c r="AG78" s="817"/>
      <c r="AH78" s="817"/>
      <c r="AI78" s="817"/>
      <c r="AJ78" s="817"/>
      <c r="AK78" s="817">
        <v>5</v>
      </c>
      <c r="AL78" s="817"/>
      <c r="AM78" s="817"/>
      <c r="AN78" s="817"/>
      <c r="AO78" s="817"/>
      <c r="AP78" s="817">
        <v>1171</v>
      </c>
      <c r="AQ78" s="817"/>
      <c r="AR78" s="817"/>
      <c r="AS78" s="817"/>
      <c r="AT78" s="817"/>
      <c r="AU78" s="817">
        <v>489</v>
      </c>
      <c r="AV78" s="817"/>
      <c r="AW78" s="817"/>
      <c r="AX78" s="817"/>
      <c r="AY78" s="817"/>
      <c r="AZ78" s="864"/>
      <c r="BA78" s="864"/>
      <c r="BB78" s="864"/>
      <c r="BC78" s="864"/>
      <c r="BD78" s="865"/>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63" t="s">
        <v>545</v>
      </c>
      <c r="C79" s="860"/>
      <c r="D79" s="860"/>
      <c r="E79" s="860"/>
      <c r="F79" s="860"/>
      <c r="G79" s="860"/>
      <c r="H79" s="860"/>
      <c r="I79" s="860"/>
      <c r="J79" s="860"/>
      <c r="K79" s="860"/>
      <c r="L79" s="860"/>
      <c r="M79" s="860"/>
      <c r="N79" s="860"/>
      <c r="O79" s="860"/>
      <c r="P79" s="861"/>
      <c r="Q79" s="862">
        <v>45</v>
      </c>
      <c r="R79" s="817"/>
      <c r="S79" s="817"/>
      <c r="T79" s="817"/>
      <c r="U79" s="817"/>
      <c r="V79" s="817">
        <v>31</v>
      </c>
      <c r="W79" s="817"/>
      <c r="X79" s="817"/>
      <c r="Y79" s="817"/>
      <c r="Z79" s="817"/>
      <c r="AA79" s="817">
        <v>14</v>
      </c>
      <c r="AB79" s="817"/>
      <c r="AC79" s="817"/>
      <c r="AD79" s="817"/>
      <c r="AE79" s="817"/>
      <c r="AF79" s="817">
        <v>14</v>
      </c>
      <c r="AG79" s="817"/>
      <c r="AH79" s="817"/>
      <c r="AI79" s="817"/>
      <c r="AJ79" s="817"/>
      <c r="AK79" s="817">
        <v>0</v>
      </c>
      <c r="AL79" s="817"/>
      <c r="AM79" s="817"/>
      <c r="AN79" s="817"/>
      <c r="AO79" s="817"/>
      <c r="AP79" s="817">
        <v>0</v>
      </c>
      <c r="AQ79" s="817"/>
      <c r="AR79" s="817"/>
      <c r="AS79" s="817"/>
      <c r="AT79" s="817"/>
      <c r="AU79" s="817">
        <v>0</v>
      </c>
      <c r="AV79" s="817"/>
      <c r="AW79" s="817"/>
      <c r="AX79" s="817"/>
      <c r="AY79" s="817"/>
      <c r="AZ79" s="864"/>
      <c r="BA79" s="864"/>
      <c r="BB79" s="864"/>
      <c r="BC79" s="864"/>
      <c r="BD79" s="865"/>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63" t="s">
        <v>546</v>
      </c>
      <c r="C80" s="860"/>
      <c r="D80" s="860"/>
      <c r="E80" s="860"/>
      <c r="F80" s="860"/>
      <c r="G80" s="860"/>
      <c r="H80" s="860"/>
      <c r="I80" s="860"/>
      <c r="J80" s="860"/>
      <c r="K80" s="860"/>
      <c r="L80" s="860"/>
      <c r="M80" s="860"/>
      <c r="N80" s="860"/>
      <c r="O80" s="860"/>
      <c r="P80" s="861"/>
      <c r="Q80" s="862">
        <v>195</v>
      </c>
      <c r="R80" s="817"/>
      <c r="S80" s="817"/>
      <c r="T80" s="817"/>
      <c r="U80" s="817"/>
      <c r="V80" s="817">
        <v>192</v>
      </c>
      <c r="W80" s="817"/>
      <c r="X80" s="817"/>
      <c r="Y80" s="817"/>
      <c r="Z80" s="817"/>
      <c r="AA80" s="817">
        <v>3</v>
      </c>
      <c r="AB80" s="817"/>
      <c r="AC80" s="817"/>
      <c r="AD80" s="817"/>
      <c r="AE80" s="817"/>
      <c r="AF80" s="817">
        <v>3</v>
      </c>
      <c r="AG80" s="817"/>
      <c r="AH80" s="817"/>
      <c r="AI80" s="817"/>
      <c r="AJ80" s="817"/>
      <c r="AK80" s="817" t="s">
        <v>559</v>
      </c>
      <c r="AL80" s="817"/>
      <c r="AM80" s="817"/>
      <c r="AN80" s="817"/>
      <c r="AO80" s="817"/>
      <c r="AP80" s="817" t="s">
        <v>560</v>
      </c>
      <c r="AQ80" s="817"/>
      <c r="AR80" s="817"/>
      <c r="AS80" s="817"/>
      <c r="AT80" s="817"/>
      <c r="AU80" s="817" t="s">
        <v>560</v>
      </c>
      <c r="AV80" s="817"/>
      <c r="AW80" s="817"/>
      <c r="AX80" s="817"/>
      <c r="AY80" s="817"/>
      <c r="AZ80" s="864"/>
      <c r="BA80" s="864"/>
      <c r="BB80" s="864"/>
      <c r="BC80" s="864"/>
      <c r="BD80" s="865"/>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63" t="s">
        <v>547</v>
      </c>
      <c r="C81" s="860"/>
      <c r="D81" s="860"/>
      <c r="E81" s="860"/>
      <c r="F81" s="860"/>
      <c r="G81" s="860"/>
      <c r="H81" s="860"/>
      <c r="I81" s="860"/>
      <c r="J81" s="860"/>
      <c r="K81" s="860"/>
      <c r="L81" s="860"/>
      <c r="M81" s="860"/>
      <c r="N81" s="860"/>
      <c r="O81" s="860"/>
      <c r="P81" s="861"/>
      <c r="Q81" s="862">
        <v>388</v>
      </c>
      <c r="R81" s="817"/>
      <c r="S81" s="817"/>
      <c r="T81" s="817"/>
      <c r="U81" s="817"/>
      <c r="V81" s="817">
        <v>283</v>
      </c>
      <c r="W81" s="817"/>
      <c r="X81" s="817"/>
      <c r="Y81" s="817"/>
      <c r="Z81" s="817"/>
      <c r="AA81" s="817">
        <v>104</v>
      </c>
      <c r="AB81" s="817"/>
      <c r="AC81" s="817"/>
      <c r="AD81" s="817"/>
      <c r="AE81" s="817"/>
      <c r="AF81" s="817">
        <v>104</v>
      </c>
      <c r="AG81" s="817"/>
      <c r="AH81" s="817"/>
      <c r="AI81" s="817"/>
      <c r="AJ81" s="817"/>
      <c r="AK81" s="817">
        <v>153</v>
      </c>
      <c r="AL81" s="817"/>
      <c r="AM81" s="817"/>
      <c r="AN81" s="817"/>
      <c r="AO81" s="817"/>
      <c r="AP81" s="817" t="s">
        <v>560</v>
      </c>
      <c r="AQ81" s="817"/>
      <c r="AR81" s="817"/>
      <c r="AS81" s="817"/>
      <c r="AT81" s="817"/>
      <c r="AU81" s="817" t="s">
        <v>560</v>
      </c>
      <c r="AV81" s="817"/>
      <c r="AW81" s="817"/>
      <c r="AX81" s="817"/>
      <c r="AY81" s="817"/>
      <c r="AZ81" s="864"/>
      <c r="BA81" s="864"/>
      <c r="BB81" s="864"/>
      <c r="BC81" s="864"/>
      <c r="BD81" s="865"/>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63" t="s">
        <v>548</v>
      </c>
      <c r="C82" s="860"/>
      <c r="D82" s="860"/>
      <c r="E82" s="860"/>
      <c r="F82" s="860"/>
      <c r="G82" s="860"/>
      <c r="H82" s="860"/>
      <c r="I82" s="860"/>
      <c r="J82" s="860"/>
      <c r="K82" s="860"/>
      <c r="L82" s="860"/>
      <c r="M82" s="860"/>
      <c r="N82" s="860"/>
      <c r="O82" s="860"/>
      <c r="P82" s="861"/>
      <c r="Q82" s="862">
        <v>256025</v>
      </c>
      <c r="R82" s="817"/>
      <c r="S82" s="817"/>
      <c r="T82" s="817"/>
      <c r="U82" s="817"/>
      <c r="V82" s="817">
        <v>245776</v>
      </c>
      <c r="W82" s="817"/>
      <c r="X82" s="817"/>
      <c r="Y82" s="817"/>
      <c r="Z82" s="817"/>
      <c r="AA82" s="817">
        <v>10249</v>
      </c>
      <c r="AB82" s="817"/>
      <c r="AC82" s="817"/>
      <c r="AD82" s="817"/>
      <c r="AE82" s="817"/>
      <c r="AF82" s="817">
        <v>10249</v>
      </c>
      <c r="AG82" s="817"/>
      <c r="AH82" s="817"/>
      <c r="AI82" s="817"/>
      <c r="AJ82" s="817"/>
      <c r="AK82" s="817">
        <v>1593</v>
      </c>
      <c r="AL82" s="817"/>
      <c r="AM82" s="817"/>
      <c r="AN82" s="817"/>
      <c r="AO82" s="817"/>
      <c r="AP82" s="817" t="s">
        <v>560</v>
      </c>
      <c r="AQ82" s="817"/>
      <c r="AR82" s="817"/>
      <c r="AS82" s="817"/>
      <c r="AT82" s="817"/>
      <c r="AU82" s="817" t="s">
        <v>560</v>
      </c>
      <c r="AV82" s="817"/>
      <c r="AW82" s="817"/>
      <c r="AX82" s="817"/>
      <c r="AY82" s="817"/>
      <c r="AZ82" s="864"/>
      <c r="BA82" s="864"/>
      <c r="BB82" s="864"/>
      <c r="BC82" s="864"/>
      <c r="BD82" s="865"/>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63" t="s">
        <v>549</v>
      </c>
      <c r="C83" s="860"/>
      <c r="D83" s="860"/>
      <c r="E83" s="860"/>
      <c r="F83" s="860"/>
      <c r="G83" s="860"/>
      <c r="H83" s="860"/>
      <c r="I83" s="860"/>
      <c r="J83" s="860"/>
      <c r="K83" s="860"/>
      <c r="L83" s="860"/>
      <c r="M83" s="860"/>
      <c r="N83" s="860"/>
      <c r="O83" s="860"/>
      <c r="P83" s="861"/>
      <c r="Q83" s="862">
        <v>353</v>
      </c>
      <c r="R83" s="817"/>
      <c r="S83" s="817"/>
      <c r="T83" s="817"/>
      <c r="U83" s="817"/>
      <c r="V83" s="817">
        <v>243</v>
      </c>
      <c r="W83" s="817"/>
      <c r="X83" s="817"/>
      <c r="Y83" s="817"/>
      <c r="Z83" s="817"/>
      <c r="AA83" s="817">
        <v>110</v>
      </c>
      <c r="AB83" s="817"/>
      <c r="AC83" s="817"/>
      <c r="AD83" s="817"/>
      <c r="AE83" s="817"/>
      <c r="AF83" s="817">
        <v>110</v>
      </c>
      <c r="AG83" s="817"/>
      <c r="AH83" s="817"/>
      <c r="AI83" s="817"/>
      <c r="AJ83" s="817"/>
      <c r="AK83" s="817">
        <v>6</v>
      </c>
      <c r="AL83" s="817"/>
      <c r="AM83" s="817"/>
      <c r="AN83" s="817"/>
      <c r="AO83" s="817"/>
      <c r="AP83" s="817" t="s">
        <v>560</v>
      </c>
      <c r="AQ83" s="817"/>
      <c r="AR83" s="817"/>
      <c r="AS83" s="817"/>
      <c r="AT83" s="817"/>
      <c r="AU83" s="817" t="s">
        <v>560</v>
      </c>
      <c r="AV83" s="817"/>
      <c r="AW83" s="817"/>
      <c r="AX83" s="817"/>
      <c r="AY83" s="817"/>
      <c r="AZ83" s="864"/>
      <c r="BA83" s="864"/>
      <c r="BB83" s="864"/>
      <c r="BC83" s="864"/>
      <c r="BD83" s="865"/>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63" t="s">
        <v>550</v>
      </c>
      <c r="C84" s="860"/>
      <c r="D84" s="860"/>
      <c r="E84" s="860"/>
      <c r="F84" s="860"/>
      <c r="G84" s="860"/>
      <c r="H84" s="860"/>
      <c r="I84" s="860"/>
      <c r="J84" s="860"/>
      <c r="K84" s="860"/>
      <c r="L84" s="860"/>
      <c r="M84" s="860"/>
      <c r="N84" s="860"/>
      <c r="O84" s="860"/>
      <c r="P84" s="861"/>
      <c r="Q84" s="862">
        <v>201</v>
      </c>
      <c r="R84" s="817"/>
      <c r="S84" s="817"/>
      <c r="T84" s="817"/>
      <c r="U84" s="817"/>
      <c r="V84" s="817">
        <v>175</v>
      </c>
      <c r="W84" s="817"/>
      <c r="X84" s="817"/>
      <c r="Y84" s="817"/>
      <c r="Z84" s="817"/>
      <c r="AA84" s="817">
        <v>26</v>
      </c>
      <c r="AB84" s="817"/>
      <c r="AC84" s="817"/>
      <c r="AD84" s="817"/>
      <c r="AE84" s="817"/>
      <c r="AF84" s="817">
        <v>26</v>
      </c>
      <c r="AG84" s="817"/>
      <c r="AH84" s="817"/>
      <c r="AI84" s="817"/>
      <c r="AJ84" s="817"/>
      <c r="AK84" s="817" t="s">
        <v>560</v>
      </c>
      <c r="AL84" s="817"/>
      <c r="AM84" s="817"/>
      <c r="AN84" s="817"/>
      <c r="AO84" s="817"/>
      <c r="AP84" s="817" t="s">
        <v>560</v>
      </c>
      <c r="AQ84" s="817"/>
      <c r="AR84" s="817"/>
      <c r="AS84" s="817"/>
      <c r="AT84" s="817"/>
      <c r="AU84" s="817" t="s">
        <v>560</v>
      </c>
      <c r="AV84" s="817"/>
      <c r="AW84" s="817"/>
      <c r="AX84" s="817"/>
      <c r="AY84" s="817"/>
      <c r="AZ84" s="864"/>
      <c r="BA84" s="864"/>
      <c r="BB84" s="864"/>
      <c r="BC84" s="864"/>
      <c r="BD84" s="865"/>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t="s">
        <v>551</v>
      </c>
      <c r="C85" s="860"/>
      <c r="D85" s="860"/>
      <c r="E85" s="860"/>
      <c r="F85" s="860"/>
      <c r="G85" s="860"/>
      <c r="H85" s="860"/>
      <c r="I85" s="860"/>
      <c r="J85" s="860"/>
      <c r="K85" s="860"/>
      <c r="L85" s="860"/>
      <c r="M85" s="860"/>
      <c r="N85" s="860"/>
      <c r="O85" s="860"/>
      <c r="P85" s="861"/>
      <c r="Q85" s="862">
        <v>1129</v>
      </c>
      <c r="R85" s="817"/>
      <c r="S85" s="817"/>
      <c r="T85" s="817"/>
      <c r="U85" s="817"/>
      <c r="V85" s="817">
        <v>1115</v>
      </c>
      <c r="W85" s="817"/>
      <c r="X85" s="817"/>
      <c r="Y85" s="817"/>
      <c r="Z85" s="817"/>
      <c r="AA85" s="817">
        <v>14</v>
      </c>
      <c r="AB85" s="817"/>
      <c r="AC85" s="817"/>
      <c r="AD85" s="817"/>
      <c r="AE85" s="817"/>
      <c r="AF85" s="817">
        <v>14</v>
      </c>
      <c r="AG85" s="817"/>
      <c r="AH85" s="817"/>
      <c r="AI85" s="817"/>
      <c r="AJ85" s="817"/>
      <c r="AK85" s="817">
        <v>23</v>
      </c>
      <c r="AL85" s="817"/>
      <c r="AM85" s="817"/>
      <c r="AN85" s="817"/>
      <c r="AO85" s="817"/>
      <c r="AP85" s="817">
        <v>8961</v>
      </c>
      <c r="AQ85" s="817"/>
      <c r="AR85" s="817"/>
      <c r="AS85" s="817"/>
      <c r="AT85" s="817"/>
      <c r="AU85" s="817">
        <v>410</v>
      </c>
      <c r="AV85" s="817"/>
      <c r="AW85" s="817"/>
      <c r="AX85" s="817"/>
      <c r="AY85" s="817"/>
      <c r="AZ85" s="864" t="s">
        <v>556</v>
      </c>
      <c r="BA85" s="864"/>
      <c r="BB85" s="864"/>
      <c r="BC85" s="864"/>
      <c r="BD85" s="865"/>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63" t="s">
        <v>552</v>
      </c>
      <c r="C86" s="860"/>
      <c r="D86" s="860"/>
      <c r="E86" s="860"/>
      <c r="F86" s="860"/>
      <c r="G86" s="860"/>
      <c r="H86" s="860"/>
      <c r="I86" s="860"/>
      <c r="J86" s="860"/>
      <c r="K86" s="860"/>
      <c r="L86" s="860"/>
      <c r="M86" s="860"/>
      <c r="N86" s="860"/>
      <c r="O86" s="860"/>
      <c r="P86" s="861"/>
      <c r="Q86" s="862">
        <v>140</v>
      </c>
      <c r="R86" s="817"/>
      <c r="S86" s="817"/>
      <c r="T86" s="817"/>
      <c r="U86" s="817"/>
      <c r="V86" s="817">
        <v>109</v>
      </c>
      <c r="W86" s="817"/>
      <c r="X86" s="817"/>
      <c r="Y86" s="817"/>
      <c r="Z86" s="817"/>
      <c r="AA86" s="817">
        <v>31</v>
      </c>
      <c r="AB86" s="817"/>
      <c r="AC86" s="817"/>
      <c r="AD86" s="817"/>
      <c r="AE86" s="817"/>
      <c r="AF86" s="817">
        <v>31</v>
      </c>
      <c r="AG86" s="817"/>
      <c r="AH86" s="817"/>
      <c r="AI86" s="817"/>
      <c r="AJ86" s="817"/>
      <c r="AK86" s="817">
        <v>0</v>
      </c>
      <c r="AL86" s="817"/>
      <c r="AM86" s="817"/>
      <c r="AN86" s="817"/>
      <c r="AO86" s="817"/>
      <c r="AP86" s="817">
        <v>93</v>
      </c>
      <c r="AQ86" s="817"/>
      <c r="AR86" s="817"/>
      <c r="AS86" s="817"/>
      <c r="AT86" s="817"/>
      <c r="AU86" s="817">
        <v>0</v>
      </c>
      <c r="AV86" s="817"/>
      <c r="AW86" s="817"/>
      <c r="AX86" s="817"/>
      <c r="AY86" s="817"/>
      <c r="AZ86" s="864"/>
      <c r="BA86" s="864"/>
      <c r="BB86" s="864"/>
      <c r="BC86" s="864"/>
      <c r="BD86" s="865"/>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9" t="s">
        <v>553</v>
      </c>
      <c r="C87" s="870"/>
      <c r="D87" s="870"/>
      <c r="E87" s="870"/>
      <c r="F87" s="870"/>
      <c r="G87" s="870"/>
      <c r="H87" s="870"/>
      <c r="I87" s="870"/>
      <c r="J87" s="870"/>
      <c r="K87" s="870"/>
      <c r="L87" s="870"/>
      <c r="M87" s="870"/>
      <c r="N87" s="870"/>
      <c r="O87" s="870"/>
      <c r="P87" s="871"/>
      <c r="Q87" s="872">
        <v>3255</v>
      </c>
      <c r="R87" s="873"/>
      <c r="S87" s="873"/>
      <c r="T87" s="873"/>
      <c r="U87" s="873"/>
      <c r="V87" s="873">
        <v>2593</v>
      </c>
      <c r="W87" s="873"/>
      <c r="X87" s="873"/>
      <c r="Y87" s="873"/>
      <c r="Z87" s="873"/>
      <c r="AA87" s="873">
        <v>920</v>
      </c>
      <c r="AB87" s="873"/>
      <c r="AC87" s="873"/>
      <c r="AD87" s="873"/>
      <c r="AE87" s="873"/>
      <c r="AF87" s="873">
        <v>6479</v>
      </c>
      <c r="AG87" s="873"/>
      <c r="AH87" s="873"/>
      <c r="AI87" s="873"/>
      <c r="AJ87" s="873"/>
      <c r="AK87" s="873">
        <v>0</v>
      </c>
      <c r="AL87" s="873"/>
      <c r="AM87" s="873"/>
      <c r="AN87" s="873"/>
      <c r="AO87" s="873"/>
      <c r="AP87" s="873">
        <v>6441</v>
      </c>
      <c r="AQ87" s="873"/>
      <c r="AR87" s="873"/>
      <c r="AS87" s="873"/>
      <c r="AT87" s="873"/>
      <c r="AU87" s="873">
        <v>384</v>
      </c>
      <c r="AV87" s="873"/>
      <c r="AW87" s="873"/>
      <c r="AX87" s="873"/>
      <c r="AY87" s="873"/>
      <c r="AZ87" s="874" t="s">
        <v>556</v>
      </c>
      <c r="BA87" s="874"/>
      <c r="BB87" s="874"/>
      <c r="BC87" s="874"/>
      <c r="BD87" s="875"/>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370</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17283</v>
      </c>
      <c r="AG88" s="828"/>
      <c r="AH88" s="828"/>
      <c r="AI88" s="828"/>
      <c r="AJ88" s="828"/>
      <c r="AK88" s="825"/>
      <c r="AL88" s="825"/>
      <c r="AM88" s="825"/>
      <c r="AN88" s="825"/>
      <c r="AO88" s="825"/>
      <c r="AP88" s="828">
        <v>18545</v>
      </c>
      <c r="AQ88" s="828"/>
      <c r="AR88" s="828"/>
      <c r="AS88" s="828"/>
      <c r="AT88" s="828"/>
      <c r="AU88" s="828">
        <v>1725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396</v>
      </c>
      <c r="BS102" s="777"/>
      <c r="BT102" s="777"/>
      <c r="BU102" s="777"/>
      <c r="BV102" s="777"/>
      <c r="BW102" s="777"/>
      <c r="BX102" s="777"/>
      <c r="BY102" s="777"/>
      <c r="BZ102" s="777"/>
      <c r="CA102" s="777"/>
      <c r="CB102" s="777"/>
      <c r="CC102" s="777"/>
      <c r="CD102" s="777"/>
      <c r="CE102" s="777"/>
      <c r="CF102" s="777"/>
      <c r="CG102" s="778"/>
      <c r="CH102" s="876"/>
      <c r="CI102" s="877"/>
      <c r="CJ102" s="877"/>
      <c r="CK102" s="877"/>
      <c r="CL102" s="878"/>
      <c r="CM102" s="876"/>
      <c r="CN102" s="877"/>
      <c r="CO102" s="877"/>
      <c r="CP102" s="877"/>
      <c r="CQ102" s="878"/>
      <c r="CR102" s="879"/>
      <c r="CS102" s="836"/>
      <c r="CT102" s="836"/>
      <c r="CU102" s="836"/>
      <c r="CV102" s="880"/>
      <c r="CW102" s="879"/>
      <c r="CX102" s="836"/>
      <c r="CY102" s="836"/>
      <c r="CZ102" s="836"/>
      <c r="DA102" s="880"/>
      <c r="DB102" s="879"/>
      <c r="DC102" s="836"/>
      <c r="DD102" s="836"/>
      <c r="DE102" s="836"/>
      <c r="DF102" s="880"/>
      <c r="DG102" s="879"/>
      <c r="DH102" s="836"/>
      <c r="DI102" s="836"/>
      <c r="DJ102" s="836"/>
      <c r="DK102" s="880"/>
      <c r="DL102" s="879"/>
      <c r="DM102" s="836"/>
      <c r="DN102" s="836"/>
      <c r="DO102" s="836"/>
      <c r="DP102" s="880"/>
      <c r="DQ102" s="879"/>
      <c r="DR102" s="836"/>
      <c r="DS102" s="836"/>
      <c r="DT102" s="836"/>
      <c r="DU102" s="880"/>
      <c r="DV102" s="905"/>
      <c r="DW102" s="906"/>
      <c r="DX102" s="906"/>
      <c r="DY102" s="906"/>
      <c r="DZ102" s="90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397</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398</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0" t="s">
        <v>401</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402</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c r="A109" s="903" t="s">
        <v>403</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404</v>
      </c>
      <c r="AB109" s="882"/>
      <c r="AC109" s="882"/>
      <c r="AD109" s="882"/>
      <c r="AE109" s="883"/>
      <c r="AF109" s="881" t="s">
        <v>286</v>
      </c>
      <c r="AG109" s="882"/>
      <c r="AH109" s="882"/>
      <c r="AI109" s="882"/>
      <c r="AJ109" s="883"/>
      <c r="AK109" s="881" t="s">
        <v>285</v>
      </c>
      <c r="AL109" s="882"/>
      <c r="AM109" s="882"/>
      <c r="AN109" s="882"/>
      <c r="AO109" s="883"/>
      <c r="AP109" s="881" t="s">
        <v>405</v>
      </c>
      <c r="AQ109" s="882"/>
      <c r="AR109" s="882"/>
      <c r="AS109" s="882"/>
      <c r="AT109" s="884"/>
      <c r="AU109" s="903" t="s">
        <v>403</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404</v>
      </c>
      <c r="BR109" s="882"/>
      <c r="BS109" s="882"/>
      <c r="BT109" s="882"/>
      <c r="BU109" s="883"/>
      <c r="BV109" s="881" t="s">
        <v>286</v>
      </c>
      <c r="BW109" s="882"/>
      <c r="BX109" s="882"/>
      <c r="BY109" s="882"/>
      <c r="BZ109" s="883"/>
      <c r="CA109" s="881" t="s">
        <v>285</v>
      </c>
      <c r="CB109" s="882"/>
      <c r="CC109" s="882"/>
      <c r="CD109" s="882"/>
      <c r="CE109" s="883"/>
      <c r="CF109" s="904" t="s">
        <v>405</v>
      </c>
      <c r="CG109" s="904"/>
      <c r="CH109" s="904"/>
      <c r="CI109" s="904"/>
      <c r="CJ109" s="904"/>
      <c r="CK109" s="881" t="s">
        <v>406</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404</v>
      </c>
      <c r="DH109" s="882"/>
      <c r="DI109" s="882"/>
      <c r="DJ109" s="882"/>
      <c r="DK109" s="883"/>
      <c r="DL109" s="881" t="s">
        <v>286</v>
      </c>
      <c r="DM109" s="882"/>
      <c r="DN109" s="882"/>
      <c r="DO109" s="882"/>
      <c r="DP109" s="883"/>
      <c r="DQ109" s="881" t="s">
        <v>285</v>
      </c>
      <c r="DR109" s="882"/>
      <c r="DS109" s="882"/>
      <c r="DT109" s="882"/>
      <c r="DU109" s="883"/>
      <c r="DV109" s="881" t="s">
        <v>405</v>
      </c>
      <c r="DW109" s="882"/>
      <c r="DX109" s="882"/>
      <c r="DY109" s="882"/>
      <c r="DZ109" s="884"/>
    </row>
    <row r="110" spans="1:131" s="197" customFormat="1" ht="26.25" customHeight="1">
      <c r="A110" s="885" t="s">
        <v>407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4060105</v>
      </c>
      <c r="AB110" s="889"/>
      <c r="AC110" s="889"/>
      <c r="AD110" s="889"/>
      <c r="AE110" s="890"/>
      <c r="AF110" s="891">
        <v>4890042</v>
      </c>
      <c r="AG110" s="889"/>
      <c r="AH110" s="889"/>
      <c r="AI110" s="889"/>
      <c r="AJ110" s="890"/>
      <c r="AK110" s="891">
        <v>4843541</v>
      </c>
      <c r="AL110" s="889"/>
      <c r="AM110" s="889"/>
      <c r="AN110" s="889"/>
      <c r="AO110" s="890"/>
      <c r="AP110" s="892">
        <v>22.1</v>
      </c>
      <c r="AQ110" s="893"/>
      <c r="AR110" s="893"/>
      <c r="AS110" s="893"/>
      <c r="AT110" s="894"/>
      <c r="AU110" s="895" t="s">
        <v>61</v>
      </c>
      <c r="AV110" s="896"/>
      <c r="AW110" s="896"/>
      <c r="AX110" s="896"/>
      <c r="AY110" s="897"/>
      <c r="AZ110" s="939" t="s">
        <v>408</v>
      </c>
      <c r="BA110" s="886"/>
      <c r="BB110" s="886"/>
      <c r="BC110" s="886"/>
      <c r="BD110" s="886"/>
      <c r="BE110" s="886"/>
      <c r="BF110" s="886"/>
      <c r="BG110" s="886"/>
      <c r="BH110" s="886"/>
      <c r="BI110" s="886"/>
      <c r="BJ110" s="886"/>
      <c r="BK110" s="886"/>
      <c r="BL110" s="886"/>
      <c r="BM110" s="886"/>
      <c r="BN110" s="886"/>
      <c r="BO110" s="886"/>
      <c r="BP110" s="887"/>
      <c r="BQ110" s="925">
        <v>41868162</v>
      </c>
      <c r="BR110" s="926"/>
      <c r="BS110" s="926"/>
      <c r="BT110" s="926"/>
      <c r="BU110" s="926"/>
      <c r="BV110" s="926">
        <v>44466859</v>
      </c>
      <c r="BW110" s="926"/>
      <c r="BX110" s="926"/>
      <c r="BY110" s="926"/>
      <c r="BZ110" s="926"/>
      <c r="CA110" s="926">
        <v>46033915</v>
      </c>
      <c r="CB110" s="926"/>
      <c r="CC110" s="926"/>
      <c r="CD110" s="926"/>
      <c r="CE110" s="926"/>
      <c r="CF110" s="940">
        <v>210.4</v>
      </c>
      <c r="CG110" s="941"/>
      <c r="CH110" s="941"/>
      <c r="CI110" s="941"/>
      <c r="CJ110" s="941"/>
      <c r="CK110" s="942" t="s">
        <v>409</v>
      </c>
      <c r="CL110" s="943"/>
      <c r="CM110" s="922" t="s">
        <v>410</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113</v>
      </c>
      <c r="DH110" s="926"/>
      <c r="DI110" s="926"/>
      <c r="DJ110" s="926"/>
      <c r="DK110" s="926"/>
      <c r="DL110" s="926" t="s">
        <v>113</v>
      </c>
      <c r="DM110" s="926"/>
      <c r="DN110" s="926"/>
      <c r="DO110" s="926"/>
      <c r="DP110" s="926"/>
      <c r="DQ110" s="926" t="s">
        <v>113</v>
      </c>
      <c r="DR110" s="926"/>
      <c r="DS110" s="926"/>
      <c r="DT110" s="926"/>
      <c r="DU110" s="926"/>
      <c r="DV110" s="927" t="s">
        <v>113</v>
      </c>
      <c r="DW110" s="927"/>
      <c r="DX110" s="927"/>
      <c r="DY110" s="927"/>
      <c r="DZ110" s="928"/>
    </row>
    <row r="111" spans="1:131" s="197" customFormat="1" ht="26.25" customHeight="1">
      <c r="A111" s="929" t="s">
        <v>411</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113</v>
      </c>
      <c r="AB111" s="933"/>
      <c r="AC111" s="933"/>
      <c r="AD111" s="933"/>
      <c r="AE111" s="934"/>
      <c r="AF111" s="935" t="s">
        <v>113</v>
      </c>
      <c r="AG111" s="933"/>
      <c r="AH111" s="933"/>
      <c r="AI111" s="933"/>
      <c r="AJ111" s="934"/>
      <c r="AK111" s="935" t="s">
        <v>113</v>
      </c>
      <c r="AL111" s="933"/>
      <c r="AM111" s="933"/>
      <c r="AN111" s="933"/>
      <c r="AO111" s="934"/>
      <c r="AP111" s="936" t="s">
        <v>113</v>
      </c>
      <c r="AQ111" s="937"/>
      <c r="AR111" s="937"/>
      <c r="AS111" s="937"/>
      <c r="AT111" s="938"/>
      <c r="AU111" s="898"/>
      <c r="AV111" s="899"/>
      <c r="AW111" s="899"/>
      <c r="AX111" s="899"/>
      <c r="AY111" s="900"/>
      <c r="AZ111" s="948" t="s">
        <v>412</v>
      </c>
      <c r="BA111" s="949"/>
      <c r="BB111" s="949"/>
      <c r="BC111" s="949"/>
      <c r="BD111" s="949"/>
      <c r="BE111" s="949"/>
      <c r="BF111" s="949"/>
      <c r="BG111" s="949"/>
      <c r="BH111" s="949"/>
      <c r="BI111" s="949"/>
      <c r="BJ111" s="949"/>
      <c r="BK111" s="949"/>
      <c r="BL111" s="949"/>
      <c r="BM111" s="949"/>
      <c r="BN111" s="949"/>
      <c r="BO111" s="949"/>
      <c r="BP111" s="950"/>
      <c r="BQ111" s="918">
        <v>2725323</v>
      </c>
      <c r="BR111" s="919"/>
      <c r="BS111" s="919"/>
      <c r="BT111" s="919"/>
      <c r="BU111" s="919"/>
      <c r="BV111" s="919">
        <v>768314</v>
      </c>
      <c r="BW111" s="919"/>
      <c r="BX111" s="919"/>
      <c r="BY111" s="919"/>
      <c r="BZ111" s="919"/>
      <c r="CA111" s="919">
        <v>532494</v>
      </c>
      <c r="CB111" s="919"/>
      <c r="CC111" s="919"/>
      <c r="CD111" s="919"/>
      <c r="CE111" s="919"/>
      <c r="CF111" s="913">
        <v>2.4</v>
      </c>
      <c r="CG111" s="914"/>
      <c r="CH111" s="914"/>
      <c r="CI111" s="914"/>
      <c r="CJ111" s="914"/>
      <c r="CK111" s="944"/>
      <c r="CL111" s="945"/>
      <c r="CM111" s="915" t="s">
        <v>413</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113</v>
      </c>
      <c r="DH111" s="919"/>
      <c r="DI111" s="919"/>
      <c r="DJ111" s="919"/>
      <c r="DK111" s="919"/>
      <c r="DL111" s="919" t="s">
        <v>113</v>
      </c>
      <c r="DM111" s="919"/>
      <c r="DN111" s="919"/>
      <c r="DO111" s="919"/>
      <c r="DP111" s="919"/>
      <c r="DQ111" s="919" t="s">
        <v>113</v>
      </c>
      <c r="DR111" s="919"/>
      <c r="DS111" s="919"/>
      <c r="DT111" s="919"/>
      <c r="DU111" s="919"/>
      <c r="DV111" s="920" t="s">
        <v>113</v>
      </c>
      <c r="DW111" s="920"/>
      <c r="DX111" s="920"/>
      <c r="DY111" s="920"/>
      <c r="DZ111" s="921"/>
    </row>
    <row r="112" spans="1:131" s="197" customFormat="1" ht="26.25" customHeight="1">
      <c r="A112" s="951" t="s">
        <v>414</v>
      </c>
      <c r="B112" s="952"/>
      <c r="C112" s="949" t="s">
        <v>415</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113</v>
      </c>
      <c r="AB112" s="958"/>
      <c r="AC112" s="958"/>
      <c r="AD112" s="958"/>
      <c r="AE112" s="959"/>
      <c r="AF112" s="960" t="s">
        <v>113</v>
      </c>
      <c r="AG112" s="958"/>
      <c r="AH112" s="958"/>
      <c r="AI112" s="958"/>
      <c r="AJ112" s="959"/>
      <c r="AK112" s="960" t="s">
        <v>113</v>
      </c>
      <c r="AL112" s="958"/>
      <c r="AM112" s="958"/>
      <c r="AN112" s="958"/>
      <c r="AO112" s="959"/>
      <c r="AP112" s="961" t="s">
        <v>113</v>
      </c>
      <c r="AQ112" s="962"/>
      <c r="AR112" s="962"/>
      <c r="AS112" s="962"/>
      <c r="AT112" s="963"/>
      <c r="AU112" s="898"/>
      <c r="AV112" s="899"/>
      <c r="AW112" s="899"/>
      <c r="AX112" s="899"/>
      <c r="AY112" s="900"/>
      <c r="AZ112" s="948" t="s">
        <v>416</v>
      </c>
      <c r="BA112" s="949"/>
      <c r="BB112" s="949"/>
      <c r="BC112" s="949"/>
      <c r="BD112" s="949"/>
      <c r="BE112" s="949"/>
      <c r="BF112" s="949"/>
      <c r="BG112" s="949"/>
      <c r="BH112" s="949"/>
      <c r="BI112" s="949"/>
      <c r="BJ112" s="949"/>
      <c r="BK112" s="949"/>
      <c r="BL112" s="949"/>
      <c r="BM112" s="949"/>
      <c r="BN112" s="949"/>
      <c r="BO112" s="949"/>
      <c r="BP112" s="950"/>
      <c r="BQ112" s="918">
        <v>14861339</v>
      </c>
      <c r="BR112" s="919"/>
      <c r="BS112" s="919"/>
      <c r="BT112" s="919"/>
      <c r="BU112" s="919"/>
      <c r="BV112" s="919">
        <v>14898387</v>
      </c>
      <c r="BW112" s="919"/>
      <c r="BX112" s="919"/>
      <c r="BY112" s="919"/>
      <c r="BZ112" s="919"/>
      <c r="CA112" s="919">
        <v>14183113</v>
      </c>
      <c r="CB112" s="919"/>
      <c r="CC112" s="919"/>
      <c r="CD112" s="919"/>
      <c r="CE112" s="919"/>
      <c r="CF112" s="913">
        <v>64.8</v>
      </c>
      <c r="CG112" s="914"/>
      <c r="CH112" s="914"/>
      <c r="CI112" s="914"/>
      <c r="CJ112" s="914"/>
      <c r="CK112" s="944"/>
      <c r="CL112" s="945"/>
      <c r="CM112" s="915" t="s">
        <v>417</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113</v>
      </c>
      <c r="DH112" s="919"/>
      <c r="DI112" s="919"/>
      <c r="DJ112" s="919"/>
      <c r="DK112" s="919"/>
      <c r="DL112" s="919" t="s">
        <v>113</v>
      </c>
      <c r="DM112" s="919"/>
      <c r="DN112" s="919"/>
      <c r="DO112" s="919"/>
      <c r="DP112" s="919"/>
      <c r="DQ112" s="919" t="s">
        <v>113</v>
      </c>
      <c r="DR112" s="919"/>
      <c r="DS112" s="919"/>
      <c r="DT112" s="919"/>
      <c r="DU112" s="919"/>
      <c r="DV112" s="920" t="s">
        <v>113</v>
      </c>
      <c r="DW112" s="920"/>
      <c r="DX112" s="920"/>
      <c r="DY112" s="920"/>
      <c r="DZ112" s="921"/>
    </row>
    <row r="113" spans="1:130" s="197" customFormat="1" ht="26.25" customHeight="1">
      <c r="A113" s="953"/>
      <c r="B113" s="954"/>
      <c r="C113" s="949" t="s">
        <v>418</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1141134</v>
      </c>
      <c r="AB113" s="933"/>
      <c r="AC113" s="933"/>
      <c r="AD113" s="933"/>
      <c r="AE113" s="934"/>
      <c r="AF113" s="935">
        <v>1157893</v>
      </c>
      <c r="AG113" s="933"/>
      <c r="AH113" s="933"/>
      <c r="AI113" s="933"/>
      <c r="AJ113" s="934"/>
      <c r="AK113" s="935">
        <v>1169155</v>
      </c>
      <c r="AL113" s="933"/>
      <c r="AM113" s="933"/>
      <c r="AN113" s="933"/>
      <c r="AO113" s="934"/>
      <c r="AP113" s="936">
        <v>5.3</v>
      </c>
      <c r="AQ113" s="937"/>
      <c r="AR113" s="937"/>
      <c r="AS113" s="937"/>
      <c r="AT113" s="938"/>
      <c r="AU113" s="898"/>
      <c r="AV113" s="899"/>
      <c r="AW113" s="899"/>
      <c r="AX113" s="899"/>
      <c r="AY113" s="900"/>
      <c r="AZ113" s="948" t="s">
        <v>419</v>
      </c>
      <c r="BA113" s="949"/>
      <c r="BB113" s="949"/>
      <c r="BC113" s="949"/>
      <c r="BD113" s="949"/>
      <c r="BE113" s="949"/>
      <c r="BF113" s="949"/>
      <c r="BG113" s="949"/>
      <c r="BH113" s="949"/>
      <c r="BI113" s="949"/>
      <c r="BJ113" s="949"/>
      <c r="BK113" s="949"/>
      <c r="BL113" s="949"/>
      <c r="BM113" s="949"/>
      <c r="BN113" s="949"/>
      <c r="BO113" s="949"/>
      <c r="BP113" s="950"/>
      <c r="BQ113" s="918">
        <v>2190896</v>
      </c>
      <c r="BR113" s="919"/>
      <c r="BS113" s="919"/>
      <c r="BT113" s="919"/>
      <c r="BU113" s="919"/>
      <c r="BV113" s="919">
        <v>1936566</v>
      </c>
      <c r="BW113" s="919"/>
      <c r="BX113" s="919"/>
      <c r="BY113" s="919"/>
      <c r="BZ113" s="919"/>
      <c r="CA113" s="919">
        <v>1726163</v>
      </c>
      <c r="CB113" s="919"/>
      <c r="CC113" s="919"/>
      <c r="CD113" s="919"/>
      <c r="CE113" s="919"/>
      <c r="CF113" s="913">
        <v>7.9</v>
      </c>
      <c r="CG113" s="914"/>
      <c r="CH113" s="914"/>
      <c r="CI113" s="914"/>
      <c r="CJ113" s="914"/>
      <c r="CK113" s="944"/>
      <c r="CL113" s="945"/>
      <c r="CM113" s="915" t="s">
        <v>420</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113</v>
      </c>
      <c r="DH113" s="958"/>
      <c r="DI113" s="958"/>
      <c r="DJ113" s="958"/>
      <c r="DK113" s="959"/>
      <c r="DL113" s="960" t="s">
        <v>113</v>
      </c>
      <c r="DM113" s="958"/>
      <c r="DN113" s="958"/>
      <c r="DO113" s="958"/>
      <c r="DP113" s="959"/>
      <c r="DQ113" s="960" t="s">
        <v>113</v>
      </c>
      <c r="DR113" s="958"/>
      <c r="DS113" s="958"/>
      <c r="DT113" s="958"/>
      <c r="DU113" s="959"/>
      <c r="DV113" s="961" t="s">
        <v>113</v>
      </c>
      <c r="DW113" s="962"/>
      <c r="DX113" s="962"/>
      <c r="DY113" s="962"/>
      <c r="DZ113" s="963"/>
    </row>
    <row r="114" spans="1:130" s="197" customFormat="1" ht="26.25" customHeight="1">
      <c r="A114" s="953"/>
      <c r="B114" s="954"/>
      <c r="C114" s="949" t="s">
        <v>421</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261908</v>
      </c>
      <c r="AB114" s="958"/>
      <c r="AC114" s="958"/>
      <c r="AD114" s="958"/>
      <c r="AE114" s="959"/>
      <c r="AF114" s="960">
        <v>194119</v>
      </c>
      <c r="AG114" s="958"/>
      <c r="AH114" s="958"/>
      <c r="AI114" s="958"/>
      <c r="AJ114" s="959"/>
      <c r="AK114" s="960">
        <v>190338</v>
      </c>
      <c r="AL114" s="958"/>
      <c r="AM114" s="958"/>
      <c r="AN114" s="958"/>
      <c r="AO114" s="959"/>
      <c r="AP114" s="961">
        <v>0.9</v>
      </c>
      <c r="AQ114" s="962"/>
      <c r="AR114" s="962"/>
      <c r="AS114" s="962"/>
      <c r="AT114" s="963"/>
      <c r="AU114" s="898"/>
      <c r="AV114" s="899"/>
      <c r="AW114" s="899"/>
      <c r="AX114" s="899"/>
      <c r="AY114" s="900"/>
      <c r="AZ114" s="948" t="s">
        <v>422</v>
      </c>
      <c r="BA114" s="949"/>
      <c r="BB114" s="949"/>
      <c r="BC114" s="949"/>
      <c r="BD114" s="949"/>
      <c r="BE114" s="949"/>
      <c r="BF114" s="949"/>
      <c r="BG114" s="949"/>
      <c r="BH114" s="949"/>
      <c r="BI114" s="949"/>
      <c r="BJ114" s="949"/>
      <c r="BK114" s="949"/>
      <c r="BL114" s="949"/>
      <c r="BM114" s="949"/>
      <c r="BN114" s="949"/>
      <c r="BO114" s="949"/>
      <c r="BP114" s="950"/>
      <c r="BQ114" s="918">
        <v>7768815</v>
      </c>
      <c r="BR114" s="919"/>
      <c r="BS114" s="919"/>
      <c r="BT114" s="919"/>
      <c r="BU114" s="919"/>
      <c r="BV114" s="919">
        <v>7334636</v>
      </c>
      <c r="BW114" s="919"/>
      <c r="BX114" s="919"/>
      <c r="BY114" s="919"/>
      <c r="BZ114" s="919"/>
      <c r="CA114" s="919">
        <v>6725575</v>
      </c>
      <c r="CB114" s="919"/>
      <c r="CC114" s="919"/>
      <c r="CD114" s="919"/>
      <c r="CE114" s="919"/>
      <c r="CF114" s="913">
        <v>30.7</v>
      </c>
      <c r="CG114" s="914"/>
      <c r="CH114" s="914"/>
      <c r="CI114" s="914"/>
      <c r="CJ114" s="914"/>
      <c r="CK114" s="944"/>
      <c r="CL114" s="945"/>
      <c r="CM114" s="915" t="s">
        <v>423</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v>12443</v>
      </c>
      <c r="DH114" s="958"/>
      <c r="DI114" s="958"/>
      <c r="DJ114" s="958"/>
      <c r="DK114" s="959"/>
      <c r="DL114" s="960">
        <v>3268</v>
      </c>
      <c r="DM114" s="958"/>
      <c r="DN114" s="958"/>
      <c r="DO114" s="958"/>
      <c r="DP114" s="959"/>
      <c r="DQ114" s="960" t="s">
        <v>113</v>
      </c>
      <c r="DR114" s="958"/>
      <c r="DS114" s="958"/>
      <c r="DT114" s="958"/>
      <c r="DU114" s="959"/>
      <c r="DV114" s="961" t="s">
        <v>113</v>
      </c>
      <c r="DW114" s="962"/>
      <c r="DX114" s="962"/>
      <c r="DY114" s="962"/>
      <c r="DZ114" s="963"/>
    </row>
    <row r="115" spans="1:130" s="197" customFormat="1" ht="26.25" customHeight="1">
      <c r="A115" s="953"/>
      <c r="B115" s="954"/>
      <c r="C115" s="949" t="s">
        <v>424</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v>27934</v>
      </c>
      <c r="AB115" s="933"/>
      <c r="AC115" s="933"/>
      <c r="AD115" s="933"/>
      <c r="AE115" s="934"/>
      <c r="AF115" s="935">
        <v>26589</v>
      </c>
      <c r="AG115" s="933"/>
      <c r="AH115" s="933"/>
      <c r="AI115" s="933"/>
      <c r="AJ115" s="934"/>
      <c r="AK115" s="935">
        <v>19011</v>
      </c>
      <c r="AL115" s="933"/>
      <c r="AM115" s="933"/>
      <c r="AN115" s="933"/>
      <c r="AO115" s="934"/>
      <c r="AP115" s="936">
        <v>0.1</v>
      </c>
      <c r="AQ115" s="937"/>
      <c r="AR115" s="937"/>
      <c r="AS115" s="937"/>
      <c r="AT115" s="938"/>
      <c r="AU115" s="898"/>
      <c r="AV115" s="899"/>
      <c r="AW115" s="899"/>
      <c r="AX115" s="899"/>
      <c r="AY115" s="900"/>
      <c r="AZ115" s="948" t="s">
        <v>425</v>
      </c>
      <c r="BA115" s="949"/>
      <c r="BB115" s="949"/>
      <c r="BC115" s="949"/>
      <c r="BD115" s="949"/>
      <c r="BE115" s="949"/>
      <c r="BF115" s="949"/>
      <c r="BG115" s="949"/>
      <c r="BH115" s="949"/>
      <c r="BI115" s="949"/>
      <c r="BJ115" s="949"/>
      <c r="BK115" s="949"/>
      <c r="BL115" s="949"/>
      <c r="BM115" s="949"/>
      <c r="BN115" s="949"/>
      <c r="BO115" s="949"/>
      <c r="BP115" s="950"/>
      <c r="BQ115" s="918">
        <v>15000</v>
      </c>
      <c r="BR115" s="919"/>
      <c r="BS115" s="919"/>
      <c r="BT115" s="919"/>
      <c r="BU115" s="919"/>
      <c r="BV115" s="919">
        <v>13000</v>
      </c>
      <c r="BW115" s="919"/>
      <c r="BX115" s="919"/>
      <c r="BY115" s="919"/>
      <c r="BZ115" s="919"/>
      <c r="CA115" s="919">
        <v>13000</v>
      </c>
      <c r="CB115" s="919"/>
      <c r="CC115" s="919"/>
      <c r="CD115" s="919"/>
      <c r="CE115" s="919"/>
      <c r="CF115" s="913">
        <v>0.1</v>
      </c>
      <c r="CG115" s="914"/>
      <c r="CH115" s="914"/>
      <c r="CI115" s="914"/>
      <c r="CJ115" s="914"/>
      <c r="CK115" s="944"/>
      <c r="CL115" s="945"/>
      <c r="CM115" s="948" t="s">
        <v>426</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v>2601582</v>
      </c>
      <c r="DH115" s="958"/>
      <c r="DI115" s="958"/>
      <c r="DJ115" s="958"/>
      <c r="DK115" s="959"/>
      <c r="DL115" s="960">
        <v>670925</v>
      </c>
      <c r="DM115" s="958"/>
      <c r="DN115" s="958"/>
      <c r="DO115" s="958"/>
      <c r="DP115" s="959"/>
      <c r="DQ115" s="960">
        <v>453792</v>
      </c>
      <c r="DR115" s="958"/>
      <c r="DS115" s="958"/>
      <c r="DT115" s="958"/>
      <c r="DU115" s="959"/>
      <c r="DV115" s="961">
        <v>2.1</v>
      </c>
      <c r="DW115" s="962"/>
      <c r="DX115" s="962"/>
      <c r="DY115" s="962"/>
      <c r="DZ115" s="963"/>
    </row>
    <row r="116" spans="1:130" s="197" customFormat="1" ht="26.25" customHeight="1">
      <c r="A116" s="955"/>
      <c r="B116" s="956"/>
      <c r="C116" s="970" t="s">
        <v>427</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t="s">
        <v>113</v>
      </c>
      <c r="AB116" s="958"/>
      <c r="AC116" s="958"/>
      <c r="AD116" s="958"/>
      <c r="AE116" s="959"/>
      <c r="AF116" s="960" t="s">
        <v>113</v>
      </c>
      <c r="AG116" s="958"/>
      <c r="AH116" s="958"/>
      <c r="AI116" s="958"/>
      <c r="AJ116" s="959"/>
      <c r="AK116" s="960" t="s">
        <v>113</v>
      </c>
      <c r="AL116" s="958"/>
      <c r="AM116" s="958"/>
      <c r="AN116" s="958"/>
      <c r="AO116" s="959"/>
      <c r="AP116" s="961" t="s">
        <v>113</v>
      </c>
      <c r="AQ116" s="962"/>
      <c r="AR116" s="962"/>
      <c r="AS116" s="962"/>
      <c r="AT116" s="963"/>
      <c r="AU116" s="898"/>
      <c r="AV116" s="899"/>
      <c r="AW116" s="899"/>
      <c r="AX116" s="899"/>
      <c r="AY116" s="900"/>
      <c r="AZ116" s="948" t="s">
        <v>428</v>
      </c>
      <c r="BA116" s="949"/>
      <c r="BB116" s="949"/>
      <c r="BC116" s="949"/>
      <c r="BD116" s="949"/>
      <c r="BE116" s="949"/>
      <c r="BF116" s="949"/>
      <c r="BG116" s="949"/>
      <c r="BH116" s="949"/>
      <c r="BI116" s="949"/>
      <c r="BJ116" s="949"/>
      <c r="BK116" s="949"/>
      <c r="BL116" s="949"/>
      <c r="BM116" s="949"/>
      <c r="BN116" s="949"/>
      <c r="BO116" s="949"/>
      <c r="BP116" s="950"/>
      <c r="BQ116" s="918" t="s">
        <v>113</v>
      </c>
      <c r="BR116" s="919"/>
      <c r="BS116" s="919"/>
      <c r="BT116" s="919"/>
      <c r="BU116" s="919"/>
      <c r="BV116" s="919" t="s">
        <v>113</v>
      </c>
      <c r="BW116" s="919"/>
      <c r="BX116" s="919"/>
      <c r="BY116" s="919"/>
      <c r="BZ116" s="919"/>
      <c r="CA116" s="919" t="s">
        <v>113</v>
      </c>
      <c r="CB116" s="919"/>
      <c r="CC116" s="919"/>
      <c r="CD116" s="919"/>
      <c r="CE116" s="919"/>
      <c r="CF116" s="913" t="s">
        <v>113</v>
      </c>
      <c r="CG116" s="914"/>
      <c r="CH116" s="914"/>
      <c r="CI116" s="914"/>
      <c r="CJ116" s="914"/>
      <c r="CK116" s="944"/>
      <c r="CL116" s="945"/>
      <c r="CM116" s="915" t="s">
        <v>429</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t="s">
        <v>113</v>
      </c>
      <c r="DH116" s="958"/>
      <c r="DI116" s="958"/>
      <c r="DJ116" s="958"/>
      <c r="DK116" s="959"/>
      <c r="DL116" s="960" t="s">
        <v>113</v>
      </c>
      <c r="DM116" s="958"/>
      <c r="DN116" s="958"/>
      <c r="DO116" s="958"/>
      <c r="DP116" s="959"/>
      <c r="DQ116" s="960" t="s">
        <v>113</v>
      </c>
      <c r="DR116" s="958"/>
      <c r="DS116" s="958"/>
      <c r="DT116" s="958"/>
      <c r="DU116" s="959"/>
      <c r="DV116" s="961" t="s">
        <v>113</v>
      </c>
      <c r="DW116" s="962"/>
      <c r="DX116" s="962"/>
      <c r="DY116" s="962"/>
      <c r="DZ116" s="963"/>
    </row>
    <row r="117" spans="1:130" s="197" customFormat="1" ht="26.25" customHeight="1">
      <c r="A117" s="903" t="s">
        <v>170</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430</v>
      </c>
      <c r="Z117" s="883"/>
      <c r="AA117" s="995">
        <v>5491081</v>
      </c>
      <c r="AB117" s="965"/>
      <c r="AC117" s="965"/>
      <c r="AD117" s="965"/>
      <c r="AE117" s="966"/>
      <c r="AF117" s="964">
        <v>6268643</v>
      </c>
      <c r="AG117" s="965"/>
      <c r="AH117" s="965"/>
      <c r="AI117" s="965"/>
      <c r="AJ117" s="966"/>
      <c r="AK117" s="964">
        <v>6222045</v>
      </c>
      <c r="AL117" s="965"/>
      <c r="AM117" s="965"/>
      <c r="AN117" s="965"/>
      <c r="AO117" s="966"/>
      <c r="AP117" s="967"/>
      <c r="AQ117" s="968"/>
      <c r="AR117" s="968"/>
      <c r="AS117" s="968"/>
      <c r="AT117" s="969"/>
      <c r="AU117" s="898"/>
      <c r="AV117" s="899"/>
      <c r="AW117" s="899"/>
      <c r="AX117" s="899"/>
      <c r="AY117" s="900"/>
      <c r="AZ117" s="994" t="s">
        <v>431</v>
      </c>
      <c r="BA117" s="970"/>
      <c r="BB117" s="970"/>
      <c r="BC117" s="970"/>
      <c r="BD117" s="970"/>
      <c r="BE117" s="970"/>
      <c r="BF117" s="970"/>
      <c r="BG117" s="970"/>
      <c r="BH117" s="970"/>
      <c r="BI117" s="970"/>
      <c r="BJ117" s="970"/>
      <c r="BK117" s="970"/>
      <c r="BL117" s="970"/>
      <c r="BM117" s="970"/>
      <c r="BN117" s="970"/>
      <c r="BO117" s="970"/>
      <c r="BP117" s="971"/>
      <c r="BQ117" s="984" t="s">
        <v>113</v>
      </c>
      <c r="BR117" s="985"/>
      <c r="BS117" s="985"/>
      <c r="BT117" s="985"/>
      <c r="BU117" s="985"/>
      <c r="BV117" s="985" t="s">
        <v>113</v>
      </c>
      <c r="BW117" s="985"/>
      <c r="BX117" s="985"/>
      <c r="BY117" s="985"/>
      <c r="BZ117" s="985"/>
      <c r="CA117" s="985" t="s">
        <v>113</v>
      </c>
      <c r="CB117" s="985"/>
      <c r="CC117" s="985"/>
      <c r="CD117" s="985"/>
      <c r="CE117" s="985"/>
      <c r="CF117" s="913" t="s">
        <v>113</v>
      </c>
      <c r="CG117" s="914"/>
      <c r="CH117" s="914"/>
      <c r="CI117" s="914"/>
      <c r="CJ117" s="914"/>
      <c r="CK117" s="944"/>
      <c r="CL117" s="945"/>
      <c r="CM117" s="915" t="s">
        <v>432</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113</v>
      </c>
      <c r="DH117" s="958"/>
      <c r="DI117" s="958"/>
      <c r="DJ117" s="958"/>
      <c r="DK117" s="959"/>
      <c r="DL117" s="960" t="s">
        <v>113</v>
      </c>
      <c r="DM117" s="958"/>
      <c r="DN117" s="958"/>
      <c r="DO117" s="958"/>
      <c r="DP117" s="959"/>
      <c r="DQ117" s="960" t="s">
        <v>113</v>
      </c>
      <c r="DR117" s="958"/>
      <c r="DS117" s="958"/>
      <c r="DT117" s="958"/>
      <c r="DU117" s="959"/>
      <c r="DV117" s="961" t="s">
        <v>113</v>
      </c>
      <c r="DW117" s="962"/>
      <c r="DX117" s="962"/>
      <c r="DY117" s="962"/>
      <c r="DZ117" s="963"/>
    </row>
    <row r="118" spans="1:130" s="197" customFormat="1" ht="26.25" customHeight="1">
      <c r="A118" s="903" t="s">
        <v>406</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404</v>
      </c>
      <c r="AB118" s="882"/>
      <c r="AC118" s="882"/>
      <c r="AD118" s="882"/>
      <c r="AE118" s="883"/>
      <c r="AF118" s="881" t="s">
        <v>286</v>
      </c>
      <c r="AG118" s="882"/>
      <c r="AH118" s="882"/>
      <c r="AI118" s="882"/>
      <c r="AJ118" s="883"/>
      <c r="AK118" s="881" t="s">
        <v>285</v>
      </c>
      <c r="AL118" s="882"/>
      <c r="AM118" s="882"/>
      <c r="AN118" s="882"/>
      <c r="AO118" s="883"/>
      <c r="AP118" s="989" t="s">
        <v>405</v>
      </c>
      <c r="AQ118" s="990"/>
      <c r="AR118" s="990"/>
      <c r="AS118" s="990"/>
      <c r="AT118" s="991"/>
      <c r="AU118" s="901"/>
      <c r="AV118" s="902"/>
      <c r="AW118" s="902"/>
      <c r="AX118" s="902"/>
      <c r="AY118" s="902"/>
      <c r="AZ118" s="228" t="s">
        <v>170</v>
      </c>
      <c r="BA118" s="228"/>
      <c r="BB118" s="228"/>
      <c r="BC118" s="228"/>
      <c r="BD118" s="228"/>
      <c r="BE118" s="228"/>
      <c r="BF118" s="228"/>
      <c r="BG118" s="228"/>
      <c r="BH118" s="228"/>
      <c r="BI118" s="228"/>
      <c r="BJ118" s="228"/>
      <c r="BK118" s="228"/>
      <c r="BL118" s="228"/>
      <c r="BM118" s="228"/>
      <c r="BN118" s="228"/>
      <c r="BO118" s="992" t="s">
        <v>433</v>
      </c>
      <c r="BP118" s="993"/>
      <c r="BQ118" s="984">
        <v>69429535</v>
      </c>
      <c r="BR118" s="985"/>
      <c r="BS118" s="985"/>
      <c r="BT118" s="985"/>
      <c r="BU118" s="985"/>
      <c r="BV118" s="985">
        <v>69417762</v>
      </c>
      <c r="BW118" s="985"/>
      <c r="BX118" s="985"/>
      <c r="BY118" s="985"/>
      <c r="BZ118" s="985"/>
      <c r="CA118" s="985">
        <v>69214260</v>
      </c>
      <c r="CB118" s="985"/>
      <c r="CC118" s="985"/>
      <c r="CD118" s="985"/>
      <c r="CE118" s="985"/>
      <c r="CF118" s="986"/>
      <c r="CG118" s="987"/>
      <c r="CH118" s="987"/>
      <c r="CI118" s="987"/>
      <c r="CJ118" s="988"/>
      <c r="CK118" s="944"/>
      <c r="CL118" s="945"/>
      <c r="CM118" s="915" t="s">
        <v>434</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113</v>
      </c>
      <c r="DH118" s="958"/>
      <c r="DI118" s="958"/>
      <c r="DJ118" s="958"/>
      <c r="DK118" s="959"/>
      <c r="DL118" s="960" t="s">
        <v>113</v>
      </c>
      <c r="DM118" s="958"/>
      <c r="DN118" s="958"/>
      <c r="DO118" s="958"/>
      <c r="DP118" s="959"/>
      <c r="DQ118" s="960" t="s">
        <v>113</v>
      </c>
      <c r="DR118" s="958"/>
      <c r="DS118" s="958"/>
      <c r="DT118" s="958"/>
      <c r="DU118" s="959"/>
      <c r="DV118" s="961" t="s">
        <v>113</v>
      </c>
      <c r="DW118" s="962"/>
      <c r="DX118" s="962"/>
      <c r="DY118" s="962"/>
      <c r="DZ118" s="963"/>
    </row>
    <row r="119" spans="1:130" s="197" customFormat="1" ht="26.25" customHeight="1">
      <c r="A119" s="973" t="s">
        <v>409</v>
      </c>
      <c r="B119" s="943"/>
      <c r="C119" s="922" t="s">
        <v>410</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113</v>
      </c>
      <c r="AB119" s="889"/>
      <c r="AC119" s="889"/>
      <c r="AD119" s="889"/>
      <c r="AE119" s="890"/>
      <c r="AF119" s="891" t="s">
        <v>113</v>
      </c>
      <c r="AG119" s="889"/>
      <c r="AH119" s="889"/>
      <c r="AI119" s="889"/>
      <c r="AJ119" s="890"/>
      <c r="AK119" s="891" t="s">
        <v>113</v>
      </c>
      <c r="AL119" s="889"/>
      <c r="AM119" s="889"/>
      <c r="AN119" s="889"/>
      <c r="AO119" s="890"/>
      <c r="AP119" s="892" t="s">
        <v>113</v>
      </c>
      <c r="AQ119" s="893"/>
      <c r="AR119" s="893"/>
      <c r="AS119" s="893"/>
      <c r="AT119" s="894"/>
      <c r="AU119" s="976" t="s">
        <v>435</v>
      </c>
      <c r="AV119" s="977"/>
      <c r="AW119" s="977"/>
      <c r="AX119" s="977"/>
      <c r="AY119" s="978"/>
      <c r="AZ119" s="939" t="s">
        <v>436</v>
      </c>
      <c r="BA119" s="886"/>
      <c r="BB119" s="886"/>
      <c r="BC119" s="886"/>
      <c r="BD119" s="886"/>
      <c r="BE119" s="886"/>
      <c r="BF119" s="886"/>
      <c r="BG119" s="886"/>
      <c r="BH119" s="886"/>
      <c r="BI119" s="886"/>
      <c r="BJ119" s="886"/>
      <c r="BK119" s="886"/>
      <c r="BL119" s="886"/>
      <c r="BM119" s="886"/>
      <c r="BN119" s="886"/>
      <c r="BO119" s="886"/>
      <c r="BP119" s="887"/>
      <c r="BQ119" s="925">
        <v>25917101</v>
      </c>
      <c r="BR119" s="926"/>
      <c r="BS119" s="926"/>
      <c r="BT119" s="926"/>
      <c r="BU119" s="926"/>
      <c r="BV119" s="926">
        <v>27448175</v>
      </c>
      <c r="BW119" s="926"/>
      <c r="BX119" s="926"/>
      <c r="BY119" s="926"/>
      <c r="BZ119" s="926"/>
      <c r="CA119" s="926">
        <v>29385185</v>
      </c>
      <c r="CB119" s="926"/>
      <c r="CC119" s="926"/>
      <c r="CD119" s="926"/>
      <c r="CE119" s="926"/>
      <c r="CF119" s="940">
        <v>134.30000000000001</v>
      </c>
      <c r="CG119" s="941"/>
      <c r="CH119" s="941"/>
      <c r="CI119" s="941"/>
      <c r="CJ119" s="941"/>
      <c r="CK119" s="946"/>
      <c r="CL119" s="947"/>
      <c r="CM119" s="1003" t="s">
        <v>437</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v>111298</v>
      </c>
      <c r="DH119" s="997"/>
      <c r="DI119" s="997"/>
      <c r="DJ119" s="997"/>
      <c r="DK119" s="998"/>
      <c r="DL119" s="999">
        <v>94121</v>
      </c>
      <c r="DM119" s="997"/>
      <c r="DN119" s="997"/>
      <c r="DO119" s="997"/>
      <c r="DP119" s="998"/>
      <c r="DQ119" s="999">
        <v>78702</v>
      </c>
      <c r="DR119" s="997"/>
      <c r="DS119" s="997"/>
      <c r="DT119" s="997"/>
      <c r="DU119" s="998"/>
      <c r="DV119" s="1000">
        <v>0.4</v>
      </c>
      <c r="DW119" s="1001"/>
      <c r="DX119" s="1001"/>
      <c r="DY119" s="1001"/>
      <c r="DZ119" s="1002"/>
    </row>
    <row r="120" spans="1:130" s="197" customFormat="1" ht="26.25" customHeight="1">
      <c r="A120" s="974"/>
      <c r="B120" s="945"/>
      <c r="C120" s="915" t="s">
        <v>413</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113</v>
      </c>
      <c r="AB120" s="958"/>
      <c r="AC120" s="958"/>
      <c r="AD120" s="958"/>
      <c r="AE120" s="959"/>
      <c r="AF120" s="960" t="s">
        <v>113</v>
      </c>
      <c r="AG120" s="958"/>
      <c r="AH120" s="958"/>
      <c r="AI120" s="958"/>
      <c r="AJ120" s="959"/>
      <c r="AK120" s="960" t="s">
        <v>113</v>
      </c>
      <c r="AL120" s="958"/>
      <c r="AM120" s="958"/>
      <c r="AN120" s="958"/>
      <c r="AO120" s="959"/>
      <c r="AP120" s="961" t="s">
        <v>113</v>
      </c>
      <c r="AQ120" s="962"/>
      <c r="AR120" s="962"/>
      <c r="AS120" s="962"/>
      <c r="AT120" s="963"/>
      <c r="AU120" s="979"/>
      <c r="AV120" s="980"/>
      <c r="AW120" s="980"/>
      <c r="AX120" s="980"/>
      <c r="AY120" s="981"/>
      <c r="AZ120" s="948" t="s">
        <v>438</v>
      </c>
      <c r="BA120" s="949"/>
      <c r="BB120" s="949"/>
      <c r="BC120" s="949"/>
      <c r="BD120" s="949"/>
      <c r="BE120" s="949"/>
      <c r="BF120" s="949"/>
      <c r="BG120" s="949"/>
      <c r="BH120" s="949"/>
      <c r="BI120" s="949"/>
      <c r="BJ120" s="949"/>
      <c r="BK120" s="949"/>
      <c r="BL120" s="949"/>
      <c r="BM120" s="949"/>
      <c r="BN120" s="949"/>
      <c r="BO120" s="949"/>
      <c r="BP120" s="950"/>
      <c r="BQ120" s="918">
        <v>5998066</v>
      </c>
      <c r="BR120" s="919"/>
      <c r="BS120" s="919"/>
      <c r="BT120" s="919"/>
      <c r="BU120" s="919"/>
      <c r="BV120" s="919">
        <v>7294014</v>
      </c>
      <c r="BW120" s="919"/>
      <c r="BX120" s="919"/>
      <c r="BY120" s="919"/>
      <c r="BZ120" s="919"/>
      <c r="CA120" s="919">
        <v>6742425</v>
      </c>
      <c r="CB120" s="919"/>
      <c r="CC120" s="919"/>
      <c r="CD120" s="919"/>
      <c r="CE120" s="919"/>
      <c r="CF120" s="913">
        <v>30.8</v>
      </c>
      <c r="CG120" s="914"/>
      <c r="CH120" s="914"/>
      <c r="CI120" s="914"/>
      <c r="CJ120" s="914"/>
      <c r="CK120" s="1012" t="s">
        <v>439</v>
      </c>
      <c r="CL120" s="1013"/>
      <c r="CM120" s="1013"/>
      <c r="CN120" s="1013"/>
      <c r="CO120" s="1014"/>
      <c r="CP120" s="1020" t="s">
        <v>389</v>
      </c>
      <c r="CQ120" s="1021"/>
      <c r="CR120" s="1021"/>
      <c r="CS120" s="1021"/>
      <c r="CT120" s="1021"/>
      <c r="CU120" s="1021"/>
      <c r="CV120" s="1021"/>
      <c r="CW120" s="1021"/>
      <c r="CX120" s="1021"/>
      <c r="CY120" s="1021"/>
      <c r="CZ120" s="1021"/>
      <c r="DA120" s="1021"/>
      <c r="DB120" s="1021"/>
      <c r="DC120" s="1021"/>
      <c r="DD120" s="1021"/>
      <c r="DE120" s="1021"/>
      <c r="DF120" s="1022"/>
      <c r="DG120" s="925" t="s">
        <v>113</v>
      </c>
      <c r="DH120" s="926"/>
      <c r="DI120" s="926"/>
      <c r="DJ120" s="926"/>
      <c r="DK120" s="926"/>
      <c r="DL120" s="926">
        <v>12438648</v>
      </c>
      <c r="DM120" s="926"/>
      <c r="DN120" s="926"/>
      <c r="DO120" s="926"/>
      <c r="DP120" s="926"/>
      <c r="DQ120" s="926">
        <v>11851504</v>
      </c>
      <c r="DR120" s="926"/>
      <c r="DS120" s="926"/>
      <c r="DT120" s="926"/>
      <c r="DU120" s="926"/>
      <c r="DV120" s="927">
        <v>54.2</v>
      </c>
      <c r="DW120" s="927"/>
      <c r="DX120" s="927"/>
      <c r="DY120" s="927"/>
      <c r="DZ120" s="928"/>
    </row>
    <row r="121" spans="1:130" s="197" customFormat="1" ht="26.25" customHeight="1">
      <c r="A121" s="974"/>
      <c r="B121" s="945"/>
      <c r="C121" s="1009" t="s">
        <v>440</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t="s">
        <v>113</v>
      </c>
      <c r="AB121" s="958"/>
      <c r="AC121" s="958"/>
      <c r="AD121" s="958"/>
      <c r="AE121" s="959"/>
      <c r="AF121" s="960" t="s">
        <v>113</v>
      </c>
      <c r="AG121" s="958"/>
      <c r="AH121" s="958"/>
      <c r="AI121" s="958"/>
      <c r="AJ121" s="959"/>
      <c r="AK121" s="960" t="s">
        <v>113</v>
      </c>
      <c r="AL121" s="958"/>
      <c r="AM121" s="958"/>
      <c r="AN121" s="958"/>
      <c r="AO121" s="959"/>
      <c r="AP121" s="961" t="s">
        <v>113</v>
      </c>
      <c r="AQ121" s="962"/>
      <c r="AR121" s="962"/>
      <c r="AS121" s="962"/>
      <c r="AT121" s="963"/>
      <c r="AU121" s="979"/>
      <c r="AV121" s="980"/>
      <c r="AW121" s="980"/>
      <c r="AX121" s="980"/>
      <c r="AY121" s="981"/>
      <c r="AZ121" s="994" t="s">
        <v>441</v>
      </c>
      <c r="BA121" s="970"/>
      <c r="BB121" s="970"/>
      <c r="BC121" s="970"/>
      <c r="BD121" s="970"/>
      <c r="BE121" s="970"/>
      <c r="BF121" s="970"/>
      <c r="BG121" s="970"/>
      <c r="BH121" s="970"/>
      <c r="BI121" s="970"/>
      <c r="BJ121" s="970"/>
      <c r="BK121" s="970"/>
      <c r="BL121" s="970"/>
      <c r="BM121" s="970"/>
      <c r="BN121" s="970"/>
      <c r="BO121" s="970"/>
      <c r="BP121" s="971"/>
      <c r="BQ121" s="984">
        <v>54059762</v>
      </c>
      <c r="BR121" s="985"/>
      <c r="BS121" s="985"/>
      <c r="BT121" s="985"/>
      <c r="BU121" s="985"/>
      <c r="BV121" s="985">
        <v>56117938</v>
      </c>
      <c r="BW121" s="985"/>
      <c r="BX121" s="985"/>
      <c r="BY121" s="985"/>
      <c r="BZ121" s="985"/>
      <c r="CA121" s="985">
        <v>56699485</v>
      </c>
      <c r="CB121" s="985"/>
      <c r="CC121" s="985"/>
      <c r="CD121" s="985"/>
      <c r="CE121" s="985"/>
      <c r="CF121" s="1023">
        <v>259.10000000000002</v>
      </c>
      <c r="CG121" s="1024"/>
      <c r="CH121" s="1024"/>
      <c r="CI121" s="1024"/>
      <c r="CJ121" s="1024"/>
      <c r="CK121" s="1015"/>
      <c r="CL121" s="1016"/>
      <c r="CM121" s="1016"/>
      <c r="CN121" s="1016"/>
      <c r="CO121" s="1017"/>
      <c r="CP121" s="1006" t="s">
        <v>387</v>
      </c>
      <c r="CQ121" s="1007"/>
      <c r="CR121" s="1007"/>
      <c r="CS121" s="1007"/>
      <c r="CT121" s="1007"/>
      <c r="CU121" s="1007"/>
      <c r="CV121" s="1007"/>
      <c r="CW121" s="1007"/>
      <c r="CX121" s="1007"/>
      <c r="CY121" s="1007"/>
      <c r="CZ121" s="1007"/>
      <c r="DA121" s="1007"/>
      <c r="DB121" s="1007"/>
      <c r="DC121" s="1007"/>
      <c r="DD121" s="1007"/>
      <c r="DE121" s="1007"/>
      <c r="DF121" s="1008"/>
      <c r="DG121" s="918">
        <v>2207370</v>
      </c>
      <c r="DH121" s="919"/>
      <c r="DI121" s="919"/>
      <c r="DJ121" s="919"/>
      <c r="DK121" s="919"/>
      <c r="DL121" s="919">
        <v>2376940</v>
      </c>
      <c r="DM121" s="919"/>
      <c r="DN121" s="919"/>
      <c r="DO121" s="919"/>
      <c r="DP121" s="919"/>
      <c r="DQ121" s="919">
        <v>2251927</v>
      </c>
      <c r="DR121" s="919"/>
      <c r="DS121" s="919"/>
      <c r="DT121" s="919"/>
      <c r="DU121" s="919"/>
      <c r="DV121" s="920">
        <v>10.3</v>
      </c>
      <c r="DW121" s="920"/>
      <c r="DX121" s="920"/>
      <c r="DY121" s="920"/>
      <c r="DZ121" s="921"/>
    </row>
    <row r="122" spans="1:130" s="197" customFormat="1" ht="26.25" customHeight="1">
      <c r="A122" s="974"/>
      <c r="B122" s="945"/>
      <c r="C122" s="915" t="s">
        <v>423</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v>6454</v>
      </c>
      <c r="AB122" s="958"/>
      <c r="AC122" s="958"/>
      <c r="AD122" s="958"/>
      <c r="AE122" s="959"/>
      <c r="AF122" s="960">
        <v>7812</v>
      </c>
      <c r="AG122" s="958"/>
      <c r="AH122" s="958"/>
      <c r="AI122" s="958"/>
      <c r="AJ122" s="959"/>
      <c r="AK122" s="960">
        <v>2451</v>
      </c>
      <c r="AL122" s="958"/>
      <c r="AM122" s="958"/>
      <c r="AN122" s="958"/>
      <c r="AO122" s="959"/>
      <c r="AP122" s="961">
        <v>0</v>
      </c>
      <c r="AQ122" s="962"/>
      <c r="AR122" s="962"/>
      <c r="AS122" s="962"/>
      <c r="AT122" s="963"/>
      <c r="AU122" s="982"/>
      <c r="AV122" s="983"/>
      <c r="AW122" s="983"/>
      <c r="AX122" s="983"/>
      <c r="AY122" s="983"/>
      <c r="AZ122" s="228" t="s">
        <v>170</v>
      </c>
      <c r="BA122" s="228"/>
      <c r="BB122" s="228"/>
      <c r="BC122" s="228"/>
      <c r="BD122" s="228"/>
      <c r="BE122" s="228"/>
      <c r="BF122" s="228"/>
      <c r="BG122" s="228"/>
      <c r="BH122" s="228"/>
      <c r="BI122" s="228"/>
      <c r="BJ122" s="228"/>
      <c r="BK122" s="228"/>
      <c r="BL122" s="228"/>
      <c r="BM122" s="228"/>
      <c r="BN122" s="228"/>
      <c r="BO122" s="992" t="s">
        <v>442</v>
      </c>
      <c r="BP122" s="993"/>
      <c r="BQ122" s="1033">
        <v>85974929</v>
      </c>
      <c r="BR122" s="1034"/>
      <c r="BS122" s="1034"/>
      <c r="BT122" s="1034"/>
      <c r="BU122" s="1034"/>
      <c r="BV122" s="1034">
        <v>90860127</v>
      </c>
      <c r="BW122" s="1034"/>
      <c r="BX122" s="1034"/>
      <c r="BY122" s="1034"/>
      <c r="BZ122" s="1034"/>
      <c r="CA122" s="1034">
        <v>92827095</v>
      </c>
      <c r="CB122" s="1034"/>
      <c r="CC122" s="1034"/>
      <c r="CD122" s="1034"/>
      <c r="CE122" s="1034"/>
      <c r="CF122" s="986"/>
      <c r="CG122" s="987"/>
      <c r="CH122" s="987"/>
      <c r="CI122" s="987"/>
      <c r="CJ122" s="988"/>
      <c r="CK122" s="1015"/>
      <c r="CL122" s="1016"/>
      <c r="CM122" s="1016"/>
      <c r="CN122" s="1016"/>
      <c r="CO122" s="1017"/>
      <c r="CP122" s="1006"/>
      <c r="CQ122" s="1007"/>
      <c r="CR122" s="1007"/>
      <c r="CS122" s="1007"/>
      <c r="CT122" s="1007"/>
      <c r="CU122" s="1007"/>
      <c r="CV122" s="1007"/>
      <c r="CW122" s="1007"/>
      <c r="CX122" s="1007"/>
      <c r="CY122" s="1007"/>
      <c r="CZ122" s="1007"/>
      <c r="DA122" s="1007"/>
      <c r="DB122" s="1007"/>
      <c r="DC122" s="1007"/>
      <c r="DD122" s="1007"/>
      <c r="DE122" s="1007"/>
      <c r="DF122" s="1008"/>
      <c r="DG122" s="918"/>
      <c r="DH122" s="919"/>
      <c r="DI122" s="919"/>
      <c r="DJ122" s="919"/>
      <c r="DK122" s="919"/>
      <c r="DL122" s="919"/>
      <c r="DM122" s="919"/>
      <c r="DN122" s="919"/>
      <c r="DO122" s="919"/>
      <c r="DP122" s="919"/>
      <c r="DQ122" s="919"/>
      <c r="DR122" s="919"/>
      <c r="DS122" s="919"/>
      <c r="DT122" s="919"/>
      <c r="DU122" s="919"/>
      <c r="DV122" s="920"/>
      <c r="DW122" s="920"/>
      <c r="DX122" s="920"/>
      <c r="DY122" s="920"/>
      <c r="DZ122" s="921"/>
    </row>
    <row r="123" spans="1:130" s="197" customFormat="1" ht="26.25" customHeight="1" thickBot="1">
      <c r="A123" s="974"/>
      <c r="B123" s="945"/>
      <c r="C123" s="915" t="s">
        <v>429</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t="s">
        <v>113</v>
      </c>
      <c r="AB123" s="958"/>
      <c r="AC123" s="958"/>
      <c r="AD123" s="958"/>
      <c r="AE123" s="959"/>
      <c r="AF123" s="960" t="s">
        <v>113</v>
      </c>
      <c r="AG123" s="958"/>
      <c r="AH123" s="958"/>
      <c r="AI123" s="958"/>
      <c r="AJ123" s="959"/>
      <c r="AK123" s="960" t="s">
        <v>113</v>
      </c>
      <c r="AL123" s="958"/>
      <c r="AM123" s="958"/>
      <c r="AN123" s="958"/>
      <c r="AO123" s="959"/>
      <c r="AP123" s="961" t="s">
        <v>113</v>
      </c>
      <c r="AQ123" s="962"/>
      <c r="AR123" s="962"/>
      <c r="AS123" s="962"/>
      <c r="AT123" s="963"/>
      <c r="AU123" s="1030" t="s">
        <v>443</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t="s">
        <v>113</v>
      </c>
      <c r="BR123" s="1026"/>
      <c r="BS123" s="1026"/>
      <c r="BT123" s="1026"/>
      <c r="BU123" s="1026"/>
      <c r="BV123" s="1026" t="s">
        <v>113</v>
      </c>
      <c r="BW123" s="1026"/>
      <c r="BX123" s="1026"/>
      <c r="BY123" s="1026"/>
      <c r="BZ123" s="1026"/>
      <c r="CA123" s="1026" t="s">
        <v>113</v>
      </c>
      <c r="CB123" s="1026"/>
      <c r="CC123" s="1026"/>
      <c r="CD123" s="1026"/>
      <c r="CE123" s="1026"/>
      <c r="CF123" s="1027"/>
      <c r="CG123" s="1028"/>
      <c r="CH123" s="1028"/>
      <c r="CI123" s="1028"/>
      <c r="CJ123" s="1029"/>
      <c r="CK123" s="1015"/>
      <c r="CL123" s="1016"/>
      <c r="CM123" s="1016"/>
      <c r="CN123" s="1016"/>
      <c r="CO123" s="1017"/>
      <c r="CP123" s="1006"/>
      <c r="CQ123" s="1007"/>
      <c r="CR123" s="1007"/>
      <c r="CS123" s="1007"/>
      <c r="CT123" s="1007"/>
      <c r="CU123" s="1007"/>
      <c r="CV123" s="1007"/>
      <c r="CW123" s="1007"/>
      <c r="CX123" s="1007"/>
      <c r="CY123" s="1007"/>
      <c r="CZ123" s="1007"/>
      <c r="DA123" s="1007"/>
      <c r="DB123" s="1007"/>
      <c r="DC123" s="1007"/>
      <c r="DD123" s="1007"/>
      <c r="DE123" s="1007"/>
      <c r="DF123" s="1008"/>
      <c r="DG123" s="957"/>
      <c r="DH123" s="958"/>
      <c r="DI123" s="958"/>
      <c r="DJ123" s="958"/>
      <c r="DK123" s="959"/>
      <c r="DL123" s="960"/>
      <c r="DM123" s="958"/>
      <c r="DN123" s="958"/>
      <c r="DO123" s="958"/>
      <c r="DP123" s="959"/>
      <c r="DQ123" s="960"/>
      <c r="DR123" s="958"/>
      <c r="DS123" s="958"/>
      <c r="DT123" s="958"/>
      <c r="DU123" s="959"/>
      <c r="DV123" s="961"/>
      <c r="DW123" s="962"/>
      <c r="DX123" s="962"/>
      <c r="DY123" s="962"/>
      <c r="DZ123" s="963"/>
    </row>
    <row r="124" spans="1:130" s="197" customFormat="1" ht="26.25" customHeight="1">
      <c r="A124" s="974"/>
      <c r="B124" s="945"/>
      <c r="C124" s="915" t="s">
        <v>432</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113</v>
      </c>
      <c r="AB124" s="958"/>
      <c r="AC124" s="958"/>
      <c r="AD124" s="958"/>
      <c r="AE124" s="959"/>
      <c r="AF124" s="960" t="s">
        <v>113</v>
      </c>
      <c r="AG124" s="958"/>
      <c r="AH124" s="958"/>
      <c r="AI124" s="958"/>
      <c r="AJ124" s="959"/>
      <c r="AK124" s="960" t="s">
        <v>113</v>
      </c>
      <c r="AL124" s="958"/>
      <c r="AM124" s="958"/>
      <c r="AN124" s="958"/>
      <c r="AO124" s="959"/>
      <c r="AP124" s="961" t="s">
        <v>113</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444</v>
      </c>
      <c r="CQ124" s="1007"/>
      <c r="CR124" s="1007"/>
      <c r="CS124" s="1007"/>
      <c r="CT124" s="1007"/>
      <c r="CU124" s="1007"/>
      <c r="CV124" s="1007"/>
      <c r="CW124" s="1007"/>
      <c r="CX124" s="1007"/>
      <c r="CY124" s="1007"/>
      <c r="CZ124" s="1007"/>
      <c r="DA124" s="1007"/>
      <c r="DB124" s="1007"/>
      <c r="DC124" s="1007"/>
      <c r="DD124" s="1007"/>
      <c r="DE124" s="1007"/>
      <c r="DF124" s="1008"/>
      <c r="DG124" s="996">
        <v>12574872</v>
      </c>
      <c r="DH124" s="997"/>
      <c r="DI124" s="997"/>
      <c r="DJ124" s="997"/>
      <c r="DK124" s="998"/>
      <c r="DL124" s="999" t="s">
        <v>113</v>
      </c>
      <c r="DM124" s="997"/>
      <c r="DN124" s="997"/>
      <c r="DO124" s="997"/>
      <c r="DP124" s="998"/>
      <c r="DQ124" s="999" t="s">
        <v>113</v>
      </c>
      <c r="DR124" s="997"/>
      <c r="DS124" s="997"/>
      <c r="DT124" s="997"/>
      <c r="DU124" s="998"/>
      <c r="DV124" s="1000" t="s">
        <v>113</v>
      </c>
      <c r="DW124" s="1001"/>
      <c r="DX124" s="1001"/>
      <c r="DY124" s="1001"/>
      <c r="DZ124" s="1002"/>
    </row>
    <row r="125" spans="1:130" s="197" customFormat="1" ht="26.25" customHeight="1" thickBot="1">
      <c r="A125" s="974"/>
      <c r="B125" s="945"/>
      <c r="C125" s="915" t="s">
        <v>434</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113</v>
      </c>
      <c r="AB125" s="958"/>
      <c r="AC125" s="958"/>
      <c r="AD125" s="958"/>
      <c r="AE125" s="959"/>
      <c r="AF125" s="960" t="s">
        <v>113</v>
      </c>
      <c r="AG125" s="958"/>
      <c r="AH125" s="958"/>
      <c r="AI125" s="958"/>
      <c r="AJ125" s="959"/>
      <c r="AK125" s="960" t="s">
        <v>113</v>
      </c>
      <c r="AL125" s="958"/>
      <c r="AM125" s="958"/>
      <c r="AN125" s="958"/>
      <c r="AO125" s="959"/>
      <c r="AP125" s="961" t="s">
        <v>113</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445</v>
      </c>
      <c r="CL125" s="1013"/>
      <c r="CM125" s="1013"/>
      <c r="CN125" s="1013"/>
      <c r="CO125" s="1014"/>
      <c r="CP125" s="939" t="s">
        <v>446</v>
      </c>
      <c r="CQ125" s="886"/>
      <c r="CR125" s="886"/>
      <c r="CS125" s="886"/>
      <c r="CT125" s="886"/>
      <c r="CU125" s="886"/>
      <c r="CV125" s="886"/>
      <c r="CW125" s="886"/>
      <c r="CX125" s="886"/>
      <c r="CY125" s="886"/>
      <c r="CZ125" s="886"/>
      <c r="DA125" s="886"/>
      <c r="DB125" s="886"/>
      <c r="DC125" s="886"/>
      <c r="DD125" s="886"/>
      <c r="DE125" s="886"/>
      <c r="DF125" s="887"/>
      <c r="DG125" s="925" t="s">
        <v>113</v>
      </c>
      <c r="DH125" s="926"/>
      <c r="DI125" s="926"/>
      <c r="DJ125" s="926"/>
      <c r="DK125" s="926"/>
      <c r="DL125" s="926" t="s">
        <v>113</v>
      </c>
      <c r="DM125" s="926"/>
      <c r="DN125" s="926"/>
      <c r="DO125" s="926"/>
      <c r="DP125" s="926"/>
      <c r="DQ125" s="926" t="s">
        <v>113</v>
      </c>
      <c r="DR125" s="926"/>
      <c r="DS125" s="926"/>
      <c r="DT125" s="926"/>
      <c r="DU125" s="926"/>
      <c r="DV125" s="927" t="s">
        <v>113</v>
      </c>
      <c r="DW125" s="927"/>
      <c r="DX125" s="927"/>
      <c r="DY125" s="927"/>
      <c r="DZ125" s="928"/>
    </row>
    <row r="126" spans="1:130" s="197" customFormat="1" ht="26.25" customHeight="1">
      <c r="A126" s="974"/>
      <c r="B126" s="945"/>
      <c r="C126" s="915" t="s">
        <v>437</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t="s">
        <v>113</v>
      </c>
      <c r="AB126" s="958"/>
      <c r="AC126" s="958"/>
      <c r="AD126" s="958"/>
      <c r="AE126" s="959"/>
      <c r="AF126" s="960" t="s">
        <v>113</v>
      </c>
      <c r="AG126" s="958"/>
      <c r="AH126" s="958"/>
      <c r="AI126" s="958"/>
      <c r="AJ126" s="959"/>
      <c r="AK126" s="960" t="s">
        <v>113</v>
      </c>
      <c r="AL126" s="958"/>
      <c r="AM126" s="958"/>
      <c r="AN126" s="958"/>
      <c r="AO126" s="959"/>
      <c r="AP126" s="961" t="s">
        <v>113</v>
      </c>
      <c r="AQ126" s="962"/>
      <c r="AR126" s="962"/>
      <c r="AS126" s="962"/>
      <c r="AT126" s="963"/>
      <c r="AU126" s="233"/>
      <c r="AV126" s="233"/>
      <c r="AW126" s="233"/>
      <c r="AX126" s="1035" t="s">
        <v>447</v>
      </c>
      <c r="AY126" s="1036"/>
      <c r="AZ126" s="1036"/>
      <c r="BA126" s="1036"/>
      <c r="BB126" s="1036"/>
      <c r="BC126" s="1036"/>
      <c r="BD126" s="1036"/>
      <c r="BE126" s="1037"/>
      <c r="BF126" s="1051" t="s">
        <v>448</v>
      </c>
      <c r="BG126" s="1036"/>
      <c r="BH126" s="1036"/>
      <c r="BI126" s="1036"/>
      <c r="BJ126" s="1036"/>
      <c r="BK126" s="1036"/>
      <c r="BL126" s="1037"/>
      <c r="BM126" s="1051" t="s">
        <v>449</v>
      </c>
      <c r="BN126" s="1036"/>
      <c r="BO126" s="1036"/>
      <c r="BP126" s="1036"/>
      <c r="BQ126" s="1036"/>
      <c r="BR126" s="1036"/>
      <c r="BS126" s="1037"/>
      <c r="BT126" s="1051" t="s">
        <v>450</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451</v>
      </c>
      <c r="CQ126" s="949"/>
      <c r="CR126" s="949"/>
      <c r="CS126" s="949"/>
      <c r="CT126" s="949"/>
      <c r="CU126" s="949"/>
      <c r="CV126" s="949"/>
      <c r="CW126" s="949"/>
      <c r="CX126" s="949"/>
      <c r="CY126" s="949"/>
      <c r="CZ126" s="949"/>
      <c r="DA126" s="949"/>
      <c r="DB126" s="949"/>
      <c r="DC126" s="949"/>
      <c r="DD126" s="949"/>
      <c r="DE126" s="949"/>
      <c r="DF126" s="950"/>
      <c r="DG126" s="918" t="s">
        <v>113</v>
      </c>
      <c r="DH126" s="919"/>
      <c r="DI126" s="919"/>
      <c r="DJ126" s="919"/>
      <c r="DK126" s="919"/>
      <c r="DL126" s="919" t="s">
        <v>113</v>
      </c>
      <c r="DM126" s="919"/>
      <c r="DN126" s="919"/>
      <c r="DO126" s="919"/>
      <c r="DP126" s="919"/>
      <c r="DQ126" s="919" t="s">
        <v>113</v>
      </c>
      <c r="DR126" s="919"/>
      <c r="DS126" s="919"/>
      <c r="DT126" s="919"/>
      <c r="DU126" s="919"/>
      <c r="DV126" s="920" t="s">
        <v>113</v>
      </c>
      <c r="DW126" s="920"/>
      <c r="DX126" s="920"/>
      <c r="DY126" s="920"/>
      <c r="DZ126" s="921"/>
    </row>
    <row r="127" spans="1:130" s="197" customFormat="1" ht="26.25" customHeight="1" thickBot="1">
      <c r="A127" s="975"/>
      <c r="B127" s="947"/>
      <c r="C127" s="1003" t="s">
        <v>452</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v>21480</v>
      </c>
      <c r="AB127" s="958"/>
      <c r="AC127" s="958"/>
      <c r="AD127" s="958"/>
      <c r="AE127" s="959"/>
      <c r="AF127" s="960">
        <v>18777</v>
      </c>
      <c r="AG127" s="958"/>
      <c r="AH127" s="958"/>
      <c r="AI127" s="958"/>
      <c r="AJ127" s="959"/>
      <c r="AK127" s="960">
        <v>16560</v>
      </c>
      <c r="AL127" s="958"/>
      <c r="AM127" s="958"/>
      <c r="AN127" s="958"/>
      <c r="AO127" s="959"/>
      <c r="AP127" s="961">
        <v>0.1</v>
      </c>
      <c r="AQ127" s="962"/>
      <c r="AR127" s="962"/>
      <c r="AS127" s="962"/>
      <c r="AT127" s="963"/>
      <c r="AU127" s="233"/>
      <c r="AV127" s="233"/>
      <c r="AW127" s="233"/>
      <c r="AX127" s="885" t="s">
        <v>453</v>
      </c>
      <c r="AY127" s="886"/>
      <c r="AZ127" s="886"/>
      <c r="BA127" s="886"/>
      <c r="BB127" s="886"/>
      <c r="BC127" s="886"/>
      <c r="BD127" s="886"/>
      <c r="BE127" s="887"/>
      <c r="BF127" s="1040" t="s">
        <v>113</v>
      </c>
      <c r="BG127" s="1041"/>
      <c r="BH127" s="1041"/>
      <c r="BI127" s="1041"/>
      <c r="BJ127" s="1041"/>
      <c r="BK127" s="1041"/>
      <c r="BL127" s="1050"/>
      <c r="BM127" s="1040">
        <v>11.94</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454</v>
      </c>
      <c r="CQ127" s="1044"/>
      <c r="CR127" s="1044"/>
      <c r="CS127" s="1044"/>
      <c r="CT127" s="1044"/>
      <c r="CU127" s="1044"/>
      <c r="CV127" s="1044"/>
      <c r="CW127" s="1044"/>
      <c r="CX127" s="1044"/>
      <c r="CY127" s="1044"/>
      <c r="CZ127" s="1044"/>
      <c r="DA127" s="1044"/>
      <c r="DB127" s="1044"/>
      <c r="DC127" s="1044"/>
      <c r="DD127" s="1044"/>
      <c r="DE127" s="1044"/>
      <c r="DF127" s="1045"/>
      <c r="DG127" s="1046">
        <v>15000</v>
      </c>
      <c r="DH127" s="1047"/>
      <c r="DI127" s="1047"/>
      <c r="DJ127" s="1047"/>
      <c r="DK127" s="1047"/>
      <c r="DL127" s="1047">
        <v>13000</v>
      </c>
      <c r="DM127" s="1047"/>
      <c r="DN127" s="1047"/>
      <c r="DO127" s="1047"/>
      <c r="DP127" s="1047"/>
      <c r="DQ127" s="1047">
        <v>13000</v>
      </c>
      <c r="DR127" s="1047"/>
      <c r="DS127" s="1047"/>
      <c r="DT127" s="1047"/>
      <c r="DU127" s="1047"/>
      <c r="DV127" s="1048">
        <v>0.1</v>
      </c>
      <c r="DW127" s="1048"/>
      <c r="DX127" s="1048"/>
      <c r="DY127" s="1048"/>
      <c r="DZ127" s="1049"/>
    </row>
    <row r="128" spans="1:130" s="197" customFormat="1" ht="26.25" customHeight="1">
      <c r="A128" s="1070" t="s">
        <v>455</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456</v>
      </c>
      <c r="X128" s="1072"/>
      <c r="Y128" s="1072"/>
      <c r="Z128" s="1073"/>
      <c r="AA128" s="1088">
        <v>492233</v>
      </c>
      <c r="AB128" s="1089"/>
      <c r="AC128" s="1089"/>
      <c r="AD128" s="1089"/>
      <c r="AE128" s="1090"/>
      <c r="AF128" s="1091">
        <v>490931</v>
      </c>
      <c r="AG128" s="1089"/>
      <c r="AH128" s="1089"/>
      <c r="AI128" s="1089"/>
      <c r="AJ128" s="1090"/>
      <c r="AK128" s="1091">
        <v>541347</v>
      </c>
      <c r="AL128" s="1089"/>
      <c r="AM128" s="1089"/>
      <c r="AN128" s="1089"/>
      <c r="AO128" s="1090"/>
      <c r="AP128" s="1092"/>
      <c r="AQ128" s="1093"/>
      <c r="AR128" s="1093"/>
      <c r="AS128" s="1093"/>
      <c r="AT128" s="1094"/>
      <c r="AU128" s="235"/>
      <c r="AV128" s="235"/>
      <c r="AW128" s="235"/>
      <c r="AX128" s="1053" t="s">
        <v>457</v>
      </c>
      <c r="AY128" s="949"/>
      <c r="AZ128" s="949"/>
      <c r="BA128" s="949"/>
      <c r="BB128" s="949"/>
      <c r="BC128" s="949"/>
      <c r="BD128" s="949"/>
      <c r="BE128" s="950"/>
      <c r="BF128" s="1065" t="s">
        <v>113</v>
      </c>
      <c r="BG128" s="1066"/>
      <c r="BH128" s="1066"/>
      <c r="BI128" s="1066"/>
      <c r="BJ128" s="1066"/>
      <c r="BK128" s="1066"/>
      <c r="BL128" s="1067"/>
      <c r="BM128" s="1065">
        <v>16.940000000000001</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9" t="s">
        <v>91</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458</v>
      </c>
      <c r="X129" s="1060"/>
      <c r="Y129" s="1060"/>
      <c r="Z129" s="1061"/>
      <c r="AA129" s="957">
        <v>26808883</v>
      </c>
      <c r="AB129" s="958"/>
      <c r="AC129" s="958"/>
      <c r="AD129" s="958"/>
      <c r="AE129" s="959"/>
      <c r="AF129" s="960">
        <v>27160246</v>
      </c>
      <c r="AG129" s="958"/>
      <c r="AH129" s="958"/>
      <c r="AI129" s="958"/>
      <c r="AJ129" s="959"/>
      <c r="AK129" s="960">
        <v>27368621</v>
      </c>
      <c r="AL129" s="958"/>
      <c r="AM129" s="958"/>
      <c r="AN129" s="958"/>
      <c r="AO129" s="959"/>
      <c r="AP129" s="1062"/>
      <c r="AQ129" s="1063"/>
      <c r="AR129" s="1063"/>
      <c r="AS129" s="1063"/>
      <c r="AT129" s="1064"/>
      <c r="AU129" s="235"/>
      <c r="AV129" s="235"/>
      <c r="AW129" s="235"/>
      <c r="AX129" s="1053" t="s">
        <v>459</v>
      </c>
      <c r="AY129" s="949"/>
      <c r="AZ129" s="949"/>
      <c r="BA129" s="949"/>
      <c r="BB129" s="949"/>
      <c r="BC129" s="949"/>
      <c r="BD129" s="949"/>
      <c r="BE129" s="950"/>
      <c r="BF129" s="1054">
        <v>1.5</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9" t="s">
        <v>460</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461</v>
      </c>
      <c r="X130" s="1060"/>
      <c r="Y130" s="1060"/>
      <c r="Z130" s="1061"/>
      <c r="AA130" s="957">
        <v>4642986</v>
      </c>
      <c r="AB130" s="958"/>
      <c r="AC130" s="958"/>
      <c r="AD130" s="958"/>
      <c r="AE130" s="959"/>
      <c r="AF130" s="960">
        <v>5335078</v>
      </c>
      <c r="AG130" s="958"/>
      <c r="AH130" s="958"/>
      <c r="AI130" s="958"/>
      <c r="AJ130" s="959"/>
      <c r="AK130" s="960">
        <v>5487105</v>
      </c>
      <c r="AL130" s="958"/>
      <c r="AM130" s="958"/>
      <c r="AN130" s="958"/>
      <c r="AO130" s="959"/>
      <c r="AP130" s="1062"/>
      <c r="AQ130" s="1063"/>
      <c r="AR130" s="1063"/>
      <c r="AS130" s="1063"/>
      <c r="AT130" s="1064"/>
      <c r="AU130" s="235"/>
      <c r="AV130" s="235"/>
      <c r="AW130" s="235"/>
      <c r="AX130" s="1112" t="s">
        <v>462</v>
      </c>
      <c r="AY130" s="1044"/>
      <c r="AZ130" s="1044"/>
      <c r="BA130" s="1044"/>
      <c r="BB130" s="1044"/>
      <c r="BC130" s="1044"/>
      <c r="BD130" s="1044"/>
      <c r="BE130" s="1045"/>
      <c r="BF130" s="1074" t="s">
        <v>113</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463</v>
      </c>
      <c r="X131" s="1083"/>
      <c r="Y131" s="1083"/>
      <c r="Z131" s="1084"/>
      <c r="AA131" s="996">
        <v>22165897</v>
      </c>
      <c r="AB131" s="997"/>
      <c r="AC131" s="997"/>
      <c r="AD131" s="997"/>
      <c r="AE131" s="998"/>
      <c r="AF131" s="999">
        <v>21825168</v>
      </c>
      <c r="AG131" s="997"/>
      <c r="AH131" s="997"/>
      <c r="AI131" s="997"/>
      <c r="AJ131" s="998"/>
      <c r="AK131" s="999">
        <v>21881516</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6" t="s">
        <v>464</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465</v>
      </c>
      <c r="W132" s="1100"/>
      <c r="X132" s="1100"/>
      <c r="Y132" s="1100"/>
      <c r="Z132" s="1101"/>
      <c r="AA132" s="1102">
        <v>1.605448225</v>
      </c>
      <c r="AB132" s="1103"/>
      <c r="AC132" s="1103"/>
      <c r="AD132" s="1103"/>
      <c r="AE132" s="1104"/>
      <c r="AF132" s="1105">
        <v>2.028089772</v>
      </c>
      <c r="AG132" s="1103"/>
      <c r="AH132" s="1103"/>
      <c r="AI132" s="1103"/>
      <c r="AJ132" s="1104"/>
      <c r="AK132" s="1105">
        <v>0.88473303199999997</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466</v>
      </c>
      <c r="W133" s="1107"/>
      <c r="X133" s="1107"/>
      <c r="Y133" s="1107"/>
      <c r="Z133" s="1108"/>
      <c r="AA133" s="1109">
        <v>4.2</v>
      </c>
      <c r="AB133" s="1110"/>
      <c r="AC133" s="1110"/>
      <c r="AD133" s="1110"/>
      <c r="AE133" s="1111"/>
      <c r="AF133" s="1109">
        <v>3</v>
      </c>
      <c r="AG133" s="1110"/>
      <c r="AH133" s="1110"/>
      <c r="AI133" s="1110"/>
      <c r="AJ133" s="1111"/>
      <c r="AK133" s="1109">
        <v>1.5</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K73" sqref="K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3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6" t="s">
        <v>469</v>
      </c>
      <c r="L7" s="254"/>
      <c r="M7" s="255" t="s">
        <v>470</v>
      </c>
      <c r="N7" s="256"/>
    </row>
    <row r="8" spans="1:16">
      <c r="A8" s="248"/>
      <c r="B8" s="244"/>
      <c r="C8" s="244"/>
      <c r="D8" s="244"/>
      <c r="E8" s="244"/>
      <c r="F8" s="244"/>
      <c r="G8" s="257"/>
      <c r="H8" s="258"/>
      <c r="I8" s="258"/>
      <c r="J8" s="259"/>
      <c r="K8" s="1117"/>
      <c r="L8" s="260" t="s">
        <v>471</v>
      </c>
      <c r="M8" s="261" t="s">
        <v>472</v>
      </c>
      <c r="N8" s="262" t="s">
        <v>473</v>
      </c>
    </row>
    <row r="9" spans="1:16">
      <c r="A9" s="248"/>
      <c r="B9" s="244"/>
      <c r="C9" s="244"/>
      <c r="D9" s="244"/>
      <c r="E9" s="244"/>
      <c r="F9" s="244"/>
      <c r="G9" s="1118" t="s">
        <v>474</v>
      </c>
      <c r="H9" s="1119"/>
      <c r="I9" s="1119"/>
      <c r="J9" s="1120"/>
      <c r="K9" s="263">
        <v>6444844</v>
      </c>
      <c r="L9" s="264">
        <v>64342</v>
      </c>
      <c r="M9" s="265">
        <v>58402</v>
      </c>
      <c r="N9" s="266">
        <v>10.199999999999999</v>
      </c>
    </row>
    <row r="10" spans="1:16">
      <c r="A10" s="248"/>
      <c r="B10" s="244"/>
      <c r="C10" s="244"/>
      <c r="D10" s="244"/>
      <c r="E10" s="244"/>
      <c r="F10" s="244"/>
      <c r="G10" s="1118" t="s">
        <v>475</v>
      </c>
      <c r="H10" s="1119"/>
      <c r="I10" s="1119"/>
      <c r="J10" s="1120"/>
      <c r="K10" s="267">
        <v>728462</v>
      </c>
      <c r="L10" s="268">
        <v>7273</v>
      </c>
      <c r="M10" s="269">
        <v>4003</v>
      </c>
      <c r="N10" s="270">
        <v>81.7</v>
      </c>
    </row>
    <row r="11" spans="1:16" ht="13.5" customHeight="1">
      <c r="A11" s="248"/>
      <c r="B11" s="244"/>
      <c r="C11" s="244"/>
      <c r="D11" s="244"/>
      <c r="E11" s="244"/>
      <c r="F11" s="244"/>
      <c r="G11" s="1118" t="s">
        <v>476</v>
      </c>
      <c r="H11" s="1119"/>
      <c r="I11" s="1119"/>
      <c r="J11" s="1120"/>
      <c r="K11" s="267">
        <v>624332</v>
      </c>
      <c r="L11" s="268">
        <v>6233</v>
      </c>
      <c r="M11" s="269">
        <v>3781</v>
      </c>
      <c r="N11" s="270">
        <v>64.900000000000006</v>
      </c>
    </row>
    <row r="12" spans="1:16" ht="13.5" customHeight="1">
      <c r="A12" s="248"/>
      <c r="B12" s="244"/>
      <c r="C12" s="244"/>
      <c r="D12" s="244"/>
      <c r="E12" s="244"/>
      <c r="F12" s="244"/>
      <c r="G12" s="1118" t="s">
        <v>477</v>
      </c>
      <c r="H12" s="1119"/>
      <c r="I12" s="1119"/>
      <c r="J12" s="1120"/>
      <c r="K12" s="267">
        <v>330100</v>
      </c>
      <c r="L12" s="268">
        <v>3296</v>
      </c>
      <c r="M12" s="269">
        <v>598</v>
      </c>
      <c r="N12" s="270">
        <v>451.2</v>
      </c>
    </row>
    <row r="13" spans="1:16" ht="13.5" customHeight="1">
      <c r="A13" s="248"/>
      <c r="B13" s="244"/>
      <c r="C13" s="244"/>
      <c r="D13" s="244"/>
      <c r="E13" s="244"/>
      <c r="F13" s="244"/>
      <c r="G13" s="1118" t="s">
        <v>478</v>
      </c>
      <c r="H13" s="1119"/>
      <c r="I13" s="1119"/>
      <c r="J13" s="1120"/>
      <c r="K13" s="267">
        <v>8093</v>
      </c>
      <c r="L13" s="268">
        <v>81</v>
      </c>
      <c r="M13" s="269">
        <v>1</v>
      </c>
      <c r="N13" s="270">
        <v>8000</v>
      </c>
    </row>
    <row r="14" spans="1:16" ht="13.5" customHeight="1">
      <c r="A14" s="248"/>
      <c r="B14" s="244"/>
      <c r="C14" s="244"/>
      <c r="D14" s="244"/>
      <c r="E14" s="244"/>
      <c r="F14" s="244"/>
      <c r="G14" s="1118" t="s">
        <v>479</v>
      </c>
      <c r="H14" s="1119"/>
      <c r="I14" s="1119"/>
      <c r="J14" s="1120"/>
      <c r="K14" s="267">
        <v>158731</v>
      </c>
      <c r="L14" s="268">
        <v>1585</v>
      </c>
      <c r="M14" s="269">
        <v>2386</v>
      </c>
      <c r="N14" s="270">
        <v>-33.6</v>
      </c>
    </row>
    <row r="15" spans="1:16" ht="13.5" customHeight="1">
      <c r="A15" s="248"/>
      <c r="B15" s="244"/>
      <c r="C15" s="244"/>
      <c r="D15" s="244"/>
      <c r="E15" s="244"/>
      <c r="F15" s="244"/>
      <c r="G15" s="1118" t="s">
        <v>480</v>
      </c>
      <c r="H15" s="1119"/>
      <c r="I15" s="1119"/>
      <c r="J15" s="1120"/>
      <c r="K15" s="267">
        <v>91125</v>
      </c>
      <c r="L15" s="268">
        <v>910</v>
      </c>
      <c r="M15" s="269">
        <v>1344</v>
      </c>
      <c r="N15" s="270">
        <v>-32.299999999999997</v>
      </c>
    </row>
    <row r="16" spans="1:16">
      <c r="A16" s="248"/>
      <c r="B16" s="244"/>
      <c r="C16" s="244"/>
      <c r="D16" s="244"/>
      <c r="E16" s="244"/>
      <c r="F16" s="244"/>
      <c r="G16" s="1121" t="s">
        <v>481</v>
      </c>
      <c r="H16" s="1122"/>
      <c r="I16" s="1122"/>
      <c r="J16" s="1123"/>
      <c r="K16" s="268">
        <v>-1028292</v>
      </c>
      <c r="L16" s="268">
        <v>-10266</v>
      </c>
      <c r="M16" s="269">
        <v>-6701</v>
      </c>
      <c r="N16" s="270">
        <v>53.2</v>
      </c>
    </row>
    <row r="17" spans="1:16">
      <c r="A17" s="248"/>
      <c r="B17" s="244"/>
      <c r="C17" s="244"/>
      <c r="D17" s="244"/>
      <c r="E17" s="244"/>
      <c r="F17" s="244"/>
      <c r="G17" s="1121" t="s">
        <v>170</v>
      </c>
      <c r="H17" s="1122"/>
      <c r="I17" s="1122"/>
      <c r="J17" s="1123"/>
      <c r="K17" s="268">
        <v>7357395</v>
      </c>
      <c r="L17" s="268">
        <v>73452</v>
      </c>
      <c r="M17" s="269">
        <v>63814</v>
      </c>
      <c r="N17" s="270">
        <v>15.1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3" t="s">
        <v>486</v>
      </c>
      <c r="H21" s="1114"/>
      <c r="I21" s="1114"/>
      <c r="J21" s="1115"/>
      <c r="K21" s="280">
        <v>7.37</v>
      </c>
      <c r="L21" s="281">
        <v>6.4</v>
      </c>
      <c r="M21" s="282">
        <v>0.97</v>
      </c>
      <c r="N21" s="249"/>
      <c r="O21" s="283"/>
      <c r="P21" s="279"/>
    </row>
    <row r="22" spans="1:16" s="284" customFormat="1">
      <c r="A22" s="279"/>
      <c r="B22" s="249"/>
      <c r="C22" s="249"/>
      <c r="D22" s="249"/>
      <c r="E22" s="249"/>
      <c r="F22" s="249"/>
      <c r="G22" s="1113" t="s">
        <v>487</v>
      </c>
      <c r="H22" s="1114"/>
      <c r="I22" s="1114"/>
      <c r="J22" s="1115"/>
      <c r="K22" s="285">
        <v>98.9</v>
      </c>
      <c r="L22" s="286">
        <v>98.9</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6" t="s">
        <v>469</v>
      </c>
      <c r="L30" s="254"/>
      <c r="M30" s="255" t="s">
        <v>470</v>
      </c>
      <c r="N30" s="256"/>
    </row>
    <row r="31" spans="1:16">
      <c r="A31" s="248"/>
      <c r="B31" s="244"/>
      <c r="C31" s="244"/>
      <c r="D31" s="244"/>
      <c r="E31" s="244"/>
      <c r="F31" s="244"/>
      <c r="G31" s="257"/>
      <c r="H31" s="258"/>
      <c r="I31" s="258"/>
      <c r="J31" s="259"/>
      <c r="K31" s="1117"/>
      <c r="L31" s="260" t="s">
        <v>471</v>
      </c>
      <c r="M31" s="261" t="s">
        <v>472</v>
      </c>
      <c r="N31" s="262" t="s">
        <v>473</v>
      </c>
    </row>
    <row r="32" spans="1:16" ht="27" customHeight="1">
      <c r="A32" s="248"/>
      <c r="B32" s="244"/>
      <c r="C32" s="244"/>
      <c r="D32" s="244"/>
      <c r="E32" s="244"/>
      <c r="F32" s="244"/>
      <c r="G32" s="1129" t="s">
        <v>491</v>
      </c>
      <c r="H32" s="1130"/>
      <c r="I32" s="1130"/>
      <c r="J32" s="1131"/>
      <c r="K32" s="294">
        <v>4843541</v>
      </c>
      <c r="L32" s="294">
        <v>48355</v>
      </c>
      <c r="M32" s="295">
        <v>38473</v>
      </c>
      <c r="N32" s="296">
        <v>25.7</v>
      </c>
    </row>
    <row r="33" spans="1:16" ht="13.5" customHeight="1">
      <c r="A33" s="248"/>
      <c r="B33" s="244"/>
      <c r="C33" s="244"/>
      <c r="D33" s="244"/>
      <c r="E33" s="244"/>
      <c r="F33" s="244"/>
      <c r="G33" s="1129" t="s">
        <v>492</v>
      </c>
      <c r="H33" s="1130"/>
      <c r="I33" s="1130"/>
      <c r="J33" s="1131"/>
      <c r="K33" s="294" t="s">
        <v>493</v>
      </c>
      <c r="L33" s="294" t="s">
        <v>493</v>
      </c>
      <c r="M33" s="295" t="s">
        <v>493</v>
      </c>
      <c r="N33" s="296" t="s">
        <v>493</v>
      </c>
    </row>
    <row r="34" spans="1:16" ht="27" customHeight="1">
      <c r="A34" s="248"/>
      <c r="B34" s="244"/>
      <c r="C34" s="244"/>
      <c r="D34" s="244"/>
      <c r="E34" s="244"/>
      <c r="F34" s="244"/>
      <c r="G34" s="1129" t="s">
        <v>494</v>
      </c>
      <c r="H34" s="1130"/>
      <c r="I34" s="1130"/>
      <c r="J34" s="1131"/>
      <c r="K34" s="294" t="s">
        <v>493</v>
      </c>
      <c r="L34" s="294" t="s">
        <v>493</v>
      </c>
      <c r="M34" s="295">
        <v>31</v>
      </c>
      <c r="N34" s="296" t="s">
        <v>493</v>
      </c>
    </row>
    <row r="35" spans="1:16" ht="27" customHeight="1">
      <c r="A35" s="248"/>
      <c r="B35" s="244"/>
      <c r="C35" s="244"/>
      <c r="D35" s="244"/>
      <c r="E35" s="244"/>
      <c r="F35" s="244"/>
      <c r="G35" s="1129" t="s">
        <v>495</v>
      </c>
      <c r="H35" s="1130"/>
      <c r="I35" s="1130"/>
      <c r="J35" s="1131"/>
      <c r="K35" s="294">
        <v>1169155</v>
      </c>
      <c r="L35" s="294">
        <v>11672</v>
      </c>
      <c r="M35" s="295">
        <v>10015</v>
      </c>
      <c r="N35" s="296">
        <v>16.5</v>
      </c>
    </row>
    <row r="36" spans="1:16" ht="27" customHeight="1">
      <c r="A36" s="248"/>
      <c r="B36" s="244"/>
      <c r="C36" s="244"/>
      <c r="D36" s="244"/>
      <c r="E36" s="244"/>
      <c r="F36" s="244"/>
      <c r="G36" s="1129" t="s">
        <v>496</v>
      </c>
      <c r="H36" s="1130"/>
      <c r="I36" s="1130"/>
      <c r="J36" s="1131"/>
      <c r="K36" s="294">
        <v>190338</v>
      </c>
      <c r="L36" s="294">
        <v>1900</v>
      </c>
      <c r="M36" s="295">
        <v>1507</v>
      </c>
      <c r="N36" s="296">
        <v>26.1</v>
      </c>
    </row>
    <row r="37" spans="1:16" ht="13.5" customHeight="1">
      <c r="A37" s="248"/>
      <c r="B37" s="244"/>
      <c r="C37" s="244"/>
      <c r="D37" s="244"/>
      <c r="E37" s="244"/>
      <c r="F37" s="244"/>
      <c r="G37" s="1129" t="s">
        <v>497</v>
      </c>
      <c r="H37" s="1130"/>
      <c r="I37" s="1130"/>
      <c r="J37" s="1131"/>
      <c r="K37" s="294">
        <v>19011</v>
      </c>
      <c r="L37" s="294">
        <v>190</v>
      </c>
      <c r="M37" s="295">
        <v>1079</v>
      </c>
      <c r="N37" s="296">
        <v>-82.4</v>
      </c>
    </row>
    <row r="38" spans="1:16" ht="27" customHeight="1">
      <c r="A38" s="248"/>
      <c r="B38" s="244"/>
      <c r="C38" s="244"/>
      <c r="D38" s="244"/>
      <c r="E38" s="244"/>
      <c r="F38" s="244"/>
      <c r="G38" s="1132" t="s">
        <v>498</v>
      </c>
      <c r="H38" s="1133"/>
      <c r="I38" s="1133"/>
      <c r="J38" s="1134"/>
      <c r="K38" s="297" t="s">
        <v>493</v>
      </c>
      <c r="L38" s="297" t="s">
        <v>493</v>
      </c>
      <c r="M38" s="298">
        <v>5</v>
      </c>
      <c r="N38" s="299" t="s">
        <v>493</v>
      </c>
      <c r="O38" s="293"/>
    </row>
    <row r="39" spans="1:16">
      <c r="A39" s="248"/>
      <c r="B39" s="244"/>
      <c r="C39" s="244"/>
      <c r="D39" s="244"/>
      <c r="E39" s="244"/>
      <c r="F39" s="244"/>
      <c r="G39" s="1132" t="s">
        <v>499</v>
      </c>
      <c r="H39" s="1133"/>
      <c r="I39" s="1133"/>
      <c r="J39" s="1134"/>
      <c r="K39" s="300">
        <v>-541347</v>
      </c>
      <c r="L39" s="300">
        <v>-5404</v>
      </c>
      <c r="M39" s="301">
        <v>-7129</v>
      </c>
      <c r="N39" s="302">
        <v>-24.2</v>
      </c>
      <c r="O39" s="293"/>
    </row>
    <row r="40" spans="1:16" ht="27" customHeight="1">
      <c r="A40" s="248"/>
      <c r="B40" s="244"/>
      <c r="C40" s="244"/>
      <c r="D40" s="244"/>
      <c r="E40" s="244"/>
      <c r="F40" s="244"/>
      <c r="G40" s="1129" t="s">
        <v>500</v>
      </c>
      <c r="H40" s="1130"/>
      <c r="I40" s="1130"/>
      <c r="J40" s="1131"/>
      <c r="K40" s="300">
        <v>-5487105</v>
      </c>
      <c r="L40" s="300">
        <v>-54780</v>
      </c>
      <c r="M40" s="301">
        <v>-30363</v>
      </c>
      <c r="N40" s="302">
        <v>80.400000000000006</v>
      </c>
      <c r="O40" s="293"/>
    </row>
    <row r="41" spans="1:16">
      <c r="A41" s="248"/>
      <c r="B41" s="244"/>
      <c r="C41" s="244"/>
      <c r="D41" s="244"/>
      <c r="E41" s="244"/>
      <c r="F41" s="244"/>
      <c r="G41" s="1135" t="s">
        <v>280</v>
      </c>
      <c r="H41" s="1136"/>
      <c r="I41" s="1136"/>
      <c r="J41" s="1137"/>
      <c r="K41" s="294">
        <v>193593</v>
      </c>
      <c r="L41" s="300">
        <v>1933</v>
      </c>
      <c r="M41" s="301">
        <v>13618</v>
      </c>
      <c r="N41" s="302">
        <v>-85.8</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4" t="s">
        <v>469</v>
      </c>
      <c r="J49" s="1126" t="s">
        <v>504</v>
      </c>
      <c r="K49" s="1127"/>
      <c r="L49" s="1127"/>
      <c r="M49" s="1127"/>
      <c r="N49" s="1128"/>
    </row>
    <row r="50" spans="1:14">
      <c r="A50" s="248"/>
      <c r="B50" s="244"/>
      <c r="C50" s="244"/>
      <c r="D50" s="244"/>
      <c r="E50" s="244"/>
      <c r="F50" s="244"/>
      <c r="G50" s="312"/>
      <c r="H50" s="313"/>
      <c r="I50" s="1125"/>
      <c r="J50" s="314" t="s">
        <v>505</v>
      </c>
      <c r="K50" s="315" t="s">
        <v>506</v>
      </c>
      <c r="L50" s="316" t="s">
        <v>507</v>
      </c>
      <c r="M50" s="317" t="s">
        <v>508</v>
      </c>
      <c r="N50" s="318" t="s">
        <v>509</v>
      </c>
    </row>
    <row r="51" spans="1:14">
      <c r="A51" s="248"/>
      <c r="B51" s="244"/>
      <c r="C51" s="244"/>
      <c r="D51" s="244"/>
      <c r="E51" s="244"/>
      <c r="F51" s="244"/>
      <c r="G51" s="310" t="s">
        <v>510</v>
      </c>
      <c r="H51" s="311"/>
      <c r="I51" s="319">
        <v>8713969</v>
      </c>
      <c r="J51" s="320">
        <v>87288</v>
      </c>
      <c r="K51" s="321">
        <v>-24.6</v>
      </c>
      <c r="L51" s="322">
        <v>65749</v>
      </c>
      <c r="M51" s="323">
        <v>-12.7</v>
      </c>
      <c r="N51" s="324">
        <v>-11.9</v>
      </c>
    </row>
    <row r="52" spans="1:14">
      <c r="A52" s="248"/>
      <c r="B52" s="244"/>
      <c r="C52" s="244"/>
      <c r="D52" s="244"/>
      <c r="E52" s="244"/>
      <c r="F52" s="244"/>
      <c r="G52" s="325"/>
      <c r="H52" s="326" t="s">
        <v>511</v>
      </c>
      <c r="I52" s="327">
        <v>4655294</v>
      </c>
      <c r="J52" s="328">
        <v>46632</v>
      </c>
      <c r="K52" s="329">
        <v>-35.1</v>
      </c>
      <c r="L52" s="330">
        <v>37181</v>
      </c>
      <c r="M52" s="331">
        <v>-18.100000000000001</v>
      </c>
      <c r="N52" s="332">
        <v>-17</v>
      </c>
    </row>
    <row r="53" spans="1:14">
      <c r="A53" s="248"/>
      <c r="B53" s="244"/>
      <c r="C53" s="244"/>
      <c r="D53" s="244"/>
      <c r="E53" s="244"/>
      <c r="F53" s="244"/>
      <c r="G53" s="310" t="s">
        <v>512</v>
      </c>
      <c r="H53" s="311"/>
      <c r="I53" s="319">
        <v>6388888</v>
      </c>
      <c r="J53" s="320">
        <v>64082</v>
      </c>
      <c r="K53" s="321">
        <v>-26.6</v>
      </c>
      <c r="L53" s="322">
        <v>57316</v>
      </c>
      <c r="M53" s="323">
        <v>-12.8</v>
      </c>
      <c r="N53" s="324">
        <v>-13.8</v>
      </c>
    </row>
    <row r="54" spans="1:14">
      <c r="A54" s="248"/>
      <c r="B54" s="244"/>
      <c r="C54" s="244"/>
      <c r="D54" s="244"/>
      <c r="E54" s="244"/>
      <c r="F54" s="244"/>
      <c r="G54" s="325"/>
      <c r="H54" s="326" t="s">
        <v>511</v>
      </c>
      <c r="I54" s="327">
        <v>3304400</v>
      </c>
      <c r="J54" s="328">
        <v>33144</v>
      </c>
      <c r="K54" s="329">
        <v>-28.9</v>
      </c>
      <c r="L54" s="330">
        <v>32233</v>
      </c>
      <c r="M54" s="331">
        <v>-13.3</v>
      </c>
      <c r="N54" s="332">
        <v>-15.6</v>
      </c>
    </row>
    <row r="55" spans="1:14">
      <c r="A55" s="248"/>
      <c r="B55" s="244"/>
      <c r="C55" s="244"/>
      <c r="D55" s="244"/>
      <c r="E55" s="244"/>
      <c r="F55" s="244"/>
      <c r="G55" s="310" t="s">
        <v>513</v>
      </c>
      <c r="H55" s="311"/>
      <c r="I55" s="319">
        <v>6471804</v>
      </c>
      <c r="J55" s="320">
        <v>65122</v>
      </c>
      <c r="K55" s="321">
        <v>1.6</v>
      </c>
      <c r="L55" s="322">
        <v>41433</v>
      </c>
      <c r="M55" s="323">
        <v>-27.7</v>
      </c>
      <c r="N55" s="324">
        <v>29.3</v>
      </c>
    </row>
    <row r="56" spans="1:14">
      <c r="A56" s="248"/>
      <c r="B56" s="244"/>
      <c r="C56" s="244"/>
      <c r="D56" s="244"/>
      <c r="E56" s="244"/>
      <c r="F56" s="244"/>
      <c r="G56" s="325"/>
      <c r="H56" s="326" t="s">
        <v>511</v>
      </c>
      <c r="I56" s="327">
        <v>3579957</v>
      </c>
      <c r="J56" s="328">
        <v>36023</v>
      </c>
      <c r="K56" s="329">
        <v>8.6999999999999993</v>
      </c>
      <c r="L56" s="330">
        <v>22351</v>
      </c>
      <c r="M56" s="331">
        <v>-30.7</v>
      </c>
      <c r="N56" s="332">
        <v>39.4</v>
      </c>
    </row>
    <row r="57" spans="1:14">
      <c r="A57" s="248"/>
      <c r="B57" s="244"/>
      <c r="C57" s="244"/>
      <c r="D57" s="244"/>
      <c r="E57" s="244"/>
      <c r="F57" s="244"/>
      <c r="G57" s="310" t="s">
        <v>514</v>
      </c>
      <c r="H57" s="311"/>
      <c r="I57" s="319">
        <v>10079564</v>
      </c>
      <c r="J57" s="320">
        <v>100594</v>
      </c>
      <c r="K57" s="321">
        <v>54.5</v>
      </c>
      <c r="L57" s="322">
        <v>43493</v>
      </c>
      <c r="M57" s="323">
        <v>5</v>
      </c>
      <c r="N57" s="324">
        <v>49.5</v>
      </c>
    </row>
    <row r="58" spans="1:14">
      <c r="A58" s="248"/>
      <c r="B58" s="244"/>
      <c r="C58" s="244"/>
      <c r="D58" s="244"/>
      <c r="E58" s="244"/>
      <c r="F58" s="244"/>
      <c r="G58" s="325"/>
      <c r="H58" s="326" t="s">
        <v>511</v>
      </c>
      <c r="I58" s="327">
        <v>6452776</v>
      </c>
      <c r="J58" s="328">
        <v>64399</v>
      </c>
      <c r="K58" s="329">
        <v>78.8</v>
      </c>
      <c r="L58" s="330">
        <v>23254</v>
      </c>
      <c r="M58" s="331">
        <v>4</v>
      </c>
      <c r="N58" s="332">
        <v>74.8</v>
      </c>
    </row>
    <row r="59" spans="1:14">
      <c r="A59" s="248"/>
      <c r="B59" s="244"/>
      <c r="C59" s="244"/>
      <c r="D59" s="244"/>
      <c r="E59" s="244"/>
      <c r="F59" s="244"/>
      <c r="G59" s="310" t="s">
        <v>515</v>
      </c>
      <c r="H59" s="311"/>
      <c r="I59" s="319">
        <v>9183646</v>
      </c>
      <c r="J59" s="320">
        <v>91684</v>
      </c>
      <c r="K59" s="321">
        <v>-8.9</v>
      </c>
      <c r="L59" s="322">
        <v>50840</v>
      </c>
      <c r="M59" s="323">
        <v>16.899999999999999</v>
      </c>
      <c r="N59" s="324">
        <v>-25.8</v>
      </c>
    </row>
    <row r="60" spans="1:14">
      <c r="A60" s="248"/>
      <c r="B60" s="244"/>
      <c r="C60" s="244"/>
      <c r="D60" s="244"/>
      <c r="E60" s="244"/>
      <c r="F60" s="244"/>
      <c r="G60" s="325"/>
      <c r="H60" s="326" t="s">
        <v>511</v>
      </c>
      <c r="I60" s="333">
        <v>4877212</v>
      </c>
      <c r="J60" s="328">
        <v>48691</v>
      </c>
      <c r="K60" s="329">
        <v>-24.4</v>
      </c>
      <c r="L60" s="330">
        <v>25367</v>
      </c>
      <c r="M60" s="331">
        <v>9.1</v>
      </c>
      <c r="N60" s="332">
        <v>-33.5</v>
      </c>
    </row>
    <row r="61" spans="1:14">
      <c r="A61" s="248"/>
      <c r="B61" s="244"/>
      <c r="C61" s="244"/>
      <c r="D61" s="244"/>
      <c r="E61" s="244"/>
      <c r="F61" s="244"/>
      <c r="G61" s="310" t="s">
        <v>516</v>
      </c>
      <c r="H61" s="334"/>
      <c r="I61" s="335">
        <v>8167574</v>
      </c>
      <c r="J61" s="336">
        <v>81754</v>
      </c>
      <c r="K61" s="337">
        <v>-0.8</v>
      </c>
      <c r="L61" s="338">
        <v>51766</v>
      </c>
      <c r="M61" s="339">
        <v>-6.3</v>
      </c>
      <c r="N61" s="324">
        <v>5.5</v>
      </c>
    </row>
    <row r="62" spans="1:14">
      <c r="A62" s="248"/>
      <c r="B62" s="244"/>
      <c r="C62" s="244"/>
      <c r="D62" s="244"/>
      <c r="E62" s="244"/>
      <c r="F62" s="244"/>
      <c r="G62" s="325"/>
      <c r="H62" s="326" t="s">
        <v>511</v>
      </c>
      <c r="I62" s="327">
        <v>4573928</v>
      </c>
      <c r="J62" s="328">
        <v>45778</v>
      </c>
      <c r="K62" s="329">
        <v>-0.2</v>
      </c>
      <c r="L62" s="330">
        <v>28077</v>
      </c>
      <c r="M62" s="331">
        <v>-9.8000000000000007</v>
      </c>
      <c r="N62" s="332">
        <v>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28" zoomScaleSheetLayoutView="100" workbookViewId="0">
      <selection activeCell="M44" sqref="M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8" t="s">
        <v>3</v>
      </c>
      <c r="D47" s="1138"/>
      <c r="E47" s="1139"/>
      <c r="F47" s="11">
        <v>14.65</v>
      </c>
      <c r="G47" s="12">
        <v>15.82</v>
      </c>
      <c r="H47" s="12">
        <v>17.59</v>
      </c>
      <c r="I47" s="12">
        <v>22.17</v>
      </c>
      <c r="J47" s="13">
        <v>26.77</v>
      </c>
    </row>
    <row r="48" spans="2:10" ht="57.75" customHeight="1">
      <c r="B48" s="14"/>
      <c r="C48" s="1140" t="s">
        <v>4</v>
      </c>
      <c r="D48" s="1140"/>
      <c r="E48" s="1141"/>
      <c r="F48" s="15">
        <v>3.46</v>
      </c>
      <c r="G48" s="16">
        <v>4.18</v>
      </c>
      <c r="H48" s="16">
        <v>3.53</v>
      </c>
      <c r="I48" s="16">
        <v>3.67</v>
      </c>
      <c r="J48" s="17">
        <v>3.72</v>
      </c>
    </row>
    <row r="49" spans="2:10" ht="57.75" customHeight="1" thickBot="1">
      <c r="B49" s="18"/>
      <c r="C49" s="1142" t="s">
        <v>5</v>
      </c>
      <c r="D49" s="1142"/>
      <c r="E49" s="1143"/>
      <c r="F49" s="19">
        <v>5.43</v>
      </c>
      <c r="G49" s="20">
        <v>6.2</v>
      </c>
      <c r="H49" s="20">
        <v>5.08</v>
      </c>
      <c r="I49" s="20">
        <v>8.74</v>
      </c>
      <c r="J49" s="21">
        <v>8.34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6" zoomScaleSheetLayoutView="100" workbookViewId="0">
      <selection activeCell="K32" sqref="K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0" t="s">
        <v>523</v>
      </c>
      <c r="D34" s="1150"/>
      <c r="E34" s="1151"/>
      <c r="F34" s="32" t="s">
        <v>493</v>
      </c>
      <c r="G34" s="33" t="s">
        <v>493</v>
      </c>
      <c r="H34" s="33" t="s">
        <v>493</v>
      </c>
      <c r="I34" s="33">
        <v>18.14</v>
      </c>
      <c r="J34" s="34">
        <v>18.97</v>
      </c>
      <c r="K34" s="22"/>
      <c r="L34" s="22"/>
      <c r="M34" s="22"/>
      <c r="N34" s="22"/>
      <c r="O34" s="22"/>
      <c r="P34" s="22"/>
    </row>
    <row r="35" spans="1:16" ht="39" customHeight="1">
      <c r="A35" s="22"/>
      <c r="B35" s="35"/>
      <c r="C35" s="1144" t="s">
        <v>524</v>
      </c>
      <c r="D35" s="1145"/>
      <c r="E35" s="1146"/>
      <c r="F35" s="36">
        <v>4.0199999999999996</v>
      </c>
      <c r="G35" s="37">
        <v>4.9800000000000004</v>
      </c>
      <c r="H35" s="37">
        <v>5.97</v>
      </c>
      <c r="I35" s="37">
        <v>6.47</v>
      </c>
      <c r="J35" s="38">
        <v>6.24</v>
      </c>
      <c r="K35" s="22"/>
      <c r="L35" s="22"/>
      <c r="M35" s="22"/>
      <c r="N35" s="22"/>
      <c r="O35" s="22"/>
      <c r="P35" s="22"/>
    </row>
    <row r="36" spans="1:16" ht="39" customHeight="1">
      <c r="A36" s="22"/>
      <c r="B36" s="35"/>
      <c r="C36" s="1144" t="s">
        <v>525</v>
      </c>
      <c r="D36" s="1145"/>
      <c r="E36" s="1146"/>
      <c r="F36" s="36">
        <v>3.44</v>
      </c>
      <c r="G36" s="37">
        <v>4.1500000000000004</v>
      </c>
      <c r="H36" s="37">
        <v>3.56</v>
      </c>
      <c r="I36" s="37">
        <v>3.66</v>
      </c>
      <c r="J36" s="38">
        <v>3.72</v>
      </c>
      <c r="K36" s="22"/>
      <c r="L36" s="22"/>
      <c r="M36" s="22"/>
      <c r="N36" s="22"/>
      <c r="O36" s="22"/>
      <c r="P36" s="22"/>
    </row>
    <row r="37" spans="1:16" ht="39" customHeight="1">
      <c r="A37" s="22"/>
      <c r="B37" s="35"/>
      <c r="C37" s="1144" t="s">
        <v>526</v>
      </c>
      <c r="D37" s="1145"/>
      <c r="E37" s="1146"/>
      <c r="F37" s="36">
        <v>1.1499999999999999</v>
      </c>
      <c r="G37" s="37">
        <v>0.74</v>
      </c>
      <c r="H37" s="37">
        <v>0.6</v>
      </c>
      <c r="I37" s="37">
        <v>0.38</v>
      </c>
      <c r="J37" s="38">
        <v>0.28999999999999998</v>
      </c>
      <c r="K37" s="22"/>
      <c r="L37" s="22"/>
      <c r="M37" s="22"/>
      <c r="N37" s="22"/>
      <c r="O37" s="22"/>
      <c r="P37" s="22"/>
    </row>
    <row r="38" spans="1:16" ht="39" customHeight="1">
      <c r="A38" s="22"/>
      <c r="B38" s="35"/>
      <c r="C38" s="1144" t="s">
        <v>527</v>
      </c>
      <c r="D38" s="1145"/>
      <c r="E38" s="1146"/>
      <c r="F38" s="36">
        <v>0.02</v>
      </c>
      <c r="G38" s="37">
        <v>0.02</v>
      </c>
      <c r="H38" s="37">
        <v>0.03</v>
      </c>
      <c r="I38" s="37">
        <v>0.02</v>
      </c>
      <c r="J38" s="38">
        <v>0.06</v>
      </c>
      <c r="K38" s="22"/>
      <c r="L38" s="22"/>
      <c r="M38" s="22"/>
      <c r="N38" s="22"/>
      <c r="O38" s="22"/>
      <c r="P38" s="22"/>
    </row>
    <row r="39" spans="1:16" ht="39" customHeight="1">
      <c r="A39" s="22"/>
      <c r="B39" s="35"/>
      <c r="C39" s="1144" t="s">
        <v>528</v>
      </c>
      <c r="D39" s="1145"/>
      <c r="E39" s="1146"/>
      <c r="F39" s="36">
        <v>0.03</v>
      </c>
      <c r="G39" s="37">
        <v>0.01</v>
      </c>
      <c r="H39" s="37">
        <v>0.02</v>
      </c>
      <c r="I39" s="37">
        <v>0.03</v>
      </c>
      <c r="J39" s="38">
        <v>0.03</v>
      </c>
      <c r="K39" s="22"/>
      <c r="L39" s="22"/>
      <c r="M39" s="22"/>
      <c r="N39" s="22"/>
      <c r="O39" s="22"/>
      <c r="P39" s="22"/>
    </row>
    <row r="40" spans="1:16" ht="39" customHeight="1">
      <c r="A40" s="22"/>
      <c r="B40" s="35"/>
      <c r="C40" s="1144" t="s">
        <v>529</v>
      </c>
      <c r="D40" s="1145"/>
      <c r="E40" s="1146"/>
      <c r="F40" s="36">
        <v>0.01</v>
      </c>
      <c r="G40" s="37">
        <v>0.01</v>
      </c>
      <c r="H40" s="37">
        <v>0.02</v>
      </c>
      <c r="I40" s="37">
        <v>0.02</v>
      </c>
      <c r="J40" s="38">
        <v>0.01</v>
      </c>
      <c r="K40" s="22"/>
      <c r="L40" s="22"/>
      <c r="M40" s="22"/>
      <c r="N40" s="22"/>
      <c r="O40" s="22"/>
      <c r="P40" s="22"/>
    </row>
    <row r="41" spans="1:16" ht="39" customHeight="1">
      <c r="A41" s="22"/>
      <c r="B41" s="35"/>
      <c r="C41" s="1144" t="s">
        <v>530</v>
      </c>
      <c r="D41" s="1145"/>
      <c r="E41" s="1146"/>
      <c r="F41" s="36">
        <v>0.03</v>
      </c>
      <c r="G41" s="37">
        <v>0.01</v>
      </c>
      <c r="H41" s="37">
        <v>0.01</v>
      </c>
      <c r="I41" s="37">
        <v>0.01</v>
      </c>
      <c r="J41" s="38">
        <v>0.01</v>
      </c>
      <c r="K41" s="22"/>
      <c r="L41" s="22"/>
      <c r="M41" s="22"/>
      <c r="N41" s="22"/>
      <c r="O41" s="22"/>
      <c r="P41" s="22"/>
    </row>
    <row r="42" spans="1:16" ht="39" customHeight="1">
      <c r="A42" s="22"/>
      <c r="B42" s="39"/>
      <c r="C42" s="1144" t="s">
        <v>531</v>
      </c>
      <c r="D42" s="1145"/>
      <c r="E42" s="1146"/>
      <c r="F42" s="36" t="s">
        <v>493</v>
      </c>
      <c r="G42" s="37" t="s">
        <v>493</v>
      </c>
      <c r="H42" s="37" t="s">
        <v>532</v>
      </c>
      <c r="I42" s="37" t="s">
        <v>493</v>
      </c>
      <c r="J42" s="38" t="s">
        <v>493</v>
      </c>
      <c r="K42" s="22"/>
      <c r="L42" s="22"/>
      <c r="M42" s="22"/>
      <c r="N42" s="22"/>
      <c r="O42" s="22"/>
      <c r="P42" s="22"/>
    </row>
    <row r="43" spans="1:16" ht="39" customHeight="1" thickBot="1">
      <c r="A43" s="22"/>
      <c r="B43" s="40"/>
      <c r="C43" s="1147" t="s">
        <v>533</v>
      </c>
      <c r="D43" s="1148"/>
      <c r="E43" s="1149"/>
      <c r="F43" s="41">
        <v>15.63</v>
      </c>
      <c r="G43" s="42">
        <v>16.48</v>
      </c>
      <c r="H43" s="42">
        <v>17.53</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8"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0" t="s">
        <v>11</v>
      </c>
      <c r="C45" s="1161"/>
      <c r="D45" s="58"/>
      <c r="E45" s="1166" t="s">
        <v>12</v>
      </c>
      <c r="F45" s="1166"/>
      <c r="G45" s="1166"/>
      <c r="H45" s="1166"/>
      <c r="I45" s="1166"/>
      <c r="J45" s="1167"/>
      <c r="K45" s="59">
        <v>4342</v>
      </c>
      <c r="L45" s="60">
        <v>4374</v>
      </c>
      <c r="M45" s="60">
        <v>4060</v>
      </c>
      <c r="N45" s="60">
        <v>4890</v>
      </c>
      <c r="O45" s="61">
        <v>4844</v>
      </c>
      <c r="P45" s="48"/>
      <c r="Q45" s="48"/>
      <c r="R45" s="48"/>
      <c r="S45" s="48"/>
      <c r="T45" s="48"/>
      <c r="U45" s="48"/>
    </row>
    <row r="46" spans="1:21" ht="30.75" customHeight="1">
      <c r="A46" s="48"/>
      <c r="B46" s="1162"/>
      <c r="C46" s="1163"/>
      <c r="D46" s="62"/>
      <c r="E46" s="1154" t="s">
        <v>13</v>
      </c>
      <c r="F46" s="1154"/>
      <c r="G46" s="1154"/>
      <c r="H46" s="1154"/>
      <c r="I46" s="1154"/>
      <c r="J46" s="1155"/>
      <c r="K46" s="63" t="s">
        <v>493</v>
      </c>
      <c r="L46" s="64" t="s">
        <v>493</v>
      </c>
      <c r="M46" s="64" t="s">
        <v>493</v>
      </c>
      <c r="N46" s="64" t="s">
        <v>493</v>
      </c>
      <c r="O46" s="65" t="s">
        <v>493</v>
      </c>
      <c r="P46" s="48"/>
      <c r="Q46" s="48"/>
      <c r="R46" s="48"/>
      <c r="S46" s="48"/>
      <c r="T46" s="48"/>
      <c r="U46" s="48"/>
    </row>
    <row r="47" spans="1:21" ht="30.75" customHeight="1">
      <c r="A47" s="48"/>
      <c r="B47" s="1162"/>
      <c r="C47" s="1163"/>
      <c r="D47" s="62"/>
      <c r="E47" s="1154" t="s">
        <v>14</v>
      </c>
      <c r="F47" s="1154"/>
      <c r="G47" s="1154"/>
      <c r="H47" s="1154"/>
      <c r="I47" s="1154"/>
      <c r="J47" s="1155"/>
      <c r="K47" s="63" t="s">
        <v>493</v>
      </c>
      <c r="L47" s="64" t="s">
        <v>493</v>
      </c>
      <c r="M47" s="64" t="s">
        <v>493</v>
      </c>
      <c r="N47" s="64" t="s">
        <v>493</v>
      </c>
      <c r="O47" s="65" t="s">
        <v>493</v>
      </c>
      <c r="P47" s="48"/>
      <c r="Q47" s="48"/>
      <c r="R47" s="48"/>
      <c r="S47" s="48"/>
      <c r="T47" s="48"/>
      <c r="U47" s="48"/>
    </row>
    <row r="48" spans="1:21" ht="30.75" customHeight="1">
      <c r="A48" s="48"/>
      <c r="B48" s="1162"/>
      <c r="C48" s="1163"/>
      <c r="D48" s="62"/>
      <c r="E48" s="1154" t="s">
        <v>15</v>
      </c>
      <c r="F48" s="1154"/>
      <c r="G48" s="1154"/>
      <c r="H48" s="1154"/>
      <c r="I48" s="1154"/>
      <c r="J48" s="1155"/>
      <c r="K48" s="63">
        <v>1294</v>
      </c>
      <c r="L48" s="64">
        <v>1151</v>
      </c>
      <c r="M48" s="64">
        <v>1141</v>
      </c>
      <c r="N48" s="64">
        <v>1158</v>
      </c>
      <c r="O48" s="65">
        <v>1169</v>
      </c>
      <c r="P48" s="48"/>
      <c r="Q48" s="48"/>
      <c r="R48" s="48"/>
      <c r="S48" s="48"/>
      <c r="T48" s="48"/>
      <c r="U48" s="48"/>
    </row>
    <row r="49" spans="1:21" ht="30.75" customHeight="1">
      <c r="A49" s="48"/>
      <c r="B49" s="1162"/>
      <c r="C49" s="1163"/>
      <c r="D49" s="62"/>
      <c r="E49" s="1154" t="s">
        <v>16</v>
      </c>
      <c r="F49" s="1154"/>
      <c r="G49" s="1154"/>
      <c r="H49" s="1154"/>
      <c r="I49" s="1154"/>
      <c r="J49" s="1155"/>
      <c r="K49" s="63">
        <v>554</v>
      </c>
      <c r="L49" s="64">
        <v>470</v>
      </c>
      <c r="M49" s="64">
        <v>262</v>
      </c>
      <c r="N49" s="64">
        <v>194</v>
      </c>
      <c r="O49" s="65">
        <v>190</v>
      </c>
      <c r="P49" s="48"/>
      <c r="Q49" s="48"/>
      <c r="R49" s="48"/>
      <c r="S49" s="48"/>
      <c r="T49" s="48"/>
      <c r="U49" s="48"/>
    </row>
    <row r="50" spans="1:21" ht="30.75" customHeight="1">
      <c r="A50" s="48"/>
      <c r="B50" s="1162"/>
      <c r="C50" s="1163"/>
      <c r="D50" s="62"/>
      <c r="E50" s="1154" t="s">
        <v>17</v>
      </c>
      <c r="F50" s="1154"/>
      <c r="G50" s="1154"/>
      <c r="H50" s="1154"/>
      <c r="I50" s="1154"/>
      <c r="J50" s="1155"/>
      <c r="K50" s="63">
        <v>62</v>
      </c>
      <c r="L50" s="64">
        <v>84</v>
      </c>
      <c r="M50" s="64">
        <v>28</v>
      </c>
      <c r="N50" s="64">
        <v>27</v>
      </c>
      <c r="O50" s="65">
        <v>19</v>
      </c>
      <c r="P50" s="48"/>
      <c r="Q50" s="48"/>
      <c r="R50" s="48"/>
      <c r="S50" s="48"/>
      <c r="T50" s="48"/>
      <c r="U50" s="48"/>
    </row>
    <row r="51" spans="1:21" ht="30.75" customHeight="1">
      <c r="A51" s="48"/>
      <c r="B51" s="1164"/>
      <c r="C51" s="1165"/>
      <c r="D51" s="66"/>
      <c r="E51" s="1154" t="s">
        <v>18</v>
      </c>
      <c r="F51" s="1154"/>
      <c r="G51" s="1154"/>
      <c r="H51" s="1154"/>
      <c r="I51" s="1154"/>
      <c r="J51" s="1155"/>
      <c r="K51" s="63" t="s">
        <v>493</v>
      </c>
      <c r="L51" s="64" t="s">
        <v>493</v>
      </c>
      <c r="M51" s="64" t="s">
        <v>493</v>
      </c>
      <c r="N51" s="64" t="s">
        <v>493</v>
      </c>
      <c r="O51" s="65" t="s">
        <v>493</v>
      </c>
      <c r="P51" s="48"/>
      <c r="Q51" s="48"/>
      <c r="R51" s="48"/>
      <c r="S51" s="48"/>
      <c r="T51" s="48"/>
      <c r="U51" s="48"/>
    </row>
    <row r="52" spans="1:21" ht="30.75" customHeight="1">
      <c r="A52" s="48"/>
      <c r="B52" s="1152" t="s">
        <v>19</v>
      </c>
      <c r="C52" s="1153"/>
      <c r="D52" s="66"/>
      <c r="E52" s="1154" t="s">
        <v>20</v>
      </c>
      <c r="F52" s="1154"/>
      <c r="G52" s="1154"/>
      <c r="H52" s="1154"/>
      <c r="I52" s="1154"/>
      <c r="J52" s="1155"/>
      <c r="K52" s="63">
        <v>5019</v>
      </c>
      <c r="L52" s="64">
        <v>4867</v>
      </c>
      <c r="M52" s="64">
        <v>5135</v>
      </c>
      <c r="N52" s="64">
        <v>5825</v>
      </c>
      <c r="O52" s="65">
        <v>6029</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1233</v>
      </c>
      <c r="L53" s="69">
        <v>1212</v>
      </c>
      <c r="M53" s="69">
        <v>356</v>
      </c>
      <c r="N53" s="69">
        <v>444</v>
      </c>
      <c r="O53" s="70">
        <v>193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2015-04-21T01:07:46Z</cp:lastPrinted>
  <dcterms:created xsi:type="dcterms:W3CDTF">2015-02-17T06:48:51Z</dcterms:created>
  <dcterms:modified xsi:type="dcterms:W3CDTF">2015-04-23T08:45:47Z</dcterms:modified>
  <cp:category/>
</cp:coreProperties>
</file>