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90" yWindow="120" windowWidth="1780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33" i="11" l="1"/>
  <c r="AA71" i="11" l="1"/>
  <c r="AA70" i="11"/>
  <c r="AA69" i="11"/>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AM37" i="9"/>
  <c r="U37" i="9"/>
  <c r="C37"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W34" i="9" l="1"/>
  <c r="BW35" i="9" s="1"/>
  <c r="BW36" i="9" s="1"/>
  <c r="BW37" i="9" s="1"/>
  <c r="BW38" i="9" s="1"/>
  <c r="BW39" i="9" s="1"/>
  <c r="BW40" i="9" s="1"/>
  <c r="BW41" i="9" s="1"/>
  <c r="BW42" i="9" s="1"/>
  <c r="BW43" i="9" s="1"/>
  <c r="AM35" i="9"/>
  <c r="BE34" i="9"/>
  <c r="BE35" i="9" s="1"/>
  <c r="BE36" i="9" s="1"/>
  <c r="BE37" i="9" s="1"/>
  <c r="CO34" i="9" l="1"/>
  <c r="CO35" i="9" s="1"/>
  <c r="CO36" i="9" s="1"/>
  <c r="CO37" i="9" s="1"/>
  <c r="CO38" i="9" s="1"/>
  <c r="CO39" i="9" s="1"/>
</calcChain>
</file>

<file path=xl/sharedStrings.xml><?xml version="1.0" encoding="utf-8"?>
<sst xmlns="http://schemas.openxmlformats.org/spreadsheetml/2006/main" count="1021" uniqueCount="558">
  <si>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</si>
  <si>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</si>
  <si>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</si>
  <si>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</si>
  <si>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</si>
  <si>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</si>
  <si>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</si>
  <si>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</si>
  <si>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</si>
  <si>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</si>
  <si>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</si>
  <si>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</si>
  <si>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</si>
  <si>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</si>
  <si>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</si>
  <si>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</si>
  <si>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</si>
  <si>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</si>
  <si>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</si>
  <si>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</si>
  <si>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</si>
  <si>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</si>
  <si>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</si>
  <si>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</si>
  <si>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</si>
  <si>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</si>
  <si>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</si>
  <si>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</si>
  <si>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</si>
  <si>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</si>
  <si>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</si>
  <si>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</si>
  <si>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</si>
  <si>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</si>
  <si>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</si>
  <si>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</si>
  <si>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</si>
  <si>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</si>
  <si>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</si>
  <si>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</si>
  <si>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</si>
  <si>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</si>
  <si>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</si>
  <si>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</si>
  <si>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</si>
  <si>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</si>
  <si>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</si>
  <si>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</si>
  <si>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</si>
  <si>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</si>
  <si>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</si>
  <si>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</si>
  <si>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</si>
  <si>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</si>
  <si>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</si>
  <si>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</si>
  <si>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</si>
  <si>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</si>
  <si>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</si>
  <si>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</si>
  <si>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</si>
  <si>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</si>
  <si>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</si>
  <si>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</si>
  <si>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</si>
  <si>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</si>
  <si>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</si>
  <si>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</si>
  <si>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</si>
  <si>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</si>
  <si>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</si>
  <si>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</si>
  <si>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</si>
  <si>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</si>
  <si>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</si>
  <si>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</si>
  <si>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</si>
  <si>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</si>
  <si>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</si>
  <si>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</si>
  <si>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</si>
  <si>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</si>
  <si>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安曇野市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</si>
  <si>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</si>
  <si>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</si>
  <si>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</si>
  <si>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</si>
  <si>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</si>
  <si>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</si>
  <si>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</si>
  <si>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</si>
  <si>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</si>
  <si>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</si>
  <si>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</si>
  <si>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</si>
  <si>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</si>
  <si>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</si>
  <si>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</si>
  <si>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</si>
  <si>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</si>
  <si>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</si>
  <si>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</si>
  <si>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</si>
  <si>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</si>
  <si>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</si>
  <si>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</si>
  <si>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</si>
  <si>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</si>
  <si>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</si>
  <si>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</si>
  <si>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</si>
  <si>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</si>
  <si>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</si>
  <si>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</si>
  <si>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</si>
  <si>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</si>
  <si>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</si>
  <si>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</si>
  <si>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</si>
  <si>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</si>
  <si>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</si>
  <si>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</si>
  <si>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</si>
  <si>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</si>
  <si>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</si>
  <si>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</si>
  <si>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</si>
  <si>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</si>
  <si>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</si>
  <si>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</si>
  <si>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</si>
  <si>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</si>
  <si>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</si>
  <si>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</si>
  <si>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</si>
  <si>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</si>
  <si>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</si>
  <si>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</si>
  <si>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</si>
  <si>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</si>
  <si>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</si>
  <si>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</si>
  <si>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</si>
  <si>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</si>
  <si>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</si>
  <si>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</si>
  <si>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</si>
  <si>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</si>
  <si>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</si>
  <si>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</si>
  <si>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</si>
  <si>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</si>
  <si>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</si>
  <si>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</si>
  <si>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</si>
  <si>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</si>
  <si>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</si>
  <si>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</si>
  <si>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</si>
  <si>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</si>
  <si>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</si>
  <si>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</si>
  <si>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</si>
  <si>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</si>
  <si>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</si>
  <si>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</si>
  <si>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</si>
  <si>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</si>
  <si>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</si>
  <si>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</si>
  <si>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</si>
  <si>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</si>
  <si>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</si>
  <si>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</si>
  <si>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</si>
  <si>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</si>
  <si>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</si>
  <si>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</si>
  <si>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</si>
  <si>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</si>
  <si>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</si>
  <si>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</si>
  <si>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</si>
  <si>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</si>
  <si>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</si>
  <si>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</si>
  <si>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</si>
  <si>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</si>
  <si>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</si>
  <si>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</si>
  <si>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</si>
  <si>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</si>
  <si>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</si>
  <si>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</si>
  <si>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</si>
  <si>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</si>
  <si>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長野県安曇野市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</si>
  <si>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</si>
  <si>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</si>
  <si>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</si>
  <si>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</si>
  <si>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</si>
  <si>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</si>
  <si>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</si>
  <si>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</si>
  <si>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</si>
  <si>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</si>
  <si>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</si>
  <si>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</si>
  <si>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</si>
  <si>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</si>
  <si>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</si>
  <si>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</si>
  <si>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</si>
  <si>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</si>
  <si>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</si>
  <si>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</si>
  <si>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</si>
  <si>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</si>
  <si>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</si>
  <si>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</si>
  <si>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</si>
  <si>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</si>
  <si>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</si>
  <si>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</si>
  <si>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</si>
  <si>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</si>
  <si>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</si>
  <si>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</si>
  <si>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</si>
  <si>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</si>
  <si>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</si>
  <si>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</si>
  <si>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</si>
  <si>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</si>
  <si>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</si>
  <si>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</si>
  <si>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</si>
  <si>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</si>
  <si>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</si>
  <si>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</si>
  <si>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</si>
  <si>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</si>
  <si>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</si>
  <si>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</si>
  <si>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</si>
  <si>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</si>
  <si>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</si>
  <si>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</si>
  <si>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</si>
  <si>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</si>
  <si>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</si>
  <si>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</si>
  <si>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</si>
  <si>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</si>
  <si>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</si>
  <si>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</si>
  <si>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</si>
  <si>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</si>
  <si>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</si>
  <si>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</si>
  <si>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</si>
  <si>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</si>
  <si>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</si>
  <si>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</si>
  <si>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</si>
  <si>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</si>
  <si>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</si>
  <si>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</si>
  <si>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</si>
  <si>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</si>
  <si>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</si>
  <si>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</si>
  <si>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</si>
  <si>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</si>
  <si>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</si>
  <si>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</si>
  <si>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</si>
  <si>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</si>
  <si>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</si>
  <si>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</si>
  <si>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</si>
  <si>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</si>
  <si>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</si>
  <si>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</si>
  <si>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</si>
  <si>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</si>
  <si>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</si>
  <si>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</si>
  <si>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</si>
  <si>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</si>
  <si>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</si>
  <si>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</si>
  <si>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</si>
  <si>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</si>
  <si>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</si>
  <si>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</si>
  <si>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</si>
  <si>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</si>
  <si>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</si>
  <si>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</si>
  <si>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</si>
  <si>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</si>
  <si>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</si>
  <si>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</si>
  <si>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</si>
  <si>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</si>
  <si>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</si>
  <si>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</si>
  <si>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</si>
  <si>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</si>
  <si>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</si>
  <si>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</si>
  <si>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</si>
  <si>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</si>
  <si>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</si>
  <si>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</si>
  <si>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</si>
  <si>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</si>
  <si>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</si>
  <si>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</si>
  <si>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</si>
  <si>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</si>
  <si>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</si>
  <si>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</si>
  <si>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</si>
  <si>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</si>
  <si>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</si>
  <si>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</si>
  <si>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</si>
  <si>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</si>
  <si>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</si>
  <si>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</si>
  <si>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</si>
  <si>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</si>
  <si>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</si>
  <si>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</si>
  <si>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</si>
  <si>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</si>
  <si>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</si>
  <si>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</si>
  <si>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</si>
  <si>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</si>
  <si>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</si>
  <si>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</si>
  <si>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長野県安曇野市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</si>
  <si>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</si>
  <si>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</si>
  <si>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</si>
  <si>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</si>
  <si>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</si>
  <si>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</si>
  <si>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</si>
  <si>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</si>
  <si>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</si>
  <si>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</si>
  <si>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</si>
  <si>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</si>
  <si>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</si>
  <si>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</si>
  <si>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</si>
  <si>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</si>
  <si>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</si>
  <si>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</si>
  <si>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</si>
  <si>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</si>
  <si>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</si>
  <si>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</si>
  <si>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</si>
  <si>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</si>
  <si>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</si>
  <si>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</si>
  <si>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</si>
  <si>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</si>
  <si>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</si>
  <si>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</si>
  <si>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</si>
  <si>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</si>
  <si>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</si>
  <si>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</si>
  <si>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</si>
  <si>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</si>
  <si>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</si>
  <si>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</si>
  <si>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</si>
  <si>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市営宿舎事業会計</t>
    <phoneticPr fontId="5"/>
  </si>
  <si>
    <t>下水道事業特別会計</t>
    <phoneticPr fontId="5"/>
  </si>
  <si>
    <t>法非適用企業</t>
    <phoneticPr fontId="5"/>
  </si>
  <si>
    <t>農業集落排水事業特別会計</t>
    <phoneticPr fontId="5"/>
  </si>
  <si>
    <t>市営保養施設特別会計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</si>
  <si>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</si>
  <si>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</si>
  <si>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</si>
  <si>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</si>
  <si>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</si>
  <si>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</si>
  <si>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</si>
  <si>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</si>
  <si>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</si>
  <si>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</si>
  <si>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</si>
  <si>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</si>
  <si>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</si>
  <si>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</si>
  <si>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</si>
  <si>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</si>
  <si>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</si>
  <si>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</si>
  <si>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</si>
  <si>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</si>
  <si>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</si>
  <si>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</si>
  <si>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</si>
  <si>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</si>
  <si>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</si>
  <si>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</si>
  <si>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</si>
  <si>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</si>
  <si>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</si>
  <si>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</si>
  <si>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</si>
  <si>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</si>
  <si>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</si>
  <si>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</si>
  <si>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</si>
  <si>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</si>
  <si>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</si>
  <si>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</si>
  <si>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</si>
  <si>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</si>
  <si>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</si>
  <si>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</si>
  <si>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</si>
  <si>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</si>
  <si>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</si>
  <si>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</si>
  <si>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</si>
  <si>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</si>
  <si>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</si>
  <si>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</si>
  <si>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</si>
  <si>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</si>
  <si>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</si>
  <si>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</si>
  <si>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</si>
  <si>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</si>
  <si>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</si>
  <si>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</si>
  <si>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</si>
  <si>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</si>
  <si>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</si>
  <si>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</si>
  <si>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</si>
  <si>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</si>
  <si>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</si>
  <si>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</si>
  <si>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</si>
  <si>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</si>
  <si>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</si>
  <si>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</si>
  <si>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</si>
  <si>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</si>
  <si>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</si>
  <si>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</si>
  <si>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</si>
  <si>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</si>
  <si>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</si>
  <si>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</si>
  <si>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</si>
  <si>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</si>
  <si>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</si>
  <si>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</si>
  <si>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</si>
  <si>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</si>
  <si>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</si>
  <si>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</si>
  <si>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</si>
  <si>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</si>
  <si>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</si>
  <si>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</si>
  <si>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</si>
  <si>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</si>
  <si>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</si>
  <si>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</si>
  <si>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</si>
  <si>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</si>
  <si>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</si>
  <si>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</si>
  <si>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</si>
  <si>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</si>
  <si>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</si>
  <si>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</si>
  <si>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</si>
  <si>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</si>
  <si>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</si>
  <si>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</si>
  <si>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</si>
  <si>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</si>
  <si>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</si>
  <si>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</si>
  <si>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</si>
  <si>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</si>
  <si>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</si>
  <si>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</si>
  <si>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</si>
  <si>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</si>
  <si>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</si>
  <si>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</si>
  <si>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</si>
  <si>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</si>
  <si>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</si>
  <si>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</si>
  <si>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</si>
  <si>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</si>
  <si>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</si>
  <si>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</si>
  <si>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</si>
  <si>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</si>
  <si>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</si>
  <si>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</si>
  <si>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</si>
  <si>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</si>
  <si>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</si>
  <si>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</si>
  <si>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</si>
  <si>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</si>
  <si>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市営宿舎事業会計</t>
  </si>
  <si>
    <t>国民健康保険特別会計</t>
  </si>
  <si>
    <t>介護保険特別会計</t>
  </si>
  <si>
    <t>下水道事業特別会計</t>
  </si>
  <si>
    <t>後期高齢者医療特別会計</t>
  </si>
  <si>
    <t>農業集落排水事業特別会計</t>
  </si>
  <si>
    <t>その他会計（赤字）</t>
  </si>
  <si>
    <t>その他会計（黒字）</t>
  </si>
  <si>
    <t>社団法人豊科開発公社</t>
    <rPh sb="0" eb="2">
      <t>シャダン</t>
    </rPh>
    <rPh sb="2" eb="4">
      <t>ホウジン</t>
    </rPh>
    <rPh sb="4" eb="6">
      <t>トヨシナ</t>
    </rPh>
    <rPh sb="6" eb="8">
      <t>カイハツ</t>
    </rPh>
    <rPh sb="8" eb="10">
      <t>コウシャ</t>
    </rPh>
    <phoneticPr fontId="22"/>
  </si>
  <si>
    <t>ほりでーゆー四季の郷</t>
    <rPh sb="6" eb="8">
      <t>シキ</t>
    </rPh>
    <rPh sb="9" eb="10">
      <t>ゴウ</t>
    </rPh>
    <phoneticPr fontId="22"/>
  </si>
  <si>
    <t>穂高温泉供給株式会社</t>
    <rPh sb="0" eb="2">
      <t>ホタカ</t>
    </rPh>
    <rPh sb="2" eb="4">
      <t>オンセン</t>
    </rPh>
    <rPh sb="4" eb="6">
      <t>キョウキュウ</t>
    </rPh>
    <rPh sb="6" eb="8">
      <t>カブシキ</t>
    </rPh>
    <rPh sb="8" eb="10">
      <t>カイシャ</t>
    </rPh>
    <phoneticPr fontId="22"/>
  </si>
  <si>
    <t>ファインビュー室山</t>
    <rPh sb="7" eb="9">
      <t>ムロヤマ</t>
    </rPh>
    <phoneticPr fontId="22"/>
  </si>
  <si>
    <t>三郷農業振興公社</t>
    <rPh sb="0" eb="2">
      <t>ミサト</t>
    </rPh>
    <rPh sb="2" eb="4">
      <t>ノウギョウ</t>
    </rPh>
    <rPh sb="4" eb="6">
      <t>シンコウ</t>
    </rPh>
    <rPh sb="6" eb="8">
      <t>コウシャ</t>
    </rPh>
    <phoneticPr fontId="22"/>
  </si>
  <si>
    <t>安曇野市土地開発公社</t>
    <rPh sb="0" eb="3">
      <t>アズミノ</t>
    </rPh>
    <rPh sb="3" eb="4">
      <t>シ</t>
    </rPh>
    <rPh sb="4" eb="6">
      <t>トチ</t>
    </rPh>
    <rPh sb="6" eb="8">
      <t>カイハツ</t>
    </rPh>
    <rPh sb="8" eb="10">
      <t>コウシャ</t>
    </rPh>
    <phoneticPr fontId="22"/>
  </si>
  <si>
    <t>松本広域連合</t>
    <rPh sb="0" eb="2">
      <t>マツモト</t>
    </rPh>
    <rPh sb="2" eb="4">
      <t>コウイキ</t>
    </rPh>
    <rPh sb="4" eb="6">
      <t>レンゴウ</t>
    </rPh>
    <phoneticPr fontId="22"/>
  </si>
  <si>
    <t>穂高広域施設組合</t>
    <rPh sb="0" eb="2">
      <t>ホタカ</t>
    </rPh>
    <rPh sb="2" eb="4">
      <t>コウイキ</t>
    </rPh>
    <rPh sb="4" eb="6">
      <t>シセツ</t>
    </rPh>
    <rPh sb="6" eb="8">
      <t>クミアイ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</si>
  <si>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</si>
  <si>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</si>
  <si>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安曇野・松本行政事務組合</t>
    <rPh sb="0" eb="3">
      <t>アズミノ</t>
    </rPh>
    <rPh sb="4" eb="6">
      <t>マツモト</t>
    </rPh>
    <rPh sb="6" eb="8">
      <t>ギョウセイ</t>
    </rPh>
    <rPh sb="8" eb="10">
      <t>ジム</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</si>
  <si>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</si>
  <si>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</si>
  <si>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</si>
  <si>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</si>
  <si>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</si>
  <si>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長野県地方税滞納整理機構</t>
    <rPh sb="0" eb="3">
      <t>ナガノケン</t>
    </rPh>
    <rPh sb="3" eb="5">
      <t>チホウ</t>
    </rPh>
    <rPh sb="5" eb="6">
      <t>ゼイ</t>
    </rPh>
    <rPh sb="6" eb="8">
      <t>タイノウ</t>
    </rPh>
    <rPh sb="8" eb="10">
      <t>セイリ</t>
    </rPh>
    <rPh sb="10" eb="12">
      <t>キコウ</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</si>
  <si>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</si>
  <si>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安曇野市・松本市山林組合</t>
    <rPh sb="0" eb="3">
      <t>アズミノ</t>
    </rPh>
    <rPh sb="3" eb="4">
      <t>シ</t>
    </rPh>
    <rPh sb="5" eb="8">
      <t>マツモトシ</t>
    </rPh>
    <rPh sb="8" eb="10">
      <t>サンリン</t>
    </rPh>
    <rPh sb="10" eb="12">
      <t>クミアイ</t>
    </rPh>
    <phoneticPr fontId="2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</si>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</sst>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78381</c:v>
                </c:pt>
                <c:pt idx="1">
                  <c:v>61783</c:v>
                </c:pt>
                <c:pt idx="2">
                  <c:v>55317</c:v>
                </c:pt>
                <c:pt idx="3">
                  <c:v>58978</c:v>
                </c:pt>
                <c:pt idx="4">
                  <c:v>64045</c:v>
                </c:pt>
              </c:numCache>
            </c:numRef>
          </c:val>
          <c:smooth val="0"/>
        </c:ser>
        <c:dLbls>
          <c:showLegendKey val="0"/>
          <c:showVal val="0"/>
          <c:showCatName val="0"/>
          <c:showSerName val="0"/>
          <c:showPercent val="0"/>
          <c:showBubbleSize val="0"/>
        </c:dLbls>
        <c:marker val="1"/>
        <c:smooth val="0"/>
        <c:axId val="97817728"/>
        <c:axId val="97819648"/>
      </c:lineChart>
      <c:catAx>
        <c:axId val="978177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19648"/>
        <c:crosses val="autoZero"/>
        <c:auto val="1"/>
        <c:lblAlgn val="ctr"/>
        <c:lblOffset val="100"/>
        <c:tickLblSkip val="1"/>
        <c:tickMarkSkip val="1"/>
        <c:noMultiLvlLbl val="0"/>
      </c:catAx>
      <c:valAx>
        <c:axId val="978196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817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0.54</c:v>
                </c:pt>
                <c:pt idx="1">
                  <c:v>0.53</c:v>
                </c:pt>
                <c:pt idx="2">
                  <c:v>0.72</c:v>
                </c:pt>
                <c:pt idx="3">
                  <c:v>2.48</c:v>
                </c:pt>
                <c:pt idx="4">
                  <c:v>3.31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18.28</c:v>
                </c:pt>
                <c:pt idx="1">
                  <c:v>18.79</c:v>
                </c:pt>
                <c:pt idx="2">
                  <c:v>19.21</c:v>
                </c:pt>
                <c:pt idx="3">
                  <c:v>19.420000000000002</c:v>
                </c:pt>
                <c:pt idx="4">
                  <c:v>19.350000000000001</c:v>
                </c:pt>
              </c:numCache>
            </c:numRef>
          </c:val>
        </c:ser>
        <c:dLbls>
          <c:showLegendKey val="0"/>
          <c:showVal val="0"/>
          <c:showCatName val="0"/>
          <c:showSerName val="0"/>
          <c:showPercent val="0"/>
          <c:showBubbleSize val="0"/>
        </c:dLbls>
        <c:gapWidth val="250"/>
        <c:overlap val="100"/>
        <c:axId val="98508800"/>
        <c:axId val="9851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0.84</c:v>
                </c:pt>
                <c:pt idx="1">
                  <c:v>1.31</c:v>
                </c:pt>
                <c:pt idx="2">
                  <c:v>0.87</c:v>
                </c:pt>
                <c:pt idx="3">
                  <c:v>3.54</c:v>
                </c:pt>
                <c:pt idx="4">
                  <c:v>1.2</c:v>
                </c:pt>
              </c:numCache>
            </c:numRef>
          </c:val>
          <c:smooth val="0"/>
        </c:ser>
        <c:dLbls>
          <c:showLegendKey val="0"/>
          <c:showVal val="0"/>
          <c:showCatName val="0"/>
          <c:showSerName val="0"/>
          <c:showPercent val="0"/>
          <c:showBubbleSize val="0"/>
        </c:dLbls>
        <c:marker val="1"/>
        <c:smooth val="0"/>
        <c:axId val="98508800"/>
        <c:axId val="98510720"/>
      </c:lineChart>
      <c:catAx>
        <c:axId val="9850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510720"/>
        <c:crosses val="autoZero"/>
        <c:auto val="1"/>
        <c:lblAlgn val="ctr"/>
        <c:lblOffset val="100"/>
        <c:tickLblSkip val="1"/>
        <c:tickMarkSkip val="1"/>
        <c:noMultiLvlLbl val="0"/>
      </c:catAx>
      <c:valAx>
        <c:axId val="9851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50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0.06</c:v>
                </c:pt>
                <c:pt idx="4">
                  <c:v>#N/A</c:v>
                </c:pt>
                <c:pt idx="5">
                  <c:v>0.05</c:v>
                </c:pt>
                <c:pt idx="6">
                  <c:v>#N/A</c:v>
                </c:pt>
                <c:pt idx="7">
                  <c:v>7.0000000000000007E-2</c:v>
                </c:pt>
                <c:pt idx="8">
                  <c:v>#N/A</c:v>
                </c:pt>
                <c:pt idx="9">
                  <c:v>0.06</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0.04</c:v>
                </c:pt>
                <c:pt idx="4">
                  <c:v>#N/A</c:v>
                </c:pt>
                <c:pt idx="5">
                  <c:v>0.04</c:v>
                </c:pt>
                <c:pt idx="6">
                  <c:v>#N/A</c:v>
                </c:pt>
                <c:pt idx="7">
                  <c:v>0.12</c:v>
                </c:pt>
                <c:pt idx="8">
                  <c:v>#N/A</c:v>
                </c:pt>
                <c:pt idx="9">
                  <c:v>0.09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0.17</c:v>
                </c:pt>
                <c:pt idx="4">
                  <c:v>#N/A</c:v>
                </c:pt>
                <c:pt idx="5">
                  <c:v>0.19</c:v>
                </c:pt>
                <c:pt idx="6">
                  <c:v>#N/A</c:v>
                </c:pt>
                <c:pt idx="7">
                  <c:v>0.09</c:v>
                </c:pt>
                <c:pt idx="8">
                  <c:v>#N/A</c:v>
                </c:pt>
                <c:pt idx="9">
                  <c:v>0.28999999999999998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c:v>
                </c:pt>
                <c:pt idx="2">
                  <c:v>#N/A</c:v>
                </c:pt>
                <c:pt idx="3">
                  <c:v>0.52</c:v>
                </c:pt>
                <c:pt idx="4">
                  <c:v>#N/A</c:v>
                </c:pt>
                <c:pt idx="5">
                  <c:v>0.71</c:v>
                </c:pt>
                <c:pt idx="6">
                  <c:v>#N/A</c:v>
                </c:pt>
                <c:pt idx="7">
                  <c:v>1.49</c:v>
                </c:pt>
                <c:pt idx="8">
                  <c:v>#N/A</c:v>
                </c:pt>
                <c:pt idx="9">
                  <c:v>1.1599999999999999</c:v>
                </c:pt>
              </c:numCache>
            </c:numRef>
          </c:val>
        </c:ser>
        <c:ser>
          <c:idx val="7"/>
          <c:order val="7"/>
          <c:tx>
            <c:strRef>
              <c:f>データシート!$A$34</c:f>
              <c:strCache>
                <c:ptCount val="1"/>
                <c:pt idx="0">
                  <c:v>市営宿舎事業会計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1.27</c:v>
                </c:pt>
                <c:pt idx="2">
                  <c:v>#N/A</c:v>
                </c:pt>
                <c:pt idx="3">
                  <c:v>1.63</c:v>
                </c:pt>
                <c:pt idx="4">
                  <c:v>#N/A</c:v>
                </c:pt>
                <c:pt idx="5">
                  <c:v>1.63</c:v>
                </c:pt>
                <c:pt idx="6">
                  <c:v>#N/A</c:v>
                </c:pt>
                <c:pt idx="7">
                  <c:v>1.58</c:v>
                </c:pt>
                <c:pt idx="8">
                  <c:v>#N/A</c:v>
                </c:pt>
                <c:pt idx="9">
                  <c:v>1.38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0.53</c:v>
                </c:pt>
                <c:pt idx="2">
                  <c:v>#N/A</c:v>
                </c:pt>
                <c:pt idx="3">
                  <c:v>0.52</c:v>
                </c:pt>
                <c:pt idx="4">
                  <c:v>#N/A</c:v>
                </c:pt>
                <c:pt idx="5">
                  <c:v>0.72</c:v>
                </c:pt>
                <c:pt idx="6">
                  <c:v>#N/A</c:v>
                </c:pt>
                <c:pt idx="7">
                  <c:v>2.48</c:v>
                </c:pt>
                <c:pt idx="8">
                  <c:v>#N/A</c:v>
                </c:pt>
                <c:pt idx="9">
                  <c:v>3.31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13.1</c:v>
                </c:pt>
                <c:pt idx="2">
                  <c:v>#N/A</c:v>
                </c:pt>
                <c:pt idx="3">
                  <c:v>12.87</c:v>
                </c:pt>
                <c:pt idx="4">
                  <c:v>#N/A</c:v>
                </c:pt>
                <c:pt idx="5">
                  <c:v>13.47</c:v>
                </c:pt>
                <c:pt idx="6">
                  <c:v>#N/A</c:v>
                </c:pt>
                <c:pt idx="7">
                  <c:v>15.32</c:v>
                </c:pt>
                <c:pt idx="8">
                  <c:v>#N/A</c:v>
                </c:pt>
                <c:pt idx="9">
                  <c:v>14.34</c:v>
                </c:pt>
              </c:numCache>
            </c:numRef>
          </c:val>
        </c:ser>
        <c:dLbls>
          <c:showLegendKey val="0"/>
          <c:showVal val="0"/>
          <c:showCatName val="0"/>
          <c:showSerName val="0"/>
          <c:showPercent val="0"/>
          <c:showBubbleSize val="0"/>
        </c:dLbls>
        <c:gapWidth val="150"/>
        <c:overlap val="100"/>
        <c:axId val="98625024"/>
        <c:axId val="98626560"/>
      </c:barChart>
      <c:catAx>
        <c:axId val="9862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626560"/>
        <c:crosses val="autoZero"/>
        <c:auto val="1"/>
        <c:lblAlgn val="ctr"/>
        <c:lblOffset val="100"/>
        <c:tickLblSkip val="1"/>
        <c:tickMarkSkip val="1"/>
        <c:noMultiLvlLbl val="0"/>
      </c:catAx>
      <c:valAx>
        <c:axId val="98626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25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4115</c:v>
                </c:pt>
                <c:pt idx="5">
                  <c:v>4187</c:v>
                </c:pt>
                <c:pt idx="8">
                  <c:v>4262</c:v>
                </c:pt>
                <c:pt idx="11">
                  <c:v>4457</c:v>
                </c:pt>
                <c:pt idx="14">
                  <c:v>4632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390</c:v>
                </c:pt>
                <c:pt idx="3">
                  <c:v>361</c:v>
                </c:pt>
                <c:pt idx="6">
                  <c:v>301</c:v>
                </c:pt>
                <c:pt idx="9">
                  <c:v>281</c:v>
                </c:pt>
                <c:pt idx="12">
                  <c:v>729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196</c:v>
                </c:pt>
                <c:pt idx="3">
                  <c:v>176</c:v>
                </c:pt>
                <c:pt idx="6">
                  <c:v>122</c:v>
                </c:pt>
                <c:pt idx="9">
                  <c:v>136</c:v>
                </c:pt>
                <c:pt idx="12">
                  <c:v>135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1663</c:v>
                </c:pt>
                <c:pt idx="3">
                  <c:v>1757</c:v>
                </c:pt>
                <c:pt idx="6">
                  <c:v>1760</c:v>
                </c:pt>
                <c:pt idx="9">
                  <c:v>1811</c:v>
                </c:pt>
                <c:pt idx="12">
                  <c:v>1932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4550</c:v>
                </c:pt>
                <c:pt idx="3">
                  <c:v>4584</c:v>
                </c:pt>
                <c:pt idx="6">
                  <c:v>4653</c:v>
                </c:pt>
                <c:pt idx="9">
                  <c:v>4482</c:v>
                </c:pt>
                <c:pt idx="12">
                  <c:v>4358</c:v>
                </c:pt>
              </c:numCache>
            </c:numRef>
          </c:val>
        </c:ser>
        <c:dLbls>
          <c:showLegendKey val="0"/>
          <c:showVal val="0"/>
          <c:showCatName val="0"/>
          <c:showSerName val="0"/>
          <c:showPercent val="0"/>
          <c:showBubbleSize val="0"/>
        </c:dLbls>
        <c:gapWidth val="100"/>
        <c:overlap val="100"/>
        <c:axId val="98919552"/>
        <c:axId val="9892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2684</c:v>
                </c:pt>
                <c:pt idx="2">
                  <c:v>#N/A</c:v>
                </c:pt>
                <c:pt idx="3">
                  <c:v>#N/A</c:v>
                </c:pt>
                <c:pt idx="4">
                  <c:v>2691</c:v>
                </c:pt>
                <c:pt idx="5">
                  <c:v>#N/A</c:v>
                </c:pt>
                <c:pt idx="6">
                  <c:v>#N/A</c:v>
                </c:pt>
                <c:pt idx="7">
                  <c:v>2574</c:v>
                </c:pt>
                <c:pt idx="8">
                  <c:v>#N/A</c:v>
                </c:pt>
                <c:pt idx="9">
                  <c:v>#N/A</c:v>
                </c:pt>
                <c:pt idx="10">
                  <c:v>2253</c:v>
                </c:pt>
                <c:pt idx="11">
                  <c:v>#N/A</c:v>
                </c:pt>
                <c:pt idx="12">
                  <c:v>#N/A</c:v>
                </c:pt>
                <c:pt idx="13">
                  <c:v>2522</c:v>
                </c:pt>
                <c:pt idx="14">
                  <c:v>#N/A</c:v>
                </c:pt>
              </c:numCache>
            </c:numRef>
          </c:val>
          <c:smooth val="0"/>
        </c:ser>
        <c:dLbls>
          <c:showLegendKey val="0"/>
          <c:showVal val="0"/>
          <c:showCatName val="0"/>
          <c:showSerName val="0"/>
          <c:showPercent val="0"/>
          <c:showBubbleSize val="0"/>
        </c:dLbls>
        <c:marker val="1"/>
        <c:smooth val="0"/>
        <c:axId val="98919552"/>
        <c:axId val="98921472"/>
      </c:lineChart>
      <c:catAx>
        <c:axId val="989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921472"/>
        <c:crosses val="autoZero"/>
        <c:auto val="1"/>
        <c:lblAlgn val="ctr"/>
        <c:lblOffset val="100"/>
        <c:tickLblSkip val="1"/>
        <c:tickMarkSkip val="1"/>
        <c:noMultiLvlLbl val="0"/>
      </c:catAx>
      <c:valAx>
        <c:axId val="9892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1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52438</c:v>
                </c:pt>
                <c:pt idx="5">
                  <c:v>53269</c:v>
                </c:pt>
                <c:pt idx="8">
                  <c:v>54468</c:v>
                </c:pt>
                <c:pt idx="11">
                  <c:v>54642</c:v>
                </c:pt>
                <c:pt idx="14">
                  <c:v>54610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494</c:v>
                </c:pt>
                <c:pt idx="5">
                  <c:v>427</c:v>
                </c:pt>
                <c:pt idx="8">
                  <c:v>382</c:v>
                </c:pt>
                <c:pt idx="11">
                  <c:v>304</c:v>
                </c:pt>
                <c:pt idx="14">
                  <c:v>275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10704</c:v>
                </c:pt>
                <c:pt idx="5">
                  <c:v>12488</c:v>
                </c:pt>
                <c:pt idx="8">
                  <c:v>13644</c:v>
                </c:pt>
                <c:pt idx="11">
                  <c:v>13045</c:v>
                </c:pt>
                <c:pt idx="14">
                  <c:v>14056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186</c:v>
                </c:pt>
                <c:pt idx="3">
                  <c:v>190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6834</c:v>
                </c:pt>
                <c:pt idx="3">
                  <c:v>7180</c:v>
                </c:pt>
                <c:pt idx="6">
                  <c:v>7324</c:v>
                </c:pt>
                <c:pt idx="9">
                  <c:v>7462</c:v>
                </c:pt>
                <c:pt idx="12">
                  <c:v>7545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1349</c:v>
                </c:pt>
                <c:pt idx="3">
                  <c:v>1166</c:v>
                </c:pt>
                <c:pt idx="6">
                  <c:v>1035</c:v>
                </c:pt>
                <c:pt idx="9">
                  <c:v>993</c:v>
                </c:pt>
                <c:pt idx="12">
                  <c:v>853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28816</c:v>
                </c:pt>
                <c:pt idx="3">
                  <c:v>28955</c:v>
                </c:pt>
                <c:pt idx="6">
                  <c:v>28254</c:v>
                </c:pt>
                <c:pt idx="9">
                  <c:v>27517</c:v>
                </c:pt>
                <c:pt idx="12">
                  <c:v>26869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2942</c:v>
                </c:pt>
                <c:pt idx="3">
                  <c:v>2518</c:v>
                </c:pt>
                <c:pt idx="6">
                  <c:v>2219</c:v>
                </c:pt>
                <c:pt idx="9">
                  <c:v>1941</c:v>
                </c:pt>
                <c:pt idx="12">
                  <c:v>1228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35787</c:v>
                </c:pt>
                <c:pt idx="3">
                  <c:v>36397</c:v>
                </c:pt>
                <c:pt idx="6">
                  <c:v>36923</c:v>
                </c:pt>
                <c:pt idx="9">
                  <c:v>36967</c:v>
                </c:pt>
                <c:pt idx="12">
                  <c:v>37727</c:v>
                </c:pt>
              </c:numCache>
            </c:numRef>
          </c:val>
        </c:ser>
        <c:dLbls>
          <c:showLegendKey val="0"/>
          <c:showVal val="0"/>
          <c:showCatName val="0"/>
          <c:showSerName val="0"/>
          <c:showPercent val="0"/>
          <c:showBubbleSize val="0"/>
        </c:dLbls>
        <c:gapWidth val="100"/>
        <c:overlap val="100"/>
        <c:axId val="111455232"/>
        <c:axId val="11146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12277</c:v>
                </c:pt>
                <c:pt idx="2">
                  <c:v>#N/A</c:v>
                </c:pt>
                <c:pt idx="3">
                  <c:v>#N/A</c:v>
                </c:pt>
                <c:pt idx="4">
                  <c:v>10222</c:v>
                </c:pt>
                <c:pt idx="5">
                  <c:v>#N/A</c:v>
                </c:pt>
                <c:pt idx="6">
                  <c:v>#N/A</c:v>
                </c:pt>
                <c:pt idx="7">
                  <c:v>7262</c:v>
                </c:pt>
                <c:pt idx="8">
                  <c:v>#N/A</c:v>
                </c:pt>
                <c:pt idx="9">
                  <c:v>#N/A</c:v>
                </c:pt>
                <c:pt idx="10">
                  <c:v>6890</c:v>
                </c:pt>
                <c:pt idx="11">
                  <c:v>#N/A</c:v>
                </c:pt>
                <c:pt idx="12">
                  <c:v>#N/A</c:v>
                </c:pt>
                <c:pt idx="13">
                  <c:v>5281</c:v>
                </c:pt>
                <c:pt idx="14">
                  <c:v>#N/A</c:v>
                </c:pt>
              </c:numCache>
            </c:numRef>
          </c:val>
          <c:smooth val="0"/>
        </c:ser>
        <c:dLbls>
          <c:showLegendKey val="0"/>
          <c:showVal val="0"/>
          <c:showCatName val="0"/>
          <c:showSerName val="0"/>
          <c:showPercent val="0"/>
          <c:showBubbleSize val="0"/>
        </c:dLbls>
        <c:marker val="1"/>
        <c:smooth val="0"/>
        <c:axId val="111455232"/>
        <c:axId val="111461504"/>
      </c:lineChart>
      <c:catAx>
        <c:axId val="11145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461504"/>
        <c:crosses val="autoZero"/>
        <c:auto val="1"/>
        <c:lblAlgn val="ctr"/>
        <c:lblOffset val="100"/>
        <c:tickLblSkip val="1"/>
        <c:tickMarkSkip val="1"/>
        <c:noMultiLvlLbl val="0"/>
      </c:catAx>
      <c:valAx>
        <c:axId val="11146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5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99,096
97,795
331.82
40,673,177
39,680,625
847,889
25,594,201
37,726,847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25.1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財政力指数は平成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年度に比べ</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0.002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0.576</a:t>
          </a:r>
          <a:r>
            <a:rPr lang="ja-JP" altLang="ja-JP" sz="1300" b="0" i="0" baseline="0">
              <a:solidFill>
                <a:schemeClr val="dk1"/>
              </a:solidFill>
              <a:effectLst/>
              <a:latin typeface="+mn-lt"/>
              <a:ea typeface="+mn-ea"/>
              <a:cs typeface="+mn-cs"/>
            </a:rPr>
            <a:t>となりました。</a:t>
          </a:r>
          <a:endParaRPr lang="ja-JP" altLang="ja-JP" sz="1300">
            <a:effectLst/>
          </a:endParaRPr>
        </a:p>
        <a:p>
          <a:pPr rtl="0"/>
          <a:r>
            <a:rPr lang="ja-JP" altLang="ja-JP" sz="1300" b="0" i="0" baseline="0">
              <a:solidFill>
                <a:schemeClr val="dk1"/>
              </a:solidFill>
              <a:effectLst/>
              <a:latin typeface="+mn-lt"/>
              <a:ea typeface="+mn-ea"/>
              <a:cs typeface="+mn-cs"/>
            </a:rPr>
            <a:t>財政力指数は３ヵ年（</a:t>
          </a:r>
          <a:r>
            <a:rPr lang="en-US" altLang="ja-JP" sz="1300" b="0" i="0" baseline="0">
              <a:solidFill>
                <a:schemeClr val="dk1"/>
              </a:solidFill>
              <a:effectLst/>
              <a:latin typeface="+mn-lt"/>
              <a:ea typeface="+mn-ea"/>
              <a:cs typeface="+mn-cs"/>
            </a:rPr>
            <a:t>H23</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H24</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H25</a:t>
          </a:r>
          <a:r>
            <a:rPr lang="ja-JP" altLang="ja-JP" sz="1300" b="0" i="0" baseline="0">
              <a:solidFill>
                <a:schemeClr val="dk1"/>
              </a:solidFill>
              <a:effectLst/>
              <a:latin typeface="+mn-lt"/>
              <a:ea typeface="+mn-ea"/>
              <a:cs typeface="+mn-cs"/>
            </a:rPr>
            <a:t>年度）平均ですが、単年度では</a:t>
          </a:r>
          <a:r>
            <a:rPr lang="en-US" altLang="ja-JP" sz="1300" b="0" i="0" baseline="0">
              <a:solidFill>
                <a:schemeClr val="dk1"/>
              </a:solidFill>
              <a:effectLst/>
              <a:latin typeface="+mn-lt"/>
              <a:ea typeface="+mn-ea"/>
              <a:cs typeface="+mn-cs"/>
            </a:rPr>
            <a:t>0.567</a:t>
          </a:r>
          <a:r>
            <a:rPr lang="ja-JP" altLang="ja-JP" sz="1300" b="0" i="0" baseline="0">
              <a:solidFill>
                <a:schemeClr val="dk1"/>
              </a:solidFill>
              <a:effectLst/>
              <a:latin typeface="+mn-lt"/>
              <a:ea typeface="+mn-ea"/>
              <a:cs typeface="+mn-cs"/>
            </a:rPr>
            <a:t>となり</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0.022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となりました</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この単年度の財政力指数は、基準財政需要額と基準財政収入額が本来の額（一本算定）に置き換えられて算定されています。</a:t>
          </a:r>
          <a:endParaRPr lang="ja-JP" altLang="ja-JP" sz="1300">
            <a:effectLst/>
          </a:endParaRPr>
        </a:p>
        <a:p>
          <a:pPr rtl="0"/>
          <a:r>
            <a:rPr lang="ja-JP" altLang="ja-JP" sz="1300" b="0" i="0" baseline="0">
              <a:solidFill>
                <a:schemeClr val="dk1"/>
              </a:solidFill>
              <a:effectLst/>
              <a:latin typeface="+mn-lt"/>
              <a:ea typeface="+mn-ea"/>
              <a:cs typeface="+mn-cs"/>
            </a:rPr>
            <a:t>なお、財政力指数が</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していますが、これは３ヵ年平均の結果であり、</a:t>
          </a:r>
          <a:r>
            <a:rPr lang="ja-JP" altLang="en-US" sz="1300" b="0" i="0" baseline="0">
              <a:solidFill>
                <a:schemeClr val="dk1"/>
              </a:solidFill>
              <a:effectLst/>
              <a:latin typeface="+mn-lt"/>
              <a:ea typeface="+mn-ea"/>
              <a:cs typeface="+mn-cs"/>
            </a:rPr>
            <a:t>地方税低迷の影響を受けた平成</a:t>
          </a:r>
          <a:r>
            <a:rPr lang="en-US" altLang="ja-JP" sz="1300" b="0" i="0" baseline="0">
              <a:solidFill>
                <a:schemeClr val="dk1"/>
              </a:solidFill>
              <a:effectLst/>
              <a:latin typeface="+mn-lt"/>
              <a:ea typeface="+mn-ea"/>
              <a:cs typeface="+mn-cs"/>
            </a:rPr>
            <a:t>22</a:t>
          </a:r>
          <a:r>
            <a:rPr lang="ja-JP" altLang="en-US" sz="1300" b="0" i="0" baseline="0">
              <a:solidFill>
                <a:schemeClr val="dk1"/>
              </a:solidFill>
              <a:effectLst/>
              <a:latin typeface="+mn-lt"/>
              <a:ea typeface="+mn-ea"/>
              <a:cs typeface="+mn-cs"/>
            </a:rPr>
            <a:t>年度の数値が抜けたこと</a:t>
          </a:r>
          <a:r>
            <a:rPr lang="ja-JP" altLang="ja-JP" sz="1300" b="0" i="0" baseline="0">
              <a:solidFill>
                <a:schemeClr val="dk1"/>
              </a:solidFill>
              <a:effectLst/>
              <a:latin typeface="+mn-lt"/>
              <a:ea typeface="+mn-ea"/>
              <a:cs typeface="+mn-cs"/>
            </a:rPr>
            <a:t>が影響しています。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1" name="直線コネクタ 70"/>
        <xdr:cNvCxnSpPr/>
      </xdr:nvCxnSpPr>
      <xdr:spPr>
        <a:xfrm>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167217</xdr:rowOff>
    </xdr:to>
    <xdr:cxnSp macro="">
      <xdr:nvCxnSpPr>
        <xdr:cNvPr id="74" name="直線コネクタ 73"/>
        <xdr:cNvCxnSpPr/>
      </xdr:nvCxnSpPr>
      <xdr:spPr>
        <a:xfrm>
          <a:off x="2336800" y="696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106892</xdr:rowOff>
    </xdr:to>
    <xdr:cxnSp macro="">
      <xdr:nvCxnSpPr>
        <xdr:cNvPr id="77" name="直線コネクタ 76"/>
        <xdr:cNvCxnSpPr/>
      </xdr:nvCxnSpPr>
      <xdr:spPr>
        <a:xfrm>
          <a:off x="1447800" y="69045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88494</xdr:rowOff>
    </xdr:from>
    <xdr:ext cx="762000" cy="259045"/>
    <xdr:sp macro="" textlink="">
      <xdr:nvSpPr>
        <xdr:cNvPr id="88" name="財政力該当値テキスト"/>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31344</xdr:rowOff>
    </xdr:from>
    <xdr:ext cx="762000" cy="259045"/>
    <xdr:sp macro="" textlink="">
      <xdr:nvSpPr>
        <xdr:cNvPr id="92" name="テキスト ボックス 91"/>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経常収支比率については、平成</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86.3</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年度が</a:t>
          </a:r>
          <a:r>
            <a:rPr kumimoji="1" lang="en-US" altLang="ja-JP" sz="1300">
              <a:latin typeface="ＭＳ Ｐゴシック"/>
            </a:rPr>
            <a:t>84.7</a:t>
          </a:r>
          <a:r>
            <a:rPr kumimoji="1" lang="ja-JP" altLang="en-US" sz="1300">
              <a:latin typeface="ＭＳ Ｐゴシック"/>
            </a:rPr>
            <a:t>％で</a:t>
          </a:r>
          <a:r>
            <a:rPr kumimoji="1" lang="en-US" altLang="ja-JP" sz="1300">
              <a:latin typeface="ＭＳ Ｐゴシック"/>
            </a:rPr>
            <a:t>1.6</a:t>
          </a:r>
          <a:r>
            <a:rPr kumimoji="1" lang="ja-JP" altLang="en-US" sz="1300">
              <a:latin typeface="ＭＳ Ｐゴシック"/>
            </a:rPr>
            <a:t>％減少しました。経常収支比率の分母となる経常一般財源は</a:t>
          </a:r>
          <a:r>
            <a:rPr kumimoji="1" lang="ja-JP" altLang="ja-JP" sz="1300">
              <a:solidFill>
                <a:schemeClr val="dk1"/>
              </a:solidFill>
              <a:effectLst/>
              <a:latin typeface="+mn-lt"/>
              <a:ea typeface="+mn-ea"/>
              <a:cs typeface="+mn-cs"/>
            </a:rPr>
            <a:t>昨年比</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9665</a:t>
          </a:r>
          <a:r>
            <a:rPr kumimoji="1" lang="ja-JP" altLang="en-US"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で</a:t>
          </a:r>
          <a:r>
            <a:rPr kumimoji="1" lang="en-US" altLang="ja-JP" sz="1300">
              <a:solidFill>
                <a:schemeClr val="dk1"/>
              </a:solidFill>
              <a:effectLst/>
              <a:latin typeface="+mn-lt"/>
              <a:ea typeface="+mn-ea"/>
              <a:cs typeface="+mn-cs"/>
            </a:rPr>
            <a:t>253</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7051</a:t>
          </a:r>
          <a:r>
            <a:rPr kumimoji="1" lang="ja-JP" altLang="en-US"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となりました。一方、</a:t>
          </a:r>
          <a:r>
            <a:rPr kumimoji="1" lang="ja-JP" altLang="en-US" sz="1300">
              <a:latin typeface="ＭＳ Ｐゴシック"/>
            </a:rPr>
            <a:t>分子となる経常経費充当一般財源等は＋</a:t>
          </a:r>
          <a:r>
            <a:rPr kumimoji="1" lang="en-US" altLang="ja-JP" sz="1300">
              <a:latin typeface="ＭＳ Ｐゴシック"/>
            </a:rPr>
            <a:t>1</a:t>
          </a:r>
          <a:r>
            <a:rPr kumimoji="1" lang="ja-JP" altLang="en-US" sz="1300">
              <a:latin typeface="ＭＳ Ｐゴシック"/>
            </a:rPr>
            <a:t>億</a:t>
          </a:r>
          <a:r>
            <a:rPr kumimoji="1" lang="en-US" altLang="ja-JP" sz="1300">
              <a:solidFill>
                <a:schemeClr val="dk1"/>
              </a:solidFill>
              <a:effectLst/>
              <a:latin typeface="+mn-lt"/>
              <a:ea typeface="+mn-ea"/>
              <a:cs typeface="+mn-cs"/>
            </a:rPr>
            <a:t>1934</a:t>
          </a:r>
          <a:r>
            <a:rPr kumimoji="1" lang="ja-JP" altLang="en-US"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で</a:t>
          </a:r>
          <a:r>
            <a:rPr kumimoji="1" lang="en-US" altLang="ja-JP" sz="1300">
              <a:solidFill>
                <a:schemeClr val="dk1"/>
              </a:solidFill>
              <a:effectLst/>
              <a:latin typeface="+mn-lt"/>
              <a:ea typeface="+mn-ea"/>
              <a:cs typeface="+mn-cs"/>
            </a:rPr>
            <a:t>214</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9943</a:t>
          </a:r>
          <a:r>
            <a:rPr kumimoji="1" lang="ja-JP" altLang="en-US" sz="1300">
              <a:solidFill>
                <a:schemeClr val="dk1"/>
              </a:solidFill>
              <a:effectLst/>
              <a:latin typeface="+mn-lt"/>
              <a:ea typeface="+mn-ea"/>
              <a:cs typeface="+mn-cs"/>
            </a:rPr>
            <a:t>万</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と</a:t>
          </a:r>
          <a:r>
            <a:rPr kumimoji="1" lang="ja-JP" altLang="en-US" sz="1300">
              <a:latin typeface="ＭＳ Ｐゴシック"/>
            </a:rPr>
            <a:t>なりました。比較して分かる通り、分母の伸びが分子の伸びを上回るため比率減につながりました。分母側の伸びの要因としては、地方税が</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3568</a:t>
          </a:r>
          <a:r>
            <a:rPr kumimoji="1" lang="ja-JP" altLang="en-US" sz="1300">
              <a:latin typeface="ＭＳ Ｐゴシック"/>
            </a:rPr>
            <a:t>万</a:t>
          </a:r>
          <a:r>
            <a:rPr kumimoji="1" lang="en-US" altLang="ja-JP" sz="1300">
              <a:latin typeface="ＭＳ Ｐゴシック"/>
            </a:rPr>
            <a:t>9</a:t>
          </a:r>
          <a:r>
            <a:rPr kumimoji="1" lang="ja-JP" altLang="en-US" sz="1300">
              <a:latin typeface="ＭＳ Ｐゴシック"/>
            </a:rPr>
            <a:t>千円増加したほか、普通交付税が</a:t>
          </a:r>
          <a:r>
            <a:rPr kumimoji="1" lang="en-US" altLang="ja-JP" sz="1300">
              <a:latin typeface="ＭＳ Ｐゴシック"/>
            </a:rPr>
            <a:t>5</a:t>
          </a:r>
          <a:r>
            <a:rPr kumimoji="1" lang="ja-JP" altLang="en-US" sz="1300">
              <a:latin typeface="ＭＳ Ｐゴシック"/>
            </a:rPr>
            <a:t>億</a:t>
          </a:r>
          <a:r>
            <a:rPr kumimoji="1" lang="en-US" altLang="ja-JP" sz="1300">
              <a:latin typeface="ＭＳ Ｐゴシック"/>
            </a:rPr>
            <a:t>3594</a:t>
          </a:r>
          <a:r>
            <a:rPr kumimoji="1" lang="ja-JP" altLang="en-US" sz="1300">
              <a:latin typeface="ＭＳ Ｐゴシック"/>
            </a:rPr>
            <a:t>万円増加したことによります。</a:t>
          </a:r>
          <a:endParaRPr kumimoji="1" lang="en-US" altLang="ja-JP" sz="1300">
            <a:latin typeface="ＭＳ Ｐゴシック"/>
          </a:endParaRPr>
        </a:p>
        <a:p>
          <a:r>
            <a:rPr kumimoji="1" lang="ja-JP" altLang="en-US" sz="1300">
              <a:latin typeface="ＭＳ Ｐゴシック"/>
            </a:rPr>
            <a:t>　分子：</a:t>
          </a:r>
          <a:r>
            <a:rPr kumimoji="1" lang="en-US" altLang="ja-JP" sz="1300">
              <a:latin typeface="ＭＳ Ｐゴシック"/>
            </a:rPr>
            <a:t>21,499,430</a:t>
          </a:r>
          <a:r>
            <a:rPr kumimoji="1" lang="ja-JP" altLang="en-US" sz="1300">
              <a:latin typeface="ＭＳ Ｐゴシック"/>
            </a:rPr>
            <a:t>　　分母：</a:t>
          </a:r>
          <a:r>
            <a:rPr kumimoji="1" lang="en-US" altLang="ja-JP" sz="1300">
              <a:latin typeface="ＭＳ Ｐゴシック"/>
            </a:rPr>
            <a:t>25,370,517</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123402</xdr:rowOff>
    </xdr:from>
    <xdr:to>
      <xdr:col>7</xdr:col>
      <xdr:colOff>152400</xdr:colOff>
      <xdr:row>62</xdr:row>
      <xdr:rowOff>16298</xdr:rowOff>
    </xdr:to>
    <xdr:cxnSp macro="">
      <xdr:nvCxnSpPr>
        <xdr:cNvPr id="131" name="直線コネクタ 130"/>
        <xdr:cNvCxnSpPr/>
      </xdr:nvCxnSpPr>
      <xdr:spPr>
        <a:xfrm flipV="1">
          <a:off x="4114800" y="10581852"/>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38946</xdr:rowOff>
    </xdr:from>
    <xdr:to>
      <xdr:col>6</xdr:col>
      <xdr:colOff>0</xdr:colOff>
      <xdr:row>62</xdr:row>
      <xdr:rowOff>16298</xdr:rowOff>
    </xdr:to>
    <xdr:cxnSp macro="">
      <xdr:nvCxnSpPr>
        <xdr:cNvPr id="134" name="直線コネクタ 133"/>
        <xdr:cNvCxnSpPr/>
      </xdr:nvCxnSpPr>
      <xdr:spPr>
        <a:xfrm>
          <a:off x="3225800" y="10497396"/>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142029</xdr:rowOff>
    </xdr:from>
    <xdr:to>
      <xdr:col>4</xdr:col>
      <xdr:colOff>482600</xdr:colOff>
      <xdr:row>61</xdr:row>
      <xdr:rowOff>38946</xdr:rowOff>
    </xdr:to>
    <xdr:cxnSp macro="">
      <xdr:nvCxnSpPr>
        <xdr:cNvPr id="137" name="直線コネクタ 136"/>
        <xdr:cNvCxnSpPr/>
      </xdr:nvCxnSpPr>
      <xdr:spPr>
        <a:xfrm>
          <a:off x="2336800" y="10429029"/>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142029</xdr:rowOff>
    </xdr:from>
    <xdr:to>
      <xdr:col>3</xdr:col>
      <xdr:colOff>279400</xdr:colOff>
      <xdr:row>62</xdr:row>
      <xdr:rowOff>48471</xdr:rowOff>
    </xdr:to>
    <xdr:cxnSp macro="">
      <xdr:nvCxnSpPr>
        <xdr:cNvPr id="140" name="直線コネクタ 139"/>
        <xdr:cNvCxnSpPr/>
      </xdr:nvCxnSpPr>
      <xdr:spPr>
        <a:xfrm flipV="1">
          <a:off x="1447800" y="10429029"/>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72602</xdr:rowOff>
    </xdr:from>
    <xdr:to>
      <xdr:col>7</xdr:col>
      <xdr:colOff>203200</xdr:colOff>
      <xdr:row>62</xdr:row>
      <xdr:rowOff>2752</xdr:rowOff>
    </xdr:to>
    <xdr:sp macro="" textlink="">
      <xdr:nvSpPr>
        <xdr:cNvPr id="150" name="円/楕円 149"/>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89129</xdr:rowOff>
    </xdr:from>
    <xdr:ext cx="762000" cy="259045"/>
    <xdr:sp macro="" textlink="">
      <xdr:nvSpPr>
        <xdr:cNvPr id="151" name="財政構造の弾力性該当値テキスト"/>
        <xdr:cNvSpPr txBox="1"/>
      </xdr:nvSpPr>
      <xdr:spPr>
        <a:xfrm>
          <a:off x="50419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136948</xdr:rowOff>
    </xdr:from>
    <xdr:to>
      <xdr:col>6</xdr:col>
      <xdr:colOff>50800</xdr:colOff>
      <xdr:row>62</xdr:row>
      <xdr:rowOff>67098</xdr:rowOff>
    </xdr:to>
    <xdr:sp macro="" textlink="">
      <xdr:nvSpPr>
        <xdr:cNvPr id="152" name="円/楕円 151"/>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77275</xdr:rowOff>
    </xdr:from>
    <xdr:ext cx="736600" cy="259045"/>
    <xdr:sp macro="" textlink="">
      <xdr:nvSpPr>
        <xdr:cNvPr id="153" name="テキスト ボックス 152"/>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159596</xdr:rowOff>
    </xdr:from>
    <xdr:to>
      <xdr:col>4</xdr:col>
      <xdr:colOff>533400</xdr:colOff>
      <xdr:row>61</xdr:row>
      <xdr:rowOff>89746</xdr:rowOff>
    </xdr:to>
    <xdr:sp macro="" textlink="">
      <xdr:nvSpPr>
        <xdr:cNvPr id="154" name="円/楕円 153"/>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99923</xdr:rowOff>
    </xdr:from>
    <xdr:ext cx="762000" cy="259045"/>
    <xdr:sp macro="" textlink="">
      <xdr:nvSpPr>
        <xdr:cNvPr id="155" name="テキスト ボックス 154"/>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91229</xdr:rowOff>
    </xdr:from>
    <xdr:to>
      <xdr:col>3</xdr:col>
      <xdr:colOff>330200</xdr:colOff>
      <xdr:row>61</xdr:row>
      <xdr:rowOff>21379</xdr:rowOff>
    </xdr:to>
    <xdr:sp macro="" textlink="">
      <xdr:nvSpPr>
        <xdr:cNvPr id="156" name="円/楕円 155"/>
        <xdr:cNvSpPr/>
      </xdr:nvSpPr>
      <xdr:spPr>
        <a:xfrm>
          <a:off x="2286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31556</xdr:rowOff>
    </xdr:from>
    <xdr:ext cx="762000" cy="259045"/>
    <xdr:sp macro="" textlink="">
      <xdr:nvSpPr>
        <xdr:cNvPr id="157" name="テキスト ボックス 156"/>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169121</xdr:rowOff>
    </xdr:from>
    <xdr:to>
      <xdr:col>2</xdr:col>
      <xdr:colOff>127000</xdr:colOff>
      <xdr:row>62</xdr:row>
      <xdr:rowOff>99271</xdr:rowOff>
    </xdr:to>
    <xdr:sp macro="" textlink="">
      <xdr:nvSpPr>
        <xdr:cNvPr id="158" name="円/楕円 157"/>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109448</xdr:rowOff>
    </xdr:from>
    <xdr:ext cx="762000" cy="259045"/>
    <xdr:sp macro="" textlink="">
      <xdr:nvSpPr>
        <xdr:cNvPr id="159" name="テキスト ボックス 158"/>
        <xdr:cNvSpPr txBox="1"/>
      </xdr:nvSpPr>
      <xdr:spPr>
        <a:xfrm>
          <a:off x="1066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a:solidFill>
                <a:schemeClr val="dk1"/>
              </a:solidFill>
              <a:effectLst/>
              <a:latin typeface="+mn-lt"/>
              <a:ea typeface="+mn-ea"/>
              <a:cs typeface="+mn-cs"/>
            </a:rPr>
            <a:t>金額は</a:t>
          </a:r>
          <a:r>
            <a:rPr lang="en-US" altLang="ja-JP" sz="1300">
              <a:solidFill>
                <a:schemeClr val="dk1"/>
              </a:solidFill>
              <a:effectLst/>
              <a:latin typeface="+mn-lt"/>
              <a:ea typeface="+mn-ea"/>
              <a:cs typeface="+mn-cs"/>
            </a:rPr>
            <a:t>107,194</a:t>
          </a:r>
          <a:r>
            <a:rPr lang="ja-JP" altLang="ja-JP" sz="1300">
              <a:solidFill>
                <a:schemeClr val="dk1"/>
              </a:solidFill>
              <a:effectLst/>
              <a:latin typeface="+mn-lt"/>
              <a:ea typeface="+mn-ea"/>
              <a:cs typeface="+mn-cs"/>
            </a:rPr>
            <a:t>円</a:t>
          </a:r>
          <a:r>
            <a:rPr lang="ja-JP" altLang="en-US" sz="1300">
              <a:solidFill>
                <a:schemeClr val="dk1"/>
              </a:solidFill>
              <a:effectLst/>
              <a:latin typeface="+mn-lt"/>
              <a:ea typeface="+mn-ea"/>
              <a:cs typeface="+mn-cs"/>
            </a:rPr>
            <a:t>で、</a:t>
          </a:r>
          <a:r>
            <a:rPr lang="ja-JP" altLang="ja-JP" sz="1300">
              <a:solidFill>
                <a:schemeClr val="dk1"/>
              </a:solidFill>
              <a:effectLst/>
              <a:latin typeface="+mn-lt"/>
              <a:ea typeface="+mn-ea"/>
              <a:cs typeface="+mn-cs"/>
            </a:rPr>
            <a:t>前年度より</a:t>
          </a:r>
          <a:r>
            <a:rPr lang="en-US" altLang="ja-JP" sz="1300">
              <a:solidFill>
                <a:schemeClr val="dk1"/>
              </a:solidFill>
              <a:effectLst/>
              <a:latin typeface="+mn-lt"/>
              <a:ea typeface="+mn-ea"/>
              <a:cs typeface="+mn-cs"/>
            </a:rPr>
            <a:t>1,414</a:t>
          </a:r>
          <a:r>
            <a:rPr lang="ja-JP" altLang="ja-JP" sz="1300">
              <a:solidFill>
                <a:schemeClr val="dk1"/>
              </a:solidFill>
              <a:effectLst/>
              <a:latin typeface="+mn-lt"/>
              <a:ea typeface="+mn-ea"/>
              <a:cs typeface="+mn-cs"/>
            </a:rPr>
            <a:t>円</a:t>
          </a:r>
          <a:r>
            <a:rPr lang="ja-JP" altLang="en-US" sz="1300">
              <a:solidFill>
                <a:schemeClr val="dk1"/>
              </a:solidFill>
              <a:effectLst/>
              <a:latin typeface="+mn-lt"/>
              <a:ea typeface="+mn-ea"/>
              <a:cs typeface="+mn-cs"/>
            </a:rPr>
            <a:t>増</a:t>
          </a:r>
          <a:r>
            <a:rPr lang="ja-JP" altLang="ja-JP" sz="1300">
              <a:solidFill>
                <a:schemeClr val="dk1"/>
              </a:solidFill>
              <a:effectLst/>
              <a:latin typeface="+mn-lt"/>
              <a:ea typeface="+mn-ea"/>
              <a:cs typeface="+mn-cs"/>
            </a:rPr>
            <a:t>となりました。</a:t>
          </a:r>
          <a:endParaRPr lang="ja-JP" altLang="ja-JP" sz="1300">
            <a:effectLst/>
          </a:endParaRPr>
        </a:p>
        <a:p>
          <a:pPr rtl="0" fontAlgn="base"/>
          <a:r>
            <a:rPr lang="ja-JP" altLang="ja-JP" sz="1300">
              <a:solidFill>
                <a:schemeClr val="dk1"/>
              </a:solidFill>
              <a:effectLst/>
              <a:latin typeface="+mn-lt"/>
              <a:ea typeface="+mn-ea"/>
              <a:cs typeface="+mn-cs"/>
            </a:rPr>
            <a:t>対前年度決算額比較では、物件費</a:t>
          </a:r>
          <a:r>
            <a:rPr lang="ja-JP" altLang="en-US" sz="1300">
              <a:solidFill>
                <a:schemeClr val="dk1"/>
              </a:solidFill>
              <a:effectLst/>
              <a:latin typeface="+mn-lt"/>
              <a:ea typeface="+mn-ea"/>
              <a:cs typeface="+mn-cs"/>
            </a:rPr>
            <a:t>が減少しているものの</a:t>
          </a:r>
          <a:r>
            <a:rPr lang="ja-JP" altLang="ja-JP" sz="1300">
              <a:solidFill>
                <a:schemeClr val="dk1"/>
              </a:solidFill>
              <a:effectLst/>
              <a:latin typeface="+mn-lt"/>
              <a:ea typeface="+mn-ea"/>
              <a:cs typeface="+mn-cs"/>
            </a:rPr>
            <a:t>人件費</a:t>
          </a:r>
          <a:r>
            <a:rPr lang="ja-JP" altLang="en-US" sz="1300">
              <a:solidFill>
                <a:schemeClr val="dk1"/>
              </a:solidFill>
              <a:effectLst/>
              <a:latin typeface="+mn-lt"/>
              <a:ea typeface="+mn-ea"/>
              <a:cs typeface="+mn-cs"/>
            </a:rPr>
            <a:t>が増加しています。これは、特別職を含む職員給与、議員報酬等の増額、統計調査員等報酬の増額等によります。</a:t>
          </a:r>
          <a:endParaRPr lang="ja-JP" altLang="ja-JP" sz="1300">
            <a:effectLst/>
          </a:endParaRPr>
        </a:p>
        <a:p>
          <a:r>
            <a:rPr lang="ja-JP" altLang="en-US" sz="1300">
              <a:solidFill>
                <a:schemeClr val="dk1"/>
              </a:solidFill>
              <a:effectLst/>
              <a:latin typeface="+mn-lt"/>
              <a:ea typeface="+mn-ea"/>
              <a:cs typeface="+mn-cs"/>
            </a:rPr>
            <a:t>なお、</a:t>
          </a:r>
          <a:r>
            <a:rPr lang="ja-JP" altLang="ja-JP" sz="1300">
              <a:solidFill>
                <a:schemeClr val="dk1"/>
              </a:solidFill>
              <a:effectLst/>
              <a:latin typeface="+mn-lt"/>
              <a:ea typeface="+mn-ea"/>
              <a:cs typeface="+mn-cs"/>
            </a:rPr>
            <a:t>職員分人件費は計画的に減少してきています。今後も効率的な施設運営、行政評価による事務事業見直し、スリム化を進め一層の経費節減を目指します。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38083</xdr:rowOff>
    </xdr:from>
    <xdr:to>
      <xdr:col>7</xdr:col>
      <xdr:colOff>152400</xdr:colOff>
      <xdr:row>81</xdr:row>
      <xdr:rowOff>40522</xdr:rowOff>
    </xdr:to>
    <xdr:cxnSp macro="">
      <xdr:nvCxnSpPr>
        <xdr:cNvPr id="195" name="直線コネクタ 194"/>
        <xdr:cNvCxnSpPr/>
      </xdr:nvCxnSpPr>
      <xdr:spPr>
        <a:xfrm>
          <a:off x="4114800" y="13925533"/>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25297</xdr:rowOff>
    </xdr:from>
    <xdr:ext cx="762000" cy="259045"/>
    <xdr:sp macro="" textlink="">
      <xdr:nvSpPr>
        <xdr:cNvPr id="196" name="人件費・物件費等の状況平均値テキスト"/>
        <xdr:cNvSpPr txBox="1"/>
      </xdr:nvSpPr>
      <xdr:spPr>
        <a:xfrm>
          <a:off x="5041900" y="1391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38083</xdr:rowOff>
    </xdr:from>
    <xdr:to>
      <xdr:col>6</xdr:col>
      <xdr:colOff>0</xdr:colOff>
      <xdr:row>81</xdr:row>
      <xdr:rowOff>45304</xdr:rowOff>
    </xdr:to>
    <xdr:cxnSp macro="">
      <xdr:nvCxnSpPr>
        <xdr:cNvPr id="198" name="直線コネクタ 197"/>
        <xdr:cNvCxnSpPr/>
      </xdr:nvCxnSpPr>
      <xdr:spPr>
        <a:xfrm flipV="1">
          <a:off x="3225800" y="13925533"/>
          <a:ext cx="889000" cy="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44617</xdr:rowOff>
    </xdr:from>
    <xdr:to>
      <xdr:col>4</xdr:col>
      <xdr:colOff>482600</xdr:colOff>
      <xdr:row>81</xdr:row>
      <xdr:rowOff>45304</xdr:rowOff>
    </xdr:to>
    <xdr:cxnSp macro="">
      <xdr:nvCxnSpPr>
        <xdr:cNvPr id="201" name="直線コネクタ 200"/>
        <xdr:cNvCxnSpPr/>
      </xdr:nvCxnSpPr>
      <xdr:spPr>
        <a:xfrm>
          <a:off x="2336800" y="1393206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41844</xdr:rowOff>
    </xdr:from>
    <xdr:to>
      <xdr:col>3</xdr:col>
      <xdr:colOff>279400</xdr:colOff>
      <xdr:row>81</xdr:row>
      <xdr:rowOff>44617</xdr:rowOff>
    </xdr:to>
    <xdr:cxnSp macro="">
      <xdr:nvCxnSpPr>
        <xdr:cNvPr id="204" name="直線コネクタ 203"/>
        <xdr:cNvCxnSpPr/>
      </xdr:nvCxnSpPr>
      <xdr:spPr>
        <a:xfrm>
          <a:off x="1447800" y="13929294"/>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161172</xdr:rowOff>
    </xdr:from>
    <xdr:to>
      <xdr:col>7</xdr:col>
      <xdr:colOff>203200</xdr:colOff>
      <xdr:row>81</xdr:row>
      <xdr:rowOff>91322</xdr:rowOff>
    </xdr:to>
    <xdr:sp macro="" textlink="">
      <xdr:nvSpPr>
        <xdr:cNvPr id="214" name="円/楕円 213"/>
        <xdr:cNvSpPr/>
      </xdr:nvSpPr>
      <xdr:spPr>
        <a:xfrm>
          <a:off x="4902200" y="138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82449</xdr:rowOff>
    </xdr:from>
    <xdr:ext cx="762000" cy="259045"/>
    <xdr:sp macro="" textlink="">
      <xdr:nvSpPr>
        <xdr:cNvPr id="215" name="人件費・物件費等の状況該当値テキスト"/>
        <xdr:cNvSpPr txBox="1"/>
      </xdr:nvSpPr>
      <xdr:spPr>
        <a:xfrm>
          <a:off x="5041900" y="137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158733</xdr:rowOff>
    </xdr:from>
    <xdr:to>
      <xdr:col>6</xdr:col>
      <xdr:colOff>50800</xdr:colOff>
      <xdr:row>81</xdr:row>
      <xdr:rowOff>88883</xdr:rowOff>
    </xdr:to>
    <xdr:sp macro="" textlink="">
      <xdr:nvSpPr>
        <xdr:cNvPr id="216" name="円/楕円 215"/>
        <xdr:cNvSpPr/>
      </xdr:nvSpPr>
      <xdr:spPr>
        <a:xfrm>
          <a:off x="4064000" y="138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99060</xdr:rowOff>
    </xdr:from>
    <xdr:ext cx="736600" cy="259045"/>
    <xdr:sp macro="" textlink="">
      <xdr:nvSpPr>
        <xdr:cNvPr id="217" name="テキスト ボックス 216"/>
        <xdr:cNvSpPr txBox="1"/>
      </xdr:nvSpPr>
      <xdr:spPr>
        <a:xfrm>
          <a:off x="3733800" y="1364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165954</xdr:rowOff>
    </xdr:from>
    <xdr:to>
      <xdr:col>4</xdr:col>
      <xdr:colOff>533400</xdr:colOff>
      <xdr:row>81</xdr:row>
      <xdr:rowOff>96104</xdr:rowOff>
    </xdr:to>
    <xdr:sp macro="" textlink="">
      <xdr:nvSpPr>
        <xdr:cNvPr id="218" name="円/楕円 217"/>
        <xdr:cNvSpPr/>
      </xdr:nvSpPr>
      <xdr:spPr>
        <a:xfrm>
          <a:off x="3175000" y="138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106281</xdr:rowOff>
    </xdr:from>
    <xdr:ext cx="762000" cy="259045"/>
    <xdr:sp macro="" textlink="">
      <xdr:nvSpPr>
        <xdr:cNvPr id="219" name="テキスト ボックス 218"/>
        <xdr:cNvSpPr txBox="1"/>
      </xdr:nvSpPr>
      <xdr:spPr>
        <a:xfrm>
          <a:off x="2844800" y="1365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165267</xdr:rowOff>
    </xdr:from>
    <xdr:to>
      <xdr:col>3</xdr:col>
      <xdr:colOff>330200</xdr:colOff>
      <xdr:row>81</xdr:row>
      <xdr:rowOff>95417</xdr:rowOff>
    </xdr:to>
    <xdr:sp macro="" textlink="">
      <xdr:nvSpPr>
        <xdr:cNvPr id="220" name="円/楕円 219"/>
        <xdr:cNvSpPr/>
      </xdr:nvSpPr>
      <xdr:spPr>
        <a:xfrm>
          <a:off x="2286000" y="138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105594</xdr:rowOff>
    </xdr:from>
    <xdr:ext cx="762000" cy="259045"/>
    <xdr:sp macro="" textlink="">
      <xdr:nvSpPr>
        <xdr:cNvPr id="221" name="テキスト ボックス 220"/>
        <xdr:cNvSpPr txBox="1"/>
      </xdr:nvSpPr>
      <xdr:spPr>
        <a:xfrm>
          <a:off x="1955800" y="136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109,571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162494</xdr:rowOff>
    </xdr:from>
    <xdr:to>
      <xdr:col>2</xdr:col>
      <xdr:colOff>127000</xdr:colOff>
      <xdr:row>81</xdr:row>
      <xdr:rowOff>92644</xdr:rowOff>
    </xdr:to>
    <xdr:sp macro="" textlink="">
      <xdr:nvSpPr>
        <xdr:cNvPr id="222" name="円/楕円 221"/>
        <xdr:cNvSpPr/>
      </xdr:nvSpPr>
      <xdr:spPr>
        <a:xfrm>
          <a:off x="1397000" y="138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102821</xdr:rowOff>
    </xdr:from>
    <xdr:ext cx="762000" cy="259045"/>
    <xdr:sp macro="" textlink="">
      <xdr:nvSpPr>
        <xdr:cNvPr id="223" name="テキスト ボックス 222"/>
        <xdr:cNvSpPr txBox="1"/>
      </xdr:nvSpPr>
      <xdr:spPr>
        <a:xfrm>
          <a:off x="1066800" y="1364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指数は</a:t>
          </a:r>
          <a:r>
            <a:rPr lang="en-US" altLang="ja-JP" sz="1300" b="0" i="0" baseline="0">
              <a:solidFill>
                <a:schemeClr val="dk1"/>
              </a:solidFill>
              <a:effectLst/>
              <a:latin typeface="+mn-lt"/>
              <a:ea typeface="+mn-ea"/>
              <a:cs typeface="+mn-cs"/>
            </a:rPr>
            <a:t>96.6</a:t>
          </a:r>
          <a:r>
            <a:rPr lang="ja-JP" altLang="ja-JP" sz="1300" b="0" i="0" baseline="0">
              <a:solidFill>
                <a:schemeClr val="dk1"/>
              </a:solidFill>
              <a:effectLst/>
              <a:latin typeface="+mn-lt"/>
              <a:ea typeface="+mn-ea"/>
              <a:cs typeface="+mn-cs"/>
            </a:rPr>
            <a:t>。国家公務員給与の改定</a:t>
          </a:r>
          <a:r>
            <a:rPr lang="ja-JP" altLang="en-US" sz="1300" b="0" i="0" baseline="0">
              <a:solidFill>
                <a:schemeClr val="dk1"/>
              </a:solidFill>
              <a:effectLst/>
              <a:latin typeface="+mn-lt"/>
              <a:ea typeface="+mn-ea"/>
              <a:cs typeface="+mn-cs"/>
            </a:rPr>
            <a:t>（増額）</a:t>
          </a:r>
          <a:r>
            <a:rPr lang="ja-JP" altLang="ja-JP" sz="1300" b="0" i="0" baseline="0">
              <a:solidFill>
                <a:schemeClr val="dk1"/>
              </a:solidFill>
              <a:effectLst/>
              <a:latin typeface="+mn-lt"/>
              <a:ea typeface="+mn-ea"/>
              <a:cs typeface="+mn-cs"/>
            </a:rPr>
            <a:t>に伴う</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です。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89</xdr:row>
      <xdr:rowOff>93980</xdr:rowOff>
    </xdr:to>
    <xdr:cxnSp macro="">
      <xdr:nvCxnSpPr>
        <xdr:cNvPr id="257" name="直線コネクタ 256"/>
        <xdr:cNvCxnSpPr/>
      </xdr:nvCxnSpPr>
      <xdr:spPr>
        <a:xfrm flipV="1">
          <a:off x="16179800" y="14733693"/>
          <a:ext cx="8382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93980</xdr:rowOff>
    </xdr:from>
    <xdr:to>
      <xdr:col>23</xdr:col>
      <xdr:colOff>406400</xdr:colOff>
      <xdr:row>89</xdr:row>
      <xdr:rowOff>102023</xdr:rowOff>
    </xdr:to>
    <xdr:cxnSp macro="">
      <xdr:nvCxnSpPr>
        <xdr:cNvPr id="260" name="直線コネクタ 259"/>
        <xdr:cNvCxnSpPr/>
      </xdr:nvCxnSpPr>
      <xdr:spPr>
        <a:xfrm flipV="1">
          <a:off x="15290800" y="153530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102023</xdr:rowOff>
    </xdr:to>
    <xdr:cxnSp macro="">
      <xdr:nvCxnSpPr>
        <xdr:cNvPr id="263" name="直線コネクタ 262"/>
        <xdr:cNvCxnSpPr/>
      </xdr:nvCxnSpPr>
      <xdr:spPr>
        <a:xfrm>
          <a:off x="14401800" y="1469347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120227</xdr:rowOff>
    </xdr:from>
    <xdr:to>
      <xdr:col>21</xdr:col>
      <xdr:colOff>0</xdr:colOff>
      <xdr:row>85</xdr:row>
      <xdr:rowOff>136313</xdr:rowOff>
    </xdr:to>
    <xdr:cxnSp macro="">
      <xdr:nvCxnSpPr>
        <xdr:cNvPr id="266" name="直線コネクタ 265"/>
        <xdr:cNvCxnSpPr/>
      </xdr:nvCxnSpPr>
      <xdr:spPr>
        <a:xfrm flipV="1">
          <a:off x="13512800" y="1469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6" name="円/楕円 275"/>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126170</xdr:rowOff>
    </xdr:from>
    <xdr:ext cx="762000" cy="259045"/>
    <xdr:sp macro="" textlink="">
      <xdr:nvSpPr>
        <xdr:cNvPr id="277" name="給与水準   （国との比較）該当値テキスト"/>
        <xdr:cNvSpPr txBox="1"/>
      </xdr:nvSpPr>
      <xdr:spPr>
        <a:xfrm>
          <a:off x="171069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43180</xdr:rowOff>
    </xdr:from>
    <xdr:to>
      <xdr:col>23</xdr:col>
      <xdr:colOff>457200</xdr:colOff>
      <xdr:row>89</xdr:row>
      <xdr:rowOff>144780</xdr:rowOff>
    </xdr:to>
    <xdr:sp macro="" textlink="">
      <xdr:nvSpPr>
        <xdr:cNvPr id="278" name="円/楕円 277"/>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154957</xdr:rowOff>
    </xdr:from>
    <xdr:ext cx="736600" cy="259045"/>
    <xdr:sp macro="" textlink="">
      <xdr:nvSpPr>
        <xdr:cNvPr id="279" name="テキスト ボックス 278"/>
        <xdr:cNvSpPr txBox="1"/>
      </xdr:nvSpPr>
      <xdr:spPr>
        <a:xfrm>
          <a:off x="15798800" y="150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51223</xdr:rowOff>
    </xdr:from>
    <xdr:to>
      <xdr:col>22</xdr:col>
      <xdr:colOff>254000</xdr:colOff>
      <xdr:row>89</xdr:row>
      <xdr:rowOff>152823</xdr:rowOff>
    </xdr:to>
    <xdr:sp macro="" textlink="">
      <xdr:nvSpPr>
        <xdr:cNvPr id="280" name="円/楕円 279"/>
        <xdr:cNvSpPr/>
      </xdr:nvSpPr>
      <xdr:spPr>
        <a:xfrm>
          <a:off x="15240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163000</xdr:rowOff>
    </xdr:from>
    <xdr:ext cx="762000" cy="259045"/>
    <xdr:sp macro="" textlink="">
      <xdr:nvSpPr>
        <xdr:cNvPr id="281" name="テキスト ボックス 280"/>
        <xdr:cNvSpPr txBox="1"/>
      </xdr:nvSpPr>
      <xdr:spPr>
        <a:xfrm>
          <a:off x="14909800" y="1507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2" name="円/楕円 281"/>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9754</xdr:rowOff>
    </xdr:from>
    <xdr:ext cx="762000" cy="259045"/>
    <xdr:sp macro="" textlink="">
      <xdr:nvSpPr>
        <xdr:cNvPr id="283" name="テキスト ボックス 28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4" name="円/楕円 283"/>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25840</xdr:rowOff>
    </xdr:from>
    <xdr:ext cx="762000" cy="259045"/>
    <xdr:sp macro="" textlink="">
      <xdr:nvSpPr>
        <xdr:cNvPr id="285" name="テキスト ボックス 284"/>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職員数は</a:t>
          </a:r>
          <a:r>
            <a:rPr lang="en-US" altLang="ja-JP" sz="1300" b="0" i="0" baseline="0">
              <a:solidFill>
                <a:schemeClr val="dk1"/>
              </a:solidFill>
              <a:effectLst/>
              <a:latin typeface="+mn-lt"/>
              <a:ea typeface="+mn-ea"/>
              <a:cs typeface="+mn-cs"/>
            </a:rPr>
            <a:t>6.76</a:t>
          </a:r>
          <a:r>
            <a:rPr lang="ja-JP" altLang="ja-JP" sz="1300" b="0" i="0" baseline="0">
              <a:solidFill>
                <a:schemeClr val="dk1"/>
              </a:solidFill>
              <a:effectLst/>
              <a:latin typeface="+mn-lt"/>
              <a:ea typeface="+mn-ea"/>
              <a:cs typeface="+mn-cs"/>
            </a:rPr>
            <a:t>人。前年より</a:t>
          </a:r>
          <a:r>
            <a:rPr lang="en-US" altLang="ja-JP" sz="1300" b="0" i="0" baseline="0">
              <a:solidFill>
                <a:schemeClr val="dk1"/>
              </a:solidFill>
              <a:effectLst/>
              <a:latin typeface="+mn-lt"/>
              <a:ea typeface="+mn-ea"/>
              <a:cs typeface="+mn-cs"/>
            </a:rPr>
            <a:t>0.01</a:t>
          </a:r>
          <a:r>
            <a:rPr lang="ja-JP" altLang="ja-JP" sz="1300" b="0" i="0" baseline="0">
              <a:solidFill>
                <a:schemeClr val="dk1"/>
              </a:solidFill>
              <a:effectLst/>
              <a:latin typeface="+mn-lt"/>
              <a:ea typeface="+mn-ea"/>
              <a:cs typeface="+mn-cs"/>
            </a:rPr>
            <a:t>人の</a:t>
          </a:r>
          <a:r>
            <a:rPr lang="ja-JP" altLang="en-US" sz="1300" b="0" i="0" baseline="0">
              <a:solidFill>
                <a:schemeClr val="dk1"/>
              </a:solidFill>
              <a:effectLst/>
              <a:latin typeface="+mn-lt"/>
              <a:ea typeface="+mn-ea"/>
              <a:cs typeface="+mn-cs"/>
            </a:rPr>
            <a:t>増</a:t>
          </a:r>
          <a:r>
            <a:rPr lang="ja-JP" altLang="ja-JP" sz="1300" b="0" i="0" baseline="0">
              <a:solidFill>
                <a:schemeClr val="dk1"/>
              </a:solidFill>
              <a:effectLst/>
              <a:latin typeface="+mn-lt"/>
              <a:ea typeface="+mn-ea"/>
              <a:cs typeface="+mn-cs"/>
            </a:rPr>
            <a:t>となりました</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職員の人数に変化はありませんが、人口が減ったことにより千人当たりの人数は増加としています。</a:t>
          </a:r>
          <a:endParaRPr lang="en-US" altLang="ja-JP" sz="1300" b="0" i="0" baseline="0">
            <a:solidFill>
              <a:schemeClr val="dk1"/>
            </a:solidFill>
            <a:effectLst/>
            <a:latin typeface="+mn-lt"/>
            <a:ea typeface="+mn-ea"/>
            <a:cs typeface="+mn-cs"/>
          </a:endParaRPr>
        </a:p>
        <a:p>
          <a:pPr rtl="0" fontAlgn="base"/>
          <a:r>
            <a:rPr lang="ja-JP" altLang="ja-JP" sz="1300" b="0" i="0" baseline="0">
              <a:solidFill>
                <a:schemeClr val="dk1"/>
              </a:solidFill>
              <a:effectLst/>
              <a:latin typeface="+mn-lt"/>
              <a:ea typeface="+mn-ea"/>
              <a:cs typeface="+mn-cs"/>
            </a:rPr>
            <a:t>定員適正化計画により職員</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削減を実施してい</a:t>
          </a:r>
          <a:r>
            <a:rPr lang="ja-JP" altLang="en-US" sz="1300" b="0" i="0" baseline="0">
              <a:solidFill>
                <a:schemeClr val="dk1"/>
              </a:solidFill>
              <a:effectLst/>
              <a:latin typeface="+mn-lt"/>
              <a:ea typeface="+mn-ea"/>
              <a:cs typeface="+mn-cs"/>
            </a:rPr>
            <a:t>ます。</a:t>
          </a:r>
          <a:r>
            <a:rPr lang="ja-JP" altLang="ja-JP" sz="1300" b="0" i="0" baseline="0">
              <a:solidFill>
                <a:schemeClr val="dk1"/>
              </a:solidFill>
              <a:effectLst/>
              <a:latin typeface="+mn-lt"/>
              <a:ea typeface="+mn-ea"/>
              <a:cs typeface="+mn-cs"/>
            </a:rPr>
            <a:t>今後もさらなる効率的な行政運営ができるよう取り組んでいきます。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77107</xdr:rowOff>
    </xdr:from>
    <xdr:to>
      <xdr:col>24</xdr:col>
      <xdr:colOff>558800</xdr:colOff>
      <xdr:row>60</xdr:row>
      <xdr:rowOff>78256</xdr:rowOff>
    </xdr:to>
    <xdr:cxnSp macro="">
      <xdr:nvCxnSpPr>
        <xdr:cNvPr id="322" name="直線コネクタ 321"/>
        <xdr:cNvCxnSpPr/>
      </xdr:nvCxnSpPr>
      <xdr:spPr>
        <a:xfrm>
          <a:off x="16179800" y="1036410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77107</xdr:rowOff>
    </xdr:from>
    <xdr:to>
      <xdr:col>23</xdr:col>
      <xdr:colOff>406400</xdr:colOff>
      <xdr:row>60</xdr:row>
      <xdr:rowOff>94343</xdr:rowOff>
    </xdr:to>
    <xdr:cxnSp macro="">
      <xdr:nvCxnSpPr>
        <xdr:cNvPr id="325" name="直線コネクタ 324"/>
        <xdr:cNvCxnSpPr/>
      </xdr:nvCxnSpPr>
      <xdr:spPr>
        <a:xfrm flipV="1">
          <a:off x="15290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98939</xdr:rowOff>
    </xdr:to>
    <xdr:cxnSp macro="">
      <xdr:nvCxnSpPr>
        <xdr:cNvPr id="328" name="直線コネクタ 327"/>
        <xdr:cNvCxnSpPr/>
      </xdr:nvCxnSpPr>
      <xdr:spPr>
        <a:xfrm flipV="1">
          <a:off x="14401800" y="1038134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93194</xdr:rowOff>
    </xdr:from>
    <xdr:to>
      <xdr:col>21</xdr:col>
      <xdr:colOff>0</xdr:colOff>
      <xdr:row>60</xdr:row>
      <xdr:rowOff>98939</xdr:rowOff>
    </xdr:to>
    <xdr:cxnSp macro="">
      <xdr:nvCxnSpPr>
        <xdr:cNvPr id="331" name="直線コネクタ 330"/>
        <xdr:cNvCxnSpPr/>
      </xdr:nvCxnSpPr>
      <xdr:spPr>
        <a:xfrm>
          <a:off x="13512800" y="1038019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27456</xdr:rowOff>
    </xdr:from>
    <xdr:to>
      <xdr:col>24</xdr:col>
      <xdr:colOff>609600</xdr:colOff>
      <xdr:row>60</xdr:row>
      <xdr:rowOff>129056</xdr:rowOff>
    </xdr:to>
    <xdr:sp macro="" textlink="">
      <xdr:nvSpPr>
        <xdr:cNvPr id="341" name="円/楕円 340"/>
        <xdr:cNvSpPr/>
      </xdr:nvSpPr>
      <xdr:spPr>
        <a:xfrm>
          <a:off x="169672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43983</xdr:rowOff>
    </xdr:from>
    <xdr:ext cx="762000" cy="259045"/>
    <xdr:sp macro="" textlink="">
      <xdr:nvSpPr>
        <xdr:cNvPr id="342" name="定員管理の状況該当値テキスト"/>
        <xdr:cNvSpPr txBox="1"/>
      </xdr:nvSpPr>
      <xdr:spPr>
        <a:xfrm>
          <a:off x="17106900" y="101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26307</xdr:rowOff>
    </xdr:from>
    <xdr:to>
      <xdr:col>23</xdr:col>
      <xdr:colOff>457200</xdr:colOff>
      <xdr:row>60</xdr:row>
      <xdr:rowOff>127907</xdr:rowOff>
    </xdr:to>
    <xdr:sp macro="" textlink="">
      <xdr:nvSpPr>
        <xdr:cNvPr id="343" name="円/楕円 342"/>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138084</xdr:rowOff>
    </xdr:from>
    <xdr:ext cx="736600" cy="259045"/>
    <xdr:sp macro="" textlink="">
      <xdr:nvSpPr>
        <xdr:cNvPr id="344" name="テキスト ボックス 343"/>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45" name="円/楕円 344"/>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155320</xdr:rowOff>
    </xdr:from>
    <xdr:ext cx="762000" cy="259045"/>
    <xdr:sp macro="" textlink="">
      <xdr:nvSpPr>
        <xdr:cNvPr id="346" name="テキスト ボックス 345"/>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48139</xdr:rowOff>
    </xdr:from>
    <xdr:to>
      <xdr:col>21</xdr:col>
      <xdr:colOff>50800</xdr:colOff>
      <xdr:row>60</xdr:row>
      <xdr:rowOff>149739</xdr:rowOff>
    </xdr:to>
    <xdr:sp macro="" textlink="">
      <xdr:nvSpPr>
        <xdr:cNvPr id="347" name="円/楕円 346"/>
        <xdr:cNvSpPr/>
      </xdr:nvSpPr>
      <xdr:spPr>
        <a:xfrm>
          <a:off x="14351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159916</xdr:rowOff>
    </xdr:from>
    <xdr:ext cx="762000" cy="259045"/>
    <xdr:sp macro="" textlink="">
      <xdr:nvSpPr>
        <xdr:cNvPr id="348" name="テキスト ボックス 347"/>
        <xdr:cNvSpPr txBox="1"/>
      </xdr:nvSpPr>
      <xdr:spPr>
        <a:xfrm>
          <a:off x="14020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49" name="円/楕円 348"/>
        <xdr:cNvSpPr/>
      </xdr:nvSpPr>
      <xdr:spPr>
        <a:xfrm>
          <a:off x="13462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154171</xdr:rowOff>
    </xdr:from>
    <xdr:ext cx="762000" cy="259045"/>
    <xdr:sp macro="" textlink="">
      <xdr:nvSpPr>
        <xdr:cNvPr id="350" name="テキスト ボックス 349"/>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11.7</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前年度から</a:t>
          </a:r>
          <a:r>
            <a:rPr lang="en-US" altLang="ja-JP" sz="1300" b="0" i="0" baseline="0">
              <a:solidFill>
                <a:schemeClr val="dk1"/>
              </a:solidFill>
              <a:effectLst/>
              <a:latin typeface="+mn-lt"/>
              <a:ea typeface="+mn-ea"/>
              <a:cs typeface="+mn-cs"/>
            </a:rPr>
            <a:t>0.3</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の減です。</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分子</a:t>
          </a:r>
          <a:r>
            <a:rPr lang="ja-JP" altLang="en-US" sz="1300" b="0" i="0" baseline="0">
              <a:solidFill>
                <a:schemeClr val="dk1"/>
              </a:solidFill>
              <a:effectLst/>
              <a:latin typeface="+mn-lt"/>
              <a:ea typeface="+mn-ea"/>
              <a:cs typeface="+mn-cs"/>
            </a:rPr>
            <a:t>については、特別会計への地方債充当繰出金が＋</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2056</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千円、</a:t>
          </a:r>
          <a:r>
            <a:rPr lang="ja-JP" altLang="ja-JP" sz="1300" b="0" i="0" baseline="0">
              <a:solidFill>
                <a:schemeClr val="dk1"/>
              </a:solidFill>
              <a:effectLst/>
              <a:latin typeface="+mn-lt"/>
              <a:ea typeface="+mn-ea"/>
              <a:cs typeface="+mn-cs"/>
            </a:rPr>
            <a:t>公債費等に準ずる債務負担行為</a:t>
          </a:r>
          <a:r>
            <a:rPr lang="ja-JP" altLang="en-US" sz="1300" b="0" i="0" baseline="0">
              <a:solidFill>
                <a:schemeClr val="dk1"/>
              </a:solidFill>
              <a:effectLst/>
              <a:latin typeface="+mn-lt"/>
              <a:ea typeface="+mn-ea"/>
              <a:cs typeface="+mn-cs"/>
            </a:rPr>
            <a:t>に係るもののが＋</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4811</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6</a:t>
          </a:r>
          <a:r>
            <a:rPr lang="ja-JP" altLang="en-US" sz="1300" b="0" i="0" baseline="0">
              <a:solidFill>
                <a:schemeClr val="dk1"/>
              </a:solidFill>
              <a:effectLst/>
              <a:latin typeface="+mn-lt"/>
              <a:ea typeface="+mn-ea"/>
              <a:cs typeface="+mn-cs"/>
            </a:rPr>
            <a:t>千円（新規で</a:t>
          </a:r>
          <a:r>
            <a:rPr lang="ja-JP" altLang="ja-JP" sz="1300" b="0" i="0" baseline="0">
              <a:solidFill>
                <a:schemeClr val="dk1"/>
              </a:solidFill>
              <a:effectLst/>
              <a:latin typeface="+mn-lt"/>
              <a:ea typeface="+mn-ea"/>
              <a:cs typeface="+mn-cs"/>
            </a:rPr>
            <a:t>スポーツ公園用地取得費</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7709</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ですが、ここから差し引かれる交付税算入額が昨年比＋</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7221</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千円で、まとめると分子全体では</a:t>
          </a:r>
          <a:r>
            <a:rPr lang="ja-JP" altLang="ja-JP" sz="1300" b="0" i="0" baseline="0">
              <a:solidFill>
                <a:schemeClr val="dk1"/>
              </a:solidFill>
              <a:effectLst/>
              <a:latin typeface="+mn-lt"/>
              <a:ea typeface="+mn-ea"/>
              <a:cs typeface="+mn-cs"/>
            </a:rPr>
            <a:t>昨年比＋</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6920</a:t>
          </a:r>
          <a:r>
            <a:rPr lang="ja-JP" altLang="en-US" sz="1300" b="0" i="0" baseline="0">
              <a:solidFill>
                <a:schemeClr val="dk1"/>
              </a:solidFill>
              <a:effectLst/>
              <a:latin typeface="+mn-lt"/>
              <a:ea typeface="+mn-ea"/>
              <a:cs typeface="+mn-cs"/>
            </a:rPr>
            <a:t>万</a:t>
          </a:r>
          <a:r>
            <a:rPr lang="ja-JP" altLang="ja-JP" sz="1300" b="0" i="0" baseline="0">
              <a:solidFill>
                <a:schemeClr val="dk1"/>
              </a:solidFill>
              <a:effectLst/>
              <a:latin typeface="+mn-lt"/>
              <a:ea typeface="+mn-ea"/>
              <a:cs typeface="+mn-cs"/>
            </a:rPr>
            <a:t>円</a:t>
          </a:r>
          <a:r>
            <a:rPr lang="ja-JP" altLang="en-US" sz="1300" b="0" i="0" baseline="0">
              <a:solidFill>
                <a:schemeClr val="dk1"/>
              </a:solidFill>
              <a:effectLst/>
              <a:latin typeface="+mn-lt"/>
              <a:ea typeface="+mn-ea"/>
              <a:cs typeface="+mn-cs"/>
            </a:rPr>
            <a:t>となりました。</a:t>
          </a:r>
          <a:r>
            <a:rPr lang="ja-JP" altLang="ja-JP" sz="1300" b="0" i="0" baseline="0">
              <a:solidFill>
                <a:schemeClr val="dk1"/>
              </a:solidFill>
              <a:effectLst/>
              <a:latin typeface="+mn-lt"/>
              <a:ea typeface="+mn-ea"/>
              <a:cs typeface="+mn-cs"/>
            </a:rPr>
            <a:t>分母では、普通交付税</a:t>
          </a:r>
          <a:r>
            <a:rPr lang="ja-JP" altLang="en-US" sz="1300" b="0" i="0" baseline="0">
              <a:solidFill>
                <a:schemeClr val="dk1"/>
              </a:solidFill>
              <a:effectLst/>
              <a:latin typeface="+mn-lt"/>
              <a:ea typeface="+mn-ea"/>
              <a:cs typeface="+mn-cs"/>
            </a:rPr>
            <a:t>は＋</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3594</a:t>
          </a:r>
          <a:r>
            <a:rPr lang="ja-JP" altLang="en-US" sz="1300" b="0" i="0" baseline="0">
              <a:solidFill>
                <a:schemeClr val="dk1"/>
              </a:solidFill>
              <a:effectLst/>
              <a:latin typeface="+mn-lt"/>
              <a:ea typeface="+mn-ea"/>
              <a:cs typeface="+mn-cs"/>
            </a:rPr>
            <a:t>万円でしたが、</a:t>
          </a:r>
          <a:r>
            <a:rPr lang="ja-JP" altLang="ja-JP" sz="1300" b="0" i="0" baseline="0">
              <a:solidFill>
                <a:schemeClr val="dk1"/>
              </a:solidFill>
              <a:effectLst/>
              <a:latin typeface="+mn-lt"/>
              <a:ea typeface="+mn-ea"/>
              <a:cs typeface="+mn-cs"/>
            </a:rPr>
            <a:t>標準税収入額</a:t>
          </a:r>
          <a:r>
            <a:rPr lang="ja-JP" altLang="en-US" sz="1300" b="0" i="0" baseline="0">
              <a:solidFill>
                <a:schemeClr val="dk1"/>
              </a:solidFill>
              <a:effectLst/>
              <a:latin typeface="+mn-lt"/>
              <a:ea typeface="+mn-ea"/>
              <a:cs typeface="+mn-cs"/>
            </a:rPr>
            <a:t>が△</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331</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千円で</a:t>
          </a:r>
          <a:r>
            <a:rPr lang="ja-JP" altLang="ja-JP" sz="1300" b="0" i="0" baseline="0">
              <a:solidFill>
                <a:schemeClr val="dk1"/>
              </a:solidFill>
              <a:effectLst/>
              <a:latin typeface="+mn-lt"/>
              <a:ea typeface="+mn-ea"/>
              <a:cs typeface="+mn-cs"/>
            </a:rPr>
            <a:t>、交付税算入分を引いた後の金額は昨年比＋</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5952</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となりました</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分子：  </a:t>
          </a:r>
          <a:r>
            <a:rPr lang="en-US" altLang="ja-JP" sz="1300" b="0" i="0" baseline="0">
              <a:solidFill>
                <a:schemeClr val="dk1"/>
              </a:solidFill>
              <a:effectLst/>
              <a:latin typeface="+mn-lt"/>
              <a:ea typeface="+mn-ea"/>
              <a:cs typeface="+mn-cs"/>
            </a:rPr>
            <a:t>2,521,055</a:t>
          </a:r>
          <a:r>
            <a:rPr lang="ja-JP" altLang="en-US" sz="1300" b="0" i="0" baseline="0">
              <a:solidFill>
                <a:schemeClr val="dk1"/>
              </a:solidFill>
              <a:effectLst/>
              <a:latin typeface="+mn-lt"/>
              <a:ea typeface="+mn-ea"/>
              <a:cs typeface="+mn-cs"/>
            </a:rPr>
            <a:t>　　分母：</a:t>
          </a:r>
          <a:r>
            <a:rPr lang="en-US" altLang="ja-JP" sz="1300" b="0" i="0" baseline="0">
              <a:solidFill>
                <a:schemeClr val="dk1"/>
              </a:solidFill>
              <a:effectLst/>
              <a:latin typeface="+mn-lt"/>
              <a:ea typeface="+mn-ea"/>
              <a:cs typeface="+mn-cs"/>
            </a:rPr>
            <a:t>20,993,655</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58103</xdr:rowOff>
    </xdr:from>
    <xdr:to>
      <xdr:col>24</xdr:col>
      <xdr:colOff>558800</xdr:colOff>
      <xdr:row>41</xdr:row>
      <xdr:rowOff>76200</xdr:rowOff>
    </xdr:to>
    <xdr:cxnSp macro="">
      <xdr:nvCxnSpPr>
        <xdr:cNvPr id="380" name="直線コネクタ 379"/>
        <xdr:cNvCxnSpPr/>
      </xdr:nvCxnSpPr>
      <xdr:spPr>
        <a:xfrm flipV="1">
          <a:off x="16179800" y="708755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41</xdr:row>
      <xdr:rowOff>130493</xdr:rowOff>
    </xdr:to>
    <xdr:cxnSp macro="">
      <xdr:nvCxnSpPr>
        <xdr:cNvPr id="383" name="直線コネクタ 382"/>
        <xdr:cNvCxnSpPr/>
      </xdr:nvCxnSpPr>
      <xdr:spPr>
        <a:xfrm flipV="1">
          <a:off x="15290800" y="71056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130493</xdr:rowOff>
    </xdr:from>
    <xdr:to>
      <xdr:col>22</xdr:col>
      <xdr:colOff>203200</xdr:colOff>
      <xdr:row>42</xdr:row>
      <xdr:rowOff>1270</xdr:rowOff>
    </xdr:to>
    <xdr:cxnSp macro="">
      <xdr:nvCxnSpPr>
        <xdr:cNvPr id="386" name="直線コネクタ 385"/>
        <xdr:cNvCxnSpPr/>
      </xdr:nvCxnSpPr>
      <xdr:spPr>
        <a:xfrm flipV="1">
          <a:off x="14401800" y="71599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49530</xdr:rowOff>
    </xdr:to>
    <xdr:cxnSp macro="">
      <xdr:nvCxnSpPr>
        <xdr:cNvPr id="389" name="直線コネクタ 388"/>
        <xdr:cNvCxnSpPr/>
      </xdr:nvCxnSpPr>
      <xdr:spPr>
        <a:xfrm flipV="1">
          <a:off x="13512800" y="720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7303</xdr:rowOff>
    </xdr:from>
    <xdr:to>
      <xdr:col>24</xdr:col>
      <xdr:colOff>609600</xdr:colOff>
      <xdr:row>41</xdr:row>
      <xdr:rowOff>108903</xdr:rowOff>
    </xdr:to>
    <xdr:sp macro="" textlink="">
      <xdr:nvSpPr>
        <xdr:cNvPr id="399" name="円/楕円 398"/>
        <xdr:cNvSpPr/>
      </xdr:nvSpPr>
      <xdr:spPr>
        <a:xfrm>
          <a:off x="169672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150830</xdr:rowOff>
    </xdr:from>
    <xdr:ext cx="762000" cy="259045"/>
    <xdr:sp macro="" textlink="">
      <xdr:nvSpPr>
        <xdr:cNvPr id="400" name="公債費負担の状況該当値テキスト"/>
        <xdr:cNvSpPr txBox="1"/>
      </xdr:nvSpPr>
      <xdr:spPr>
        <a:xfrm>
          <a:off x="17106900" y="70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401" name="円/楕円 400"/>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402" name="テキスト ボックス 401"/>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79693</xdr:rowOff>
    </xdr:from>
    <xdr:to>
      <xdr:col>22</xdr:col>
      <xdr:colOff>254000</xdr:colOff>
      <xdr:row>42</xdr:row>
      <xdr:rowOff>9843</xdr:rowOff>
    </xdr:to>
    <xdr:sp macro="" textlink="">
      <xdr:nvSpPr>
        <xdr:cNvPr id="403" name="円/楕円 402"/>
        <xdr:cNvSpPr/>
      </xdr:nvSpPr>
      <xdr:spPr>
        <a:xfrm>
          <a:off x="15240000" y="7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166070</xdr:rowOff>
    </xdr:from>
    <xdr:ext cx="762000" cy="259045"/>
    <xdr:sp macro="" textlink="">
      <xdr:nvSpPr>
        <xdr:cNvPr id="404" name="テキスト ボックス 403"/>
        <xdr:cNvSpPr txBox="1"/>
      </xdr:nvSpPr>
      <xdr:spPr>
        <a:xfrm>
          <a:off x="14909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5" name="円/楕円 404"/>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406" name="テキスト ボックス 405"/>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7" name="円/楕円 406"/>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408" name="テキスト ボックス 407"/>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25.1</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7.9</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の減となりました。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これは分母が主に基金の増により</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5952</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千円増加したことに加え、分子の金額が</a:t>
          </a:r>
          <a:r>
            <a:rPr lang="en-US" altLang="ja-JP" sz="1300" b="0" i="0" baseline="0">
              <a:solidFill>
                <a:schemeClr val="dk1"/>
              </a:solidFill>
              <a:effectLst/>
              <a:latin typeface="+mn-lt"/>
              <a:ea typeface="+mn-ea"/>
              <a:cs typeface="+mn-cs"/>
            </a:rPr>
            <a:t>16</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536</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千円減少したことによります。</a:t>
          </a:r>
          <a:endParaRPr lang="ja-JP" altLang="ja-JP" sz="1300">
            <a:effectLst/>
          </a:endParaRPr>
        </a:p>
        <a:p>
          <a:pPr rtl="0"/>
          <a:r>
            <a:rPr lang="ja-JP" altLang="ja-JP" sz="1300" b="0" i="0" baseline="0">
              <a:solidFill>
                <a:schemeClr val="dk1"/>
              </a:solidFill>
              <a:effectLst/>
              <a:latin typeface="+mn-lt"/>
              <a:ea typeface="+mn-ea"/>
              <a:cs typeface="+mn-cs"/>
            </a:rPr>
            <a:t>分子減少</a:t>
          </a:r>
          <a:r>
            <a:rPr lang="ja-JP" altLang="en-US" sz="1300" b="0" i="0" baseline="0">
              <a:solidFill>
                <a:schemeClr val="dk1"/>
              </a:solidFill>
              <a:effectLst/>
              <a:latin typeface="+mn-lt"/>
              <a:ea typeface="+mn-ea"/>
              <a:cs typeface="+mn-cs"/>
            </a:rPr>
            <a:t>の主な要因は、</a:t>
          </a:r>
          <a:r>
            <a:rPr lang="ja-JP" altLang="ja-JP" sz="1300" b="0" i="0" baseline="0">
              <a:solidFill>
                <a:schemeClr val="dk1"/>
              </a:solidFill>
              <a:effectLst/>
              <a:latin typeface="+mn-lt"/>
              <a:ea typeface="+mn-ea"/>
              <a:cs typeface="+mn-cs"/>
            </a:rPr>
            <a:t>公債費に準ずる債務負担行為△</a:t>
          </a:r>
          <a:r>
            <a:rPr lang="en-US" altLang="ja-JP" sz="1300" b="0" i="0" baseline="0">
              <a:solidFill>
                <a:schemeClr val="dk1"/>
              </a:solidFill>
              <a:effectLst/>
              <a:latin typeface="+mn-lt"/>
              <a:ea typeface="+mn-ea"/>
              <a:cs typeface="+mn-cs"/>
            </a:rPr>
            <a:t>7</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1293</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4</a:t>
          </a:r>
          <a:r>
            <a:rPr lang="ja-JP" altLang="en-US" sz="1300" b="0" i="0" baseline="0">
              <a:solidFill>
                <a:schemeClr val="dk1"/>
              </a:solidFill>
              <a:effectLst/>
              <a:latin typeface="+mn-lt"/>
              <a:ea typeface="+mn-ea"/>
              <a:cs typeface="+mn-cs"/>
            </a:rPr>
            <a:t>千円</a:t>
          </a:r>
          <a:r>
            <a:rPr lang="ja-JP" altLang="ja-JP" sz="1300" b="0" i="0" baseline="0">
              <a:solidFill>
                <a:schemeClr val="dk1"/>
              </a:solidFill>
              <a:effectLst/>
              <a:latin typeface="+mn-lt"/>
              <a:ea typeface="+mn-ea"/>
              <a:cs typeface="+mn-cs"/>
            </a:rPr>
            <a:t>（新規事業がなくなってきているため）</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公営企業債繰入見込額△</a:t>
          </a:r>
          <a:r>
            <a:rPr lang="en-US" altLang="ja-JP" sz="1300" b="0" i="0" baseline="0">
              <a:solidFill>
                <a:schemeClr val="dk1"/>
              </a:solidFill>
              <a:effectLst/>
              <a:latin typeface="+mn-lt"/>
              <a:ea typeface="+mn-ea"/>
              <a:cs typeface="+mn-cs"/>
            </a:rPr>
            <a:t>6</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4563</a:t>
          </a:r>
          <a:r>
            <a:rPr lang="ja-JP" altLang="en-US" sz="1300" b="0" i="0" baseline="0">
              <a:solidFill>
                <a:schemeClr val="dk1"/>
              </a:solidFill>
              <a:effectLst/>
              <a:latin typeface="+mn-lt"/>
              <a:ea typeface="+mn-ea"/>
              <a:cs typeface="+mn-cs"/>
            </a:rPr>
            <a:t>万</a:t>
          </a:r>
          <a:r>
            <a:rPr lang="ja-JP" altLang="ja-JP" sz="1300" b="0" i="0" baseline="0">
              <a:solidFill>
                <a:schemeClr val="dk1"/>
              </a:solidFill>
              <a:effectLst/>
              <a:latin typeface="+mn-lt"/>
              <a:ea typeface="+mn-ea"/>
              <a:cs typeface="+mn-cs"/>
            </a:rPr>
            <a:t>円（企業債の元金残高の減少による）</a:t>
          </a:r>
          <a:r>
            <a:rPr lang="ja-JP" altLang="en-US" sz="1300" b="0" i="0" baseline="0">
              <a:solidFill>
                <a:schemeClr val="dk1"/>
              </a:solidFill>
              <a:effectLst/>
              <a:latin typeface="+mn-lt"/>
              <a:ea typeface="+mn-ea"/>
              <a:cs typeface="+mn-cs"/>
            </a:rPr>
            <a:t>、組合負担等見込額△</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3987</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7</a:t>
          </a:r>
          <a:r>
            <a:rPr lang="ja-JP" altLang="en-US" sz="1300" b="0" i="0" baseline="0">
              <a:solidFill>
                <a:schemeClr val="dk1"/>
              </a:solidFill>
              <a:effectLst/>
              <a:latin typeface="+mn-lt"/>
              <a:ea typeface="+mn-ea"/>
              <a:cs typeface="+mn-cs"/>
            </a:rPr>
            <a:t>千円（組合の元金斬だがの減少による）が挙げられます</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分子：  </a:t>
          </a:r>
          <a:r>
            <a:rPr lang="en-US" altLang="ja-JP" sz="1300" b="0" i="0" baseline="0">
              <a:solidFill>
                <a:schemeClr val="dk1"/>
              </a:solidFill>
              <a:effectLst/>
              <a:latin typeface="+mn-lt"/>
              <a:ea typeface="+mn-ea"/>
              <a:cs typeface="+mn-cs"/>
            </a:rPr>
            <a:t>5,284,298</a:t>
          </a:r>
          <a:r>
            <a:rPr lang="ja-JP" altLang="en-US" sz="1300" b="0" i="0" baseline="0">
              <a:solidFill>
                <a:schemeClr val="dk1"/>
              </a:solidFill>
              <a:effectLst/>
              <a:latin typeface="+mn-lt"/>
              <a:ea typeface="+mn-ea"/>
              <a:cs typeface="+mn-cs"/>
            </a:rPr>
            <a:t>　</a:t>
          </a:r>
          <a:r>
            <a:rPr lang="ja-JP" altLang="en-US" sz="1300">
              <a:effectLst/>
            </a:rPr>
            <a:t>　分母：</a:t>
          </a:r>
          <a:r>
            <a:rPr lang="en-US" altLang="ja-JP" sz="1300">
              <a:effectLst/>
            </a:rPr>
            <a:t>20,993,655</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151416</xdr:rowOff>
    </xdr:from>
    <xdr:to>
      <xdr:col>24</xdr:col>
      <xdr:colOff>558800</xdr:colOff>
      <xdr:row>16</xdr:row>
      <xdr:rowOff>27623</xdr:rowOff>
    </xdr:to>
    <xdr:cxnSp macro="">
      <xdr:nvCxnSpPr>
        <xdr:cNvPr id="438" name="直線コネクタ 437"/>
        <xdr:cNvCxnSpPr/>
      </xdr:nvCxnSpPr>
      <xdr:spPr>
        <a:xfrm flipV="1">
          <a:off x="16179800" y="2723166"/>
          <a:ext cx="8382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27623</xdr:rowOff>
    </xdr:from>
    <xdr:to>
      <xdr:col>23</xdr:col>
      <xdr:colOff>406400</xdr:colOff>
      <xdr:row>16</xdr:row>
      <xdr:rowOff>39688</xdr:rowOff>
    </xdr:to>
    <xdr:cxnSp macro="">
      <xdr:nvCxnSpPr>
        <xdr:cNvPr id="441" name="直線コネクタ 440"/>
        <xdr:cNvCxnSpPr/>
      </xdr:nvCxnSpPr>
      <xdr:spPr>
        <a:xfrm flipV="1">
          <a:off x="15290800" y="27708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39688</xdr:rowOff>
    </xdr:from>
    <xdr:to>
      <xdr:col>22</xdr:col>
      <xdr:colOff>203200</xdr:colOff>
      <xdr:row>16</xdr:row>
      <xdr:rowOff>124142</xdr:rowOff>
    </xdr:to>
    <xdr:cxnSp macro="">
      <xdr:nvCxnSpPr>
        <xdr:cNvPr id="444" name="直線コネクタ 443"/>
        <xdr:cNvCxnSpPr/>
      </xdr:nvCxnSpPr>
      <xdr:spPr>
        <a:xfrm flipV="1">
          <a:off x="14401800" y="278288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124142</xdr:rowOff>
    </xdr:from>
    <xdr:to>
      <xdr:col>21</xdr:col>
      <xdr:colOff>0</xdr:colOff>
      <xdr:row>17</xdr:row>
      <xdr:rowOff>26289</xdr:rowOff>
    </xdr:to>
    <xdr:cxnSp macro="">
      <xdr:nvCxnSpPr>
        <xdr:cNvPr id="447" name="直線コネクタ 446"/>
        <xdr:cNvCxnSpPr/>
      </xdr:nvCxnSpPr>
      <xdr:spPr>
        <a:xfrm flipV="1">
          <a:off x="13512800" y="2867342"/>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100616</xdr:rowOff>
    </xdr:from>
    <xdr:to>
      <xdr:col>24</xdr:col>
      <xdr:colOff>609600</xdr:colOff>
      <xdr:row>16</xdr:row>
      <xdr:rowOff>30766</xdr:rowOff>
    </xdr:to>
    <xdr:sp macro="" textlink="">
      <xdr:nvSpPr>
        <xdr:cNvPr id="457" name="円/楕円 456"/>
        <xdr:cNvSpPr/>
      </xdr:nvSpPr>
      <xdr:spPr>
        <a:xfrm>
          <a:off x="16967200" y="26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117143</xdr:rowOff>
    </xdr:from>
    <xdr:ext cx="762000" cy="259045"/>
    <xdr:sp macro="" textlink="">
      <xdr:nvSpPr>
        <xdr:cNvPr id="458" name="将来負担の状況該当値テキスト"/>
        <xdr:cNvSpPr txBox="1"/>
      </xdr:nvSpPr>
      <xdr:spPr>
        <a:xfrm>
          <a:off x="17106900" y="251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148273</xdr:rowOff>
    </xdr:from>
    <xdr:to>
      <xdr:col>23</xdr:col>
      <xdr:colOff>457200</xdr:colOff>
      <xdr:row>16</xdr:row>
      <xdr:rowOff>78423</xdr:rowOff>
    </xdr:to>
    <xdr:sp macro="" textlink="">
      <xdr:nvSpPr>
        <xdr:cNvPr id="459" name="円/楕円 458"/>
        <xdr:cNvSpPr/>
      </xdr:nvSpPr>
      <xdr:spPr>
        <a:xfrm>
          <a:off x="16129000" y="27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88600</xdr:rowOff>
    </xdr:from>
    <xdr:ext cx="736600" cy="259045"/>
    <xdr:sp macro="" textlink="">
      <xdr:nvSpPr>
        <xdr:cNvPr id="460" name="テキスト ボックス 459"/>
        <xdr:cNvSpPr txBox="1"/>
      </xdr:nvSpPr>
      <xdr:spPr>
        <a:xfrm>
          <a:off x="15798800" y="2488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160338</xdr:rowOff>
    </xdr:from>
    <xdr:to>
      <xdr:col>22</xdr:col>
      <xdr:colOff>254000</xdr:colOff>
      <xdr:row>16</xdr:row>
      <xdr:rowOff>90488</xdr:rowOff>
    </xdr:to>
    <xdr:sp macro="" textlink="">
      <xdr:nvSpPr>
        <xdr:cNvPr id="461" name="円/楕円 460"/>
        <xdr:cNvSpPr/>
      </xdr:nvSpPr>
      <xdr:spPr>
        <a:xfrm>
          <a:off x="15240000" y="27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100665</xdr:rowOff>
    </xdr:from>
    <xdr:ext cx="762000" cy="259045"/>
    <xdr:sp macro="" textlink="">
      <xdr:nvSpPr>
        <xdr:cNvPr id="462" name="テキスト ボックス 461"/>
        <xdr:cNvSpPr txBox="1"/>
      </xdr:nvSpPr>
      <xdr:spPr>
        <a:xfrm>
          <a:off x="14909800" y="25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73342</xdr:rowOff>
    </xdr:from>
    <xdr:to>
      <xdr:col>21</xdr:col>
      <xdr:colOff>50800</xdr:colOff>
      <xdr:row>17</xdr:row>
      <xdr:rowOff>3492</xdr:rowOff>
    </xdr:to>
    <xdr:sp macro="" textlink="">
      <xdr:nvSpPr>
        <xdr:cNvPr id="463" name="円/楕円 462"/>
        <xdr:cNvSpPr/>
      </xdr:nvSpPr>
      <xdr:spPr>
        <a:xfrm>
          <a:off x="143510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13669</xdr:rowOff>
    </xdr:from>
    <xdr:ext cx="762000" cy="259045"/>
    <xdr:sp macro="" textlink="">
      <xdr:nvSpPr>
        <xdr:cNvPr id="464" name="テキスト ボックス 463"/>
        <xdr:cNvSpPr txBox="1"/>
      </xdr:nvSpPr>
      <xdr:spPr>
        <a:xfrm>
          <a:off x="14020800" y="258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146939</xdr:rowOff>
    </xdr:from>
    <xdr:to>
      <xdr:col>19</xdr:col>
      <xdr:colOff>533400</xdr:colOff>
      <xdr:row>17</xdr:row>
      <xdr:rowOff>77089</xdr:rowOff>
    </xdr:to>
    <xdr:sp macro="" textlink="">
      <xdr:nvSpPr>
        <xdr:cNvPr id="465" name="円/楕円 464"/>
        <xdr:cNvSpPr/>
      </xdr:nvSpPr>
      <xdr:spPr>
        <a:xfrm>
          <a:off x="13462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87266</xdr:rowOff>
    </xdr:from>
    <xdr:ext cx="762000" cy="259045"/>
    <xdr:sp macro="" textlink="">
      <xdr:nvSpPr>
        <xdr:cNvPr id="466" name="テキスト ボックス 465"/>
        <xdr:cNvSpPr txBox="1"/>
      </xdr:nvSpPr>
      <xdr:spPr>
        <a:xfrm>
          <a:off x="13131800" y="265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長野県安曇野市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99,096
97,795
331.82
40,673,177
39,680,625
847,889
25,594,201
37,726,847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25.1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19.3</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0.9</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です。</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経常収支比率</a:t>
          </a:r>
          <a:r>
            <a:rPr lang="ja-JP" altLang="en-US" sz="1300" b="0" i="0" baseline="0">
              <a:solidFill>
                <a:schemeClr val="dk1"/>
              </a:solidFill>
              <a:effectLst/>
              <a:latin typeface="+mn-lt"/>
              <a:ea typeface="+mn-ea"/>
              <a:cs typeface="+mn-cs"/>
            </a:rPr>
            <a:t>の分母となる</a:t>
          </a:r>
          <a:r>
            <a:rPr lang="ja-JP" altLang="ja-JP" sz="1300" b="0" i="0" baseline="0">
              <a:solidFill>
                <a:schemeClr val="dk1"/>
              </a:solidFill>
              <a:effectLst/>
              <a:latin typeface="+mn-lt"/>
              <a:ea typeface="+mn-ea"/>
              <a:cs typeface="+mn-cs"/>
            </a:rPr>
            <a:t>経常一般財源等</a:t>
          </a:r>
          <a:r>
            <a:rPr lang="ja-JP" altLang="en-US" sz="1300" b="0" i="0" baseline="0">
              <a:solidFill>
                <a:schemeClr val="dk1"/>
              </a:solidFill>
              <a:effectLst/>
              <a:latin typeface="+mn-lt"/>
              <a:ea typeface="+mn-ea"/>
              <a:cs typeface="+mn-cs"/>
            </a:rPr>
            <a:t>は</a:t>
          </a:r>
          <a:r>
            <a:rPr lang="en-US" altLang="ja-JP" sz="1300" b="0" i="0" baseline="0">
              <a:solidFill>
                <a:schemeClr val="dk1"/>
              </a:solidFill>
              <a:effectLst/>
              <a:latin typeface="+mn-lt"/>
              <a:ea typeface="+mn-ea"/>
              <a:cs typeface="+mn-cs"/>
            </a:rPr>
            <a:t>253</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7051</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7</a:t>
          </a:r>
          <a:r>
            <a:rPr lang="ja-JP" altLang="en-US" sz="1300" b="0" i="0" baseline="0">
              <a:solidFill>
                <a:schemeClr val="dk1"/>
              </a:solidFill>
              <a:effectLst/>
              <a:latin typeface="+mn-lt"/>
              <a:ea typeface="+mn-ea"/>
              <a:cs typeface="+mn-cs"/>
            </a:rPr>
            <a:t>千円で、</a:t>
          </a:r>
          <a:r>
            <a:rPr lang="ja-JP" altLang="ja-JP" sz="1300" b="0" i="0" baseline="0">
              <a:solidFill>
                <a:schemeClr val="dk1"/>
              </a:solidFill>
              <a:effectLst/>
              <a:latin typeface="+mn-lt"/>
              <a:ea typeface="+mn-ea"/>
              <a:cs typeface="+mn-cs"/>
            </a:rPr>
            <a:t>昨年比＋</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9662</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となっています。これは、普通交付税交付額が昨年比＋</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3594</a:t>
          </a:r>
          <a:r>
            <a:rPr lang="ja-JP" altLang="en-US" sz="1300" b="0" i="0" baseline="0">
              <a:solidFill>
                <a:schemeClr val="dk1"/>
              </a:solidFill>
              <a:effectLst/>
              <a:latin typeface="+mn-lt"/>
              <a:ea typeface="+mn-ea"/>
              <a:cs typeface="+mn-cs"/>
            </a:rPr>
            <a:t>万円であったことが影響しています。</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一方、分子となる人件費分の</a:t>
          </a:r>
          <a:r>
            <a:rPr lang="ja-JP" altLang="ja-JP" sz="1300" b="0" i="0" baseline="0">
              <a:solidFill>
                <a:schemeClr val="dk1"/>
              </a:solidFill>
              <a:effectLst/>
              <a:latin typeface="+mn-lt"/>
              <a:ea typeface="+mn-ea"/>
              <a:cs typeface="+mn-cs"/>
            </a:rPr>
            <a:t>経常的経費充当一般財源等</a:t>
          </a:r>
          <a:r>
            <a:rPr lang="ja-JP" altLang="en-US" sz="1300" b="0" i="0" baseline="0">
              <a:solidFill>
                <a:schemeClr val="dk1"/>
              </a:solidFill>
              <a:effectLst/>
              <a:latin typeface="+mn-lt"/>
              <a:ea typeface="+mn-ea"/>
              <a:cs typeface="+mn-cs"/>
            </a:rPr>
            <a:t>は</a:t>
          </a:r>
          <a:r>
            <a:rPr lang="en-US" altLang="ja-JP" sz="1300" b="0" i="0" baseline="0">
              <a:solidFill>
                <a:schemeClr val="dk1"/>
              </a:solidFill>
              <a:effectLst/>
              <a:latin typeface="+mn-lt"/>
              <a:ea typeface="+mn-ea"/>
              <a:cs typeface="+mn-cs"/>
            </a:rPr>
            <a:t>48</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9274</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千円で、昨年比△</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428</a:t>
          </a:r>
          <a:r>
            <a:rPr lang="ja-JP" altLang="en-US" sz="1300" b="0" i="0" baseline="0">
              <a:solidFill>
                <a:schemeClr val="dk1"/>
              </a:solidFill>
              <a:effectLst/>
              <a:latin typeface="+mn-lt"/>
              <a:ea typeface="+mn-ea"/>
              <a:cs typeface="+mn-cs"/>
            </a:rPr>
            <a:t>万円となり、これが比率の減少につながっています</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46990</xdr:rowOff>
    </xdr:to>
    <xdr:cxnSp macro="">
      <xdr:nvCxnSpPr>
        <xdr:cNvPr id="65" name="直線コネクタ 64"/>
        <xdr:cNvCxnSpPr/>
      </xdr:nvCxnSpPr>
      <xdr:spPr>
        <a:xfrm flipV="1">
          <a:off x="3987800" y="5979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46990</xdr:rowOff>
    </xdr:to>
    <xdr:cxnSp macro="">
      <xdr:nvCxnSpPr>
        <xdr:cNvPr id="68" name="直線コネクタ 67"/>
        <xdr:cNvCxnSpPr/>
      </xdr:nvCxnSpPr>
      <xdr:spPr>
        <a:xfrm>
          <a:off x="3098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35</xdr:row>
      <xdr:rowOff>24130</xdr:rowOff>
    </xdr:to>
    <xdr:cxnSp macro="">
      <xdr:nvCxnSpPr>
        <xdr:cNvPr id="71" name="直線コネクタ 70"/>
        <xdr:cNvCxnSpPr/>
      </xdr:nvCxnSpPr>
      <xdr:spPr>
        <a:xfrm>
          <a:off x="2209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142240</xdr:rowOff>
    </xdr:from>
    <xdr:to>
      <xdr:col>3</xdr:col>
      <xdr:colOff>142875</xdr:colOff>
      <xdr:row>35</xdr:row>
      <xdr:rowOff>77470</xdr:rowOff>
    </xdr:to>
    <xdr:cxnSp macro="">
      <xdr:nvCxnSpPr>
        <xdr:cNvPr id="74" name="直線コネクタ 73"/>
        <xdr:cNvCxnSpPr/>
      </xdr:nvCxnSpPr>
      <xdr:spPr>
        <a:xfrm flipV="1">
          <a:off x="1320800" y="5971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4" name="円/楕円 83"/>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5"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6" name="円/楕円 85"/>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7" name="テキスト ボックス 86"/>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8" name="円/楕円 87"/>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9" name="テキスト ボックス 88"/>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0" name="円/楕円 89"/>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1" name="テキスト ボックス 90"/>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2" name="円/楕円 91"/>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3" name="テキスト ボックス 92"/>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12.3</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前年より</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ポイントの上昇です。</a:t>
          </a:r>
          <a:endParaRPr lang="ja-JP" altLang="ja-JP" sz="1300">
            <a:effectLst/>
          </a:endParaRPr>
        </a:p>
        <a:p>
          <a:pPr rtl="0" fontAlgn="base"/>
          <a:r>
            <a:rPr lang="ja-JP" altLang="en-US" sz="1300" b="0" i="0" baseline="0">
              <a:solidFill>
                <a:schemeClr val="dk1"/>
              </a:solidFill>
              <a:effectLst/>
              <a:latin typeface="+mn-lt"/>
              <a:ea typeface="+mn-ea"/>
              <a:cs typeface="+mn-cs"/>
            </a:rPr>
            <a:t>臨時職員の賃金・役務費</a:t>
          </a:r>
          <a:r>
            <a:rPr lang="ja-JP" altLang="ja-JP" sz="1300" b="0" i="0" baseline="0">
              <a:solidFill>
                <a:schemeClr val="dk1"/>
              </a:solidFill>
              <a:effectLst/>
              <a:latin typeface="+mn-lt"/>
              <a:ea typeface="+mn-ea"/>
              <a:cs typeface="+mn-cs"/>
            </a:rPr>
            <a:t>等は経費削減・要不要の精査を徹底的に進めていることから減少しているところですが、</a:t>
          </a:r>
          <a:r>
            <a:rPr lang="ja-JP" altLang="en-US" sz="1300" b="0" i="0" baseline="0">
              <a:solidFill>
                <a:schemeClr val="dk1"/>
              </a:solidFill>
              <a:effectLst/>
              <a:latin typeface="+mn-lt"/>
              <a:ea typeface="+mn-ea"/>
              <a:cs typeface="+mn-cs"/>
            </a:rPr>
            <a:t>原油の高騰による燃料費の増加や松くい虫被害木処理等による委託料の増加が影響しています</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住民サービス低下防止を視野に入れながら事務事業のスリム化を目指していきます。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35560</xdr:rowOff>
    </xdr:to>
    <xdr:cxnSp macro="">
      <xdr:nvCxnSpPr>
        <xdr:cNvPr id="126" name="直線コネクタ 125"/>
        <xdr:cNvCxnSpPr/>
      </xdr:nvCxnSpPr>
      <xdr:spPr>
        <a:xfrm>
          <a:off x="15671800" y="277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27940</xdr:rowOff>
    </xdr:to>
    <xdr:cxnSp macro="">
      <xdr:nvCxnSpPr>
        <xdr:cNvPr id="129" name="直線コネクタ 128"/>
        <xdr:cNvCxnSpPr/>
      </xdr:nvCxnSpPr>
      <xdr:spPr>
        <a:xfrm>
          <a:off x="14782800" y="271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146050</xdr:rowOff>
    </xdr:to>
    <xdr:cxnSp macro="">
      <xdr:nvCxnSpPr>
        <xdr:cNvPr id="132" name="直線コネクタ 131"/>
        <xdr:cNvCxnSpPr/>
      </xdr:nvCxnSpPr>
      <xdr:spPr>
        <a:xfrm>
          <a:off x="13893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168910</xdr:rowOff>
    </xdr:to>
    <xdr:cxnSp macro="">
      <xdr:nvCxnSpPr>
        <xdr:cNvPr id="135" name="直線コネクタ 134"/>
        <xdr:cNvCxnSpPr/>
      </xdr:nvCxnSpPr>
      <xdr:spPr>
        <a:xfrm flipV="1">
          <a:off x="13004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5" name="円/楕円 144"/>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6"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7" name="円/楕円 146"/>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8" name="テキスト ボックス 147"/>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9" name="円/楕円 148"/>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0" name="テキスト ボックス 149"/>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1" name="円/楕円 150"/>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2" name="テキスト ボックス 151"/>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3" name="円/楕円 152"/>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4" name="テキスト ボックス 153"/>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8.1</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前年より</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です。</a:t>
          </a:r>
          <a:endParaRPr lang="ja-JP" altLang="ja-JP" sz="1300">
            <a:effectLst/>
          </a:endParaRPr>
        </a:p>
        <a:p>
          <a:pPr rtl="0"/>
          <a:r>
            <a:rPr lang="ja-JP" altLang="en-US" sz="1300" b="0" i="0" baseline="0">
              <a:solidFill>
                <a:schemeClr val="dk1"/>
              </a:solidFill>
              <a:effectLst/>
              <a:latin typeface="+mn-lt"/>
              <a:ea typeface="+mn-ea"/>
              <a:cs typeface="+mn-cs"/>
            </a:rPr>
            <a:t>人件費の分析欄にも記載した通り、</a:t>
          </a:r>
          <a:r>
            <a:rPr lang="ja-JP" altLang="ja-JP" sz="1300" b="0" i="0" baseline="0">
              <a:solidFill>
                <a:schemeClr val="dk1"/>
              </a:solidFill>
              <a:effectLst/>
              <a:latin typeface="+mn-lt"/>
              <a:ea typeface="+mn-ea"/>
              <a:cs typeface="+mn-cs"/>
            </a:rPr>
            <a:t>分母となる経常一般財源等は昨年比＋</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9662</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千円となっています。一方、分子となる</a:t>
          </a:r>
          <a:r>
            <a:rPr lang="ja-JP" altLang="en-US" sz="1300" b="0" i="0" baseline="0">
              <a:solidFill>
                <a:schemeClr val="dk1"/>
              </a:solidFill>
              <a:effectLst/>
              <a:latin typeface="+mn-lt"/>
              <a:ea typeface="+mn-ea"/>
              <a:cs typeface="+mn-cs"/>
            </a:rPr>
            <a:t>扶助費</a:t>
          </a:r>
          <a:r>
            <a:rPr lang="ja-JP" altLang="ja-JP" sz="1300" b="0" i="0" baseline="0">
              <a:solidFill>
                <a:schemeClr val="dk1"/>
              </a:solidFill>
              <a:effectLst/>
              <a:latin typeface="+mn-lt"/>
              <a:ea typeface="+mn-ea"/>
              <a:cs typeface="+mn-cs"/>
            </a:rPr>
            <a:t>分の経常的経費充当一般財源等は昨年比</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2266</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分母の伸びに比べ分子の伸びが低かったことが</a:t>
          </a:r>
          <a:r>
            <a:rPr lang="ja-JP" altLang="ja-JP" sz="1300" b="0" i="0" baseline="0">
              <a:solidFill>
                <a:schemeClr val="dk1"/>
              </a:solidFill>
              <a:effectLst/>
              <a:latin typeface="+mn-lt"/>
              <a:ea typeface="+mn-ea"/>
              <a:cs typeface="+mn-cs"/>
            </a:rPr>
            <a:t>比率の減少につながっています。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10414</xdr:rowOff>
    </xdr:from>
    <xdr:to>
      <xdr:col>7</xdr:col>
      <xdr:colOff>15875</xdr:colOff>
      <xdr:row>55</xdr:row>
      <xdr:rowOff>19558</xdr:rowOff>
    </xdr:to>
    <xdr:cxnSp macro="">
      <xdr:nvCxnSpPr>
        <xdr:cNvPr id="185" name="直線コネクタ 184"/>
        <xdr:cNvCxnSpPr/>
      </xdr:nvCxnSpPr>
      <xdr:spPr>
        <a:xfrm flipV="1">
          <a:off x="3987800" y="94401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99568</xdr:rowOff>
    </xdr:from>
    <xdr:to>
      <xdr:col>5</xdr:col>
      <xdr:colOff>549275</xdr:colOff>
      <xdr:row>55</xdr:row>
      <xdr:rowOff>19558</xdr:rowOff>
    </xdr:to>
    <xdr:cxnSp macro="">
      <xdr:nvCxnSpPr>
        <xdr:cNvPr id="188" name="直線コネクタ 187"/>
        <xdr:cNvCxnSpPr/>
      </xdr:nvCxnSpPr>
      <xdr:spPr>
        <a:xfrm>
          <a:off x="3098800" y="93578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99568</xdr:rowOff>
    </xdr:to>
    <xdr:cxnSp macro="">
      <xdr:nvCxnSpPr>
        <xdr:cNvPr id="191" name="直線コネクタ 190"/>
        <xdr:cNvCxnSpPr/>
      </xdr:nvCxnSpPr>
      <xdr:spPr>
        <a:xfrm>
          <a:off x="2209800" y="9339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17272</xdr:rowOff>
    </xdr:from>
    <xdr:to>
      <xdr:col>3</xdr:col>
      <xdr:colOff>142875</xdr:colOff>
      <xdr:row>54</xdr:row>
      <xdr:rowOff>81280</xdr:rowOff>
    </xdr:to>
    <xdr:cxnSp macro="">
      <xdr:nvCxnSpPr>
        <xdr:cNvPr id="194" name="直線コネクタ 193"/>
        <xdr:cNvCxnSpPr/>
      </xdr:nvCxnSpPr>
      <xdr:spPr>
        <a:xfrm>
          <a:off x="1320800" y="92755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131064</xdr:rowOff>
    </xdr:from>
    <xdr:to>
      <xdr:col>7</xdr:col>
      <xdr:colOff>66675</xdr:colOff>
      <xdr:row>55</xdr:row>
      <xdr:rowOff>61214</xdr:rowOff>
    </xdr:to>
    <xdr:sp macro="" textlink="">
      <xdr:nvSpPr>
        <xdr:cNvPr id="204" name="円/楕円 203"/>
        <xdr:cNvSpPr/>
      </xdr:nvSpPr>
      <xdr:spPr>
        <a:xfrm>
          <a:off x="47752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147591</xdr:rowOff>
    </xdr:from>
    <xdr:ext cx="762000" cy="259045"/>
    <xdr:sp macro="" textlink="">
      <xdr:nvSpPr>
        <xdr:cNvPr id="205" name="扶助費該当値テキスト"/>
        <xdr:cNvSpPr txBox="1"/>
      </xdr:nvSpPr>
      <xdr:spPr>
        <a:xfrm>
          <a:off x="4914900" y="923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140208</xdr:rowOff>
    </xdr:from>
    <xdr:to>
      <xdr:col>5</xdr:col>
      <xdr:colOff>600075</xdr:colOff>
      <xdr:row>55</xdr:row>
      <xdr:rowOff>70358</xdr:rowOff>
    </xdr:to>
    <xdr:sp macro="" textlink="">
      <xdr:nvSpPr>
        <xdr:cNvPr id="206" name="円/楕円 205"/>
        <xdr:cNvSpPr/>
      </xdr:nvSpPr>
      <xdr:spPr>
        <a:xfrm>
          <a:off x="3937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80535</xdr:rowOff>
    </xdr:from>
    <xdr:ext cx="736600" cy="259045"/>
    <xdr:sp macro="" textlink="">
      <xdr:nvSpPr>
        <xdr:cNvPr id="207" name="テキスト ボックス 206"/>
        <xdr:cNvSpPr txBox="1"/>
      </xdr:nvSpPr>
      <xdr:spPr>
        <a:xfrm>
          <a:off x="3606800" y="91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48768</xdr:rowOff>
    </xdr:from>
    <xdr:to>
      <xdr:col>4</xdr:col>
      <xdr:colOff>396875</xdr:colOff>
      <xdr:row>54</xdr:row>
      <xdr:rowOff>150368</xdr:rowOff>
    </xdr:to>
    <xdr:sp macro="" textlink="">
      <xdr:nvSpPr>
        <xdr:cNvPr id="208" name="円/楕円 207"/>
        <xdr:cNvSpPr/>
      </xdr:nvSpPr>
      <xdr:spPr>
        <a:xfrm>
          <a:off x="3048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160545</xdr:rowOff>
    </xdr:from>
    <xdr:ext cx="762000" cy="259045"/>
    <xdr:sp macro="" textlink="">
      <xdr:nvSpPr>
        <xdr:cNvPr id="209" name="テキスト ボックス 208"/>
        <xdr:cNvSpPr txBox="1"/>
      </xdr:nvSpPr>
      <xdr:spPr>
        <a:xfrm>
          <a:off x="2717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10" name="円/楕円 209"/>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11" name="テキスト ボックス 210"/>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137922</xdr:rowOff>
    </xdr:from>
    <xdr:to>
      <xdr:col>1</xdr:col>
      <xdr:colOff>676275</xdr:colOff>
      <xdr:row>54</xdr:row>
      <xdr:rowOff>68072</xdr:rowOff>
    </xdr:to>
    <xdr:sp macro="" textlink="">
      <xdr:nvSpPr>
        <xdr:cNvPr id="212" name="円/楕円 211"/>
        <xdr:cNvSpPr/>
      </xdr:nvSpPr>
      <xdr:spPr>
        <a:xfrm>
          <a:off x="1270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78249</xdr:rowOff>
    </xdr:from>
    <xdr:ext cx="762000" cy="259045"/>
    <xdr:sp macro="" textlink="">
      <xdr:nvSpPr>
        <xdr:cNvPr id="213" name="テキスト ボックス 212"/>
        <xdr:cNvSpPr txBox="1"/>
      </xdr:nvSpPr>
      <xdr:spPr>
        <a:xfrm>
          <a:off x="939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17.3</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前年より</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ポイント上昇しました。</a:t>
          </a:r>
          <a:endParaRPr lang="ja-JP" altLang="ja-JP" sz="1300">
            <a:effectLst/>
          </a:endParaRPr>
        </a:p>
        <a:p>
          <a:r>
            <a:rPr lang="ja-JP" altLang="ja-JP" sz="1300" b="0" i="0" baseline="0">
              <a:solidFill>
                <a:schemeClr val="dk1"/>
              </a:solidFill>
              <a:effectLst/>
              <a:latin typeface="+mn-lt"/>
              <a:ea typeface="+mn-ea"/>
              <a:cs typeface="+mn-cs"/>
            </a:rPr>
            <a:t>公営企業への繰出金が主なものになります。各公営企業で資金確保を賄う部分はしっかりとした徴収業務を行うとともに、歳出抑制に取り組み、一般会計で補完することが少なくなるよう努めていきます。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73660</xdr:rowOff>
    </xdr:to>
    <xdr:cxnSp macro="">
      <xdr:nvCxnSpPr>
        <xdr:cNvPr id="246" name="直線コネクタ 245"/>
        <xdr:cNvCxnSpPr/>
      </xdr:nvCxnSpPr>
      <xdr:spPr>
        <a:xfrm>
          <a:off x="15671800" y="9972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58</xdr:row>
      <xdr:rowOff>27940</xdr:rowOff>
    </xdr:to>
    <xdr:cxnSp macro="">
      <xdr:nvCxnSpPr>
        <xdr:cNvPr id="249" name="直線コネクタ 248"/>
        <xdr:cNvCxnSpPr/>
      </xdr:nvCxnSpPr>
      <xdr:spPr>
        <a:xfrm>
          <a:off x="14782800" y="9872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100330</xdr:rowOff>
    </xdr:to>
    <xdr:cxnSp macro="">
      <xdr:nvCxnSpPr>
        <xdr:cNvPr id="252" name="直線コネクタ 251"/>
        <xdr:cNvCxnSpPr/>
      </xdr:nvCxnSpPr>
      <xdr:spPr>
        <a:xfrm>
          <a:off x="13893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4" name="テキスト ボックス 253"/>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115570</xdr:rowOff>
    </xdr:to>
    <xdr:cxnSp macro="">
      <xdr:nvCxnSpPr>
        <xdr:cNvPr id="255" name="直線コネクタ 254"/>
        <xdr:cNvCxnSpPr/>
      </xdr:nvCxnSpPr>
      <xdr:spPr>
        <a:xfrm flipV="1">
          <a:off x="13004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5" name="円/楕円 264"/>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6"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67" name="円/楕円 266"/>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68" name="テキスト ボックス 267"/>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69" name="円/楕円 268"/>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0" name="テキスト ボックス 269"/>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1" name="円/楕円 270"/>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2" name="テキスト ボックス 27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73" name="円/楕円 272"/>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74" name="テキスト ボックス 273"/>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10.7</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前年より</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しました。</a:t>
          </a:r>
          <a:endParaRPr lang="ja-JP" altLang="ja-JP" sz="1300">
            <a:effectLst/>
          </a:endParaRPr>
        </a:p>
        <a:p>
          <a:pPr rtl="0" fontAlgn="base"/>
          <a:r>
            <a:rPr lang="ja-JP" altLang="ja-JP" sz="1300" b="0" i="0" baseline="0">
              <a:solidFill>
                <a:schemeClr val="dk1"/>
              </a:solidFill>
              <a:effectLst/>
              <a:latin typeface="+mn-lt"/>
              <a:ea typeface="+mn-ea"/>
              <a:cs typeface="+mn-cs"/>
            </a:rPr>
            <a:t>当市では随時補助金事業の見直し（要不要の判定）を行っています。</a:t>
          </a:r>
          <a:endParaRPr lang="ja-JP" altLang="ja-JP" sz="1300">
            <a:effectLst/>
          </a:endParaRPr>
        </a:p>
        <a:p>
          <a:pPr rtl="0"/>
          <a:r>
            <a:rPr lang="ja-JP" altLang="ja-JP" sz="1300" b="0" i="0" baseline="0">
              <a:solidFill>
                <a:schemeClr val="dk1"/>
              </a:solidFill>
              <a:effectLst/>
              <a:latin typeface="+mn-lt"/>
              <a:ea typeface="+mn-ea"/>
              <a:cs typeface="+mn-cs"/>
            </a:rPr>
            <a:t>補助金を支出するにふさわしい事業を厳選し、より効果的な補助金事業を進めていきます。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58420</xdr:rowOff>
    </xdr:to>
    <xdr:cxnSp macro="">
      <xdr:nvCxnSpPr>
        <xdr:cNvPr id="304" name="直線コネクタ 303"/>
        <xdr:cNvCxnSpPr/>
      </xdr:nvCxnSpPr>
      <xdr:spPr>
        <a:xfrm flipV="1">
          <a:off x="15671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58420</xdr:rowOff>
    </xdr:to>
    <xdr:cxnSp macro="">
      <xdr:nvCxnSpPr>
        <xdr:cNvPr id="307" name="直線コネクタ 306"/>
        <xdr:cNvCxnSpPr/>
      </xdr:nvCxnSpPr>
      <xdr:spPr>
        <a:xfrm>
          <a:off x="14782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49276</xdr:rowOff>
    </xdr:to>
    <xdr:cxnSp macro="">
      <xdr:nvCxnSpPr>
        <xdr:cNvPr id="310" name="直線コネクタ 309"/>
        <xdr:cNvCxnSpPr/>
      </xdr:nvCxnSpPr>
      <xdr:spPr>
        <a:xfrm flipV="1">
          <a:off x="13893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37</xdr:row>
      <xdr:rowOff>24130</xdr:rowOff>
    </xdr:to>
    <xdr:cxnSp macro="">
      <xdr:nvCxnSpPr>
        <xdr:cNvPr id="313" name="直線コネクタ 312"/>
        <xdr:cNvCxnSpPr/>
      </xdr:nvCxnSpPr>
      <xdr:spPr>
        <a:xfrm flipV="1">
          <a:off x="13004800" y="62214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3" name="円/楕円 322"/>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137431</xdr:rowOff>
    </xdr:from>
    <xdr:ext cx="762000" cy="259045"/>
    <xdr:sp macro="" textlink="">
      <xdr:nvSpPr>
        <xdr:cNvPr id="324" name="補助費等該当値テキスト"/>
        <xdr:cNvSpPr txBox="1"/>
      </xdr:nvSpPr>
      <xdr:spPr>
        <a:xfrm>
          <a:off x="165989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5" name="円/楕円 32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26" name="テキスト ボックス 32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7" name="円/楕円 326"/>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80281</xdr:rowOff>
    </xdr:from>
    <xdr:ext cx="762000" cy="259045"/>
    <xdr:sp macro="" textlink="">
      <xdr:nvSpPr>
        <xdr:cNvPr id="328" name="テキスト ボックス 327"/>
        <xdr:cNvSpPr txBox="1"/>
      </xdr:nvSpPr>
      <xdr:spPr>
        <a:xfrm>
          <a:off x="14401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9" name="円/楕円 328"/>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30" name="テキスト ボックス 329"/>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1" name="円/楕円 330"/>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2" name="テキスト ボックス 33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17.0</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前年より</a:t>
          </a:r>
          <a:r>
            <a:rPr lang="en-US" altLang="ja-JP" sz="1300" b="0" i="0" baseline="0">
              <a:solidFill>
                <a:schemeClr val="dk1"/>
              </a:solidFill>
              <a:effectLst/>
              <a:latin typeface="+mn-lt"/>
              <a:ea typeface="+mn-ea"/>
              <a:cs typeface="+mn-cs"/>
            </a:rPr>
            <a:t>1.0</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です。</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減少の要因は、</a:t>
          </a:r>
          <a:r>
            <a:rPr lang="ja-JP" altLang="ja-JP" sz="1300" b="0" i="0" baseline="0">
              <a:solidFill>
                <a:schemeClr val="dk1"/>
              </a:solidFill>
              <a:effectLst/>
              <a:latin typeface="+mn-lt"/>
              <a:ea typeface="+mn-ea"/>
              <a:cs typeface="+mn-cs"/>
            </a:rPr>
            <a:t>分母となる経常一般財源等</a:t>
          </a:r>
          <a:r>
            <a:rPr lang="ja-JP" altLang="en-US" sz="1300" b="0" i="0" baseline="0">
              <a:solidFill>
                <a:schemeClr val="dk1"/>
              </a:solidFill>
              <a:effectLst/>
              <a:latin typeface="+mn-lt"/>
              <a:ea typeface="+mn-ea"/>
              <a:cs typeface="+mn-cs"/>
            </a:rPr>
            <a:t>が増加したほか、</a:t>
          </a:r>
          <a:r>
            <a:rPr lang="ja-JP" altLang="en-US" sz="1300" b="0" i="0" u="none" strike="noStrike" baseline="0" smtClean="0">
              <a:solidFill>
                <a:schemeClr val="dk1"/>
              </a:solidFill>
              <a:latin typeface="+mn-lt"/>
              <a:ea typeface="+mn-ea"/>
              <a:cs typeface="+mn-cs"/>
            </a:rPr>
            <a:t>平成</a:t>
          </a:r>
          <a:r>
            <a:rPr lang="en-US" altLang="ja-JP" sz="1300" b="0" i="0" u="none" strike="noStrike" baseline="0" smtClean="0">
              <a:solidFill>
                <a:schemeClr val="dk1"/>
              </a:solidFill>
              <a:latin typeface="+mn-lt"/>
              <a:ea typeface="+mn-ea"/>
              <a:cs typeface="+mn-cs"/>
            </a:rPr>
            <a:t>19</a:t>
          </a:r>
          <a:r>
            <a:rPr lang="ja-JP" altLang="en-US" sz="1300" b="0" i="0" u="none" strike="noStrike" baseline="0" smtClean="0">
              <a:solidFill>
                <a:schemeClr val="dk1"/>
              </a:solidFill>
              <a:latin typeface="+mn-lt"/>
              <a:ea typeface="+mn-ea"/>
              <a:cs typeface="+mn-cs"/>
            </a:rPr>
            <a:t>年度から平成</a:t>
          </a:r>
          <a:r>
            <a:rPr lang="en-US" altLang="ja-JP" sz="1300" b="0" i="0" u="none" strike="noStrike" baseline="0" smtClean="0">
              <a:solidFill>
                <a:schemeClr val="dk1"/>
              </a:solidFill>
              <a:latin typeface="+mn-lt"/>
              <a:ea typeface="+mn-ea"/>
              <a:cs typeface="+mn-cs"/>
            </a:rPr>
            <a:t>25</a:t>
          </a:r>
          <a:r>
            <a:rPr lang="ja-JP" altLang="en-US" sz="1300" b="0" i="0" u="none" strike="noStrike" baseline="0" smtClean="0">
              <a:solidFill>
                <a:schemeClr val="dk1"/>
              </a:solidFill>
              <a:latin typeface="+mn-lt"/>
              <a:ea typeface="+mn-ea"/>
              <a:cs typeface="+mn-cs"/>
            </a:rPr>
            <a:t>年度まで実施した繰上償還により、償還元金、利子ともに既発債分が減額</a:t>
          </a:r>
          <a:r>
            <a:rPr lang="ja-JP" altLang="en-US" sz="1300" b="0" i="0" u="none" strike="noStrike" baseline="0" smtClean="0">
              <a:solidFill>
                <a:schemeClr val="dk1"/>
              </a:solidFill>
              <a:effectLst/>
              <a:latin typeface="+mn-lt"/>
              <a:ea typeface="+mn-ea"/>
              <a:cs typeface="+mn-cs"/>
            </a:rPr>
            <a:t>しているためです。</a:t>
          </a:r>
          <a:endParaRPr lang="en-US" altLang="ja-JP" sz="1300" b="0" i="0" baseline="0">
            <a:solidFill>
              <a:schemeClr val="dk1"/>
            </a:solidFill>
            <a:effectLst/>
            <a:latin typeface="+mn-lt"/>
            <a:ea typeface="+mn-ea"/>
            <a:cs typeface="+mn-cs"/>
          </a:endParaRPr>
        </a:p>
        <a:p>
          <a:pPr rtl="0" fontAlgn="base"/>
          <a:r>
            <a:rPr lang="ja-JP" altLang="ja-JP" sz="1300" b="0" i="0" baseline="0">
              <a:solidFill>
                <a:schemeClr val="dk1"/>
              </a:solidFill>
              <a:effectLst/>
              <a:latin typeface="+mn-lt"/>
              <a:ea typeface="+mn-ea"/>
              <a:cs typeface="+mn-cs"/>
            </a:rPr>
            <a:t>大型の起債（臨時財政対策債、合併特例事業債）の償還が重なってきて</a:t>
          </a:r>
          <a:r>
            <a:rPr lang="ja-JP" altLang="en-US" sz="1300" b="0" i="0" baseline="0">
              <a:solidFill>
                <a:schemeClr val="dk1"/>
              </a:solidFill>
              <a:effectLst/>
              <a:latin typeface="+mn-lt"/>
              <a:ea typeface="+mn-ea"/>
              <a:cs typeface="+mn-cs"/>
            </a:rPr>
            <a:t>はいるものの、</a:t>
          </a:r>
          <a:r>
            <a:rPr lang="ja-JP" altLang="ja-JP" sz="1300" b="0" i="0" baseline="0">
              <a:solidFill>
                <a:schemeClr val="dk1"/>
              </a:solidFill>
              <a:effectLst/>
              <a:latin typeface="+mn-lt"/>
              <a:ea typeface="+mn-ea"/>
              <a:cs typeface="+mn-cs"/>
            </a:rPr>
            <a:t>本庁舎建設事業</a:t>
          </a:r>
          <a:r>
            <a:rPr lang="ja-JP" altLang="en-US" sz="1300" b="0" i="0" baseline="0">
              <a:solidFill>
                <a:schemeClr val="dk1"/>
              </a:solidFill>
              <a:effectLst/>
              <a:latin typeface="+mn-lt"/>
              <a:ea typeface="+mn-ea"/>
              <a:cs typeface="+mn-cs"/>
            </a:rPr>
            <a:t>が完了し</a:t>
          </a:r>
          <a:r>
            <a:rPr lang="ja-JP" altLang="ja-JP" sz="1300" b="0" i="0" baseline="0">
              <a:solidFill>
                <a:schemeClr val="dk1"/>
              </a:solidFill>
              <a:effectLst/>
              <a:latin typeface="+mn-lt"/>
              <a:ea typeface="+mn-ea"/>
              <a:cs typeface="+mn-cs"/>
            </a:rPr>
            <a:t>その他の起債発行抑制</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平準化を図る取り組み</a:t>
          </a:r>
          <a:r>
            <a:rPr lang="ja-JP" altLang="en-US" sz="1300" b="0" i="0" baseline="0">
              <a:solidFill>
                <a:schemeClr val="dk1"/>
              </a:solidFill>
              <a:effectLst/>
              <a:latin typeface="+mn-lt"/>
              <a:ea typeface="+mn-ea"/>
              <a:cs typeface="+mn-cs"/>
            </a:rPr>
            <a:t>を引き続き</a:t>
          </a:r>
          <a:r>
            <a:rPr lang="ja-JP" altLang="ja-JP" sz="1300" b="0" i="0" baseline="0">
              <a:solidFill>
                <a:schemeClr val="dk1"/>
              </a:solidFill>
              <a:effectLst/>
              <a:latin typeface="+mn-lt"/>
              <a:ea typeface="+mn-ea"/>
              <a:cs typeface="+mn-cs"/>
            </a:rPr>
            <a:t>進めていきます。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35561</xdr:rowOff>
    </xdr:to>
    <xdr:cxnSp macro="">
      <xdr:nvCxnSpPr>
        <xdr:cNvPr id="362" name="直線コネクタ 361"/>
        <xdr:cNvCxnSpPr/>
      </xdr:nvCxnSpPr>
      <xdr:spPr>
        <a:xfrm flipV="1">
          <a:off x="3987800" y="13362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35561</xdr:rowOff>
    </xdr:to>
    <xdr:cxnSp macro="">
      <xdr:nvCxnSpPr>
        <xdr:cNvPr id="365" name="直線コネクタ 364"/>
        <xdr:cNvCxnSpPr/>
      </xdr:nvCxnSpPr>
      <xdr:spPr>
        <a:xfrm>
          <a:off x="3098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30987</xdr:rowOff>
    </xdr:to>
    <xdr:cxnSp macro="">
      <xdr:nvCxnSpPr>
        <xdr:cNvPr id="368" name="直線コネクタ 367"/>
        <xdr:cNvCxnSpPr/>
      </xdr:nvCxnSpPr>
      <xdr:spPr>
        <a:xfrm>
          <a:off x="2209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72137</xdr:rowOff>
    </xdr:to>
    <xdr:cxnSp macro="">
      <xdr:nvCxnSpPr>
        <xdr:cNvPr id="371" name="直線コネクタ 370"/>
        <xdr:cNvCxnSpPr/>
      </xdr:nvCxnSpPr>
      <xdr:spPr>
        <a:xfrm flipV="1">
          <a:off x="1320800" y="133858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1" name="円/楕円 380"/>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82"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3" name="円/楕円 382"/>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84" name="テキスト ボックス 383"/>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5" name="円/楕円 384"/>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86" name="テキスト ボックス 385"/>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7" name="円/楕円 386"/>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88" name="テキスト ボックス 38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9" name="円/楕円 388"/>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90" name="テキスト ボックス 389"/>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67.7</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前年より</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減少しました</a:t>
          </a:r>
          <a:r>
            <a:rPr lang="ja-JP" altLang="ja-JP" sz="1300" b="0" i="0" baseline="0">
              <a:solidFill>
                <a:schemeClr val="dk1"/>
              </a:solidFill>
              <a:effectLst/>
              <a:latin typeface="+mn-lt"/>
              <a:ea typeface="+mn-ea"/>
              <a:cs typeface="+mn-cs"/>
            </a:rPr>
            <a:t>。</a:t>
          </a:r>
          <a:endParaRPr lang="ja-JP" altLang="ja-JP" sz="1300">
            <a:effectLst/>
          </a:endParaRPr>
        </a:p>
        <a:p>
          <a:pPr rtl="0" fontAlgn="base"/>
          <a:r>
            <a:rPr lang="ja-JP" altLang="ja-JP" sz="1300" b="0" i="0" baseline="0">
              <a:solidFill>
                <a:schemeClr val="dk1"/>
              </a:solidFill>
              <a:effectLst/>
              <a:latin typeface="+mn-lt"/>
              <a:ea typeface="+mn-ea"/>
              <a:cs typeface="+mn-cs"/>
            </a:rPr>
            <a:t>公債費の比率・経常収支比率全体比率により変動していきますが、公債費比率に対しては高く、全体比率に対しては低くなるのが理想です。</a:t>
          </a:r>
          <a:endParaRPr lang="ja-JP" altLang="ja-JP" sz="1300">
            <a:effectLst/>
          </a:endParaRPr>
        </a:p>
        <a:p>
          <a:pPr rtl="0"/>
          <a:r>
            <a:rPr lang="ja-JP" altLang="ja-JP" sz="1300" b="0" i="0" baseline="0">
              <a:solidFill>
                <a:schemeClr val="dk1"/>
              </a:solidFill>
              <a:effectLst/>
              <a:latin typeface="+mn-lt"/>
              <a:ea typeface="+mn-ea"/>
              <a:cs typeface="+mn-cs"/>
            </a:rPr>
            <a:t>公債費比率抑制とともに今後も注意を払っていきます。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5080</xdr:rowOff>
    </xdr:to>
    <xdr:cxnSp macro="">
      <xdr:nvCxnSpPr>
        <xdr:cNvPr id="423" name="直線コネクタ 422"/>
        <xdr:cNvCxnSpPr/>
      </xdr:nvCxnSpPr>
      <xdr:spPr>
        <a:xfrm flipV="1">
          <a:off x="15671800" y="13183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77</xdr:row>
      <xdr:rowOff>5080</xdr:rowOff>
    </xdr:to>
    <xdr:cxnSp macro="">
      <xdr:nvCxnSpPr>
        <xdr:cNvPr id="426" name="直線コネクタ 425"/>
        <xdr:cNvCxnSpPr/>
      </xdr:nvCxnSpPr>
      <xdr:spPr>
        <a:xfrm>
          <a:off x="14782800" y="130695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39370</xdr:rowOff>
    </xdr:to>
    <xdr:cxnSp macro="">
      <xdr:nvCxnSpPr>
        <xdr:cNvPr id="429" name="直線コネクタ 428"/>
        <xdr:cNvCxnSpPr/>
      </xdr:nvCxnSpPr>
      <xdr:spPr>
        <a:xfrm>
          <a:off x="13893800" y="130200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77</xdr:row>
      <xdr:rowOff>5080</xdr:rowOff>
    </xdr:to>
    <xdr:cxnSp macro="">
      <xdr:nvCxnSpPr>
        <xdr:cNvPr id="432" name="直線コネクタ 431"/>
        <xdr:cNvCxnSpPr/>
      </xdr:nvCxnSpPr>
      <xdr:spPr>
        <a:xfrm flipV="1">
          <a:off x="13004800" y="13020039"/>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2" name="円/楕円 441"/>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119397</xdr:rowOff>
    </xdr:from>
    <xdr:ext cx="762000" cy="259045"/>
    <xdr:sp macro="" textlink="">
      <xdr:nvSpPr>
        <xdr:cNvPr id="443"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44" name="円/楕円 443"/>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66057</xdr:rowOff>
    </xdr:from>
    <xdr:ext cx="736600" cy="259045"/>
    <xdr:sp macro="" textlink="">
      <xdr:nvSpPr>
        <xdr:cNvPr id="445" name="テキスト ボックス 444"/>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46" name="円/楕円 445"/>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47" name="テキスト ボックス 446"/>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8" name="円/楕円 447"/>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49" name="テキスト ボックス 448"/>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0" name="円/楕円 449"/>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66057</xdr:rowOff>
    </xdr:from>
    <xdr:ext cx="762000" cy="259045"/>
    <xdr:sp macro="" textlink="">
      <xdr:nvSpPr>
        <xdr:cNvPr id="451" name="テキスト ボックス 450"/>
        <xdr:cNvSpPr txBox="1"/>
      </xdr:nvSpPr>
      <xdr:spPr>
        <a:xfrm>
          <a:off x="12623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長野県安曇野市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156585</xdr:rowOff>
    </xdr:from>
    <xdr:to>
      <xdr:col>4</xdr:col>
      <xdr:colOff>1117600</xdr:colOff>
      <xdr:row>17</xdr:row>
      <xdr:rowOff>4356</xdr:rowOff>
    </xdr:to>
    <xdr:cxnSp macro="">
      <xdr:nvCxnSpPr>
        <xdr:cNvPr id="50" name="直線コネクタ 49"/>
        <xdr:cNvCxnSpPr/>
      </xdr:nvCxnSpPr>
      <xdr:spPr bwMode="auto">
        <a:xfrm>
          <a:off x="5003800" y="2947410"/>
          <a:ext cx="647700" cy="1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123419</xdr:rowOff>
    </xdr:from>
    <xdr:to>
      <xdr:col>4</xdr:col>
      <xdr:colOff>469900</xdr:colOff>
      <xdr:row>16</xdr:row>
      <xdr:rowOff>156585</xdr:rowOff>
    </xdr:to>
    <xdr:cxnSp macro="">
      <xdr:nvCxnSpPr>
        <xdr:cNvPr id="53" name="直線コネクタ 52"/>
        <xdr:cNvCxnSpPr/>
      </xdr:nvCxnSpPr>
      <xdr:spPr bwMode="auto">
        <a:xfrm>
          <a:off x="4305300" y="2914244"/>
          <a:ext cx="698500" cy="33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123419</xdr:rowOff>
    </xdr:from>
    <xdr:to>
      <xdr:col>3</xdr:col>
      <xdr:colOff>904875</xdr:colOff>
      <xdr:row>16</xdr:row>
      <xdr:rowOff>133629</xdr:rowOff>
    </xdr:to>
    <xdr:cxnSp macro="">
      <xdr:nvCxnSpPr>
        <xdr:cNvPr id="56" name="直線コネクタ 55"/>
        <xdr:cNvCxnSpPr/>
      </xdr:nvCxnSpPr>
      <xdr:spPr bwMode="auto">
        <a:xfrm flipV="1">
          <a:off x="3606800" y="2914244"/>
          <a:ext cx="698500" cy="10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112198</xdr:rowOff>
    </xdr:from>
    <xdr:to>
      <xdr:col>3</xdr:col>
      <xdr:colOff>206375</xdr:colOff>
      <xdr:row>16</xdr:row>
      <xdr:rowOff>133629</xdr:rowOff>
    </xdr:to>
    <xdr:cxnSp macro="">
      <xdr:nvCxnSpPr>
        <xdr:cNvPr id="59" name="直線コネクタ 58"/>
        <xdr:cNvCxnSpPr/>
      </xdr:nvCxnSpPr>
      <xdr:spPr bwMode="auto">
        <a:xfrm>
          <a:off x="2908300" y="2903023"/>
          <a:ext cx="698500" cy="2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125006</xdr:rowOff>
    </xdr:from>
    <xdr:to>
      <xdr:col>5</xdr:col>
      <xdr:colOff>34925</xdr:colOff>
      <xdr:row>17</xdr:row>
      <xdr:rowOff>55156</xdr:rowOff>
    </xdr:to>
    <xdr:sp macro="" textlink="">
      <xdr:nvSpPr>
        <xdr:cNvPr id="69" name="円/楕円 68"/>
        <xdr:cNvSpPr/>
      </xdr:nvSpPr>
      <xdr:spPr bwMode="auto">
        <a:xfrm>
          <a:off x="5600700" y="291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97083</xdr:rowOff>
    </xdr:from>
    <xdr:ext cx="762000" cy="259045"/>
    <xdr:sp macro="" textlink="">
      <xdr:nvSpPr>
        <xdr:cNvPr id="70" name="人口1人当たり決算額の推移該当値テキスト130"/>
        <xdr:cNvSpPr txBox="1"/>
      </xdr:nvSpPr>
      <xdr:spPr>
        <a:xfrm>
          <a:off x="5740400" y="288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105785</xdr:rowOff>
    </xdr:from>
    <xdr:to>
      <xdr:col>4</xdr:col>
      <xdr:colOff>520700</xdr:colOff>
      <xdr:row>17</xdr:row>
      <xdr:rowOff>35935</xdr:rowOff>
    </xdr:to>
    <xdr:sp macro="" textlink="">
      <xdr:nvSpPr>
        <xdr:cNvPr id="71" name="円/楕円 70"/>
        <xdr:cNvSpPr/>
      </xdr:nvSpPr>
      <xdr:spPr bwMode="auto">
        <a:xfrm>
          <a:off x="4953000" y="289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20712</xdr:rowOff>
    </xdr:from>
    <xdr:ext cx="736600" cy="259045"/>
    <xdr:sp macro="" textlink="">
      <xdr:nvSpPr>
        <xdr:cNvPr id="72" name="テキスト ボックス 71"/>
        <xdr:cNvSpPr txBox="1"/>
      </xdr:nvSpPr>
      <xdr:spPr>
        <a:xfrm>
          <a:off x="4622800" y="298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71,947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72619</xdr:rowOff>
    </xdr:from>
    <xdr:to>
      <xdr:col>3</xdr:col>
      <xdr:colOff>955675</xdr:colOff>
      <xdr:row>17</xdr:row>
      <xdr:rowOff>2769</xdr:rowOff>
    </xdr:to>
    <xdr:sp macro="" textlink="">
      <xdr:nvSpPr>
        <xdr:cNvPr id="73" name="円/楕円 72"/>
        <xdr:cNvSpPr/>
      </xdr:nvSpPr>
      <xdr:spPr bwMode="auto">
        <a:xfrm>
          <a:off x="4254500" y="2863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158996</xdr:rowOff>
    </xdr:from>
    <xdr:ext cx="762000" cy="259045"/>
    <xdr:sp macro="" textlink="">
      <xdr:nvSpPr>
        <xdr:cNvPr id="74" name="テキスト ボックス 73"/>
        <xdr:cNvSpPr txBox="1"/>
      </xdr:nvSpPr>
      <xdr:spPr>
        <a:xfrm>
          <a:off x="3924300" y="294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82829</xdr:rowOff>
    </xdr:from>
    <xdr:to>
      <xdr:col>3</xdr:col>
      <xdr:colOff>257175</xdr:colOff>
      <xdr:row>17</xdr:row>
      <xdr:rowOff>12979</xdr:rowOff>
    </xdr:to>
    <xdr:sp macro="" textlink="">
      <xdr:nvSpPr>
        <xdr:cNvPr id="75" name="円/楕円 74"/>
        <xdr:cNvSpPr/>
      </xdr:nvSpPr>
      <xdr:spPr bwMode="auto">
        <a:xfrm>
          <a:off x="3556000" y="28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169206</xdr:rowOff>
    </xdr:from>
    <xdr:ext cx="762000" cy="259045"/>
    <xdr:sp macro="" textlink="">
      <xdr:nvSpPr>
        <xdr:cNvPr id="76" name="テキスト ボックス 75"/>
        <xdr:cNvSpPr txBox="1"/>
      </xdr:nvSpPr>
      <xdr:spPr>
        <a:xfrm>
          <a:off x="3225800" y="296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61398</xdr:rowOff>
    </xdr:from>
    <xdr:to>
      <xdr:col>2</xdr:col>
      <xdr:colOff>692150</xdr:colOff>
      <xdr:row>16</xdr:row>
      <xdr:rowOff>162998</xdr:rowOff>
    </xdr:to>
    <xdr:sp macro="" textlink="">
      <xdr:nvSpPr>
        <xdr:cNvPr id="77" name="円/楕円 76"/>
        <xdr:cNvSpPr/>
      </xdr:nvSpPr>
      <xdr:spPr bwMode="auto">
        <a:xfrm>
          <a:off x="2857500" y="285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147775</xdr:rowOff>
    </xdr:from>
    <xdr:ext cx="762000" cy="259045"/>
    <xdr:sp macro="" textlink="">
      <xdr:nvSpPr>
        <xdr:cNvPr id="78" name="テキスト ボックス 77"/>
        <xdr:cNvSpPr txBox="1"/>
      </xdr:nvSpPr>
      <xdr:spPr>
        <a:xfrm>
          <a:off x="2527300" y="293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288368</xdr:rowOff>
    </xdr:from>
    <xdr:to>
      <xdr:col>4</xdr:col>
      <xdr:colOff>1117600</xdr:colOff>
      <xdr:row>36</xdr:row>
      <xdr:rowOff>8448</xdr:rowOff>
    </xdr:to>
    <xdr:cxnSp macro="">
      <xdr:nvCxnSpPr>
        <xdr:cNvPr id="110" name="直線コネクタ 109"/>
        <xdr:cNvCxnSpPr/>
      </xdr:nvCxnSpPr>
      <xdr:spPr bwMode="auto">
        <a:xfrm flipV="1">
          <a:off x="5003800" y="6898718"/>
          <a:ext cx="647700" cy="6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268252</xdr:rowOff>
    </xdr:from>
    <xdr:to>
      <xdr:col>4</xdr:col>
      <xdr:colOff>469900</xdr:colOff>
      <xdr:row>36</xdr:row>
      <xdr:rowOff>8448</xdr:rowOff>
    </xdr:to>
    <xdr:cxnSp macro="">
      <xdr:nvCxnSpPr>
        <xdr:cNvPr id="113" name="直線コネクタ 112"/>
        <xdr:cNvCxnSpPr/>
      </xdr:nvCxnSpPr>
      <xdr:spPr bwMode="auto">
        <a:xfrm>
          <a:off x="4305300" y="6878602"/>
          <a:ext cx="698500" cy="8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240226</xdr:rowOff>
    </xdr:from>
    <xdr:to>
      <xdr:col>3</xdr:col>
      <xdr:colOff>904875</xdr:colOff>
      <xdr:row>35</xdr:row>
      <xdr:rowOff>268252</xdr:rowOff>
    </xdr:to>
    <xdr:cxnSp macro="">
      <xdr:nvCxnSpPr>
        <xdr:cNvPr id="116" name="直線コネクタ 115"/>
        <xdr:cNvCxnSpPr/>
      </xdr:nvCxnSpPr>
      <xdr:spPr bwMode="auto">
        <a:xfrm>
          <a:off x="3606800" y="6850576"/>
          <a:ext cx="698500" cy="2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240226</xdr:rowOff>
    </xdr:from>
    <xdr:to>
      <xdr:col>3</xdr:col>
      <xdr:colOff>206375</xdr:colOff>
      <xdr:row>35</xdr:row>
      <xdr:rowOff>240820</xdr:rowOff>
    </xdr:to>
    <xdr:cxnSp macro="">
      <xdr:nvCxnSpPr>
        <xdr:cNvPr id="119" name="直線コネクタ 118"/>
        <xdr:cNvCxnSpPr/>
      </xdr:nvCxnSpPr>
      <xdr:spPr bwMode="auto">
        <a:xfrm flipV="1">
          <a:off x="2908300" y="6850576"/>
          <a:ext cx="698500" cy="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237568</xdr:rowOff>
    </xdr:from>
    <xdr:to>
      <xdr:col>5</xdr:col>
      <xdr:colOff>34925</xdr:colOff>
      <xdr:row>35</xdr:row>
      <xdr:rowOff>339168</xdr:rowOff>
    </xdr:to>
    <xdr:sp macro="" textlink="">
      <xdr:nvSpPr>
        <xdr:cNvPr id="129" name="円/楕円 128"/>
        <xdr:cNvSpPr/>
      </xdr:nvSpPr>
      <xdr:spPr bwMode="auto">
        <a:xfrm>
          <a:off x="5600700" y="684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82645</xdr:rowOff>
    </xdr:from>
    <xdr:ext cx="762000" cy="259045"/>
    <xdr:sp macro="" textlink="">
      <xdr:nvSpPr>
        <xdr:cNvPr id="130" name="人口1人当たり決算額の推移該当値テキスト445"/>
        <xdr:cNvSpPr txBox="1"/>
      </xdr:nvSpPr>
      <xdr:spPr>
        <a:xfrm>
          <a:off x="5740400" y="669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300548</xdr:rowOff>
    </xdr:from>
    <xdr:to>
      <xdr:col>4</xdr:col>
      <xdr:colOff>520700</xdr:colOff>
      <xdr:row>36</xdr:row>
      <xdr:rowOff>59248</xdr:rowOff>
    </xdr:to>
    <xdr:sp macro="" textlink="">
      <xdr:nvSpPr>
        <xdr:cNvPr id="131" name="円/楕円 130"/>
        <xdr:cNvSpPr/>
      </xdr:nvSpPr>
      <xdr:spPr bwMode="auto">
        <a:xfrm>
          <a:off x="4953000" y="691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69425</xdr:rowOff>
    </xdr:from>
    <xdr:ext cx="736600" cy="259045"/>
    <xdr:sp macro="" textlink="">
      <xdr:nvSpPr>
        <xdr:cNvPr id="132" name="テキスト ボックス 131"/>
        <xdr:cNvSpPr txBox="1"/>
      </xdr:nvSpPr>
      <xdr:spPr>
        <a:xfrm>
          <a:off x="4622800" y="667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217452</xdr:rowOff>
    </xdr:from>
    <xdr:to>
      <xdr:col>3</xdr:col>
      <xdr:colOff>955675</xdr:colOff>
      <xdr:row>35</xdr:row>
      <xdr:rowOff>319052</xdr:rowOff>
    </xdr:to>
    <xdr:sp macro="" textlink="">
      <xdr:nvSpPr>
        <xdr:cNvPr id="133" name="円/楕円 132"/>
        <xdr:cNvSpPr/>
      </xdr:nvSpPr>
      <xdr:spPr bwMode="auto">
        <a:xfrm>
          <a:off x="4254500" y="682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329229</xdr:rowOff>
    </xdr:from>
    <xdr:ext cx="762000" cy="259045"/>
    <xdr:sp macro="" textlink="">
      <xdr:nvSpPr>
        <xdr:cNvPr id="134" name="テキスト ボックス 133"/>
        <xdr:cNvSpPr txBox="1"/>
      </xdr:nvSpPr>
      <xdr:spPr>
        <a:xfrm>
          <a:off x="3924300" y="659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189426</xdr:rowOff>
    </xdr:from>
    <xdr:to>
      <xdr:col>3</xdr:col>
      <xdr:colOff>257175</xdr:colOff>
      <xdr:row>35</xdr:row>
      <xdr:rowOff>291026</xdr:rowOff>
    </xdr:to>
    <xdr:sp macro="" textlink="">
      <xdr:nvSpPr>
        <xdr:cNvPr id="135" name="円/楕円 134"/>
        <xdr:cNvSpPr/>
      </xdr:nvSpPr>
      <xdr:spPr bwMode="auto">
        <a:xfrm>
          <a:off x="3556000" y="6799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301203</xdr:rowOff>
    </xdr:from>
    <xdr:ext cx="762000" cy="259045"/>
    <xdr:sp macro="" textlink="">
      <xdr:nvSpPr>
        <xdr:cNvPr id="136" name="テキスト ボックス 135"/>
        <xdr:cNvSpPr txBox="1"/>
      </xdr:nvSpPr>
      <xdr:spPr>
        <a:xfrm>
          <a:off x="3225800" y="65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27,547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190020</xdr:rowOff>
    </xdr:from>
    <xdr:to>
      <xdr:col>2</xdr:col>
      <xdr:colOff>692150</xdr:colOff>
      <xdr:row>35</xdr:row>
      <xdr:rowOff>291620</xdr:rowOff>
    </xdr:to>
    <xdr:sp macro="" textlink="">
      <xdr:nvSpPr>
        <xdr:cNvPr id="137" name="円/楕円 136"/>
        <xdr:cNvSpPr/>
      </xdr:nvSpPr>
      <xdr:spPr bwMode="auto">
        <a:xfrm>
          <a:off x="2857500" y="680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301797</xdr:rowOff>
    </xdr:from>
    <xdr:ext cx="762000" cy="259045"/>
    <xdr:sp macro="" textlink="">
      <xdr:nvSpPr>
        <xdr:cNvPr id="138" name="テキスト ボックス 137"/>
        <xdr:cNvSpPr txBox="1"/>
      </xdr:nvSpPr>
      <xdr:spPr>
        <a:xfrm>
          <a:off x="2527300" y="656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年度の財政調整基金現在高は</a:t>
          </a:r>
          <a:r>
            <a:rPr lang="en-US" altLang="ja-JP" sz="1300" b="0" i="0" baseline="0">
              <a:solidFill>
                <a:schemeClr val="dk1"/>
              </a:solidFill>
              <a:effectLst/>
              <a:latin typeface="+mn-lt"/>
              <a:ea typeface="+mn-ea"/>
              <a:cs typeface="+mn-cs"/>
            </a:rPr>
            <a:t>49</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5196</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7</a:t>
          </a:r>
          <a:r>
            <a:rPr lang="ja-JP" altLang="en-US" sz="1300" b="0" i="0" baseline="0">
              <a:solidFill>
                <a:schemeClr val="dk1"/>
              </a:solidFill>
              <a:effectLst/>
              <a:latin typeface="+mn-lt"/>
              <a:ea typeface="+mn-ea"/>
              <a:cs typeface="+mn-cs"/>
            </a:rPr>
            <a:t>千</a:t>
          </a:r>
          <a:r>
            <a:rPr lang="ja-JP" altLang="ja-JP" sz="1300" b="0" i="0" baseline="0">
              <a:solidFill>
                <a:schemeClr val="dk1"/>
              </a:solidFill>
              <a:effectLst/>
              <a:latin typeface="+mn-lt"/>
              <a:ea typeface="+mn-ea"/>
              <a:cs typeface="+mn-cs"/>
            </a:rPr>
            <a:t>円</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合併直後の</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年度と比較し</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4996</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8</a:t>
          </a:r>
          <a:r>
            <a:rPr lang="ja-JP" altLang="en-US" sz="1300" b="0" i="0" baseline="0">
              <a:solidFill>
                <a:schemeClr val="dk1"/>
              </a:solidFill>
              <a:effectLst/>
              <a:latin typeface="+mn-lt"/>
              <a:ea typeface="+mn-ea"/>
              <a:cs typeface="+mn-cs"/>
            </a:rPr>
            <a:t>千</a:t>
          </a:r>
          <a:r>
            <a:rPr lang="ja-JP" altLang="ja-JP" sz="1300" b="0" i="0" baseline="0">
              <a:solidFill>
                <a:schemeClr val="dk1"/>
              </a:solidFill>
              <a:effectLst/>
              <a:latin typeface="+mn-lt"/>
              <a:ea typeface="+mn-ea"/>
              <a:cs typeface="+mn-cs"/>
            </a:rPr>
            <a:t>円増加しています。</a:t>
          </a:r>
          <a:endParaRPr lang="ja-JP" altLang="ja-JP" sz="1300">
            <a:effectLst/>
          </a:endParaRPr>
        </a:p>
        <a:p>
          <a:pPr rtl="0" fontAlgn="base"/>
          <a:r>
            <a:rPr lang="ja-JP" altLang="ja-JP" sz="1300" b="0" i="0" baseline="0">
              <a:solidFill>
                <a:schemeClr val="dk1"/>
              </a:solidFill>
              <a:effectLst/>
              <a:latin typeface="+mn-lt"/>
              <a:ea typeface="+mn-ea"/>
              <a:cs typeface="+mn-cs"/>
            </a:rPr>
            <a:t>標準財政規模については、Ｈ</a:t>
          </a:r>
          <a:r>
            <a:rPr lang="en-US" altLang="ja-JP" sz="1300" b="0" i="0" baseline="0">
              <a:solidFill>
                <a:schemeClr val="dk1"/>
              </a:solidFill>
              <a:effectLst/>
              <a:latin typeface="+mn-lt"/>
              <a:ea typeface="+mn-ea"/>
              <a:cs typeface="+mn-cs"/>
            </a:rPr>
            <a:t>22</a:t>
          </a:r>
          <a:r>
            <a:rPr lang="ja-JP" altLang="en-US"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23</a:t>
          </a:r>
          <a:r>
            <a:rPr lang="ja-JP" altLang="en-US" sz="1300" b="0" i="0" baseline="0">
              <a:solidFill>
                <a:schemeClr val="dk1"/>
              </a:solidFill>
              <a:effectLst/>
              <a:latin typeface="+mn-lt"/>
              <a:ea typeface="+mn-ea"/>
              <a:cs typeface="+mn-cs"/>
            </a:rPr>
            <a:t>年度</a:t>
          </a:r>
          <a:r>
            <a:rPr lang="ja-JP" altLang="ja-JP" sz="1300" b="0" i="0" baseline="0">
              <a:solidFill>
                <a:schemeClr val="dk1"/>
              </a:solidFill>
              <a:effectLst/>
              <a:latin typeface="+mn-lt"/>
              <a:ea typeface="+mn-ea"/>
              <a:cs typeface="+mn-cs"/>
            </a:rPr>
            <a:t>は</a:t>
          </a:r>
          <a:r>
            <a:rPr lang="en-US" altLang="ja-JP" sz="1300" b="0" i="0" baseline="0">
              <a:solidFill>
                <a:schemeClr val="dk1"/>
              </a:solidFill>
              <a:effectLst/>
              <a:latin typeface="+mn-lt"/>
              <a:ea typeface="+mn-ea"/>
              <a:cs typeface="+mn-cs"/>
            </a:rPr>
            <a:t>249</a:t>
          </a:r>
          <a:r>
            <a:rPr lang="ja-JP" altLang="en-US" sz="1300" b="0" i="0" baseline="0">
              <a:solidFill>
                <a:schemeClr val="dk1"/>
              </a:solidFill>
              <a:effectLst/>
              <a:latin typeface="+mn-lt"/>
              <a:ea typeface="+mn-ea"/>
              <a:cs typeface="+mn-cs"/>
            </a:rPr>
            <a:t>億円台で</a:t>
          </a:r>
          <a:r>
            <a:rPr lang="ja-JP" altLang="ja-JP" sz="1300" b="0" i="0" baseline="0">
              <a:solidFill>
                <a:schemeClr val="dk1"/>
              </a:solidFill>
              <a:effectLst/>
              <a:latin typeface="+mn-lt"/>
              <a:ea typeface="+mn-ea"/>
              <a:cs typeface="+mn-cs"/>
            </a:rPr>
            <a:t>ほぼ横ばいでしたが、以降は</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億円強ずつ増え</a:t>
          </a:r>
          <a:r>
            <a:rPr lang="ja-JP" altLang="en-US" sz="1300" b="0" i="0" baseline="0">
              <a:solidFill>
                <a:schemeClr val="dk1"/>
              </a:solidFill>
              <a:effectLst/>
              <a:latin typeface="+mn-lt"/>
              <a:ea typeface="+mn-ea"/>
              <a:cs typeface="+mn-cs"/>
            </a:rPr>
            <a:t>、Ｈ</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年度は</a:t>
          </a:r>
          <a:r>
            <a:rPr lang="en-US" altLang="ja-JP" sz="1300" b="0" i="0" baseline="0">
              <a:solidFill>
                <a:schemeClr val="dk1"/>
              </a:solidFill>
              <a:effectLst/>
              <a:latin typeface="+mn-lt"/>
              <a:ea typeface="+mn-ea"/>
              <a:cs typeface="+mn-cs"/>
            </a:rPr>
            <a:t>255</a:t>
          </a:r>
          <a:r>
            <a:rPr lang="ja-JP" altLang="en-US"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9420</a:t>
          </a:r>
          <a:r>
            <a:rPr lang="ja-JP" altLang="en-US"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千円となっています。</a:t>
          </a:r>
          <a:endParaRPr lang="ja-JP" altLang="ja-JP" sz="1300">
            <a:effectLst/>
          </a:endParaRPr>
        </a:p>
        <a:p>
          <a:pPr rtl="0"/>
          <a:r>
            <a:rPr lang="ja-JP" altLang="ja-JP" sz="1300" b="0" i="0" baseline="0">
              <a:solidFill>
                <a:schemeClr val="dk1"/>
              </a:solidFill>
              <a:effectLst/>
              <a:latin typeface="+mn-lt"/>
              <a:ea typeface="+mn-ea"/>
              <a:cs typeface="+mn-cs"/>
            </a:rPr>
            <a:t>実質収支比率は各年度バラツキはありますが、基金積立も実質的な黒字要素でありこれが支出されなければ当然実質収支額が増加することになります。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全会計が黒字決算でした。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11.7</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前年度から</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ポイントの減です。</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分子については、</a:t>
          </a:r>
          <a:r>
            <a:rPr lang="ja-JP" altLang="en-US" sz="1300" b="0" i="0" baseline="0">
              <a:solidFill>
                <a:schemeClr val="dk1"/>
              </a:solidFill>
              <a:effectLst/>
              <a:latin typeface="+mn-lt"/>
              <a:ea typeface="+mn-ea"/>
              <a:cs typeface="+mn-cs"/>
            </a:rPr>
            <a:t>公営企業債の元利償還金に対する繰入金</a:t>
          </a:r>
          <a:r>
            <a:rPr lang="ja-JP" altLang="ja-JP" sz="1300" b="0" i="0" baseline="0">
              <a:solidFill>
                <a:schemeClr val="dk1"/>
              </a:solidFill>
              <a:effectLst/>
              <a:latin typeface="+mn-lt"/>
              <a:ea typeface="+mn-ea"/>
              <a:cs typeface="+mn-cs"/>
            </a:rPr>
            <a:t>が＋</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2056</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千円、債務負担行為</a:t>
          </a:r>
          <a:r>
            <a:rPr lang="ja-JP" altLang="en-US" sz="1300" b="0" i="0" baseline="0">
              <a:solidFill>
                <a:schemeClr val="dk1"/>
              </a:solidFill>
              <a:effectLst/>
              <a:latin typeface="+mn-lt"/>
              <a:ea typeface="+mn-ea"/>
              <a:cs typeface="+mn-cs"/>
            </a:rPr>
            <a:t>基づく支出額が</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4811</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6</a:t>
          </a:r>
          <a:r>
            <a:rPr lang="ja-JP" altLang="ja-JP" sz="1300" b="0" i="0" baseline="0">
              <a:solidFill>
                <a:schemeClr val="dk1"/>
              </a:solidFill>
              <a:effectLst/>
              <a:latin typeface="+mn-lt"/>
              <a:ea typeface="+mn-ea"/>
              <a:cs typeface="+mn-cs"/>
            </a:rPr>
            <a:t>千円（新規でスポーツ公園用地取得費が＋</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7709</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千円）ですが、ここから差し引かれる交付税算入額が昨年比＋</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7221</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千円で、まとめると分子全体では昨年比＋</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6920</a:t>
          </a:r>
          <a:r>
            <a:rPr lang="ja-JP" altLang="ja-JP" sz="1300" b="0" i="0" baseline="0">
              <a:solidFill>
                <a:schemeClr val="dk1"/>
              </a:solidFill>
              <a:effectLst/>
              <a:latin typeface="+mn-lt"/>
              <a:ea typeface="+mn-ea"/>
              <a:cs typeface="+mn-cs"/>
            </a:rPr>
            <a:t>万円となりました。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長野県安曇野市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比率は</a:t>
          </a:r>
          <a:r>
            <a:rPr lang="en-US" altLang="ja-JP" sz="1300" b="0" i="0" baseline="0">
              <a:solidFill>
                <a:schemeClr val="dk1"/>
              </a:solidFill>
              <a:effectLst/>
              <a:latin typeface="+mn-lt"/>
              <a:ea typeface="+mn-ea"/>
              <a:cs typeface="+mn-cs"/>
            </a:rPr>
            <a:t>25.1</a:t>
          </a:r>
          <a:r>
            <a:rPr lang="ja-JP" altLang="ja-JP" sz="1300" b="0" i="0" baseline="0">
              <a:solidFill>
                <a:schemeClr val="dk1"/>
              </a:solidFill>
              <a:effectLst/>
              <a:latin typeface="+mn-lt"/>
              <a:ea typeface="+mn-ea"/>
              <a:cs typeface="+mn-cs"/>
            </a:rPr>
            <a:t>％で、前年度より</a:t>
          </a:r>
          <a:r>
            <a:rPr lang="en-US" altLang="ja-JP" sz="1300" b="0" i="0" baseline="0">
              <a:solidFill>
                <a:schemeClr val="dk1"/>
              </a:solidFill>
              <a:effectLst/>
              <a:latin typeface="+mn-lt"/>
              <a:ea typeface="+mn-ea"/>
              <a:cs typeface="+mn-cs"/>
            </a:rPr>
            <a:t>7.9</a:t>
          </a:r>
          <a:r>
            <a:rPr lang="ja-JP" altLang="ja-JP" sz="1300" b="0" i="0" baseline="0">
              <a:solidFill>
                <a:schemeClr val="dk1"/>
              </a:solidFill>
              <a:effectLst/>
              <a:latin typeface="+mn-lt"/>
              <a:ea typeface="+mn-ea"/>
              <a:cs typeface="+mn-cs"/>
            </a:rPr>
            <a:t>％の減となりました。</a:t>
          </a:r>
          <a:endParaRPr lang="ja-JP" altLang="ja-JP" sz="1300">
            <a:effectLst/>
          </a:endParaRPr>
        </a:p>
        <a:p>
          <a:pPr rtl="0"/>
          <a:r>
            <a:rPr lang="ja-JP" altLang="ja-JP" sz="1300" b="0" i="0" baseline="0">
              <a:solidFill>
                <a:schemeClr val="dk1"/>
              </a:solidFill>
              <a:effectLst/>
              <a:latin typeface="+mn-lt"/>
              <a:ea typeface="+mn-ea"/>
              <a:cs typeface="+mn-cs"/>
            </a:rPr>
            <a:t>分子の金額</a:t>
          </a:r>
          <a:r>
            <a:rPr lang="ja-JP" altLang="en-US" sz="1300" b="0" i="0" baseline="0">
              <a:solidFill>
                <a:schemeClr val="dk1"/>
              </a:solidFill>
              <a:effectLst/>
              <a:latin typeface="+mn-lt"/>
              <a:ea typeface="+mn-ea"/>
              <a:cs typeface="+mn-cs"/>
            </a:rPr>
            <a:t>は、</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536</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千円減少し</a:t>
          </a:r>
          <a:r>
            <a:rPr lang="ja-JP" altLang="en-US" sz="1300" b="0" i="0" baseline="0">
              <a:solidFill>
                <a:schemeClr val="dk1"/>
              </a:solidFill>
              <a:effectLst/>
              <a:latin typeface="+mn-lt"/>
              <a:ea typeface="+mn-ea"/>
              <a:cs typeface="+mn-cs"/>
            </a:rPr>
            <a:t>ました</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分子減少の主な要因は、債務負担行為</a:t>
          </a:r>
          <a:r>
            <a:rPr lang="ja-JP" altLang="en-US" sz="1300" b="0" i="0" baseline="0">
              <a:solidFill>
                <a:schemeClr val="dk1"/>
              </a:solidFill>
              <a:effectLst/>
              <a:latin typeface="+mn-lt"/>
              <a:ea typeface="+mn-ea"/>
              <a:cs typeface="+mn-cs"/>
            </a:rPr>
            <a:t>に基づく支出予定額の</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1293</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千円（新規事業がなくなってきているため）、公営企業債</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繰入見込額</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6</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4563</a:t>
          </a:r>
          <a:r>
            <a:rPr lang="ja-JP" altLang="ja-JP" sz="1300" b="0" i="0" baseline="0">
              <a:solidFill>
                <a:schemeClr val="dk1"/>
              </a:solidFill>
              <a:effectLst/>
              <a:latin typeface="+mn-lt"/>
              <a:ea typeface="+mn-ea"/>
              <a:cs typeface="+mn-cs"/>
            </a:rPr>
            <a:t>万円（企業債の元金残高の減少による）、組合負担等見込額</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3987</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千円（組合の元金斬だがの減少による）が挙げられます。</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40673177</v>
      </c>
      <c r="BO4" s="379"/>
      <c r="BP4" s="379"/>
      <c r="BQ4" s="379"/>
      <c r="BR4" s="379"/>
      <c r="BS4" s="379"/>
      <c r="BT4" s="379"/>
      <c r="BU4" s="380"/>
      <c r="BV4" s="378">
        <v>37876335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3.3</v>
      </c>
      <c r="CU4" s="554"/>
      <c r="CV4" s="554"/>
      <c r="CW4" s="554"/>
      <c r="CX4" s="554"/>
      <c r="CY4" s="554"/>
      <c r="CZ4" s="554"/>
      <c r="DA4" s="555"/>
      <c r="DB4" s="553">
        <v>2.5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39680625</v>
      </c>
      <c r="BO5" s="384"/>
      <c r="BP5" s="384"/>
      <c r="BQ5" s="384"/>
      <c r="BR5" s="384"/>
      <c r="BS5" s="384"/>
      <c r="BT5" s="384"/>
      <c r="BU5" s="385"/>
      <c r="BV5" s="383">
        <v>37096844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84.7</v>
      </c>
      <c r="CU5" s="354"/>
      <c r="CV5" s="354"/>
      <c r="CW5" s="354"/>
      <c r="CX5" s="354"/>
      <c r="CY5" s="354"/>
      <c r="CZ5" s="354"/>
      <c r="DA5" s="355"/>
      <c r="DB5" s="353">
        <v>86.3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992552</v>
      </c>
      <c r="BO6" s="384"/>
      <c r="BP6" s="384"/>
      <c r="BQ6" s="384"/>
      <c r="BR6" s="384"/>
      <c r="BS6" s="384"/>
      <c r="BT6" s="384"/>
      <c r="BU6" s="385"/>
      <c r="BV6" s="383">
        <v>779491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90.1</v>
      </c>
      <c r="CU6" s="528"/>
      <c r="CV6" s="528"/>
      <c r="CW6" s="528"/>
      <c r="CX6" s="528"/>
      <c r="CY6" s="528"/>
      <c r="CZ6" s="528"/>
      <c r="DA6" s="529"/>
      <c r="DB6" s="527">
        <v>92.3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144663</v>
      </c>
      <c r="BO7" s="384"/>
      <c r="BP7" s="384"/>
      <c r="BQ7" s="384"/>
      <c r="BR7" s="384"/>
      <c r="BS7" s="384"/>
      <c r="BT7" s="384"/>
      <c r="BU7" s="385"/>
      <c r="BV7" s="383">
        <v>152735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25594201</v>
      </c>
      <c r="CU7" s="384"/>
      <c r="CV7" s="384"/>
      <c r="CW7" s="384"/>
      <c r="CX7" s="384"/>
      <c r="CY7" s="384"/>
      <c r="CZ7" s="384"/>
      <c r="DA7" s="385"/>
      <c r="DB7" s="383">
        <v>25262463</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847889</v>
      </c>
      <c r="BO8" s="384"/>
      <c r="BP8" s="384"/>
      <c r="BQ8" s="384"/>
      <c r="BR8" s="384"/>
      <c r="BS8" s="384"/>
      <c r="BT8" s="384"/>
      <c r="BU8" s="385"/>
      <c r="BV8" s="383">
        <v>626756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0.57999999999999996</v>
      </c>
      <c r="CU8" s="491"/>
      <c r="CV8" s="491"/>
      <c r="CW8" s="491"/>
      <c r="CX8" s="491"/>
      <c r="CY8" s="491"/>
      <c r="CZ8" s="491"/>
      <c r="DA8" s="492"/>
      <c r="DB8" s="490">
        <v>0.56999999999999995</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96479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221133</v>
      </c>
      <c r="BO9" s="384"/>
      <c r="BP9" s="384"/>
      <c r="BQ9" s="384"/>
      <c r="BR9" s="384"/>
      <c r="BS9" s="384"/>
      <c r="BT9" s="384"/>
      <c r="BU9" s="385"/>
      <c r="BV9" s="383">
        <v>448045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15.3</v>
      </c>
      <c r="CU9" s="354"/>
      <c r="CV9" s="354"/>
      <c r="CW9" s="354"/>
      <c r="CX9" s="354"/>
      <c r="CY9" s="354"/>
      <c r="CZ9" s="354"/>
      <c r="DA9" s="355"/>
      <c r="DB9" s="353">
        <v>18</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96266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342516</v>
      </c>
      <c r="BO10" s="384"/>
      <c r="BP10" s="384"/>
      <c r="BQ10" s="384"/>
      <c r="BR10" s="384"/>
      <c r="BS10" s="384"/>
      <c r="BT10" s="384"/>
      <c r="BU10" s="385"/>
      <c r="BV10" s="383">
        <v>110788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38374</v>
      </c>
      <c r="BO11" s="384"/>
      <c r="BP11" s="384"/>
      <c r="BQ11" s="384"/>
      <c r="BR11" s="384"/>
      <c r="BS11" s="384"/>
      <c r="BT11" s="384"/>
      <c r="BU11" s="385"/>
      <c r="BV11" s="383">
        <v>335197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99096</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295431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97795</v>
      </c>
      <c r="S13" s="483"/>
      <c r="T13" s="483"/>
      <c r="U13" s="483"/>
      <c r="V13" s="484"/>
      <c r="W13" s="470" t="s">
        <v>124</v>
      </c>
      <c r="X13" s="396"/>
      <c r="Y13" s="396"/>
      <c r="Z13" s="396"/>
      <c r="AA13" s="396"/>
      <c r="AB13" s="397"/>
      <c r="AC13" s="359">
        <v>4281</v>
      </c>
      <c r="AD13" s="360"/>
      <c r="AE13" s="360"/>
      <c r="AF13" s="360"/>
      <c r="AG13" s="361"/>
      <c r="AH13" s="359">
        <v>5928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306592</v>
      </c>
      <c r="BO13" s="384"/>
      <c r="BP13" s="384"/>
      <c r="BQ13" s="384"/>
      <c r="BR13" s="384"/>
      <c r="BS13" s="384"/>
      <c r="BT13" s="384"/>
      <c r="BU13" s="385"/>
      <c r="BV13" s="383">
        <v>894030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11.7</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99262</v>
      </c>
      <c r="S14" s="483"/>
      <c r="T14" s="483"/>
      <c r="U14" s="483"/>
      <c r="V14" s="484"/>
      <c r="W14" s="485"/>
      <c r="X14" s="399"/>
      <c r="Y14" s="399"/>
      <c r="Z14" s="399"/>
      <c r="AA14" s="399"/>
      <c r="AB14" s="400"/>
      <c r="AC14" s="475">
        <v>9.1999999999999993</v>
      </c>
      <c r="AD14" s="476"/>
      <c r="AE14" s="476"/>
      <c r="AF14" s="476"/>
      <c r="AG14" s="477"/>
      <c r="AH14" s="475">
        <v>11.4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25.1</v>
      </c>
      <c r="CU14" s="454"/>
      <c r="CV14" s="454"/>
      <c r="CW14" s="454"/>
      <c r="CX14" s="454"/>
      <c r="CY14" s="454"/>
      <c r="CZ14" s="454"/>
      <c r="DA14" s="455"/>
      <c r="DB14" s="486">
        <v>33</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97809</v>
      </c>
      <c r="S15" s="483"/>
      <c r="T15" s="483"/>
      <c r="U15" s="483"/>
      <c r="V15" s="484"/>
      <c r="W15" s="470" t="s">
        <v>131</v>
      </c>
      <c r="X15" s="396"/>
      <c r="Y15" s="396"/>
      <c r="Z15" s="396"/>
      <c r="AA15" s="396"/>
      <c r="AB15" s="397"/>
      <c r="AC15" s="359">
        <v>13713</v>
      </c>
      <c r="AD15" s="360"/>
      <c r="AE15" s="360"/>
      <c r="AF15" s="360"/>
      <c r="AG15" s="361"/>
      <c r="AH15" s="359">
        <v>16484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10058717</v>
      </c>
      <c r="BO15" s="379"/>
      <c r="BP15" s="379"/>
      <c r="BQ15" s="379"/>
      <c r="BR15" s="379"/>
      <c r="BS15" s="379"/>
      <c r="BT15" s="379"/>
      <c r="BU15" s="380"/>
      <c r="BV15" s="378">
        <v>10384541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29.4</v>
      </c>
      <c r="AD16" s="476"/>
      <c r="AE16" s="476"/>
      <c r="AF16" s="476"/>
      <c r="AG16" s="477"/>
      <c r="AH16" s="475">
        <v>31.8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17742930</v>
      </c>
      <c r="BO16" s="384"/>
      <c r="BP16" s="384"/>
      <c r="BQ16" s="384"/>
      <c r="BR16" s="384"/>
      <c r="BS16" s="384"/>
      <c r="BT16" s="384"/>
      <c r="BU16" s="385"/>
      <c r="BV16" s="383">
        <v>17627591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28647</v>
      </c>
      <c r="AD17" s="360"/>
      <c r="AE17" s="360"/>
      <c r="AF17" s="360"/>
      <c r="AG17" s="361"/>
      <c r="AH17" s="359">
        <v>28861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12933541</v>
      </c>
      <c r="BO17" s="384"/>
      <c r="BP17" s="384"/>
      <c r="BQ17" s="384"/>
      <c r="BR17" s="384"/>
      <c r="BS17" s="384"/>
      <c r="BT17" s="384"/>
      <c r="BU17" s="385"/>
      <c r="BV17" s="383">
        <v>13336855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331.82</v>
      </c>
      <c r="M18" s="446"/>
      <c r="N18" s="446"/>
      <c r="O18" s="446"/>
      <c r="P18" s="446"/>
      <c r="Q18" s="446"/>
      <c r="R18" s="447"/>
      <c r="S18" s="447"/>
      <c r="T18" s="447"/>
      <c r="U18" s="447"/>
      <c r="V18" s="448"/>
      <c r="W18" s="462"/>
      <c r="X18" s="463"/>
      <c r="Y18" s="463"/>
      <c r="Z18" s="463"/>
      <c r="AA18" s="463"/>
      <c r="AB18" s="471"/>
      <c r="AC18" s="347">
        <v>61.4</v>
      </c>
      <c r="AD18" s="348"/>
      <c r="AE18" s="348"/>
      <c r="AF18" s="348"/>
      <c r="AG18" s="449"/>
      <c r="AH18" s="347">
        <v>55.6</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21499430</v>
      </c>
      <c r="BO18" s="384"/>
      <c r="BP18" s="384"/>
      <c r="BQ18" s="384"/>
      <c r="BR18" s="384"/>
      <c r="BS18" s="384"/>
      <c r="BT18" s="384"/>
      <c r="BU18" s="385"/>
      <c r="BV18" s="383">
        <v>21380088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291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28452517</v>
      </c>
      <c r="BO19" s="384"/>
      <c r="BP19" s="384"/>
      <c r="BQ19" s="384"/>
      <c r="BR19" s="384"/>
      <c r="BS19" s="384"/>
      <c r="BT19" s="384"/>
      <c r="BU19" s="385"/>
      <c r="BV19" s="383">
        <v>26523833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34185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37726847</v>
      </c>
      <c r="BO23" s="384"/>
      <c r="BP23" s="384"/>
      <c r="BQ23" s="384"/>
      <c r="BR23" s="384"/>
      <c r="BS23" s="384"/>
      <c r="BT23" s="384"/>
      <c r="BU23" s="385"/>
      <c r="BV23" s="383">
        <v>36967053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9280</v>
      </c>
      <c r="R24" s="360"/>
      <c r="S24" s="360"/>
      <c r="T24" s="360"/>
      <c r="U24" s="360"/>
      <c r="V24" s="361"/>
      <c r="W24" s="425"/>
      <c r="X24" s="416"/>
      <c r="Y24" s="417"/>
      <c r="Z24" s="356" t="s">
        <v>155</v>
      </c>
      <c r="AA24" s="357"/>
      <c r="AB24" s="357"/>
      <c r="AC24" s="357"/>
      <c r="AD24" s="357"/>
      <c r="AE24" s="357"/>
      <c r="AF24" s="357"/>
      <c r="AG24" s="358"/>
      <c r="AH24" s="359">
        <v>666</v>
      </c>
      <c r="AI24" s="360"/>
      <c r="AJ24" s="360"/>
      <c r="AK24" s="360"/>
      <c r="AL24" s="361"/>
      <c r="AM24" s="359">
        <v>2095236</v>
      </c>
      <c r="AN24" s="360"/>
      <c r="AO24" s="360"/>
      <c r="AP24" s="360"/>
      <c r="AQ24" s="360"/>
      <c r="AR24" s="361"/>
      <c r="AS24" s="359">
        <v>3146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20454761</v>
      </c>
      <c r="BO24" s="384"/>
      <c r="BP24" s="384"/>
      <c r="BQ24" s="384"/>
      <c r="BR24" s="384"/>
      <c r="BS24" s="384"/>
      <c r="BT24" s="384"/>
      <c r="BU24" s="385"/>
      <c r="BV24" s="383">
        <v>22577518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7680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9390292</v>
      </c>
      <c r="BO25" s="379"/>
      <c r="BP25" s="379"/>
      <c r="BQ25" s="379"/>
      <c r="BR25" s="379"/>
      <c r="BS25" s="379"/>
      <c r="BT25" s="379"/>
      <c r="BU25" s="380"/>
      <c r="BV25" s="378">
        <v>9879226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6540</v>
      </c>
      <c r="R26" s="360"/>
      <c r="S26" s="360"/>
      <c r="T26" s="360"/>
      <c r="U26" s="360"/>
      <c r="V26" s="361"/>
      <c r="W26" s="425"/>
      <c r="X26" s="416"/>
      <c r="Y26" s="417"/>
      <c r="Z26" s="356" t="s">
        <v>161</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4590</v>
      </c>
      <c r="R27" s="360"/>
      <c r="S27" s="360"/>
      <c r="T27" s="360"/>
      <c r="U27" s="360"/>
      <c r="V27" s="361"/>
      <c r="W27" s="425"/>
      <c r="X27" s="416"/>
      <c r="Y27" s="417"/>
      <c r="Z27" s="356" t="s">
        <v>164</v>
      </c>
      <c r="AA27" s="357"/>
      <c r="AB27" s="357"/>
      <c r="AC27" s="357"/>
      <c r="AD27" s="357"/>
      <c r="AE27" s="357"/>
      <c r="AF27" s="357"/>
      <c r="AG27" s="358"/>
      <c r="AH27" s="359">
        <v>4</v>
      </c>
      <c r="AI27" s="360"/>
      <c r="AJ27" s="360"/>
      <c r="AK27" s="360"/>
      <c r="AL27" s="361"/>
      <c r="AM27" s="359">
        <v>12372</v>
      </c>
      <c r="AN27" s="360"/>
      <c r="AO27" s="360"/>
      <c r="AP27" s="360"/>
      <c r="AQ27" s="360"/>
      <c r="AR27" s="361"/>
      <c r="AS27" s="359">
        <v>3093</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364002</v>
      </c>
      <c r="BO27" s="387"/>
      <c r="BP27" s="387"/>
      <c r="BQ27" s="387"/>
      <c r="BR27" s="387"/>
      <c r="BS27" s="387"/>
      <c r="BT27" s="387"/>
      <c r="BU27" s="388"/>
      <c r="BV27" s="386">
        <v>521784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3830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4951967</v>
      </c>
      <c r="BO28" s="379"/>
      <c r="BP28" s="379"/>
      <c r="BQ28" s="379"/>
      <c r="BR28" s="379"/>
      <c r="BS28" s="379"/>
      <c r="BT28" s="379"/>
      <c r="BU28" s="380"/>
      <c r="BV28" s="378">
        <v>4904882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23</v>
      </c>
      <c r="M29" s="360"/>
      <c r="N29" s="360"/>
      <c r="O29" s="360"/>
      <c r="P29" s="361"/>
      <c r="Q29" s="359">
        <v>3600</v>
      </c>
      <c r="R29" s="360"/>
      <c r="S29" s="360"/>
      <c r="T29" s="360"/>
      <c r="U29" s="360"/>
      <c r="V29" s="361"/>
      <c r="W29" s="425"/>
      <c r="X29" s="416"/>
      <c r="Y29" s="417"/>
      <c r="Z29" s="356" t="s">
        <v>171</v>
      </c>
      <c r="AA29" s="357"/>
      <c r="AB29" s="357"/>
      <c r="AC29" s="357"/>
      <c r="AD29" s="357"/>
      <c r="AE29" s="357"/>
      <c r="AF29" s="357"/>
      <c r="AG29" s="358"/>
      <c r="AH29" s="359">
        <v>670</v>
      </c>
      <c r="AI29" s="360"/>
      <c r="AJ29" s="360"/>
      <c r="AK29" s="360"/>
      <c r="AL29" s="361"/>
      <c r="AM29" s="359">
        <v>2107608</v>
      </c>
      <c r="AN29" s="360"/>
      <c r="AO29" s="360"/>
      <c r="AP29" s="360"/>
      <c r="AQ29" s="360"/>
      <c r="AR29" s="361"/>
      <c r="AS29" s="359">
        <v>3146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2118109</v>
      </c>
      <c r="BO29" s="384"/>
      <c r="BP29" s="384"/>
      <c r="BQ29" s="384"/>
      <c r="BR29" s="384"/>
      <c r="BS29" s="384"/>
      <c r="BT29" s="384"/>
      <c r="BU29" s="385"/>
      <c r="BV29" s="383">
        <v>1902002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96.6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8221586</v>
      </c>
      <c r="BO30" s="387"/>
      <c r="BP30" s="387"/>
      <c r="BQ30" s="387"/>
      <c r="BR30" s="387"/>
      <c r="BS30" s="387"/>
      <c r="BT30" s="387"/>
      <c r="BU30" s="388"/>
      <c r="BV30" s="386">
        <v>7582553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松本広域連合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社団法人豊科開発公社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同和地区住宅新築資金等貸付事業特別会計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市営宿舎事業会計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穂高広域施設組合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ほりでーゆー四季の郷</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市営保養施設特別会計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安曇野松筑広域環境施設組合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穂高温泉供給株式会社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産業団地造成事業特別会計</v>
      </c>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松塩安筑老人福祉施設組合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ファインビュー室山</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安曇野・松本行政事務組合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三郷農業振興公社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長野県後期高齢者医療広域連合(一般会計）</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安曇野市土地開発公社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長野県後期高齢者医療広域連合(後期高齢者医療事業会計）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長野県市町村総合事務組合（一般会計）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長野県市町村総合事務組合（非常勤職員公務災害補償特別会計）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長野県市町村自治振興組合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8" zoomScale="75" zoomScaleNormal="75" zoomScaleSheetLayoutView="100" workbookViewId="0">
      <selection activeCell="S43" sqref="S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9" t="s">
        <v>24</v>
      </c>
      <c r="C41" s="1180"/>
      <c r="D41" s="81"/>
      <c r="E41" s="1181" t="s">
        <v>25</v>
      </c>
      <c r="F41" s="1181"/>
      <c r="G41" s="1181"/>
      <c r="H41" s="1182"/>
      <c r="I41" s="82">
        <v>35787</v>
      </c>
      <c r="J41" s="83">
        <v>36397</v>
      </c>
      <c r="K41" s="83">
        <v>36923</v>
      </c>
      <c r="L41" s="83">
        <v>36967</v>
      </c>
      <c r="M41" s="84">
        <v>37727</v>
      </c>
    </row>
    <row r="42" spans="2:13" ht="27.75" customHeight="1" x14ac:dyDescent="0.15">
      <c r="B42" s="1169"/>
      <c r="C42" s="1170"/>
      <c r="D42" s="85"/>
      <c r="E42" s="1173" t="s">
        <v>26</v>
      </c>
      <c r="F42" s="1173"/>
      <c r="G42" s="1173"/>
      <c r="H42" s="1174"/>
      <c r="I42" s="86">
        <v>2942</v>
      </c>
      <c r="J42" s="87">
        <v>2518</v>
      </c>
      <c r="K42" s="87">
        <v>2219</v>
      </c>
      <c r="L42" s="87">
        <v>1941</v>
      </c>
      <c r="M42" s="88">
        <v>1228</v>
      </c>
    </row>
    <row r="43" spans="2:13" ht="27.75" customHeight="1" x14ac:dyDescent="0.15">
      <c r="B43" s="1169"/>
      <c r="C43" s="1170"/>
      <c r="D43" s="85"/>
      <c r="E43" s="1173" t="s">
        <v>27</v>
      </c>
      <c r="F43" s="1173"/>
      <c r="G43" s="1173"/>
      <c r="H43" s="1174"/>
      <c r="I43" s="86">
        <v>28816</v>
      </c>
      <c r="J43" s="87">
        <v>28955</v>
      </c>
      <c r="K43" s="87">
        <v>28254</v>
      </c>
      <c r="L43" s="87">
        <v>27517</v>
      </c>
      <c r="M43" s="88">
        <v>26869</v>
      </c>
    </row>
    <row r="44" spans="2:13" ht="27.75" customHeight="1" x14ac:dyDescent="0.15">
      <c r="B44" s="1169"/>
      <c r="C44" s="1170"/>
      <c r="D44" s="85"/>
      <c r="E44" s="1173" t="s">
        <v>28</v>
      </c>
      <c r="F44" s="1173"/>
      <c r="G44" s="1173"/>
      <c r="H44" s="1174"/>
      <c r="I44" s="86">
        <v>1349</v>
      </c>
      <c r="J44" s="87">
        <v>1166</v>
      </c>
      <c r="K44" s="87">
        <v>1035</v>
      </c>
      <c r="L44" s="87">
        <v>993</v>
      </c>
      <c r="M44" s="88">
        <v>853</v>
      </c>
    </row>
    <row r="45" spans="2:13" ht="27.75" customHeight="1" x14ac:dyDescent="0.15">
      <c r="B45" s="1169"/>
      <c r="C45" s="1170"/>
      <c r="D45" s="85"/>
      <c r="E45" s="1173" t="s">
        <v>29</v>
      </c>
      <c r="F45" s="1173"/>
      <c r="G45" s="1173"/>
      <c r="H45" s="1174"/>
      <c r="I45" s="86">
        <v>6834</v>
      </c>
      <c r="J45" s="87">
        <v>7180</v>
      </c>
      <c r="K45" s="87">
        <v>7324</v>
      </c>
      <c r="L45" s="87">
        <v>7462</v>
      </c>
      <c r="M45" s="88">
        <v>7545</v>
      </c>
    </row>
    <row r="46" spans="2:13" ht="27.75" customHeight="1" x14ac:dyDescent="0.15">
      <c r="B46" s="1169"/>
      <c r="C46" s="1170"/>
      <c r="D46" s="85"/>
      <c r="E46" s="1173" t="s">
        <v>30</v>
      </c>
      <c r="F46" s="1173"/>
      <c r="G46" s="1173"/>
      <c r="H46" s="1174"/>
      <c r="I46" s="86">
        <v>186</v>
      </c>
      <c r="J46" s="87">
        <v>190</v>
      </c>
      <c r="K46" s="87" t="s">
        <v>479</v>
      </c>
      <c r="L46" s="87" t="s">
        <v>479</v>
      </c>
      <c r="M46" s="88" t="s">
        <v>479</v>
      </c>
    </row>
    <row r="47" spans="2:13" ht="27.75" customHeight="1" x14ac:dyDescent="0.15">
      <c r="B47" s="1169"/>
      <c r="C47" s="1170"/>
      <c r="D47" s="85"/>
      <c r="E47" s="1173" t="s">
        <v>31</v>
      </c>
      <c r="F47" s="1173"/>
      <c r="G47" s="1173"/>
      <c r="H47" s="1174"/>
      <c r="I47" s="86" t="s">
        <v>479</v>
      </c>
      <c r="J47" s="87" t="s">
        <v>479</v>
      </c>
      <c r="K47" s="87" t="s">
        <v>479</v>
      </c>
      <c r="L47" s="87" t="s">
        <v>479</v>
      </c>
      <c r="M47" s="88" t="s">
        <v>479</v>
      </c>
    </row>
    <row r="48" spans="2:13" ht="27.75" customHeight="1" x14ac:dyDescent="0.15">
      <c r="B48" s="1171"/>
      <c r="C48" s="1172"/>
      <c r="D48" s="85"/>
      <c r="E48" s="1173" t="s">
        <v>32</v>
      </c>
      <c r="F48" s="1173"/>
      <c r="G48" s="1173"/>
      <c r="H48" s="1174"/>
      <c r="I48" s="86" t="s">
        <v>479</v>
      </c>
      <c r="J48" s="87" t="s">
        <v>479</v>
      </c>
      <c r="K48" s="87" t="s">
        <v>479</v>
      </c>
      <c r="L48" s="87" t="s">
        <v>479</v>
      </c>
      <c r="M48" s="88" t="s">
        <v>479</v>
      </c>
    </row>
    <row r="49" spans="2:13" ht="27.75" customHeight="1" x14ac:dyDescent="0.15">
      <c r="B49" s="1167" t="s">
        <v>33</v>
      </c>
      <c r="C49" s="1168"/>
      <c r="D49" s="89"/>
      <c r="E49" s="1173" t="s">
        <v>34</v>
      </c>
      <c r="F49" s="1173"/>
      <c r="G49" s="1173"/>
      <c r="H49" s="1174"/>
      <c r="I49" s="86">
        <v>10704</v>
      </c>
      <c r="J49" s="87">
        <v>12488</v>
      </c>
      <c r="K49" s="87">
        <v>13644</v>
      </c>
      <c r="L49" s="87">
        <v>13045</v>
      </c>
      <c r="M49" s="88">
        <v>14056</v>
      </c>
    </row>
    <row r="50" spans="2:13" ht="27.75" customHeight="1" x14ac:dyDescent="0.15">
      <c r="B50" s="1169"/>
      <c r="C50" s="1170"/>
      <c r="D50" s="85"/>
      <c r="E50" s="1173" t="s">
        <v>35</v>
      </c>
      <c r="F50" s="1173"/>
      <c r="G50" s="1173"/>
      <c r="H50" s="1174"/>
      <c r="I50" s="86">
        <v>494</v>
      </c>
      <c r="J50" s="87">
        <v>427</v>
      </c>
      <c r="K50" s="87">
        <v>382</v>
      </c>
      <c r="L50" s="87">
        <v>304</v>
      </c>
      <c r="M50" s="88">
        <v>275</v>
      </c>
    </row>
    <row r="51" spans="2:13" ht="27.75" customHeight="1" x14ac:dyDescent="0.15">
      <c r="B51" s="1171"/>
      <c r="C51" s="1172"/>
      <c r="D51" s="85"/>
      <c r="E51" s="1173" t="s">
        <v>36</v>
      </c>
      <c r="F51" s="1173"/>
      <c r="G51" s="1173"/>
      <c r="H51" s="1174"/>
      <c r="I51" s="86">
        <v>52438</v>
      </c>
      <c r="J51" s="87">
        <v>53269</v>
      </c>
      <c r="K51" s="87">
        <v>54468</v>
      </c>
      <c r="L51" s="87">
        <v>54642</v>
      </c>
      <c r="M51" s="88">
        <v>54610</v>
      </c>
    </row>
    <row r="52" spans="2:13" ht="27.75" customHeight="1" thickBot="1" x14ac:dyDescent="0.2">
      <c r="B52" s="1175" t="s">
        <v>37</v>
      </c>
      <c r="C52" s="1176"/>
      <c r="D52" s="90"/>
      <c r="E52" s="1177" t="s">
        <v>38</v>
      </c>
      <c r="F52" s="1177"/>
      <c r="G52" s="1177"/>
      <c r="H52" s="1178"/>
      <c r="I52" s="91">
        <v>12277</v>
      </c>
      <c r="J52" s="92">
        <v>10222</v>
      </c>
      <c r="K52" s="92">
        <v>7262</v>
      </c>
      <c r="L52" s="92">
        <v>6890</v>
      </c>
      <c r="M52" s="93">
        <v>5281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78381</v>
      </c>
      <c r="E3" s="116"/>
      <c r="F3" s="117">
        <v>58009</v>
      </c>
      <c r="G3" s="118"/>
      <c r="H3" s="119"/>
    </row>
    <row r="4" spans="1:8" x14ac:dyDescent="0.15">
      <c r="A4" s="120"/>
      <c r="B4" s="121"/>
      <c r="C4" s="122"/>
      <c r="D4" s="123">
        <v>48013</v>
      </c>
      <c r="E4" s="124"/>
      <c r="F4" s="125">
        <v>32190</v>
      </c>
      <c r="G4" s="126"/>
      <c r="H4" s="127"/>
    </row>
    <row r="5" spans="1:8" x14ac:dyDescent="0.15">
      <c r="A5" s="108" t="s">
        <v>513</v>
      </c>
      <c r="B5" s="113"/>
      <c r="C5" s="114"/>
      <c r="D5" s="115">
        <v>61783</v>
      </c>
      <c r="E5" s="116"/>
      <c r="F5" s="117">
        <v>61882</v>
      </c>
      <c r="G5" s="118"/>
      <c r="H5" s="119"/>
    </row>
    <row r="6" spans="1:8" x14ac:dyDescent="0.15">
      <c r="A6" s="120"/>
      <c r="B6" s="121"/>
      <c r="C6" s="122"/>
      <c r="D6" s="123">
        <v>37037</v>
      </c>
      <c r="E6" s="124"/>
      <c r="F6" s="125">
        <v>32175</v>
      </c>
      <c r="G6" s="126"/>
      <c r="H6" s="127"/>
    </row>
    <row r="7" spans="1:8" x14ac:dyDescent="0.15">
      <c r="A7" s="108" t="s">
        <v>514</v>
      </c>
      <c r="B7" s="113"/>
      <c r="C7" s="114"/>
      <c r="D7" s="115">
        <v>55317</v>
      </c>
      <c r="E7" s="116"/>
      <c r="F7" s="117">
        <v>47569</v>
      </c>
      <c r="G7" s="118"/>
      <c r="H7" s="119"/>
    </row>
    <row r="8" spans="1:8" x14ac:dyDescent="0.15">
      <c r="A8" s="120"/>
      <c r="B8" s="121"/>
      <c r="C8" s="122"/>
      <c r="D8" s="123">
        <v>43294</v>
      </c>
      <c r="E8" s="124"/>
      <c r="F8" s="125">
        <v>26255</v>
      </c>
      <c r="G8" s="126"/>
      <c r="H8" s="127"/>
    </row>
    <row r="9" spans="1:8" x14ac:dyDescent="0.15">
      <c r="A9" s="108" t="s">
        <v>515</v>
      </c>
      <c r="B9" s="113"/>
      <c r="C9" s="114"/>
      <c r="D9" s="115">
        <v>58978</v>
      </c>
      <c r="E9" s="116"/>
      <c r="F9" s="117">
        <v>50880</v>
      </c>
      <c r="G9" s="118"/>
      <c r="H9" s="119"/>
    </row>
    <row r="10" spans="1:8" x14ac:dyDescent="0.15">
      <c r="A10" s="120"/>
      <c r="B10" s="121"/>
      <c r="C10" s="122"/>
      <c r="D10" s="123">
        <v>48099</v>
      </c>
      <c r="E10" s="124"/>
      <c r="F10" s="125">
        <v>26879</v>
      </c>
      <c r="G10" s="126"/>
      <c r="H10" s="127"/>
    </row>
    <row r="11" spans="1:8" x14ac:dyDescent="0.15">
      <c r="A11" s="108" t="s">
        <v>516</v>
      </c>
      <c r="B11" s="113"/>
      <c r="C11" s="114"/>
      <c r="D11" s="115">
        <v>64045</v>
      </c>
      <c r="E11" s="116"/>
      <c r="F11" s="117">
        <v>63956</v>
      </c>
      <c r="G11" s="118"/>
      <c r="H11" s="119"/>
    </row>
    <row r="12" spans="1:8" x14ac:dyDescent="0.15">
      <c r="A12" s="120"/>
      <c r="B12" s="121"/>
      <c r="C12" s="128"/>
      <c r="D12" s="123">
        <v>49092</v>
      </c>
      <c r="E12" s="124"/>
      <c r="F12" s="125">
        <v>29239</v>
      </c>
      <c r="G12" s="126"/>
      <c r="H12" s="127"/>
    </row>
    <row r="13" spans="1:8" x14ac:dyDescent="0.15">
      <c r="A13" s="108"/>
      <c r="B13" s="113"/>
      <c r="C13" s="129"/>
      <c r="D13" s="130">
        <v>63701</v>
      </c>
      <c r="E13" s="131"/>
      <c r="F13" s="132">
        <v>56459</v>
      </c>
      <c r="G13" s="133"/>
      <c r="H13" s="119"/>
    </row>
    <row r="14" spans="1:8" x14ac:dyDescent="0.15">
      <c r="A14" s="120"/>
      <c r="B14" s="121"/>
      <c r="C14" s="122"/>
      <c r="D14" s="123">
        <v>45107</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0.54</v>
      </c>
      <c r="C19" s="134">
        <f>ROUND(VALUE(SUBSTITUTE(実質収支比率等に係る経年分析!G$48,"▲","-")),2)</f>
        <v>0.53</v>
      </c>
      <c r="D19" s="134">
        <f>ROUND(VALUE(SUBSTITUTE(実質収支比率等に係る経年分析!H$48,"▲","-")),2)</f>
        <v>0.72</v>
      </c>
      <c r="E19" s="134">
        <f>ROUND(VALUE(SUBSTITUTE(実質収支比率等に係る経年分析!I$48,"▲","-")),2)</f>
        <v>2.48</v>
      </c>
      <c r="F19" s="134">
        <f>ROUND(VALUE(SUBSTITUTE(実質収支比率等に係る経年分析!J$48,"▲","-")),2)</f>
        <v>3.31</v>
      </c>
    </row>
    <row r="20" spans="1:11" x14ac:dyDescent="0.15">
      <c r="A20" s="134" t="s">
        <v>43</v>
      </c>
      <c r="B20" s="134">
        <f>ROUND(VALUE(SUBSTITUTE(実質収支比率等に係る経年分析!F$47,"▲","-")),2)</f>
        <v>18.28</v>
      </c>
      <c r="C20" s="134">
        <f>ROUND(VALUE(SUBSTITUTE(実質収支比率等に係る経年分析!G$47,"▲","-")),2)</f>
        <v>18.79</v>
      </c>
      <c r="D20" s="134">
        <f>ROUND(VALUE(SUBSTITUTE(実質収支比率等に係る経年分析!H$47,"▲","-")),2)</f>
        <v>19.21</v>
      </c>
      <c r="E20" s="134">
        <f>ROUND(VALUE(SUBSTITUTE(実質収支比率等に係る経年分析!I$47,"▲","-")),2)</f>
        <v>19.420000000000002</v>
      </c>
      <c r="F20" s="134">
        <f>ROUND(VALUE(SUBSTITUTE(実質収支比率等に係る経年分析!J$47,"▲","-")),2)</f>
        <v>19.350000000000001</v>
      </c>
    </row>
    <row r="21" spans="1:11" x14ac:dyDescent="0.15">
      <c r="A21" s="134" t="s">
        <v>44</v>
      </c>
      <c r="B21" s="134">
        <f>IF(ISNUMBER(VALUE(SUBSTITUTE(実質収支比率等に係る経年分析!F$49,"▲","-"))),ROUND(VALUE(SUBSTITUTE(実質収支比率等に係る経年分析!F$49,"▲","-")),2),NA())</f>
        <v>0.84</v>
      </c>
      <c r="C21" s="134">
        <f>IF(ISNUMBER(VALUE(SUBSTITUTE(実質収支比率等に係る経年分析!G$49,"▲","-"))),ROUND(VALUE(SUBSTITUTE(実質収支比率等に係る経年分析!G$49,"▲","-")),2),NA())</f>
        <v>1.31</v>
      </c>
      <c r="D21" s="134">
        <f>IF(ISNUMBER(VALUE(SUBSTITUTE(実質収支比率等に係る経年分析!H$49,"▲","-"))),ROUND(VALUE(SUBSTITUTE(実質収支比率等に係る経年分析!H$49,"▲","-")),2),NA())</f>
        <v>0.87</v>
      </c>
      <c r="E21" s="134">
        <f>IF(ISNUMBER(VALUE(SUBSTITUTE(実質収支比率等に係る経年分析!I$49,"▲","-"))),ROUND(VALUE(SUBSTITUTE(実質収支比率等に係る経年分析!I$49,"▲","-")),2),NA())</f>
        <v>3.54</v>
      </c>
      <c r="F21" s="134">
        <f>IF(ISNUMBER(VALUE(SUBSTITUTE(実質収支比率等に係る経年分析!J$49,"▲","-"))),ROUND(VALUE(SUBSTITUTE(実質収支比率等に係る経年分析!J$49,"▲","-")),2),NA())</f>
        <v>1.2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1.1599999999999999</v>
      </c>
    </row>
    <row r="34" spans="1:16" x14ac:dyDescent="0.15">
      <c r="A34" s="135" t="str">
        <f>IF(連結実質赤字比率に係る赤字・黒字の構成分析!C$36="",NA(),連結実質赤字比率に係る赤字・黒字の構成分析!C$36)</f>
        <v>市営宿舎事業会計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4115</v>
      </c>
      <c r="E42" s="136"/>
      <c r="F42" s="136"/>
      <c r="G42" s="136">
        <f>'実質公債費比率（分子）の構造'!L$52</f>
        <v>4187</v>
      </c>
      <c r="H42" s="136"/>
      <c r="I42" s="136"/>
      <c r="J42" s="136">
        <f>'実質公債費比率（分子）の構造'!M$52</f>
        <v>4262</v>
      </c>
      <c r="K42" s="136"/>
      <c r="L42" s="136"/>
      <c r="M42" s="136">
        <f>'実質公債費比率（分子）の構造'!N$52</f>
        <v>4457</v>
      </c>
      <c r="N42" s="136"/>
      <c r="O42" s="136"/>
      <c r="P42" s="136">
        <f>'実質公債費比率（分子）の構造'!O$52</f>
        <v>4632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390</v>
      </c>
      <c r="C44" s="136"/>
      <c r="D44" s="136"/>
      <c r="E44" s="136">
        <f>'実質公債費比率（分子）の構造'!L$50</f>
        <v>361</v>
      </c>
      <c r="F44" s="136"/>
      <c r="G44" s="136"/>
      <c r="H44" s="136">
        <f>'実質公債費比率（分子）の構造'!M$50</f>
        <v>301</v>
      </c>
      <c r="I44" s="136"/>
      <c r="J44" s="136"/>
      <c r="K44" s="136">
        <f>'実質公債費比率（分子）の構造'!N$50</f>
        <v>281</v>
      </c>
      <c r="L44" s="136"/>
      <c r="M44" s="136"/>
      <c r="N44" s="136">
        <f>'実質公債費比率（分子）の構造'!O$50</f>
        <v>729</v>
      </c>
      <c r="O44" s="136"/>
      <c r="P44" s="136"/>
    </row>
    <row r="45" spans="1:16" x14ac:dyDescent="0.15">
      <c r="A45" s="136" t="s">
        <v>54</v>
      </c>
      <c r="B45" s="136">
        <f>'実質公債費比率（分子）の構造'!K$49</f>
        <v>196</v>
      </c>
      <c r="C45" s="136"/>
      <c r="D45" s="136"/>
      <c r="E45" s="136">
        <f>'実質公債費比率（分子）の構造'!L$49</f>
        <v>176</v>
      </c>
      <c r="F45" s="136"/>
      <c r="G45" s="136"/>
      <c r="H45" s="136">
        <f>'実質公債費比率（分子）の構造'!M$49</f>
        <v>122</v>
      </c>
      <c r="I45" s="136"/>
      <c r="J45" s="136"/>
      <c r="K45" s="136">
        <f>'実質公債費比率（分子）の構造'!N$49</f>
        <v>136</v>
      </c>
      <c r="L45" s="136"/>
      <c r="M45" s="136"/>
      <c r="N45" s="136">
        <f>'実質公債費比率（分子）の構造'!O$49</f>
        <v>135</v>
      </c>
      <c r="O45" s="136"/>
      <c r="P45" s="136"/>
    </row>
    <row r="46" spans="1:16" x14ac:dyDescent="0.15">
      <c r="A46" s="136" t="s">
        <v>55</v>
      </c>
      <c r="B46" s="136">
        <f>'実質公債費比率（分子）の構造'!K$48</f>
        <v>1663</v>
      </c>
      <c r="C46" s="136"/>
      <c r="D46" s="136"/>
      <c r="E46" s="136">
        <f>'実質公債費比率（分子）の構造'!L$48</f>
        <v>1757</v>
      </c>
      <c r="F46" s="136"/>
      <c r="G46" s="136"/>
      <c r="H46" s="136">
        <f>'実質公債費比率（分子）の構造'!M$48</f>
        <v>1760</v>
      </c>
      <c r="I46" s="136"/>
      <c r="J46" s="136"/>
      <c r="K46" s="136">
        <f>'実質公債費比率（分子）の構造'!N$48</f>
        <v>1811</v>
      </c>
      <c r="L46" s="136"/>
      <c r="M46" s="136"/>
      <c r="N46" s="136">
        <f>'実質公債費比率（分子）の構造'!O$48</f>
        <v>1932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4550</v>
      </c>
      <c r="C49" s="136"/>
      <c r="D49" s="136"/>
      <c r="E49" s="136">
        <f>'実質公債費比率（分子）の構造'!L$45</f>
        <v>4584</v>
      </c>
      <c r="F49" s="136"/>
      <c r="G49" s="136"/>
      <c r="H49" s="136">
        <f>'実質公債費比率（分子）の構造'!M$45</f>
        <v>4653</v>
      </c>
      <c r="I49" s="136"/>
      <c r="J49" s="136"/>
      <c r="K49" s="136">
        <f>'実質公債費比率（分子）の構造'!N$45</f>
        <v>4482</v>
      </c>
      <c r="L49" s="136"/>
      <c r="M49" s="136"/>
      <c r="N49" s="136">
        <f>'実質公債費比率（分子）の構造'!O$45</f>
        <v>4358</v>
      </c>
      <c r="O49" s="136"/>
      <c r="P49" s="136"/>
    </row>
    <row r="50" spans="1:16" x14ac:dyDescent="0.15">
      <c r="A50" s="136" t="s">
        <v>59</v>
      </c>
      <c r="B50" s="136" t="e">
        <f>NA()</f>
        <v>#N/A</v>
      </c>
      <c r="C50" s="136">
        <f>IF(ISNUMBER('実質公債費比率（分子）の構造'!K$53),'実質公債費比率（分子）の構造'!K$53,NA())</f>
        <v>2684</v>
      </c>
      <c r="D50" s="136" t="e">
        <f>NA()</f>
        <v>#N/A</v>
      </c>
      <c r="E50" s="136" t="e">
        <f>NA()</f>
        <v>#N/A</v>
      </c>
      <c r="F50" s="136">
        <f>IF(ISNUMBER('実質公債費比率（分子）の構造'!L$53),'実質公債費比率（分子）の構造'!L$53,NA())</f>
        <v>2691</v>
      </c>
      <c r="G50" s="136" t="e">
        <f>NA()</f>
        <v>#N/A</v>
      </c>
      <c r="H50" s="136" t="e">
        <f>NA()</f>
        <v>#N/A</v>
      </c>
      <c r="I50" s="136">
        <f>IF(ISNUMBER('実質公債費比率（分子）の構造'!M$53),'実質公債費比率（分子）の構造'!M$53,NA())</f>
        <v>2574</v>
      </c>
      <c r="J50" s="136" t="e">
        <f>NA()</f>
        <v>#N/A</v>
      </c>
      <c r="K50" s="136" t="e">
        <f>NA()</f>
        <v>#N/A</v>
      </c>
      <c r="L50" s="136">
        <f>IF(ISNUMBER('実質公債費比率（分子）の構造'!N$53),'実質公債費比率（分子）の構造'!N$53,NA())</f>
        <v>2253</v>
      </c>
      <c r="M50" s="136" t="e">
        <f>NA()</f>
        <v>#N/A</v>
      </c>
      <c r="N50" s="136" t="e">
        <f>NA()</f>
        <v>#N/A</v>
      </c>
      <c r="O50" s="136">
        <f>IF(ISNUMBER('実質公債費比率（分子）の構造'!O$53),'実質公債費比率（分子）の構造'!O$53,NA())</f>
        <v>2522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52438</v>
      </c>
      <c r="E56" s="135"/>
      <c r="F56" s="135"/>
      <c r="G56" s="135">
        <f>'将来負担比率（分子）の構造'!J$51</f>
        <v>53269</v>
      </c>
      <c r="H56" s="135"/>
      <c r="I56" s="135"/>
      <c r="J56" s="135">
        <f>'将来負担比率（分子）の構造'!K$51</f>
        <v>54468</v>
      </c>
      <c r="K56" s="135"/>
      <c r="L56" s="135"/>
      <c r="M56" s="135">
        <f>'将来負担比率（分子）の構造'!L$51</f>
        <v>54642</v>
      </c>
      <c r="N56" s="135"/>
      <c r="O56" s="135"/>
      <c r="P56" s="135">
        <f>'将来負担比率（分子）の構造'!M$51</f>
        <v>54610</v>
      </c>
    </row>
    <row r="57" spans="1:16" x14ac:dyDescent="0.15">
      <c r="A57" s="135" t="s">
        <v>35</v>
      </c>
      <c r="B57" s="135"/>
      <c r="C57" s="135"/>
      <c r="D57" s="135">
        <f>'将来負担比率（分子）の構造'!I$50</f>
        <v>494</v>
      </c>
      <c r="E57" s="135"/>
      <c r="F57" s="135"/>
      <c r="G57" s="135">
        <f>'将来負担比率（分子）の構造'!J$50</f>
        <v>427</v>
      </c>
      <c r="H57" s="135"/>
      <c r="I57" s="135"/>
      <c r="J57" s="135">
        <f>'将来負担比率（分子）の構造'!K$50</f>
        <v>382</v>
      </c>
      <c r="K57" s="135"/>
      <c r="L57" s="135"/>
      <c r="M57" s="135">
        <f>'将来負担比率（分子）の構造'!L$50</f>
        <v>304</v>
      </c>
      <c r="N57" s="135"/>
      <c r="O57" s="135"/>
      <c r="P57" s="135">
        <f>'将来負担比率（分子）の構造'!M$50</f>
        <v>275</v>
      </c>
    </row>
    <row r="58" spans="1:16" x14ac:dyDescent="0.15">
      <c r="A58" s="135" t="s">
        <v>34</v>
      </c>
      <c r="B58" s="135"/>
      <c r="C58" s="135"/>
      <c r="D58" s="135">
        <f>'将来負担比率（分子）の構造'!I$49</f>
        <v>10704</v>
      </c>
      <c r="E58" s="135"/>
      <c r="F58" s="135"/>
      <c r="G58" s="135">
        <f>'将来負担比率（分子）の構造'!J$49</f>
        <v>12488</v>
      </c>
      <c r="H58" s="135"/>
      <c r="I58" s="135"/>
      <c r="J58" s="135">
        <f>'将来負担比率（分子）の構造'!K$49</f>
        <v>13644</v>
      </c>
      <c r="K58" s="135"/>
      <c r="L58" s="135"/>
      <c r="M58" s="135">
        <f>'将来負担比率（分子）の構造'!L$49</f>
        <v>13045</v>
      </c>
      <c r="N58" s="135"/>
      <c r="O58" s="135"/>
      <c r="P58" s="135">
        <f>'将来負担比率（分子）の構造'!M$49</f>
        <v>14056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186</v>
      </c>
      <c r="C61" s="135"/>
      <c r="D61" s="135"/>
      <c r="E61" s="135">
        <f>'将来負担比率（分子）の構造'!J$46</f>
        <v>190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6834</v>
      </c>
      <c r="C62" s="135"/>
      <c r="D62" s="135"/>
      <c r="E62" s="135">
        <f>'将来負担比率（分子）の構造'!J$45</f>
        <v>7180</v>
      </c>
      <c r="F62" s="135"/>
      <c r="G62" s="135"/>
      <c r="H62" s="135">
        <f>'将来負担比率（分子）の構造'!K$45</f>
        <v>7324</v>
      </c>
      <c r="I62" s="135"/>
      <c r="J62" s="135"/>
      <c r="K62" s="135">
        <f>'将来負担比率（分子）の構造'!L$45</f>
        <v>7462</v>
      </c>
      <c r="L62" s="135"/>
      <c r="M62" s="135"/>
      <c r="N62" s="135">
        <f>'将来負担比率（分子）の構造'!M$45</f>
        <v>7545</v>
      </c>
      <c r="O62" s="135"/>
      <c r="P62" s="135"/>
    </row>
    <row r="63" spans="1:16" x14ac:dyDescent="0.15">
      <c r="A63" s="135" t="s">
        <v>28</v>
      </c>
      <c r="B63" s="135">
        <f>'将来負担比率（分子）の構造'!I$44</f>
        <v>1349</v>
      </c>
      <c r="C63" s="135"/>
      <c r="D63" s="135"/>
      <c r="E63" s="135">
        <f>'将来負担比率（分子）の構造'!J$44</f>
        <v>1166</v>
      </c>
      <c r="F63" s="135"/>
      <c r="G63" s="135"/>
      <c r="H63" s="135">
        <f>'将来負担比率（分子）の構造'!K$44</f>
        <v>1035</v>
      </c>
      <c r="I63" s="135"/>
      <c r="J63" s="135"/>
      <c r="K63" s="135">
        <f>'将来負担比率（分子）の構造'!L$44</f>
        <v>993</v>
      </c>
      <c r="L63" s="135"/>
      <c r="M63" s="135"/>
      <c r="N63" s="135">
        <f>'将来負担比率（分子）の構造'!M$44</f>
        <v>853</v>
      </c>
      <c r="O63" s="135"/>
      <c r="P63" s="135"/>
    </row>
    <row r="64" spans="1:16" x14ac:dyDescent="0.15">
      <c r="A64" s="135" t="s">
        <v>27</v>
      </c>
      <c r="B64" s="135">
        <f>'将来負担比率（分子）の構造'!I$43</f>
        <v>28816</v>
      </c>
      <c r="C64" s="135"/>
      <c r="D64" s="135"/>
      <c r="E64" s="135">
        <f>'将来負担比率（分子）の構造'!J$43</f>
        <v>28955</v>
      </c>
      <c r="F64" s="135"/>
      <c r="G64" s="135"/>
      <c r="H64" s="135">
        <f>'将来負担比率（分子）の構造'!K$43</f>
        <v>28254</v>
      </c>
      <c r="I64" s="135"/>
      <c r="J64" s="135"/>
      <c r="K64" s="135">
        <f>'将来負担比率（分子）の構造'!L$43</f>
        <v>27517</v>
      </c>
      <c r="L64" s="135"/>
      <c r="M64" s="135"/>
      <c r="N64" s="135">
        <f>'将来負担比率（分子）の構造'!M$43</f>
        <v>26869</v>
      </c>
      <c r="O64" s="135"/>
      <c r="P64" s="135"/>
    </row>
    <row r="65" spans="1:16" x14ac:dyDescent="0.15">
      <c r="A65" s="135" t="s">
        <v>26</v>
      </c>
      <c r="B65" s="135">
        <f>'将来負担比率（分子）の構造'!I$42</f>
        <v>2942</v>
      </c>
      <c r="C65" s="135"/>
      <c r="D65" s="135"/>
      <c r="E65" s="135">
        <f>'将来負担比率（分子）の構造'!J$42</f>
        <v>2518</v>
      </c>
      <c r="F65" s="135"/>
      <c r="G65" s="135"/>
      <c r="H65" s="135">
        <f>'将来負担比率（分子）の構造'!K$42</f>
        <v>2219</v>
      </c>
      <c r="I65" s="135"/>
      <c r="J65" s="135"/>
      <c r="K65" s="135">
        <f>'将来負担比率（分子）の構造'!L$42</f>
        <v>1941</v>
      </c>
      <c r="L65" s="135"/>
      <c r="M65" s="135"/>
      <c r="N65" s="135">
        <f>'将来負担比率（分子）の構造'!M$42</f>
        <v>1228</v>
      </c>
      <c r="O65" s="135"/>
      <c r="P65" s="135"/>
    </row>
    <row r="66" spans="1:16" x14ac:dyDescent="0.15">
      <c r="A66" s="135" t="s">
        <v>25</v>
      </c>
      <c r="B66" s="135">
        <f>'将来負担比率（分子）の構造'!I$41</f>
        <v>35787</v>
      </c>
      <c r="C66" s="135"/>
      <c r="D66" s="135"/>
      <c r="E66" s="135">
        <f>'将来負担比率（分子）の構造'!J$41</f>
        <v>36397</v>
      </c>
      <c r="F66" s="135"/>
      <c r="G66" s="135"/>
      <c r="H66" s="135">
        <f>'将来負担比率（分子）の構造'!K$41</f>
        <v>36923</v>
      </c>
      <c r="I66" s="135"/>
      <c r="J66" s="135"/>
      <c r="K66" s="135">
        <f>'将来負担比率（分子）の構造'!L$41</f>
        <v>36967</v>
      </c>
      <c r="L66" s="135"/>
      <c r="M66" s="135"/>
      <c r="N66" s="135">
        <f>'将来負担比率（分子）の構造'!M$41</f>
        <v>37727</v>
      </c>
      <c r="O66" s="135"/>
      <c r="P66" s="135"/>
    </row>
    <row r="67" spans="1:16" x14ac:dyDescent="0.15">
      <c r="A67" s="135" t="s">
        <v>63</v>
      </c>
      <c r="B67" s="135" t="e">
        <f>NA()</f>
        <v>#N/A</v>
      </c>
      <c r="C67" s="135">
        <f>IF(ISNUMBER('将来負担比率（分子）の構造'!I$52), IF('将来負担比率（分子）の構造'!I$52 &lt; 0, 0, '将来負担比率（分子）の構造'!I$52), NA())</f>
        <v>12277</v>
      </c>
      <c r="D67" s="135" t="e">
        <f>NA()</f>
        <v>#N/A</v>
      </c>
      <c r="E67" s="135" t="e">
        <f>NA()</f>
        <v>#N/A</v>
      </c>
      <c r="F67" s="135">
        <f>IF(ISNUMBER('将来負担比率（分子）の構造'!J$52), IF('将来負担比率（分子）の構造'!J$52 &lt; 0, 0, '将来負担比率（分子）の構造'!J$52), NA())</f>
        <v>10222</v>
      </c>
      <c r="G67" s="135" t="e">
        <f>NA()</f>
        <v>#N/A</v>
      </c>
      <c r="H67" s="135" t="e">
        <f>NA()</f>
        <v>#N/A</v>
      </c>
      <c r="I67" s="135">
        <f>IF(ISNUMBER('将来負担比率（分子）の構造'!K$52), IF('将来負担比率（分子）の構造'!K$52 &lt; 0, 0, '将来負担比率（分子）の構造'!K$52), NA())</f>
        <v>7262</v>
      </c>
      <c r="J67" s="135" t="e">
        <f>NA()</f>
        <v>#N/A</v>
      </c>
      <c r="K67" s="135" t="e">
        <f>NA()</f>
        <v>#N/A</v>
      </c>
      <c r="L67" s="135">
        <f>IF(ISNUMBER('将来負担比率（分子）の構造'!L$52), IF('将来負担比率（分子）の構造'!L$52 &lt; 0, 0, '将来負担比率（分子）の構造'!L$52), NA())</f>
        <v>6890</v>
      </c>
      <c r="M67" s="135" t="e">
        <f>NA()</f>
        <v>#N/A</v>
      </c>
      <c r="N67" s="135" t="e">
        <f>NA()</f>
        <v>#N/A</v>
      </c>
      <c r="O67" s="135">
        <f>IF(ISNUMBER('将来負担比率（分子）の構造'!M$52), IF('将来負担比率（分子）の構造'!M$52 &lt; 0, 0, '将来負担比率（分子）の構造'!M$52), NA())</f>
        <v>5281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9" workbookViewId="0">
      <selection activeCell="DW25" sqref="DW25:EC25"/>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208</v>
      </c>
      <c r="C5" s="674"/>
      <c r="D5" s="674"/>
      <c r="E5" s="674"/>
      <c r="F5" s="674"/>
      <c r="G5" s="674"/>
      <c r="H5" s="674"/>
      <c r="I5" s="674"/>
      <c r="J5" s="674"/>
      <c r="K5" s="674"/>
      <c r="L5" s="674"/>
      <c r="M5" s="674"/>
      <c r="N5" s="674"/>
      <c r="O5" s="674"/>
      <c r="P5" s="674"/>
      <c r="Q5" s="675"/>
      <c r="R5" s="636">
        <v>11520541</v>
      </c>
      <c r="S5" s="637"/>
      <c r="T5" s="637"/>
      <c r="U5" s="637"/>
      <c r="V5" s="637"/>
      <c r="W5" s="637"/>
      <c r="X5" s="637"/>
      <c r="Y5" s="684"/>
      <c r="Z5" s="697">
        <v>28.3</v>
      </c>
      <c r="AA5" s="697"/>
      <c r="AB5" s="697"/>
      <c r="AC5" s="697"/>
      <c r="AD5" s="698">
        <v>11520541</v>
      </c>
      <c r="AE5" s="698"/>
      <c r="AF5" s="698"/>
      <c r="AG5" s="698"/>
      <c r="AH5" s="698"/>
      <c r="AI5" s="698"/>
      <c r="AJ5" s="698"/>
      <c r="AK5" s="698"/>
      <c r="AL5" s="685">
        <v>48.3</v>
      </c>
      <c r="AM5" s="654"/>
      <c r="AN5" s="654"/>
      <c r="AO5" s="686"/>
      <c r="AP5" s="673" t="s">
        <v>209</v>
      </c>
      <c r="AQ5" s="674"/>
      <c r="AR5" s="674"/>
      <c r="AS5" s="674"/>
      <c r="AT5" s="674"/>
      <c r="AU5" s="674"/>
      <c r="AV5" s="674"/>
      <c r="AW5" s="674"/>
      <c r="AX5" s="674"/>
      <c r="AY5" s="674"/>
      <c r="AZ5" s="674"/>
      <c r="BA5" s="674"/>
      <c r="BB5" s="674"/>
      <c r="BC5" s="674"/>
      <c r="BD5" s="674"/>
      <c r="BE5" s="674"/>
      <c r="BF5" s="675"/>
      <c r="BG5" s="586">
        <v>11480305</v>
      </c>
      <c r="BH5" s="587"/>
      <c r="BI5" s="587"/>
      <c r="BJ5" s="587"/>
      <c r="BK5" s="587"/>
      <c r="BL5" s="587"/>
      <c r="BM5" s="587"/>
      <c r="BN5" s="588"/>
      <c r="BO5" s="639">
        <v>99.7</v>
      </c>
      <c r="BP5" s="639"/>
      <c r="BQ5" s="639"/>
      <c r="BR5" s="639"/>
      <c r="BS5" s="640">
        <v>108744</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489252</v>
      </c>
      <c r="S6" s="587"/>
      <c r="T6" s="587"/>
      <c r="U6" s="587"/>
      <c r="V6" s="587"/>
      <c r="W6" s="587"/>
      <c r="X6" s="587"/>
      <c r="Y6" s="588"/>
      <c r="Z6" s="639">
        <v>1.2</v>
      </c>
      <c r="AA6" s="639"/>
      <c r="AB6" s="639"/>
      <c r="AC6" s="639"/>
      <c r="AD6" s="640">
        <v>489252</v>
      </c>
      <c r="AE6" s="640"/>
      <c r="AF6" s="640"/>
      <c r="AG6" s="640"/>
      <c r="AH6" s="640"/>
      <c r="AI6" s="640"/>
      <c r="AJ6" s="640"/>
      <c r="AK6" s="640"/>
      <c r="AL6" s="609">
        <v>2</v>
      </c>
      <c r="AM6" s="641"/>
      <c r="AN6" s="641"/>
      <c r="AO6" s="642"/>
      <c r="AP6" s="583" t="s">
        <v>214</v>
      </c>
      <c r="AQ6" s="584"/>
      <c r="AR6" s="584"/>
      <c r="AS6" s="584"/>
      <c r="AT6" s="584"/>
      <c r="AU6" s="584"/>
      <c r="AV6" s="584"/>
      <c r="AW6" s="584"/>
      <c r="AX6" s="584"/>
      <c r="AY6" s="584"/>
      <c r="AZ6" s="584"/>
      <c r="BA6" s="584"/>
      <c r="BB6" s="584"/>
      <c r="BC6" s="584"/>
      <c r="BD6" s="584"/>
      <c r="BE6" s="584"/>
      <c r="BF6" s="585"/>
      <c r="BG6" s="586">
        <v>11480305</v>
      </c>
      <c r="BH6" s="587"/>
      <c r="BI6" s="587"/>
      <c r="BJ6" s="587"/>
      <c r="BK6" s="587"/>
      <c r="BL6" s="587"/>
      <c r="BM6" s="587"/>
      <c r="BN6" s="588"/>
      <c r="BO6" s="639">
        <v>99.7</v>
      </c>
      <c r="BP6" s="639"/>
      <c r="BQ6" s="639"/>
      <c r="BR6" s="639"/>
      <c r="BS6" s="640">
        <v>108744</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267110</v>
      </c>
      <c r="CS6" s="587"/>
      <c r="CT6" s="587"/>
      <c r="CU6" s="587"/>
      <c r="CV6" s="587"/>
      <c r="CW6" s="587"/>
      <c r="CX6" s="587"/>
      <c r="CY6" s="588"/>
      <c r="CZ6" s="639">
        <v>0.7</v>
      </c>
      <c r="DA6" s="639"/>
      <c r="DB6" s="639"/>
      <c r="DC6" s="639"/>
      <c r="DD6" s="592" t="s">
        <v>216</v>
      </c>
      <c r="DE6" s="587"/>
      <c r="DF6" s="587"/>
      <c r="DG6" s="587"/>
      <c r="DH6" s="587"/>
      <c r="DI6" s="587"/>
      <c r="DJ6" s="587"/>
      <c r="DK6" s="587"/>
      <c r="DL6" s="587"/>
      <c r="DM6" s="587"/>
      <c r="DN6" s="587"/>
      <c r="DO6" s="587"/>
      <c r="DP6" s="588"/>
      <c r="DQ6" s="592">
        <v>267110</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23123</v>
      </c>
      <c r="S7" s="587"/>
      <c r="T7" s="587"/>
      <c r="U7" s="587"/>
      <c r="V7" s="587"/>
      <c r="W7" s="587"/>
      <c r="X7" s="587"/>
      <c r="Y7" s="588"/>
      <c r="Z7" s="639">
        <v>0.1</v>
      </c>
      <c r="AA7" s="639"/>
      <c r="AB7" s="639"/>
      <c r="AC7" s="639"/>
      <c r="AD7" s="640">
        <v>23123</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5354020</v>
      </c>
      <c r="BH7" s="587"/>
      <c r="BI7" s="587"/>
      <c r="BJ7" s="587"/>
      <c r="BK7" s="587"/>
      <c r="BL7" s="587"/>
      <c r="BM7" s="587"/>
      <c r="BN7" s="588"/>
      <c r="BO7" s="639">
        <v>46.5</v>
      </c>
      <c r="BP7" s="639"/>
      <c r="BQ7" s="639"/>
      <c r="BR7" s="639"/>
      <c r="BS7" s="640">
        <v>108744</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7640717</v>
      </c>
      <c r="CS7" s="587"/>
      <c r="CT7" s="587"/>
      <c r="CU7" s="587"/>
      <c r="CV7" s="587"/>
      <c r="CW7" s="587"/>
      <c r="CX7" s="587"/>
      <c r="CY7" s="588"/>
      <c r="CZ7" s="639">
        <v>19.3</v>
      </c>
      <c r="DA7" s="639"/>
      <c r="DB7" s="639"/>
      <c r="DC7" s="639"/>
      <c r="DD7" s="592">
        <v>1382100</v>
      </c>
      <c r="DE7" s="587"/>
      <c r="DF7" s="587"/>
      <c r="DG7" s="587"/>
      <c r="DH7" s="587"/>
      <c r="DI7" s="587"/>
      <c r="DJ7" s="587"/>
      <c r="DK7" s="587"/>
      <c r="DL7" s="587"/>
      <c r="DM7" s="587"/>
      <c r="DN7" s="587"/>
      <c r="DO7" s="587"/>
      <c r="DP7" s="588"/>
      <c r="DQ7" s="592">
        <v>5810181</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33995</v>
      </c>
      <c r="S8" s="587"/>
      <c r="T8" s="587"/>
      <c r="U8" s="587"/>
      <c r="V8" s="587"/>
      <c r="W8" s="587"/>
      <c r="X8" s="587"/>
      <c r="Y8" s="588"/>
      <c r="Z8" s="639">
        <v>0.1</v>
      </c>
      <c r="AA8" s="639"/>
      <c r="AB8" s="639"/>
      <c r="AC8" s="639"/>
      <c r="AD8" s="640">
        <v>33995</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148163</v>
      </c>
      <c r="BH8" s="587"/>
      <c r="BI8" s="587"/>
      <c r="BJ8" s="587"/>
      <c r="BK8" s="587"/>
      <c r="BL8" s="587"/>
      <c r="BM8" s="587"/>
      <c r="BN8" s="588"/>
      <c r="BO8" s="639">
        <v>1.3</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11144389</v>
      </c>
      <c r="CS8" s="587"/>
      <c r="CT8" s="587"/>
      <c r="CU8" s="587"/>
      <c r="CV8" s="587"/>
      <c r="CW8" s="587"/>
      <c r="CX8" s="587"/>
      <c r="CY8" s="588"/>
      <c r="CZ8" s="639">
        <v>28.1</v>
      </c>
      <c r="DA8" s="639"/>
      <c r="DB8" s="639"/>
      <c r="DC8" s="639"/>
      <c r="DD8" s="592">
        <v>407852</v>
      </c>
      <c r="DE8" s="587"/>
      <c r="DF8" s="587"/>
      <c r="DG8" s="587"/>
      <c r="DH8" s="587"/>
      <c r="DI8" s="587"/>
      <c r="DJ8" s="587"/>
      <c r="DK8" s="587"/>
      <c r="DL8" s="587"/>
      <c r="DM8" s="587"/>
      <c r="DN8" s="587"/>
      <c r="DO8" s="587"/>
      <c r="DP8" s="588"/>
      <c r="DQ8" s="592">
        <v>5937687</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57416</v>
      </c>
      <c r="S9" s="587"/>
      <c r="T9" s="587"/>
      <c r="U9" s="587"/>
      <c r="V9" s="587"/>
      <c r="W9" s="587"/>
      <c r="X9" s="587"/>
      <c r="Y9" s="588"/>
      <c r="Z9" s="639">
        <v>0.1</v>
      </c>
      <c r="AA9" s="639"/>
      <c r="AB9" s="639"/>
      <c r="AC9" s="639"/>
      <c r="AD9" s="640">
        <v>57416</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4236286</v>
      </c>
      <c r="BH9" s="587"/>
      <c r="BI9" s="587"/>
      <c r="BJ9" s="587"/>
      <c r="BK9" s="587"/>
      <c r="BL9" s="587"/>
      <c r="BM9" s="587"/>
      <c r="BN9" s="588"/>
      <c r="BO9" s="639">
        <v>36.799999999999997</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2722013</v>
      </c>
      <c r="CS9" s="587"/>
      <c r="CT9" s="587"/>
      <c r="CU9" s="587"/>
      <c r="CV9" s="587"/>
      <c r="CW9" s="587"/>
      <c r="CX9" s="587"/>
      <c r="CY9" s="588"/>
      <c r="CZ9" s="639">
        <v>6.9</v>
      </c>
      <c r="DA9" s="639"/>
      <c r="DB9" s="639"/>
      <c r="DC9" s="639"/>
      <c r="DD9" s="592">
        <v>56462</v>
      </c>
      <c r="DE9" s="587"/>
      <c r="DF9" s="587"/>
      <c r="DG9" s="587"/>
      <c r="DH9" s="587"/>
      <c r="DI9" s="587"/>
      <c r="DJ9" s="587"/>
      <c r="DK9" s="587"/>
      <c r="DL9" s="587"/>
      <c r="DM9" s="587"/>
      <c r="DN9" s="587"/>
      <c r="DO9" s="587"/>
      <c r="DP9" s="588"/>
      <c r="DQ9" s="592">
        <v>2094304</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892722</v>
      </c>
      <c r="S10" s="587"/>
      <c r="T10" s="587"/>
      <c r="U10" s="587"/>
      <c r="V10" s="587"/>
      <c r="W10" s="587"/>
      <c r="X10" s="587"/>
      <c r="Y10" s="588"/>
      <c r="Z10" s="639">
        <v>2.2000000000000002</v>
      </c>
      <c r="AA10" s="639"/>
      <c r="AB10" s="639"/>
      <c r="AC10" s="639"/>
      <c r="AD10" s="640">
        <v>892722</v>
      </c>
      <c r="AE10" s="640"/>
      <c r="AF10" s="640"/>
      <c r="AG10" s="640"/>
      <c r="AH10" s="640"/>
      <c r="AI10" s="640"/>
      <c r="AJ10" s="640"/>
      <c r="AK10" s="640"/>
      <c r="AL10" s="609">
        <v>3.7</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252228</v>
      </c>
      <c r="BH10" s="587"/>
      <c r="BI10" s="587"/>
      <c r="BJ10" s="587"/>
      <c r="BK10" s="587"/>
      <c r="BL10" s="587"/>
      <c r="BM10" s="587"/>
      <c r="BN10" s="588"/>
      <c r="BO10" s="639">
        <v>2.2000000000000002</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107243</v>
      </c>
      <c r="CS10" s="587"/>
      <c r="CT10" s="587"/>
      <c r="CU10" s="587"/>
      <c r="CV10" s="587"/>
      <c r="CW10" s="587"/>
      <c r="CX10" s="587"/>
      <c r="CY10" s="588"/>
      <c r="CZ10" s="639">
        <v>0.3</v>
      </c>
      <c r="DA10" s="639"/>
      <c r="DB10" s="639"/>
      <c r="DC10" s="639"/>
      <c r="DD10" s="592">
        <v>526</v>
      </c>
      <c r="DE10" s="587"/>
      <c r="DF10" s="587"/>
      <c r="DG10" s="587"/>
      <c r="DH10" s="587"/>
      <c r="DI10" s="587"/>
      <c r="DJ10" s="587"/>
      <c r="DK10" s="587"/>
      <c r="DL10" s="587"/>
      <c r="DM10" s="587"/>
      <c r="DN10" s="587"/>
      <c r="DO10" s="587"/>
      <c r="DP10" s="588"/>
      <c r="DQ10" s="592">
        <v>23243</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42869</v>
      </c>
      <c r="S11" s="587"/>
      <c r="T11" s="587"/>
      <c r="U11" s="587"/>
      <c r="V11" s="587"/>
      <c r="W11" s="587"/>
      <c r="X11" s="587"/>
      <c r="Y11" s="588"/>
      <c r="Z11" s="639">
        <v>0.1</v>
      </c>
      <c r="AA11" s="639"/>
      <c r="AB11" s="639"/>
      <c r="AC11" s="639"/>
      <c r="AD11" s="640">
        <v>42869</v>
      </c>
      <c r="AE11" s="640"/>
      <c r="AF11" s="640"/>
      <c r="AG11" s="640"/>
      <c r="AH11" s="640"/>
      <c r="AI11" s="640"/>
      <c r="AJ11" s="640"/>
      <c r="AK11" s="640"/>
      <c r="AL11" s="609">
        <v>0.2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717343</v>
      </c>
      <c r="BH11" s="587"/>
      <c r="BI11" s="587"/>
      <c r="BJ11" s="587"/>
      <c r="BK11" s="587"/>
      <c r="BL11" s="587"/>
      <c r="BM11" s="587"/>
      <c r="BN11" s="588"/>
      <c r="BO11" s="639">
        <v>6.2</v>
      </c>
      <c r="BP11" s="639"/>
      <c r="BQ11" s="639"/>
      <c r="BR11" s="639"/>
      <c r="BS11" s="592">
        <v>108744</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1899273</v>
      </c>
      <c r="CS11" s="587"/>
      <c r="CT11" s="587"/>
      <c r="CU11" s="587"/>
      <c r="CV11" s="587"/>
      <c r="CW11" s="587"/>
      <c r="CX11" s="587"/>
      <c r="CY11" s="588"/>
      <c r="CZ11" s="639">
        <v>4.8</v>
      </c>
      <c r="DA11" s="639"/>
      <c r="DB11" s="639"/>
      <c r="DC11" s="639"/>
      <c r="DD11" s="592">
        <v>557244</v>
      </c>
      <c r="DE11" s="587"/>
      <c r="DF11" s="587"/>
      <c r="DG11" s="587"/>
      <c r="DH11" s="587"/>
      <c r="DI11" s="587"/>
      <c r="DJ11" s="587"/>
      <c r="DK11" s="587"/>
      <c r="DL11" s="587"/>
      <c r="DM11" s="587"/>
      <c r="DN11" s="587"/>
      <c r="DO11" s="587"/>
      <c r="DP11" s="588"/>
      <c r="DQ11" s="592">
        <v>1298982</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5257139</v>
      </c>
      <c r="BH12" s="587"/>
      <c r="BI12" s="587"/>
      <c r="BJ12" s="587"/>
      <c r="BK12" s="587"/>
      <c r="BL12" s="587"/>
      <c r="BM12" s="587"/>
      <c r="BN12" s="588"/>
      <c r="BO12" s="639">
        <v>45.6</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2000857</v>
      </c>
      <c r="CS12" s="587"/>
      <c r="CT12" s="587"/>
      <c r="CU12" s="587"/>
      <c r="CV12" s="587"/>
      <c r="CW12" s="587"/>
      <c r="CX12" s="587"/>
      <c r="CY12" s="588"/>
      <c r="CZ12" s="639">
        <v>5</v>
      </c>
      <c r="DA12" s="639"/>
      <c r="DB12" s="639"/>
      <c r="DC12" s="639"/>
      <c r="DD12" s="592">
        <v>523038</v>
      </c>
      <c r="DE12" s="587"/>
      <c r="DF12" s="587"/>
      <c r="DG12" s="587"/>
      <c r="DH12" s="587"/>
      <c r="DI12" s="587"/>
      <c r="DJ12" s="587"/>
      <c r="DK12" s="587"/>
      <c r="DL12" s="587"/>
      <c r="DM12" s="587"/>
      <c r="DN12" s="587"/>
      <c r="DO12" s="587"/>
      <c r="DP12" s="588"/>
      <c r="DQ12" s="592">
        <v>864030</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137431</v>
      </c>
      <c r="S13" s="587"/>
      <c r="T13" s="587"/>
      <c r="U13" s="587"/>
      <c r="V13" s="587"/>
      <c r="W13" s="587"/>
      <c r="X13" s="587"/>
      <c r="Y13" s="588"/>
      <c r="Z13" s="639">
        <v>0.3</v>
      </c>
      <c r="AA13" s="639"/>
      <c r="AB13" s="639"/>
      <c r="AC13" s="639"/>
      <c r="AD13" s="640">
        <v>137431</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5235815</v>
      </c>
      <c r="BH13" s="587"/>
      <c r="BI13" s="587"/>
      <c r="BJ13" s="587"/>
      <c r="BK13" s="587"/>
      <c r="BL13" s="587"/>
      <c r="BM13" s="587"/>
      <c r="BN13" s="588"/>
      <c r="BO13" s="639">
        <v>45.4</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4307503</v>
      </c>
      <c r="CS13" s="587"/>
      <c r="CT13" s="587"/>
      <c r="CU13" s="587"/>
      <c r="CV13" s="587"/>
      <c r="CW13" s="587"/>
      <c r="CX13" s="587"/>
      <c r="CY13" s="588"/>
      <c r="CZ13" s="639">
        <v>10.9</v>
      </c>
      <c r="DA13" s="639"/>
      <c r="DB13" s="639"/>
      <c r="DC13" s="639"/>
      <c r="DD13" s="592">
        <v>1805770</v>
      </c>
      <c r="DE13" s="587"/>
      <c r="DF13" s="587"/>
      <c r="DG13" s="587"/>
      <c r="DH13" s="587"/>
      <c r="DI13" s="587"/>
      <c r="DJ13" s="587"/>
      <c r="DK13" s="587"/>
      <c r="DL13" s="587"/>
      <c r="DM13" s="587"/>
      <c r="DN13" s="587"/>
      <c r="DO13" s="587"/>
      <c r="DP13" s="588"/>
      <c r="DQ13" s="592">
        <v>2921472</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231938</v>
      </c>
      <c r="BH14" s="587"/>
      <c r="BI14" s="587"/>
      <c r="BJ14" s="587"/>
      <c r="BK14" s="587"/>
      <c r="BL14" s="587"/>
      <c r="BM14" s="587"/>
      <c r="BN14" s="588"/>
      <c r="BO14" s="639">
        <v>2</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1295848</v>
      </c>
      <c r="CS14" s="587"/>
      <c r="CT14" s="587"/>
      <c r="CU14" s="587"/>
      <c r="CV14" s="587"/>
      <c r="CW14" s="587"/>
      <c r="CX14" s="587"/>
      <c r="CY14" s="588"/>
      <c r="CZ14" s="639">
        <v>3.3</v>
      </c>
      <c r="DA14" s="639"/>
      <c r="DB14" s="639"/>
      <c r="DC14" s="639"/>
      <c r="DD14" s="592">
        <v>142267</v>
      </c>
      <c r="DE14" s="587"/>
      <c r="DF14" s="587"/>
      <c r="DG14" s="587"/>
      <c r="DH14" s="587"/>
      <c r="DI14" s="587"/>
      <c r="DJ14" s="587"/>
      <c r="DK14" s="587"/>
      <c r="DL14" s="587"/>
      <c r="DM14" s="587"/>
      <c r="DN14" s="587"/>
      <c r="DO14" s="587"/>
      <c r="DP14" s="588"/>
      <c r="DQ14" s="592">
        <v>1207399</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66187</v>
      </c>
      <c r="S15" s="587"/>
      <c r="T15" s="587"/>
      <c r="U15" s="587"/>
      <c r="V15" s="587"/>
      <c r="W15" s="587"/>
      <c r="X15" s="587"/>
      <c r="Y15" s="588"/>
      <c r="Z15" s="639">
        <v>0.2</v>
      </c>
      <c r="AA15" s="639"/>
      <c r="AB15" s="639"/>
      <c r="AC15" s="639"/>
      <c r="AD15" s="640">
        <v>66187</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637208</v>
      </c>
      <c r="BH15" s="587"/>
      <c r="BI15" s="587"/>
      <c r="BJ15" s="587"/>
      <c r="BK15" s="587"/>
      <c r="BL15" s="587"/>
      <c r="BM15" s="587"/>
      <c r="BN15" s="588"/>
      <c r="BO15" s="639">
        <v>5.5</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3869185</v>
      </c>
      <c r="CS15" s="587"/>
      <c r="CT15" s="587"/>
      <c r="CU15" s="587"/>
      <c r="CV15" s="587"/>
      <c r="CW15" s="587"/>
      <c r="CX15" s="587"/>
      <c r="CY15" s="588"/>
      <c r="CZ15" s="639">
        <v>9.8000000000000007</v>
      </c>
      <c r="DA15" s="639"/>
      <c r="DB15" s="639"/>
      <c r="DC15" s="639"/>
      <c r="DD15" s="592">
        <v>1471362</v>
      </c>
      <c r="DE15" s="587"/>
      <c r="DF15" s="587"/>
      <c r="DG15" s="587"/>
      <c r="DH15" s="587"/>
      <c r="DI15" s="587"/>
      <c r="DJ15" s="587"/>
      <c r="DK15" s="587"/>
      <c r="DL15" s="587"/>
      <c r="DM15" s="587"/>
      <c r="DN15" s="587"/>
      <c r="DO15" s="587"/>
      <c r="DP15" s="588"/>
      <c r="DQ15" s="592">
        <v>2670518</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11366553</v>
      </c>
      <c r="S16" s="587"/>
      <c r="T16" s="587"/>
      <c r="U16" s="587"/>
      <c r="V16" s="587"/>
      <c r="W16" s="587"/>
      <c r="X16" s="587"/>
      <c r="Y16" s="588"/>
      <c r="Z16" s="639">
        <v>27.9</v>
      </c>
      <c r="AA16" s="639"/>
      <c r="AB16" s="639"/>
      <c r="AC16" s="639"/>
      <c r="AD16" s="640">
        <v>10528251</v>
      </c>
      <c r="AE16" s="640"/>
      <c r="AF16" s="640"/>
      <c r="AG16" s="640"/>
      <c r="AH16" s="640"/>
      <c r="AI16" s="640"/>
      <c r="AJ16" s="640"/>
      <c r="AK16" s="640"/>
      <c r="AL16" s="609">
        <v>44.1</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29527</v>
      </c>
      <c r="CS16" s="587"/>
      <c r="CT16" s="587"/>
      <c r="CU16" s="587"/>
      <c r="CV16" s="587"/>
      <c r="CW16" s="587"/>
      <c r="CX16" s="587"/>
      <c r="CY16" s="588"/>
      <c r="CZ16" s="639">
        <v>0.1</v>
      </c>
      <c r="DA16" s="639"/>
      <c r="DB16" s="639"/>
      <c r="DC16" s="639"/>
      <c r="DD16" s="592" t="s">
        <v>113</v>
      </c>
      <c r="DE16" s="587"/>
      <c r="DF16" s="587"/>
      <c r="DG16" s="587"/>
      <c r="DH16" s="587"/>
      <c r="DI16" s="587"/>
      <c r="DJ16" s="587"/>
      <c r="DK16" s="587"/>
      <c r="DL16" s="587"/>
      <c r="DM16" s="587"/>
      <c r="DN16" s="587"/>
      <c r="DO16" s="587"/>
      <c r="DP16" s="588"/>
      <c r="DQ16" s="592">
        <v>1038</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10528251</v>
      </c>
      <c r="S17" s="587"/>
      <c r="T17" s="587"/>
      <c r="U17" s="587"/>
      <c r="V17" s="587"/>
      <c r="W17" s="587"/>
      <c r="X17" s="587"/>
      <c r="Y17" s="588"/>
      <c r="Z17" s="639">
        <v>25.9</v>
      </c>
      <c r="AA17" s="639"/>
      <c r="AB17" s="639"/>
      <c r="AC17" s="639"/>
      <c r="AD17" s="640">
        <v>10528251</v>
      </c>
      <c r="AE17" s="640"/>
      <c r="AF17" s="640"/>
      <c r="AG17" s="640"/>
      <c r="AH17" s="640"/>
      <c r="AI17" s="640"/>
      <c r="AJ17" s="640"/>
      <c r="AK17" s="640"/>
      <c r="AL17" s="609">
        <v>44.1</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4396960</v>
      </c>
      <c r="CS17" s="587"/>
      <c r="CT17" s="587"/>
      <c r="CU17" s="587"/>
      <c r="CV17" s="587"/>
      <c r="CW17" s="587"/>
      <c r="CX17" s="587"/>
      <c r="CY17" s="588"/>
      <c r="CZ17" s="639">
        <v>11.1</v>
      </c>
      <c r="DA17" s="639"/>
      <c r="DB17" s="639"/>
      <c r="DC17" s="639"/>
      <c r="DD17" s="592" t="s">
        <v>113</v>
      </c>
      <c r="DE17" s="587"/>
      <c r="DF17" s="587"/>
      <c r="DG17" s="587"/>
      <c r="DH17" s="587"/>
      <c r="DI17" s="587"/>
      <c r="DJ17" s="587"/>
      <c r="DK17" s="587"/>
      <c r="DL17" s="587"/>
      <c r="DM17" s="587"/>
      <c r="DN17" s="587"/>
      <c r="DO17" s="587"/>
      <c r="DP17" s="588"/>
      <c r="DQ17" s="592">
        <v>4364001</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764569</v>
      </c>
      <c r="S18" s="587"/>
      <c r="T18" s="587"/>
      <c r="U18" s="587"/>
      <c r="V18" s="587"/>
      <c r="W18" s="587"/>
      <c r="X18" s="587"/>
      <c r="Y18" s="588"/>
      <c r="Z18" s="639">
        <v>1.9</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73733</v>
      </c>
      <c r="S19" s="587"/>
      <c r="T19" s="587"/>
      <c r="U19" s="587"/>
      <c r="V19" s="587"/>
      <c r="W19" s="587"/>
      <c r="X19" s="587"/>
      <c r="Y19" s="588"/>
      <c r="Z19" s="639">
        <v>0.2</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40236</v>
      </c>
      <c r="BH19" s="587"/>
      <c r="BI19" s="587"/>
      <c r="BJ19" s="587"/>
      <c r="BK19" s="587"/>
      <c r="BL19" s="587"/>
      <c r="BM19" s="587"/>
      <c r="BN19" s="588"/>
      <c r="BO19" s="639">
        <v>0.3</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24630089</v>
      </c>
      <c r="S20" s="587"/>
      <c r="T20" s="587"/>
      <c r="U20" s="587"/>
      <c r="V20" s="587"/>
      <c r="W20" s="587"/>
      <c r="X20" s="587"/>
      <c r="Y20" s="588"/>
      <c r="Z20" s="639">
        <v>60.6</v>
      </c>
      <c r="AA20" s="639"/>
      <c r="AB20" s="639"/>
      <c r="AC20" s="639"/>
      <c r="AD20" s="640">
        <v>23791787</v>
      </c>
      <c r="AE20" s="640"/>
      <c r="AF20" s="640"/>
      <c r="AG20" s="640"/>
      <c r="AH20" s="640"/>
      <c r="AI20" s="640"/>
      <c r="AJ20" s="640"/>
      <c r="AK20" s="640"/>
      <c r="AL20" s="609">
        <v>99.7</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40236</v>
      </c>
      <c r="BH20" s="587"/>
      <c r="BI20" s="587"/>
      <c r="BJ20" s="587"/>
      <c r="BK20" s="587"/>
      <c r="BL20" s="587"/>
      <c r="BM20" s="587"/>
      <c r="BN20" s="588"/>
      <c r="BO20" s="639">
        <v>0.3</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39680625</v>
      </c>
      <c r="CS20" s="587"/>
      <c r="CT20" s="587"/>
      <c r="CU20" s="587"/>
      <c r="CV20" s="587"/>
      <c r="CW20" s="587"/>
      <c r="CX20" s="587"/>
      <c r="CY20" s="588"/>
      <c r="CZ20" s="639">
        <v>100</v>
      </c>
      <c r="DA20" s="639"/>
      <c r="DB20" s="639"/>
      <c r="DC20" s="639"/>
      <c r="DD20" s="592">
        <v>6346621</v>
      </c>
      <c r="DE20" s="587"/>
      <c r="DF20" s="587"/>
      <c r="DG20" s="587"/>
      <c r="DH20" s="587"/>
      <c r="DI20" s="587"/>
      <c r="DJ20" s="587"/>
      <c r="DK20" s="587"/>
      <c r="DL20" s="587"/>
      <c r="DM20" s="587"/>
      <c r="DN20" s="587"/>
      <c r="DO20" s="587"/>
      <c r="DP20" s="588"/>
      <c r="DQ20" s="592">
        <v>27459965</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17245</v>
      </c>
      <c r="S21" s="587"/>
      <c r="T21" s="587"/>
      <c r="U21" s="587"/>
      <c r="V21" s="587"/>
      <c r="W21" s="587"/>
      <c r="X21" s="587"/>
      <c r="Y21" s="588"/>
      <c r="Z21" s="639">
        <v>0</v>
      </c>
      <c r="AA21" s="639"/>
      <c r="AB21" s="639"/>
      <c r="AC21" s="639"/>
      <c r="AD21" s="640">
        <v>17245</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40236</v>
      </c>
      <c r="BH21" s="587"/>
      <c r="BI21" s="587"/>
      <c r="BJ21" s="587"/>
      <c r="BK21" s="587"/>
      <c r="BL21" s="587"/>
      <c r="BM21" s="587"/>
      <c r="BN21" s="588"/>
      <c r="BO21" s="639">
        <v>0.3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184560</v>
      </c>
      <c r="S22" s="587"/>
      <c r="T22" s="587"/>
      <c r="U22" s="587"/>
      <c r="V22" s="587"/>
      <c r="W22" s="587"/>
      <c r="X22" s="587"/>
      <c r="Y22" s="588"/>
      <c r="Z22" s="639">
        <v>0.5</v>
      </c>
      <c r="AA22" s="639"/>
      <c r="AB22" s="639"/>
      <c r="AC22" s="639"/>
      <c r="AD22" s="640" t="s">
        <v>113</v>
      </c>
      <c r="AE22" s="640"/>
      <c r="AF22" s="640"/>
      <c r="AG22" s="640"/>
      <c r="AH22" s="640"/>
      <c r="AI22" s="640"/>
      <c r="AJ22" s="640"/>
      <c r="AK22" s="640"/>
      <c r="AL22" s="609" t="s">
        <v>113</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826772</v>
      </c>
      <c r="S23" s="587"/>
      <c r="T23" s="587"/>
      <c r="U23" s="587"/>
      <c r="V23" s="587"/>
      <c r="W23" s="587"/>
      <c r="X23" s="587"/>
      <c r="Y23" s="588"/>
      <c r="Z23" s="639">
        <v>2</v>
      </c>
      <c r="AA23" s="639"/>
      <c r="AB23" s="639"/>
      <c r="AC23" s="639"/>
      <c r="AD23" s="640">
        <v>30947</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178141</v>
      </c>
      <c r="S24" s="587"/>
      <c r="T24" s="587"/>
      <c r="U24" s="587"/>
      <c r="V24" s="587"/>
      <c r="W24" s="587"/>
      <c r="X24" s="587"/>
      <c r="Y24" s="588"/>
      <c r="Z24" s="639">
        <v>0.4</v>
      </c>
      <c r="AA24" s="639"/>
      <c r="AB24" s="639"/>
      <c r="AC24" s="639"/>
      <c r="AD24" s="640" t="s">
        <v>113</v>
      </c>
      <c r="AE24" s="640"/>
      <c r="AF24" s="640"/>
      <c r="AG24" s="640"/>
      <c r="AH24" s="640"/>
      <c r="AI24" s="640"/>
      <c r="AJ24" s="640"/>
      <c r="AK24" s="640"/>
      <c r="AL24" s="609" t="s">
        <v>113</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15241489</v>
      </c>
      <c r="CS24" s="637"/>
      <c r="CT24" s="637"/>
      <c r="CU24" s="637"/>
      <c r="CV24" s="637"/>
      <c r="CW24" s="637"/>
      <c r="CX24" s="637"/>
      <c r="CY24" s="684"/>
      <c r="CZ24" s="688">
        <v>38.4</v>
      </c>
      <c r="DA24" s="689"/>
      <c r="DB24" s="689"/>
      <c r="DC24" s="690"/>
      <c r="DD24" s="683">
        <v>11335734</v>
      </c>
      <c r="DE24" s="637"/>
      <c r="DF24" s="637"/>
      <c r="DG24" s="637"/>
      <c r="DH24" s="637"/>
      <c r="DI24" s="637"/>
      <c r="DJ24" s="637"/>
      <c r="DK24" s="684"/>
      <c r="DL24" s="683">
        <v>11271725</v>
      </c>
      <c r="DM24" s="637"/>
      <c r="DN24" s="637"/>
      <c r="DO24" s="637"/>
      <c r="DP24" s="637"/>
      <c r="DQ24" s="637"/>
      <c r="DR24" s="637"/>
      <c r="DS24" s="637"/>
      <c r="DT24" s="637"/>
      <c r="DU24" s="637"/>
      <c r="DV24" s="684"/>
      <c r="DW24" s="685">
        <v>44.4</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3371196</v>
      </c>
      <c r="S25" s="587"/>
      <c r="T25" s="587"/>
      <c r="U25" s="587"/>
      <c r="V25" s="587"/>
      <c r="W25" s="587"/>
      <c r="X25" s="587"/>
      <c r="Y25" s="588"/>
      <c r="Z25" s="639">
        <v>8.3000000000000007</v>
      </c>
      <c r="AA25" s="639"/>
      <c r="AB25" s="639"/>
      <c r="AC25" s="639"/>
      <c r="AD25" s="640" t="s">
        <v>113</v>
      </c>
      <c r="AE25" s="640"/>
      <c r="AF25" s="640"/>
      <c r="AG25" s="640"/>
      <c r="AH25" s="640"/>
      <c r="AI25" s="640"/>
      <c r="AJ25" s="640"/>
      <c r="AK25" s="640"/>
      <c r="AL25" s="609" t="s">
        <v>113</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5425300</v>
      </c>
      <c r="CS25" s="605"/>
      <c r="CT25" s="605"/>
      <c r="CU25" s="605"/>
      <c r="CV25" s="605"/>
      <c r="CW25" s="605"/>
      <c r="CX25" s="605"/>
      <c r="CY25" s="606"/>
      <c r="CZ25" s="589">
        <v>13.7</v>
      </c>
      <c r="DA25" s="607"/>
      <c r="DB25" s="607"/>
      <c r="DC25" s="608"/>
      <c r="DD25" s="592">
        <v>4918094</v>
      </c>
      <c r="DE25" s="605"/>
      <c r="DF25" s="605"/>
      <c r="DG25" s="605"/>
      <c r="DH25" s="605"/>
      <c r="DI25" s="605"/>
      <c r="DJ25" s="605"/>
      <c r="DK25" s="606"/>
      <c r="DL25" s="592">
        <v>4892743</v>
      </c>
      <c r="DM25" s="605"/>
      <c r="DN25" s="605"/>
      <c r="DO25" s="605"/>
      <c r="DP25" s="605"/>
      <c r="DQ25" s="605"/>
      <c r="DR25" s="605"/>
      <c r="DS25" s="605"/>
      <c r="DT25" s="605"/>
      <c r="DU25" s="605"/>
      <c r="DV25" s="606"/>
      <c r="DW25" s="609">
        <v>19.3</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3628397</v>
      </c>
      <c r="CS26" s="587"/>
      <c r="CT26" s="587"/>
      <c r="CU26" s="587"/>
      <c r="CV26" s="587"/>
      <c r="CW26" s="587"/>
      <c r="CX26" s="587"/>
      <c r="CY26" s="588"/>
      <c r="CZ26" s="589">
        <v>9.1</v>
      </c>
      <c r="DA26" s="607"/>
      <c r="DB26" s="607"/>
      <c r="DC26" s="608"/>
      <c r="DD26" s="592">
        <v>3197537</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1802795</v>
      </c>
      <c r="S27" s="587"/>
      <c r="T27" s="587"/>
      <c r="U27" s="587"/>
      <c r="V27" s="587"/>
      <c r="W27" s="587"/>
      <c r="X27" s="587"/>
      <c r="Y27" s="588"/>
      <c r="Z27" s="639">
        <v>4.4000000000000004</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11520541</v>
      </c>
      <c r="BH27" s="587"/>
      <c r="BI27" s="587"/>
      <c r="BJ27" s="587"/>
      <c r="BK27" s="587"/>
      <c r="BL27" s="587"/>
      <c r="BM27" s="587"/>
      <c r="BN27" s="588"/>
      <c r="BO27" s="639">
        <v>100</v>
      </c>
      <c r="BP27" s="639"/>
      <c r="BQ27" s="639"/>
      <c r="BR27" s="639"/>
      <c r="BS27" s="592">
        <v>108744</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5419229</v>
      </c>
      <c r="CS27" s="605"/>
      <c r="CT27" s="605"/>
      <c r="CU27" s="605"/>
      <c r="CV27" s="605"/>
      <c r="CW27" s="605"/>
      <c r="CX27" s="605"/>
      <c r="CY27" s="606"/>
      <c r="CZ27" s="589">
        <v>13.7</v>
      </c>
      <c r="DA27" s="607"/>
      <c r="DB27" s="607"/>
      <c r="DC27" s="608"/>
      <c r="DD27" s="592">
        <v>2053639</v>
      </c>
      <c r="DE27" s="605"/>
      <c r="DF27" s="605"/>
      <c r="DG27" s="605"/>
      <c r="DH27" s="605"/>
      <c r="DI27" s="605"/>
      <c r="DJ27" s="605"/>
      <c r="DK27" s="606"/>
      <c r="DL27" s="592">
        <v>2053355</v>
      </c>
      <c r="DM27" s="605"/>
      <c r="DN27" s="605"/>
      <c r="DO27" s="605"/>
      <c r="DP27" s="605"/>
      <c r="DQ27" s="605"/>
      <c r="DR27" s="605"/>
      <c r="DS27" s="605"/>
      <c r="DT27" s="605"/>
      <c r="DU27" s="605"/>
      <c r="DV27" s="606"/>
      <c r="DW27" s="609">
        <v>8.1</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235086</v>
      </c>
      <c r="S28" s="587"/>
      <c r="T28" s="587"/>
      <c r="U28" s="587"/>
      <c r="V28" s="587"/>
      <c r="W28" s="587"/>
      <c r="X28" s="587"/>
      <c r="Y28" s="588"/>
      <c r="Z28" s="639">
        <v>0.6</v>
      </c>
      <c r="AA28" s="639"/>
      <c r="AB28" s="639"/>
      <c r="AC28" s="639"/>
      <c r="AD28" s="640">
        <v>27845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4396960</v>
      </c>
      <c r="CS28" s="587"/>
      <c r="CT28" s="587"/>
      <c r="CU28" s="587"/>
      <c r="CV28" s="587"/>
      <c r="CW28" s="587"/>
      <c r="CX28" s="587"/>
      <c r="CY28" s="588"/>
      <c r="CZ28" s="589">
        <v>11.1</v>
      </c>
      <c r="DA28" s="607"/>
      <c r="DB28" s="607"/>
      <c r="DC28" s="608"/>
      <c r="DD28" s="592">
        <v>4364001</v>
      </c>
      <c r="DE28" s="587"/>
      <c r="DF28" s="587"/>
      <c r="DG28" s="587"/>
      <c r="DH28" s="587"/>
      <c r="DI28" s="587"/>
      <c r="DJ28" s="587"/>
      <c r="DK28" s="588"/>
      <c r="DL28" s="592">
        <v>4325627</v>
      </c>
      <c r="DM28" s="587"/>
      <c r="DN28" s="587"/>
      <c r="DO28" s="587"/>
      <c r="DP28" s="587"/>
      <c r="DQ28" s="587"/>
      <c r="DR28" s="587"/>
      <c r="DS28" s="587"/>
      <c r="DT28" s="587"/>
      <c r="DU28" s="587"/>
      <c r="DV28" s="588"/>
      <c r="DW28" s="609">
        <v>17</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83025</v>
      </c>
      <c r="S29" s="587"/>
      <c r="T29" s="587"/>
      <c r="U29" s="587"/>
      <c r="V29" s="587"/>
      <c r="W29" s="587"/>
      <c r="X29" s="587"/>
      <c r="Y29" s="588"/>
      <c r="Z29" s="639">
        <v>0.2</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4396815</v>
      </c>
      <c r="CS29" s="605"/>
      <c r="CT29" s="605"/>
      <c r="CU29" s="605"/>
      <c r="CV29" s="605"/>
      <c r="CW29" s="605"/>
      <c r="CX29" s="605"/>
      <c r="CY29" s="606"/>
      <c r="CZ29" s="589">
        <v>11.1</v>
      </c>
      <c r="DA29" s="607"/>
      <c r="DB29" s="607"/>
      <c r="DC29" s="608"/>
      <c r="DD29" s="592">
        <v>4363856</v>
      </c>
      <c r="DE29" s="605"/>
      <c r="DF29" s="605"/>
      <c r="DG29" s="605"/>
      <c r="DH29" s="605"/>
      <c r="DI29" s="605"/>
      <c r="DJ29" s="605"/>
      <c r="DK29" s="606"/>
      <c r="DL29" s="592">
        <v>4325482</v>
      </c>
      <c r="DM29" s="605"/>
      <c r="DN29" s="605"/>
      <c r="DO29" s="605"/>
      <c r="DP29" s="605"/>
      <c r="DQ29" s="605"/>
      <c r="DR29" s="605"/>
      <c r="DS29" s="605"/>
      <c r="DT29" s="605"/>
      <c r="DU29" s="605"/>
      <c r="DV29" s="606"/>
      <c r="DW29" s="609">
        <v>17</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2004811</v>
      </c>
      <c r="S30" s="587"/>
      <c r="T30" s="587"/>
      <c r="U30" s="587"/>
      <c r="V30" s="587"/>
      <c r="W30" s="587"/>
      <c r="X30" s="587"/>
      <c r="Y30" s="588"/>
      <c r="Z30" s="639">
        <v>4.9000000000000004</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171</v>
      </c>
      <c r="AY30" s="674"/>
      <c r="AZ30" s="674"/>
      <c r="BA30" s="674"/>
      <c r="BB30" s="674"/>
      <c r="BC30" s="674"/>
      <c r="BD30" s="674"/>
      <c r="BE30" s="674"/>
      <c r="BF30" s="675"/>
      <c r="BG30" s="652">
        <v>98.8</v>
      </c>
      <c r="BH30" s="653"/>
      <c r="BI30" s="653"/>
      <c r="BJ30" s="653"/>
      <c r="BK30" s="653"/>
      <c r="BL30" s="653"/>
      <c r="BM30" s="654">
        <v>94.8</v>
      </c>
      <c r="BN30" s="653"/>
      <c r="BO30" s="653"/>
      <c r="BP30" s="653"/>
      <c r="BQ30" s="655"/>
      <c r="BR30" s="652">
        <v>98.6</v>
      </c>
      <c r="BS30" s="653"/>
      <c r="BT30" s="653"/>
      <c r="BU30" s="653"/>
      <c r="BV30" s="653"/>
      <c r="BW30" s="653"/>
      <c r="BX30" s="654">
        <v>93.9</v>
      </c>
      <c r="BY30" s="653"/>
      <c r="BZ30" s="653"/>
      <c r="CA30" s="653"/>
      <c r="CB30" s="655"/>
      <c r="CD30" s="658"/>
      <c r="CE30" s="659"/>
      <c r="CF30" s="623" t="s">
        <v>292</v>
      </c>
      <c r="CG30" s="620"/>
      <c r="CH30" s="620"/>
      <c r="CI30" s="620"/>
      <c r="CJ30" s="620"/>
      <c r="CK30" s="620"/>
      <c r="CL30" s="620"/>
      <c r="CM30" s="620"/>
      <c r="CN30" s="620"/>
      <c r="CO30" s="620"/>
      <c r="CP30" s="620"/>
      <c r="CQ30" s="621"/>
      <c r="CR30" s="586">
        <v>3982006</v>
      </c>
      <c r="CS30" s="587"/>
      <c r="CT30" s="587"/>
      <c r="CU30" s="587"/>
      <c r="CV30" s="587"/>
      <c r="CW30" s="587"/>
      <c r="CX30" s="587"/>
      <c r="CY30" s="588"/>
      <c r="CZ30" s="589">
        <v>10</v>
      </c>
      <c r="DA30" s="607"/>
      <c r="DB30" s="607"/>
      <c r="DC30" s="608"/>
      <c r="DD30" s="592">
        <v>3949047</v>
      </c>
      <c r="DE30" s="587"/>
      <c r="DF30" s="587"/>
      <c r="DG30" s="587"/>
      <c r="DH30" s="587"/>
      <c r="DI30" s="587"/>
      <c r="DJ30" s="587"/>
      <c r="DK30" s="588"/>
      <c r="DL30" s="592">
        <v>3914484</v>
      </c>
      <c r="DM30" s="587"/>
      <c r="DN30" s="587"/>
      <c r="DO30" s="587"/>
      <c r="DP30" s="587"/>
      <c r="DQ30" s="587"/>
      <c r="DR30" s="587"/>
      <c r="DS30" s="587"/>
      <c r="DT30" s="587"/>
      <c r="DU30" s="587"/>
      <c r="DV30" s="588"/>
      <c r="DW30" s="609">
        <v>15.4</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779491</v>
      </c>
      <c r="S31" s="587"/>
      <c r="T31" s="587"/>
      <c r="U31" s="587"/>
      <c r="V31" s="587"/>
      <c r="W31" s="587"/>
      <c r="X31" s="587"/>
      <c r="Y31" s="588"/>
      <c r="Z31" s="639">
        <v>1.9</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95.5</v>
      </c>
      <c r="BN31" s="651"/>
      <c r="BO31" s="651"/>
      <c r="BP31" s="651"/>
      <c r="BQ31" s="615"/>
      <c r="BR31" s="650">
        <v>98.8</v>
      </c>
      <c r="BS31" s="605"/>
      <c r="BT31" s="605"/>
      <c r="BU31" s="605"/>
      <c r="BV31" s="605"/>
      <c r="BW31" s="605"/>
      <c r="BX31" s="641">
        <v>95</v>
      </c>
      <c r="BY31" s="651"/>
      <c r="BZ31" s="651"/>
      <c r="CA31" s="651"/>
      <c r="CB31" s="615"/>
      <c r="CD31" s="658"/>
      <c r="CE31" s="659"/>
      <c r="CF31" s="623" t="s">
        <v>296</v>
      </c>
      <c r="CG31" s="620"/>
      <c r="CH31" s="620"/>
      <c r="CI31" s="620"/>
      <c r="CJ31" s="620"/>
      <c r="CK31" s="620"/>
      <c r="CL31" s="620"/>
      <c r="CM31" s="620"/>
      <c r="CN31" s="620"/>
      <c r="CO31" s="620"/>
      <c r="CP31" s="620"/>
      <c r="CQ31" s="621"/>
      <c r="CR31" s="586">
        <v>414809</v>
      </c>
      <c r="CS31" s="605"/>
      <c r="CT31" s="605"/>
      <c r="CU31" s="605"/>
      <c r="CV31" s="605"/>
      <c r="CW31" s="605"/>
      <c r="CX31" s="605"/>
      <c r="CY31" s="606"/>
      <c r="CZ31" s="589">
        <v>1</v>
      </c>
      <c r="DA31" s="607"/>
      <c r="DB31" s="607"/>
      <c r="DC31" s="608"/>
      <c r="DD31" s="592">
        <v>414809</v>
      </c>
      <c r="DE31" s="605"/>
      <c r="DF31" s="605"/>
      <c r="DG31" s="605"/>
      <c r="DH31" s="605"/>
      <c r="DI31" s="605"/>
      <c r="DJ31" s="605"/>
      <c r="DK31" s="606"/>
      <c r="DL31" s="592">
        <v>410998</v>
      </c>
      <c r="DM31" s="605"/>
      <c r="DN31" s="605"/>
      <c r="DO31" s="605"/>
      <c r="DP31" s="605"/>
      <c r="DQ31" s="605"/>
      <c r="DR31" s="605"/>
      <c r="DS31" s="605"/>
      <c r="DT31" s="605"/>
      <c r="DU31" s="605"/>
      <c r="DV31" s="606"/>
      <c r="DW31" s="609">
        <v>1.6</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1818166</v>
      </c>
      <c r="S32" s="587"/>
      <c r="T32" s="587"/>
      <c r="U32" s="587"/>
      <c r="V32" s="587"/>
      <c r="W32" s="587"/>
      <c r="X32" s="587"/>
      <c r="Y32" s="588"/>
      <c r="Z32" s="639">
        <v>4.5</v>
      </c>
      <c r="AA32" s="639"/>
      <c r="AB32" s="639"/>
      <c r="AC32" s="639"/>
      <c r="AD32" s="640">
        <v>2693</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98.5</v>
      </c>
      <c r="BH32" s="571"/>
      <c r="BI32" s="571"/>
      <c r="BJ32" s="571"/>
      <c r="BK32" s="571"/>
      <c r="BL32" s="571"/>
      <c r="BM32" s="634">
        <v>93.4</v>
      </c>
      <c r="BN32" s="571"/>
      <c r="BO32" s="571"/>
      <c r="BP32" s="571"/>
      <c r="BQ32" s="628"/>
      <c r="BR32" s="649">
        <v>98.2</v>
      </c>
      <c r="BS32" s="571"/>
      <c r="BT32" s="571"/>
      <c r="BU32" s="571"/>
      <c r="BV32" s="571"/>
      <c r="BW32" s="571"/>
      <c r="BX32" s="634">
        <v>92.1</v>
      </c>
      <c r="BY32" s="571"/>
      <c r="BZ32" s="571"/>
      <c r="CA32" s="571"/>
      <c r="CB32" s="628"/>
      <c r="CD32" s="660"/>
      <c r="CE32" s="661"/>
      <c r="CF32" s="623" t="s">
        <v>299</v>
      </c>
      <c r="CG32" s="620"/>
      <c r="CH32" s="620"/>
      <c r="CI32" s="620"/>
      <c r="CJ32" s="620"/>
      <c r="CK32" s="620"/>
      <c r="CL32" s="620"/>
      <c r="CM32" s="620"/>
      <c r="CN32" s="620"/>
      <c r="CO32" s="620"/>
      <c r="CP32" s="620"/>
      <c r="CQ32" s="621"/>
      <c r="CR32" s="586">
        <v>145</v>
      </c>
      <c r="CS32" s="587"/>
      <c r="CT32" s="587"/>
      <c r="CU32" s="587"/>
      <c r="CV32" s="587"/>
      <c r="CW32" s="587"/>
      <c r="CX32" s="587"/>
      <c r="CY32" s="588"/>
      <c r="CZ32" s="589">
        <v>0</v>
      </c>
      <c r="DA32" s="607"/>
      <c r="DB32" s="607"/>
      <c r="DC32" s="608"/>
      <c r="DD32" s="592">
        <v>145</v>
      </c>
      <c r="DE32" s="587"/>
      <c r="DF32" s="587"/>
      <c r="DG32" s="587"/>
      <c r="DH32" s="587"/>
      <c r="DI32" s="587"/>
      <c r="DJ32" s="587"/>
      <c r="DK32" s="588"/>
      <c r="DL32" s="592">
        <v>145</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4741800</v>
      </c>
      <c r="S33" s="587"/>
      <c r="T33" s="587"/>
      <c r="U33" s="587"/>
      <c r="V33" s="587"/>
      <c r="W33" s="587"/>
      <c r="X33" s="587"/>
      <c r="Y33" s="588"/>
      <c r="Z33" s="639">
        <v>11.7</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18062988</v>
      </c>
      <c r="CS33" s="605"/>
      <c r="CT33" s="605"/>
      <c r="CU33" s="605"/>
      <c r="CV33" s="605"/>
      <c r="CW33" s="605"/>
      <c r="CX33" s="605"/>
      <c r="CY33" s="606"/>
      <c r="CZ33" s="589">
        <v>45.5</v>
      </c>
      <c r="DA33" s="607"/>
      <c r="DB33" s="607"/>
      <c r="DC33" s="608"/>
      <c r="DD33" s="592">
        <v>14419247</v>
      </c>
      <c r="DE33" s="605"/>
      <c r="DF33" s="605"/>
      <c r="DG33" s="605"/>
      <c r="DH33" s="605"/>
      <c r="DI33" s="605"/>
      <c r="DJ33" s="605"/>
      <c r="DK33" s="606"/>
      <c r="DL33" s="592">
        <v>10227705</v>
      </c>
      <c r="DM33" s="605"/>
      <c r="DN33" s="605"/>
      <c r="DO33" s="605"/>
      <c r="DP33" s="605"/>
      <c r="DQ33" s="605"/>
      <c r="DR33" s="605"/>
      <c r="DS33" s="605"/>
      <c r="DT33" s="605"/>
      <c r="DU33" s="605"/>
      <c r="DV33" s="606"/>
      <c r="DW33" s="609">
        <v>40.299999999999997</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5376621</v>
      </c>
      <c r="CS34" s="587"/>
      <c r="CT34" s="587"/>
      <c r="CU34" s="587"/>
      <c r="CV34" s="587"/>
      <c r="CW34" s="587"/>
      <c r="CX34" s="587"/>
      <c r="CY34" s="588"/>
      <c r="CZ34" s="589">
        <v>13.5</v>
      </c>
      <c r="DA34" s="607"/>
      <c r="DB34" s="607"/>
      <c r="DC34" s="608"/>
      <c r="DD34" s="592">
        <v>4190286</v>
      </c>
      <c r="DE34" s="587"/>
      <c r="DF34" s="587"/>
      <c r="DG34" s="587"/>
      <c r="DH34" s="587"/>
      <c r="DI34" s="587"/>
      <c r="DJ34" s="587"/>
      <c r="DK34" s="588"/>
      <c r="DL34" s="592">
        <v>3130274</v>
      </c>
      <c r="DM34" s="587"/>
      <c r="DN34" s="587"/>
      <c r="DO34" s="587"/>
      <c r="DP34" s="587"/>
      <c r="DQ34" s="587"/>
      <c r="DR34" s="587"/>
      <c r="DS34" s="587"/>
      <c r="DT34" s="587"/>
      <c r="DU34" s="587"/>
      <c r="DV34" s="588"/>
      <c r="DW34" s="609">
        <v>12.3</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1500000</v>
      </c>
      <c r="S35" s="587"/>
      <c r="T35" s="587"/>
      <c r="U35" s="587"/>
      <c r="V35" s="587"/>
      <c r="W35" s="587"/>
      <c r="X35" s="587"/>
      <c r="Y35" s="588"/>
      <c r="Z35" s="639">
        <v>3.7</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5172163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296324</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131250</v>
      </c>
      <c r="CS35" s="605"/>
      <c r="CT35" s="605"/>
      <c r="CU35" s="605"/>
      <c r="CV35" s="605"/>
      <c r="CW35" s="605"/>
      <c r="CX35" s="605"/>
      <c r="CY35" s="606"/>
      <c r="CZ35" s="589">
        <v>0.3</v>
      </c>
      <c r="DA35" s="607"/>
      <c r="DB35" s="607"/>
      <c r="DC35" s="608"/>
      <c r="DD35" s="592">
        <v>118159</v>
      </c>
      <c r="DE35" s="605"/>
      <c r="DF35" s="605"/>
      <c r="DG35" s="605"/>
      <c r="DH35" s="605"/>
      <c r="DI35" s="605"/>
      <c r="DJ35" s="605"/>
      <c r="DK35" s="606"/>
      <c r="DL35" s="592">
        <v>118159</v>
      </c>
      <c r="DM35" s="605"/>
      <c r="DN35" s="605"/>
      <c r="DO35" s="605"/>
      <c r="DP35" s="605"/>
      <c r="DQ35" s="605"/>
      <c r="DR35" s="605"/>
      <c r="DS35" s="605"/>
      <c r="DT35" s="605"/>
      <c r="DU35" s="605"/>
      <c r="DV35" s="606"/>
      <c r="DW35" s="609">
        <v>0.5</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40673177</v>
      </c>
      <c r="S36" s="627"/>
      <c r="T36" s="627"/>
      <c r="U36" s="627"/>
      <c r="V36" s="627"/>
      <c r="W36" s="627"/>
      <c r="X36" s="627"/>
      <c r="Y36" s="630"/>
      <c r="Z36" s="631">
        <v>100</v>
      </c>
      <c r="AA36" s="631"/>
      <c r="AB36" s="631"/>
      <c r="AC36" s="631"/>
      <c r="AD36" s="632">
        <v>23870517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1896059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-451674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3725399</v>
      </c>
      <c r="CS36" s="587"/>
      <c r="CT36" s="587"/>
      <c r="CU36" s="587"/>
      <c r="CV36" s="587"/>
      <c r="CW36" s="587"/>
      <c r="CX36" s="587"/>
      <c r="CY36" s="588"/>
      <c r="CZ36" s="589">
        <v>9.4</v>
      </c>
      <c r="DA36" s="607"/>
      <c r="DB36" s="607"/>
      <c r="DC36" s="608"/>
      <c r="DD36" s="592">
        <v>3307813</v>
      </c>
      <c r="DE36" s="587"/>
      <c r="DF36" s="587"/>
      <c r="DG36" s="587"/>
      <c r="DH36" s="587"/>
      <c r="DI36" s="587"/>
      <c r="DJ36" s="587"/>
      <c r="DK36" s="588"/>
      <c r="DL36" s="592">
        <v>2726324</v>
      </c>
      <c r="DM36" s="587"/>
      <c r="DN36" s="587"/>
      <c r="DO36" s="587"/>
      <c r="DP36" s="587"/>
      <c r="DQ36" s="587"/>
      <c r="DR36" s="587"/>
      <c r="DS36" s="587"/>
      <c r="DT36" s="587"/>
      <c r="DU36" s="587"/>
      <c r="DV36" s="588"/>
      <c r="DW36" s="609">
        <v>10.7</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460692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14620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1786327</v>
      </c>
      <c r="CS37" s="605"/>
      <c r="CT37" s="605"/>
      <c r="CU37" s="605"/>
      <c r="CV37" s="605"/>
      <c r="CW37" s="605"/>
      <c r="CX37" s="605"/>
      <c r="CY37" s="606"/>
      <c r="CZ37" s="589">
        <v>4.5</v>
      </c>
      <c r="DA37" s="607"/>
      <c r="DB37" s="607"/>
      <c r="DC37" s="608"/>
      <c r="DD37" s="592">
        <v>1774159</v>
      </c>
      <c r="DE37" s="605"/>
      <c r="DF37" s="605"/>
      <c r="DG37" s="605"/>
      <c r="DH37" s="605"/>
      <c r="DI37" s="605"/>
      <c r="DJ37" s="605"/>
      <c r="DK37" s="606"/>
      <c r="DL37" s="592">
        <v>1540533</v>
      </c>
      <c r="DM37" s="605"/>
      <c r="DN37" s="605"/>
      <c r="DO37" s="605"/>
      <c r="DP37" s="605"/>
      <c r="DQ37" s="605"/>
      <c r="DR37" s="605"/>
      <c r="DS37" s="605"/>
      <c r="DT37" s="605"/>
      <c r="DU37" s="605"/>
      <c r="DV37" s="606"/>
      <c r="DW37" s="609">
        <v>6.1</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614</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25414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4711471</v>
      </c>
      <c r="CS38" s="587"/>
      <c r="CT38" s="587"/>
      <c r="CU38" s="587"/>
      <c r="CV38" s="587"/>
      <c r="CW38" s="587"/>
      <c r="CX38" s="587"/>
      <c r="CY38" s="588"/>
      <c r="CZ38" s="589">
        <v>11.9</v>
      </c>
      <c r="DA38" s="607"/>
      <c r="DB38" s="607"/>
      <c r="DC38" s="608"/>
      <c r="DD38" s="592">
        <v>4337954</v>
      </c>
      <c r="DE38" s="587"/>
      <c r="DF38" s="587"/>
      <c r="DG38" s="587"/>
      <c r="DH38" s="587"/>
      <c r="DI38" s="587"/>
      <c r="DJ38" s="587"/>
      <c r="DK38" s="588"/>
      <c r="DL38" s="592">
        <v>4252948</v>
      </c>
      <c r="DM38" s="587"/>
      <c r="DN38" s="587"/>
      <c r="DO38" s="587"/>
      <c r="DP38" s="587"/>
      <c r="DQ38" s="587"/>
      <c r="DR38" s="587"/>
      <c r="DS38" s="587"/>
      <c r="DT38" s="587"/>
      <c r="DU38" s="587"/>
      <c r="DV38" s="588"/>
      <c r="DW38" s="609">
        <v>16.8</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2748382</v>
      </c>
      <c r="CS39" s="605"/>
      <c r="CT39" s="605"/>
      <c r="CU39" s="605"/>
      <c r="CV39" s="605"/>
      <c r="CW39" s="605"/>
      <c r="CX39" s="605"/>
      <c r="CY39" s="606"/>
      <c r="CZ39" s="589">
        <v>6.9</v>
      </c>
      <c r="DA39" s="607"/>
      <c r="DB39" s="607"/>
      <c r="DC39" s="608"/>
      <c r="DD39" s="592">
        <v>2465025</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564888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83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1369865</v>
      </c>
      <c r="CS40" s="587"/>
      <c r="CT40" s="587"/>
      <c r="CU40" s="587"/>
      <c r="CV40" s="587"/>
      <c r="CW40" s="587"/>
      <c r="CX40" s="587"/>
      <c r="CY40" s="588"/>
      <c r="CZ40" s="589">
        <v>3.5</v>
      </c>
      <c r="DA40" s="607"/>
      <c r="DB40" s="607"/>
      <c r="DC40" s="608"/>
      <c r="DD40" s="592">
        <v>10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2249910</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276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6376148</v>
      </c>
      <c r="CS42" s="587"/>
      <c r="CT42" s="587"/>
      <c r="CU42" s="587"/>
      <c r="CV42" s="587"/>
      <c r="CW42" s="587"/>
      <c r="CX42" s="587"/>
      <c r="CY42" s="588"/>
      <c r="CZ42" s="589">
        <v>16.100000000000001</v>
      </c>
      <c r="DA42" s="590"/>
      <c r="DB42" s="590"/>
      <c r="DC42" s="591"/>
      <c r="DD42" s="592">
        <v>1704984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127815</v>
      </c>
      <c r="CS43" s="605"/>
      <c r="CT43" s="605"/>
      <c r="CU43" s="605"/>
      <c r="CV43" s="605"/>
      <c r="CW43" s="605"/>
      <c r="CX43" s="605"/>
      <c r="CY43" s="606"/>
      <c r="CZ43" s="589">
        <v>0.3</v>
      </c>
      <c r="DA43" s="607"/>
      <c r="DB43" s="607"/>
      <c r="DC43" s="608"/>
      <c r="DD43" s="592">
        <v>127815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6346621</v>
      </c>
      <c r="CS44" s="587"/>
      <c r="CT44" s="587"/>
      <c r="CU44" s="587"/>
      <c r="CV44" s="587"/>
      <c r="CW44" s="587"/>
      <c r="CX44" s="587"/>
      <c r="CY44" s="588"/>
      <c r="CZ44" s="589">
        <v>16</v>
      </c>
      <c r="DA44" s="590"/>
      <c r="DB44" s="590"/>
      <c r="DC44" s="591"/>
      <c r="DD44" s="592">
        <v>1703946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1330184</v>
      </c>
      <c r="CS45" s="605"/>
      <c r="CT45" s="605"/>
      <c r="CU45" s="605"/>
      <c r="CV45" s="605"/>
      <c r="CW45" s="605"/>
      <c r="CX45" s="605"/>
      <c r="CY45" s="606"/>
      <c r="CZ45" s="589">
        <v>3.4</v>
      </c>
      <c r="DA45" s="607"/>
      <c r="DB45" s="607"/>
      <c r="DC45" s="608"/>
      <c r="DD45" s="592">
        <v>626562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4864870</v>
      </c>
      <c r="CS46" s="587"/>
      <c r="CT46" s="587"/>
      <c r="CU46" s="587"/>
      <c r="CV46" s="587"/>
      <c r="CW46" s="587"/>
      <c r="CX46" s="587"/>
      <c r="CY46" s="588"/>
      <c r="CZ46" s="589">
        <v>12.3</v>
      </c>
      <c r="DA46" s="590"/>
      <c r="DB46" s="590"/>
      <c r="DC46" s="591"/>
      <c r="DD46" s="592">
        <v>948917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29527</v>
      </c>
      <c r="CS47" s="605"/>
      <c r="CT47" s="605"/>
      <c r="CU47" s="605"/>
      <c r="CV47" s="605"/>
      <c r="CW47" s="605"/>
      <c r="CX47" s="605"/>
      <c r="CY47" s="606"/>
      <c r="CZ47" s="589">
        <v>0.1</v>
      </c>
      <c r="DA47" s="607"/>
      <c r="DB47" s="607"/>
      <c r="DC47" s="608"/>
      <c r="DD47" s="592">
        <v>1038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39680625</v>
      </c>
      <c r="CS49" s="571"/>
      <c r="CT49" s="571"/>
      <c r="CU49" s="571"/>
      <c r="CV49" s="571"/>
      <c r="CW49" s="571"/>
      <c r="CX49" s="571"/>
      <c r="CY49" s="572"/>
      <c r="CZ49" s="573">
        <v>100</v>
      </c>
      <c r="DA49" s="574"/>
      <c r="DB49" s="574"/>
      <c r="DC49" s="575"/>
      <c r="DD49" s="576">
        <v>27459965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73" zoomScale="70" zoomScaleNormal="25" zoomScaleSheetLayoutView="70" workbookViewId="0">
      <selection activeCell="AZ88" sqref="AZ88:BD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40680</v>
      </c>
      <c r="R7" s="1099"/>
      <c r="S7" s="1099"/>
      <c r="T7" s="1099"/>
      <c r="U7" s="1099"/>
      <c r="V7" s="1099">
        <v>39688</v>
      </c>
      <c r="W7" s="1099"/>
      <c r="X7" s="1099"/>
      <c r="Y7" s="1099"/>
      <c r="Z7" s="1099"/>
      <c r="AA7" s="1099">
        <v>992</v>
      </c>
      <c r="AB7" s="1099"/>
      <c r="AC7" s="1099"/>
      <c r="AD7" s="1099"/>
      <c r="AE7" s="1100"/>
      <c r="AF7" s="1101">
        <v>848</v>
      </c>
      <c r="AG7" s="1102"/>
      <c r="AH7" s="1102"/>
      <c r="AI7" s="1102"/>
      <c r="AJ7" s="1103"/>
      <c r="AK7" s="1085">
        <v>0</v>
      </c>
      <c r="AL7" s="1086"/>
      <c r="AM7" s="1086"/>
      <c r="AN7" s="1086"/>
      <c r="AO7" s="1086"/>
      <c r="AP7" s="1086">
        <v>37727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534</v>
      </c>
      <c r="BT7" s="1090"/>
      <c r="BU7" s="1090"/>
      <c r="BV7" s="1090"/>
      <c r="BW7" s="1090"/>
      <c r="BX7" s="1090"/>
      <c r="BY7" s="1090"/>
      <c r="BZ7" s="1090"/>
      <c r="CA7" s="1090"/>
      <c r="CB7" s="1090"/>
      <c r="CC7" s="1090"/>
      <c r="CD7" s="1090"/>
      <c r="CE7" s="1090"/>
      <c r="CF7" s="1090"/>
      <c r="CG7" s="1091"/>
      <c r="CH7" s="1082" t="s">
        <v>556</v>
      </c>
      <c r="CI7" s="1083"/>
      <c r="CJ7" s="1083"/>
      <c r="CK7" s="1083"/>
      <c r="CL7" s="1084"/>
      <c r="CM7" s="1082">
        <v>97</v>
      </c>
      <c r="CN7" s="1083"/>
      <c r="CO7" s="1083"/>
      <c r="CP7" s="1083"/>
      <c r="CQ7" s="1084"/>
      <c r="CR7" s="1082">
        <v>3</v>
      </c>
      <c r="CS7" s="1083"/>
      <c r="CT7" s="1083"/>
      <c r="CU7" s="1083"/>
      <c r="CV7" s="1084"/>
      <c r="CW7" s="1082" t="s">
        <v>556</v>
      </c>
      <c r="CX7" s="1083"/>
      <c r="CY7" s="1083"/>
      <c r="CZ7" s="1083"/>
      <c r="DA7" s="1084"/>
      <c r="DB7" s="1082" t="s">
        <v>479</v>
      </c>
      <c r="DC7" s="1083"/>
      <c r="DD7" s="1083"/>
      <c r="DE7" s="1083"/>
      <c r="DF7" s="1084"/>
      <c r="DG7" s="1082" t="s">
        <v>479</v>
      </c>
      <c r="DH7" s="1083"/>
      <c r="DI7" s="1083"/>
      <c r="DJ7" s="1083"/>
      <c r="DK7" s="1084"/>
      <c r="DL7" s="1082" t="s">
        <v>479</v>
      </c>
      <c r="DM7" s="1083"/>
      <c r="DN7" s="1083"/>
      <c r="DO7" s="1083"/>
      <c r="DP7" s="1084"/>
      <c r="DQ7" s="1082" t="s">
        <v>479</v>
      </c>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2</v>
      </c>
      <c r="R8" s="1038"/>
      <c r="S8" s="1038"/>
      <c r="T8" s="1038"/>
      <c r="U8" s="1038"/>
      <c r="V8" s="1038">
        <v>2</v>
      </c>
      <c r="W8" s="1038"/>
      <c r="X8" s="1038"/>
      <c r="Y8" s="1038"/>
      <c r="Z8" s="1038"/>
      <c r="AA8" s="1038">
        <v>0</v>
      </c>
      <c r="AB8" s="1038"/>
      <c r="AC8" s="1038"/>
      <c r="AD8" s="1038"/>
      <c r="AE8" s="1039"/>
      <c r="AF8" s="1013">
        <v>0</v>
      </c>
      <c r="AG8" s="1014"/>
      <c r="AH8" s="1014"/>
      <c r="AI8" s="1014"/>
      <c r="AJ8" s="1015"/>
      <c r="AK8" s="1080">
        <v>0</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535</v>
      </c>
      <c r="BT8" s="1009"/>
      <c r="BU8" s="1009"/>
      <c r="BV8" s="1009"/>
      <c r="BW8" s="1009"/>
      <c r="BX8" s="1009"/>
      <c r="BY8" s="1009"/>
      <c r="BZ8" s="1009"/>
      <c r="CA8" s="1009"/>
      <c r="CB8" s="1009"/>
      <c r="CC8" s="1009"/>
      <c r="CD8" s="1009"/>
      <c r="CE8" s="1009"/>
      <c r="CF8" s="1009"/>
      <c r="CG8" s="1010"/>
      <c r="CH8" s="983">
        <v>10</v>
      </c>
      <c r="CI8" s="984"/>
      <c r="CJ8" s="984"/>
      <c r="CK8" s="984"/>
      <c r="CL8" s="985"/>
      <c r="CM8" s="983">
        <v>208</v>
      </c>
      <c r="CN8" s="984"/>
      <c r="CO8" s="984"/>
      <c r="CP8" s="984"/>
      <c r="CQ8" s="985"/>
      <c r="CR8" s="983">
        <v>27</v>
      </c>
      <c r="CS8" s="984"/>
      <c r="CT8" s="984"/>
      <c r="CU8" s="984"/>
      <c r="CV8" s="985"/>
      <c r="CW8" s="983" t="s">
        <v>479</v>
      </c>
      <c r="CX8" s="984"/>
      <c r="CY8" s="984"/>
      <c r="CZ8" s="984"/>
      <c r="DA8" s="985"/>
      <c r="DB8" s="983" t="s">
        <v>479</v>
      </c>
      <c r="DC8" s="984"/>
      <c r="DD8" s="984"/>
      <c r="DE8" s="984"/>
      <c r="DF8" s="985"/>
      <c r="DG8" s="983" t="s">
        <v>479</v>
      </c>
      <c r="DH8" s="984"/>
      <c r="DI8" s="984"/>
      <c r="DJ8" s="984"/>
      <c r="DK8" s="985"/>
      <c r="DL8" s="983" t="s">
        <v>479</v>
      </c>
      <c r="DM8" s="984"/>
      <c r="DN8" s="984"/>
      <c r="DO8" s="984"/>
      <c r="DP8" s="985"/>
      <c r="DQ8" s="983" t="s">
        <v>479</v>
      </c>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536</v>
      </c>
      <c r="BT9" s="1009"/>
      <c r="BU9" s="1009"/>
      <c r="BV9" s="1009"/>
      <c r="BW9" s="1009"/>
      <c r="BX9" s="1009"/>
      <c r="BY9" s="1009"/>
      <c r="BZ9" s="1009"/>
      <c r="CA9" s="1009"/>
      <c r="CB9" s="1009"/>
      <c r="CC9" s="1009"/>
      <c r="CD9" s="1009"/>
      <c r="CE9" s="1009"/>
      <c r="CF9" s="1009"/>
      <c r="CG9" s="1010"/>
      <c r="CH9" s="983">
        <v>51</v>
      </c>
      <c r="CI9" s="984"/>
      <c r="CJ9" s="984"/>
      <c r="CK9" s="984"/>
      <c r="CL9" s="985"/>
      <c r="CM9" s="983">
        <v>919</v>
      </c>
      <c r="CN9" s="984"/>
      <c r="CO9" s="984"/>
      <c r="CP9" s="984"/>
      <c r="CQ9" s="985"/>
      <c r="CR9" s="983">
        <v>25</v>
      </c>
      <c r="CS9" s="984"/>
      <c r="CT9" s="984"/>
      <c r="CU9" s="984"/>
      <c r="CV9" s="985"/>
      <c r="CW9" s="983" t="s">
        <v>479</v>
      </c>
      <c r="CX9" s="984"/>
      <c r="CY9" s="984"/>
      <c r="CZ9" s="984"/>
      <c r="DA9" s="985"/>
      <c r="DB9" s="983" t="s">
        <v>479</v>
      </c>
      <c r="DC9" s="984"/>
      <c r="DD9" s="984"/>
      <c r="DE9" s="984"/>
      <c r="DF9" s="985"/>
      <c r="DG9" s="983" t="s">
        <v>479</v>
      </c>
      <c r="DH9" s="984"/>
      <c r="DI9" s="984"/>
      <c r="DJ9" s="984"/>
      <c r="DK9" s="985"/>
      <c r="DL9" s="983" t="s">
        <v>479</v>
      </c>
      <c r="DM9" s="984"/>
      <c r="DN9" s="984"/>
      <c r="DO9" s="984"/>
      <c r="DP9" s="985"/>
      <c r="DQ9" s="983" t="s">
        <v>479</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537</v>
      </c>
      <c r="BT10" s="1009"/>
      <c r="BU10" s="1009"/>
      <c r="BV10" s="1009"/>
      <c r="BW10" s="1009"/>
      <c r="BX10" s="1009"/>
      <c r="BY10" s="1009"/>
      <c r="BZ10" s="1009"/>
      <c r="CA10" s="1009"/>
      <c r="CB10" s="1009"/>
      <c r="CC10" s="1009"/>
      <c r="CD10" s="1009"/>
      <c r="CE10" s="1009"/>
      <c r="CF10" s="1009"/>
      <c r="CG10" s="1010"/>
      <c r="CH10" s="983">
        <v>11</v>
      </c>
      <c r="CI10" s="984"/>
      <c r="CJ10" s="984"/>
      <c r="CK10" s="984"/>
      <c r="CL10" s="985"/>
      <c r="CM10" s="983">
        <v>212</v>
      </c>
      <c r="CN10" s="984"/>
      <c r="CO10" s="984"/>
      <c r="CP10" s="984"/>
      <c r="CQ10" s="985"/>
      <c r="CR10" s="983">
        <v>23</v>
      </c>
      <c r="CS10" s="984"/>
      <c r="CT10" s="984"/>
      <c r="CU10" s="984"/>
      <c r="CV10" s="985"/>
      <c r="CW10" s="983" t="s">
        <v>479</v>
      </c>
      <c r="CX10" s="984"/>
      <c r="CY10" s="984"/>
      <c r="CZ10" s="984"/>
      <c r="DA10" s="985"/>
      <c r="DB10" s="983" t="s">
        <v>479</v>
      </c>
      <c r="DC10" s="984"/>
      <c r="DD10" s="984"/>
      <c r="DE10" s="984"/>
      <c r="DF10" s="985"/>
      <c r="DG10" s="983" t="s">
        <v>479</v>
      </c>
      <c r="DH10" s="984"/>
      <c r="DI10" s="984"/>
      <c r="DJ10" s="984"/>
      <c r="DK10" s="985"/>
      <c r="DL10" s="983" t="s">
        <v>479</v>
      </c>
      <c r="DM10" s="984"/>
      <c r="DN10" s="984"/>
      <c r="DO10" s="984"/>
      <c r="DP10" s="985"/>
      <c r="DQ10" s="983" t="s">
        <v>479</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538</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35</v>
      </c>
      <c r="CN11" s="984"/>
      <c r="CO11" s="984"/>
      <c r="CP11" s="984"/>
      <c r="CQ11" s="985"/>
      <c r="CR11" s="983">
        <v>40</v>
      </c>
      <c r="CS11" s="984"/>
      <c r="CT11" s="984"/>
      <c r="CU11" s="984"/>
      <c r="CV11" s="985"/>
      <c r="CW11" s="983" t="s">
        <v>479</v>
      </c>
      <c r="CX11" s="984"/>
      <c r="CY11" s="984"/>
      <c r="CZ11" s="984"/>
      <c r="DA11" s="985"/>
      <c r="DB11" s="983" t="s">
        <v>479</v>
      </c>
      <c r="DC11" s="984"/>
      <c r="DD11" s="984"/>
      <c r="DE11" s="984"/>
      <c r="DF11" s="985"/>
      <c r="DG11" s="983" t="s">
        <v>479</v>
      </c>
      <c r="DH11" s="984"/>
      <c r="DI11" s="984"/>
      <c r="DJ11" s="984"/>
      <c r="DK11" s="985"/>
      <c r="DL11" s="983" t="s">
        <v>479</v>
      </c>
      <c r="DM11" s="984"/>
      <c r="DN11" s="984"/>
      <c r="DO11" s="984"/>
      <c r="DP11" s="985"/>
      <c r="DQ11" s="983" t="s">
        <v>479</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539</v>
      </c>
      <c r="BT12" s="1009"/>
      <c r="BU12" s="1009"/>
      <c r="BV12" s="1009"/>
      <c r="BW12" s="1009"/>
      <c r="BX12" s="1009"/>
      <c r="BY12" s="1009"/>
      <c r="BZ12" s="1009"/>
      <c r="CA12" s="1009"/>
      <c r="CB12" s="1009"/>
      <c r="CC12" s="1009"/>
      <c r="CD12" s="1009"/>
      <c r="CE12" s="1009"/>
      <c r="CF12" s="1009"/>
      <c r="CG12" s="1010"/>
      <c r="CH12" s="983">
        <v>9</v>
      </c>
      <c r="CI12" s="984"/>
      <c r="CJ12" s="984"/>
      <c r="CK12" s="984"/>
      <c r="CL12" s="985"/>
      <c r="CM12" s="983">
        <v>372</v>
      </c>
      <c r="CN12" s="984"/>
      <c r="CO12" s="984"/>
      <c r="CP12" s="984"/>
      <c r="CQ12" s="985"/>
      <c r="CR12" s="983">
        <v>10</v>
      </c>
      <c r="CS12" s="984"/>
      <c r="CT12" s="984"/>
      <c r="CU12" s="984"/>
      <c r="CV12" s="985"/>
      <c r="CW12" s="983" t="s">
        <v>479</v>
      </c>
      <c r="CX12" s="984"/>
      <c r="CY12" s="984"/>
      <c r="CZ12" s="984"/>
      <c r="DA12" s="985"/>
      <c r="DB12" s="983" t="s">
        <v>479</v>
      </c>
      <c r="DC12" s="984"/>
      <c r="DD12" s="984"/>
      <c r="DE12" s="984"/>
      <c r="DF12" s="985"/>
      <c r="DG12" s="983" t="s">
        <v>479</v>
      </c>
      <c r="DH12" s="984"/>
      <c r="DI12" s="984"/>
      <c r="DJ12" s="984"/>
      <c r="DK12" s="985"/>
      <c r="DL12" s="983" t="s">
        <v>479</v>
      </c>
      <c r="DM12" s="984"/>
      <c r="DN12" s="984"/>
      <c r="DO12" s="984"/>
      <c r="DP12" s="985"/>
      <c r="DQ12" s="983" t="s">
        <v>479</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40682</v>
      </c>
      <c r="R23" s="1063"/>
      <c r="S23" s="1063"/>
      <c r="T23" s="1063"/>
      <c r="U23" s="1063"/>
      <c r="V23" s="1063">
        <v>39690</v>
      </c>
      <c r="W23" s="1063"/>
      <c r="X23" s="1063"/>
      <c r="Y23" s="1063"/>
      <c r="Z23" s="1063"/>
      <c r="AA23" s="1063">
        <v>992</v>
      </c>
      <c r="AB23" s="1063"/>
      <c r="AC23" s="1063"/>
      <c r="AD23" s="1063"/>
      <c r="AE23" s="1064"/>
      <c r="AF23" s="1065">
        <v>848</v>
      </c>
      <c r="AG23" s="1063"/>
      <c r="AH23" s="1063"/>
      <c r="AI23" s="1063"/>
      <c r="AJ23" s="1066"/>
      <c r="AK23" s="1067"/>
      <c r="AL23" s="1068"/>
      <c r="AM23" s="1068"/>
      <c r="AN23" s="1068"/>
      <c r="AO23" s="1068"/>
      <c r="AP23" s="1063">
        <v>37727</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10762</v>
      </c>
      <c r="R28" s="1048"/>
      <c r="S28" s="1048"/>
      <c r="T28" s="1048"/>
      <c r="U28" s="1048"/>
      <c r="V28" s="1048">
        <v>10466</v>
      </c>
      <c r="W28" s="1048"/>
      <c r="X28" s="1048"/>
      <c r="Y28" s="1048"/>
      <c r="Z28" s="1048"/>
      <c r="AA28" s="1048">
        <v>296</v>
      </c>
      <c r="AB28" s="1048"/>
      <c r="AC28" s="1048"/>
      <c r="AD28" s="1048"/>
      <c r="AE28" s="1049"/>
      <c r="AF28" s="1050">
        <v>296</v>
      </c>
      <c r="AG28" s="1048"/>
      <c r="AH28" s="1048"/>
      <c r="AI28" s="1048"/>
      <c r="AJ28" s="1051"/>
      <c r="AK28" s="1052">
        <v>785</v>
      </c>
      <c r="AL28" s="1040"/>
      <c r="AM28" s="1040"/>
      <c r="AN28" s="1040"/>
      <c r="AO28" s="1040"/>
      <c r="AP28" s="1040" t="s">
        <v>556</v>
      </c>
      <c r="AQ28" s="1040"/>
      <c r="AR28" s="1040"/>
      <c r="AS28" s="1040"/>
      <c r="AT28" s="1040"/>
      <c r="AU28" s="1040" t="s">
        <v>479</v>
      </c>
      <c r="AV28" s="1040"/>
      <c r="AW28" s="1040"/>
      <c r="AX28" s="1040"/>
      <c r="AY28" s="1040"/>
      <c r="AZ28" s="1041" t="s">
        <v>553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8089</v>
      </c>
      <c r="R29" s="1038"/>
      <c r="S29" s="1038"/>
      <c r="T29" s="1038"/>
      <c r="U29" s="1038"/>
      <c r="V29" s="1038">
        <v>8014</v>
      </c>
      <c r="W29" s="1038"/>
      <c r="X29" s="1038"/>
      <c r="Y29" s="1038"/>
      <c r="Z29" s="1038"/>
      <c r="AA29" s="1038">
        <v>75</v>
      </c>
      <c r="AB29" s="1038"/>
      <c r="AC29" s="1038"/>
      <c r="AD29" s="1038"/>
      <c r="AE29" s="1039"/>
      <c r="AF29" s="1013">
        <v>75</v>
      </c>
      <c r="AG29" s="1014"/>
      <c r="AH29" s="1014"/>
      <c r="AI29" s="1014"/>
      <c r="AJ29" s="1015"/>
      <c r="AK29" s="974">
        <v>1070</v>
      </c>
      <c r="AL29" s="965"/>
      <c r="AM29" s="965"/>
      <c r="AN29" s="965"/>
      <c r="AO29" s="965"/>
      <c r="AP29" s="965" t="s">
        <v>556</v>
      </c>
      <c r="AQ29" s="965"/>
      <c r="AR29" s="965"/>
      <c r="AS29" s="965"/>
      <c r="AT29" s="965"/>
      <c r="AU29" s="965" t="s">
        <v>479</v>
      </c>
      <c r="AV29" s="965"/>
      <c r="AW29" s="965"/>
      <c r="AX29" s="965"/>
      <c r="AY29" s="965"/>
      <c r="AZ29" s="1036" t="s">
        <v>553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920</v>
      </c>
      <c r="R30" s="1038"/>
      <c r="S30" s="1038"/>
      <c r="T30" s="1038"/>
      <c r="U30" s="1038"/>
      <c r="V30" s="1038">
        <v>904</v>
      </c>
      <c r="W30" s="1038"/>
      <c r="X30" s="1038"/>
      <c r="Y30" s="1038"/>
      <c r="Z30" s="1038"/>
      <c r="AA30" s="1038">
        <v>16</v>
      </c>
      <c r="AB30" s="1038"/>
      <c r="AC30" s="1038"/>
      <c r="AD30" s="1038"/>
      <c r="AE30" s="1039"/>
      <c r="AF30" s="1013">
        <v>16</v>
      </c>
      <c r="AG30" s="1014"/>
      <c r="AH30" s="1014"/>
      <c r="AI30" s="1014"/>
      <c r="AJ30" s="1015"/>
      <c r="AK30" s="974">
        <v>206</v>
      </c>
      <c r="AL30" s="965"/>
      <c r="AM30" s="965"/>
      <c r="AN30" s="965"/>
      <c r="AO30" s="965"/>
      <c r="AP30" s="965" t="s">
        <v>557</v>
      </c>
      <c r="AQ30" s="965"/>
      <c r="AR30" s="965"/>
      <c r="AS30" s="965"/>
      <c r="AT30" s="965"/>
      <c r="AU30" s="965" t="s">
        <v>479</v>
      </c>
      <c r="AV30" s="965"/>
      <c r="AW30" s="965"/>
      <c r="AX30" s="965"/>
      <c r="AY30" s="965"/>
      <c r="AZ30" s="1036" t="s">
        <v>553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4454</v>
      </c>
      <c r="R31" s="1038"/>
      <c r="S31" s="1038"/>
      <c r="T31" s="1038"/>
      <c r="U31" s="1038"/>
      <c r="V31" s="1038">
        <v>785</v>
      </c>
      <c r="W31" s="1038"/>
      <c r="X31" s="1038"/>
      <c r="Y31" s="1038"/>
      <c r="Z31" s="1038"/>
      <c r="AA31" s="1038">
        <v>3669</v>
      </c>
      <c r="AB31" s="1038"/>
      <c r="AC31" s="1038"/>
      <c r="AD31" s="1038"/>
      <c r="AE31" s="1039"/>
      <c r="AF31" s="1013">
        <v>3669</v>
      </c>
      <c r="AG31" s="1014"/>
      <c r="AH31" s="1014"/>
      <c r="AI31" s="1014"/>
      <c r="AJ31" s="1015"/>
      <c r="AK31" s="974">
        <v>65</v>
      </c>
      <c r="AL31" s="965"/>
      <c r="AM31" s="965"/>
      <c r="AN31" s="965"/>
      <c r="AO31" s="965"/>
      <c r="AP31" s="965">
        <v>9660</v>
      </c>
      <c r="AQ31" s="965"/>
      <c r="AR31" s="965"/>
      <c r="AS31" s="965"/>
      <c r="AT31" s="965"/>
      <c r="AU31" s="965">
        <v>406</v>
      </c>
      <c r="AV31" s="965"/>
      <c r="AW31" s="965"/>
      <c r="AX31" s="965"/>
      <c r="AY31" s="965"/>
      <c r="AZ31" s="1036" t="s">
        <v>553</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353</v>
      </c>
      <c r="R32" s="1038"/>
      <c r="S32" s="1038"/>
      <c r="T32" s="1038"/>
      <c r="U32" s="1038"/>
      <c r="V32" s="1038" t="s">
        <v>556</v>
      </c>
      <c r="W32" s="1038"/>
      <c r="X32" s="1038"/>
      <c r="Y32" s="1038"/>
      <c r="Z32" s="1038"/>
      <c r="AA32" s="1038">
        <v>353</v>
      </c>
      <c r="AB32" s="1038"/>
      <c r="AC32" s="1038"/>
      <c r="AD32" s="1038"/>
      <c r="AE32" s="1039"/>
      <c r="AF32" s="1013">
        <v>353</v>
      </c>
      <c r="AG32" s="1014"/>
      <c r="AH32" s="1014"/>
      <c r="AI32" s="1014"/>
      <c r="AJ32" s="1015"/>
      <c r="AK32" s="974" t="s">
        <v>479</v>
      </c>
      <c r="AL32" s="965"/>
      <c r="AM32" s="965"/>
      <c r="AN32" s="965"/>
      <c r="AO32" s="965"/>
      <c r="AP32" s="965" t="s">
        <v>556</v>
      </c>
      <c r="AQ32" s="965"/>
      <c r="AR32" s="965"/>
      <c r="AS32" s="965"/>
      <c r="AT32" s="965"/>
      <c r="AU32" s="965" t="s">
        <v>479</v>
      </c>
      <c r="AV32" s="965"/>
      <c r="AW32" s="965"/>
      <c r="AX32" s="965"/>
      <c r="AY32" s="965"/>
      <c r="AZ32" s="1036" t="s">
        <v>554</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386</v>
      </c>
      <c r="C33" s="1032"/>
      <c r="D33" s="1032"/>
      <c r="E33" s="1032"/>
      <c r="F33" s="1032"/>
      <c r="G33" s="1032"/>
      <c r="H33" s="1032"/>
      <c r="I33" s="1032"/>
      <c r="J33" s="1032"/>
      <c r="K33" s="1032"/>
      <c r="L33" s="1032"/>
      <c r="M33" s="1032"/>
      <c r="N33" s="1032"/>
      <c r="O33" s="1032"/>
      <c r="P33" s="1033"/>
      <c r="Q33" s="1037">
        <v>4435</v>
      </c>
      <c r="R33" s="1038"/>
      <c r="S33" s="1038"/>
      <c r="T33" s="1038"/>
      <c r="U33" s="1038"/>
      <c r="V33" s="1038">
        <v>4411</v>
      </c>
      <c r="W33" s="1038"/>
      <c r="X33" s="1038"/>
      <c r="Y33" s="1038"/>
      <c r="Z33" s="1038"/>
      <c r="AA33" s="1038">
        <v>24</v>
      </c>
      <c r="AB33" s="1038"/>
      <c r="AC33" s="1038"/>
      <c r="AD33" s="1038"/>
      <c r="AE33" s="1039"/>
      <c r="AF33" s="1013">
        <v>24</v>
      </c>
      <c r="AG33" s="1014"/>
      <c r="AH33" s="1014"/>
      <c r="AI33" s="1014"/>
      <c r="AJ33" s="1015"/>
      <c r="AK33" s="974">
        <v>1957</v>
      </c>
      <c r="AL33" s="965"/>
      <c r="AM33" s="965"/>
      <c r="AN33" s="965"/>
      <c r="AO33" s="965"/>
      <c r="AP33" s="965">
        <f>34654+3905+23</f>
        <v>38582</v>
      </c>
      <c r="AQ33" s="965"/>
      <c r="AR33" s="965"/>
      <c r="AS33" s="965"/>
      <c r="AT33" s="965"/>
      <c r="AU33" s="965">
        <v>24885</v>
      </c>
      <c r="AV33" s="965"/>
      <c r="AW33" s="965"/>
      <c r="AX33" s="965"/>
      <c r="AY33" s="965"/>
      <c r="AZ33" s="1036" t="s">
        <v>553</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388</v>
      </c>
      <c r="C34" s="1032"/>
      <c r="D34" s="1032"/>
      <c r="E34" s="1032"/>
      <c r="F34" s="1032"/>
      <c r="G34" s="1032"/>
      <c r="H34" s="1032"/>
      <c r="I34" s="1032"/>
      <c r="J34" s="1032"/>
      <c r="K34" s="1032"/>
      <c r="L34" s="1032"/>
      <c r="M34" s="1032"/>
      <c r="N34" s="1032"/>
      <c r="O34" s="1032"/>
      <c r="P34" s="1033"/>
      <c r="Q34" s="1037">
        <v>189</v>
      </c>
      <c r="R34" s="1038"/>
      <c r="S34" s="1038"/>
      <c r="T34" s="1038"/>
      <c r="U34" s="1038"/>
      <c r="V34" s="1038">
        <v>187</v>
      </c>
      <c r="W34" s="1038"/>
      <c r="X34" s="1038"/>
      <c r="Y34" s="1038"/>
      <c r="Z34" s="1038"/>
      <c r="AA34" s="1038">
        <v>2</v>
      </c>
      <c r="AB34" s="1038"/>
      <c r="AC34" s="1038"/>
      <c r="AD34" s="1038"/>
      <c r="AE34" s="1039"/>
      <c r="AF34" s="1013">
        <v>2</v>
      </c>
      <c r="AG34" s="1014"/>
      <c r="AH34" s="1014"/>
      <c r="AI34" s="1014"/>
      <c r="AJ34" s="1015"/>
      <c r="AK34" s="974">
        <v>139</v>
      </c>
      <c r="AL34" s="965"/>
      <c r="AM34" s="965"/>
      <c r="AN34" s="965"/>
      <c r="AO34" s="965"/>
      <c r="AP34" s="965">
        <v>1608</v>
      </c>
      <c r="AQ34" s="965"/>
      <c r="AR34" s="965"/>
      <c r="AS34" s="965"/>
      <c r="AT34" s="965"/>
      <c r="AU34" s="965">
        <v>1578</v>
      </c>
      <c r="AV34" s="965"/>
      <c r="AW34" s="965"/>
      <c r="AX34" s="965"/>
      <c r="AY34" s="965"/>
      <c r="AZ34" s="1036" t="s">
        <v>553</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389</v>
      </c>
      <c r="C35" s="1032"/>
      <c r="D35" s="1032"/>
      <c r="E35" s="1032"/>
      <c r="F35" s="1032"/>
      <c r="G35" s="1032"/>
      <c r="H35" s="1032"/>
      <c r="I35" s="1032"/>
      <c r="J35" s="1032"/>
      <c r="K35" s="1032"/>
      <c r="L35" s="1032"/>
      <c r="M35" s="1032"/>
      <c r="N35" s="1032"/>
      <c r="O35" s="1032"/>
      <c r="P35" s="1033"/>
      <c r="Q35" s="1037" t="s">
        <v>479</v>
      </c>
      <c r="R35" s="1038"/>
      <c r="S35" s="1038"/>
      <c r="T35" s="1038"/>
      <c r="U35" s="1038"/>
      <c r="V35" s="1038" t="s">
        <v>479</v>
      </c>
      <c r="W35" s="1038"/>
      <c r="X35" s="1038"/>
      <c r="Y35" s="1038"/>
      <c r="Z35" s="1038"/>
      <c r="AA35" s="1038" t="s">
        <v>479</v>
      </c>
      <c r="AB35" s="1038"/>
      <c r="AC35" s="1038"/>
      <c r="AD35" s="1038"/>
      <c r="AE35" s="1039"/>
      <c r="AF35" s="1013" t="s">
        <v>113</v>
      </c>
      <c r="AG35" s="1014"/>
      <c r="AH35" s="1014"/>
      <c r="AI35" s="1014"/>
      <c r="AJ35" s="1015"/>
      <c r="AK35" s="974" t="s">
        <v>479</v>
      </c>
      <c r="AL35" s="965"/>
      <c r="AM35" s="965"/>
      <c r="AN35" s="965"/>
      <c r="AO35" s="965"/>
      <c r="AP35" s="965" t="s">
        <v>556</v>
      </c>
      <c r="AQ35" s="965"/>
      <c r="AR35" s="965"/>
      <c r="AS35" s="965"/>
      <c r="AT35" s="965"/>
      <c r="AU35" s="965" t="s">
        <v>479</v>
      </c>
      <c r="AV35" s="965"/>
      <c r="AW35" s="965"/>
      <c r="AX35" s="965"/>
      <c r="AY35" s="965"/>
      <c r="AZ35" s="1036" t="s">
        <v>553</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390</v>
      </c>
      <c r="C36" s="1032"/>
      <c r="D36" s="1032"/>
      <c r="E36" s="1032"/>
      <c r="F36" s="1032"/>
      <c r="G36" s="1032"/>
      <c r="H36" s="1032"/>
      <c r="I36" s="1032"/>
      <c r="J36" s="1032"/>
      <c r="K36" s="1032"/>
      <c r="L36" s="1032"/>
      <c r="M36" s="1032"/>
      <c r="N36" s="1032"/>
      <c r="O36" s="1032"/>
      <c r="P36" s="1033"/>
      <c r="Q36" s="1037">
        <v>0</v>
      </c>
      <c r="R36" s="1038"/>
      <c r="S36" s="1038"/>
      <c r="T36" s="1038"/>
      <c r="U36" s="1038"/>
      <c r="V36" s="1038">
        <v>0</v>
      </c>
      <c r="W36" s="1038"/>
      <c r="X36" s="1038"/>
      <c r="Y36" s="1038"/>
      <c r="Z36" s="1038"/>
      <c r="AA36" s="1038">
        <v>0</v>
      </c>
      <c r="AB36" s="1038"/>
      <c r="AC36" s="1038"/>
      <c r="AD36" s="1038"/>
      <c r="AE36" s="1039"/>
      <c r="AF36" s="1013">
        <v>0</v>
      </c>
      <c r="AG36" s="1014"/>
      <c r="AH36" s="1014"/>
      <c r="AI36" s="1014"/>
      <c r="AJ36" s="1015"/>
      <c r="AK36" s="974" t="s">
        <v>479</v>
      </c>
      <c r="AL36" s="965"/>
      <c r="AM36" s="965"/>
      <c r="AN36" s="965"/>
      <c r="AO36" s="965"/>
      <c r="AP36" s="965" t="s">
        <v>556</v>
      </c>
      <c r="AQ36" s="965"/>
      <c r="AR36" s="965"/>
      <c r="AS36" s="965"/>
      <c r="AT36" s="965"/>
      <c r="AU36" s="965" t="s">
        <v>479</v>
      </c>
      <c r="AV36" s="965"/>
      <c r="AW36" s="965"/>
      <c r="AX36" s="965"/>
      <c r="AY36" s="965"/>
      <c r="AZ36" s="1036" t="s">
        <v>553</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4435</v>
      </c>
      <c r="AG63" s="953"/>
      <c r="AH63" s="953"/>
      <c r="AI63" s="953"/>
      <c r="AJ63" s="1024"/>
      <c r="AK63" s="1025"/>
      <c r="AL63" s="957"/>
      <c r="AM63" s="957"/>
      <c r="AN63" s="957"/>
      <c r="AO63" s="957"/>
      <c r="AP63" s="953"/>
      <c r="AQ63" s="953"/>
      <c r="AR63" s="953"/>
      <c r="AS63" s="953"/>
      <c r="AT63" s="953"/>
      <c r="AU63" s="953">
        <v>26869</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540</v>
      </c>
      <c r="C68" s="980"/>
      <c r="D68" s="980"/>
      <c r="E68" s="980"/>
      <c r="F68" s="980"/>
      <c r="G68" s="980"/>
      <c r="H68" s="980"/>
      <c r="I68" s="980"/>
      <c r="J68" s="980"/>
      <c r="K68" s="980"/>
      <c r="L68" s="980"/>
      <c r="M68" s="980"/>
      <c r="N68" s="980"/>
      <c r="O68" s="980"/>
      <c r="P68" s="981"/>
      <c r="Q68" s="982">
        <v>5813</v>
      </c>
      <c r="R68" s="976"/>
      <c r="S68" s="976"/>
      <c r="T68" s="976"/>
      <c r="U68" s="976"/>
      <c r="V68" s="976">
        <v>5528</v>
      </c>
      <c r="W68" s="976"/>
      <c r="X68" s="976"/>
      <c r="Y68" s="976"/>
      <c r="Z68" s="976"/>
      <c r="AA68" s="976">
        <v>285</v>
      </c>
      <c r="AB68" s="976"/>
      <c r="AC68" s="976"/>
      <c r="AD68" s="976"/>
      <c r="AE68" s="976"/>
      <c r="AF68" s="976">
        <v>273</v>
      </c>
      <c r="AG68" s="976"/>
      <c r="AH68" s="976"/>
      <c r="AI68" s="976"/>
      <c r="AJ68" s="976"/>
      <c r="AK68" s="976">
        <v>549</v>
      </c>
      <c r="AL68" s="976"/>
      <c r="AM68" s="976"/>
      <c r="AN68" s="976"/>
      <c r="AO68" s="976"/>
      <c r="AP68" s="976">
        <v>1016</v>
      </c>
      <c r="AQ68" s="976"/>
      <c r="AR68" s="976"/>
      <c r="AS68" s="976"/>
      <c r="AT68" s="976"/>
      <c r="AU68" s="976">
        <v>482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541</v>
      </c>
      <c r="C69" s="969"/>
      <c r="D69" s="969"/>
      <c r="E69" s="969"/>
      <c r="F69" s="969"/>
      <c r="G69" s="969"/>
      <c r="H69" s="969"/>
      <c r="I69" s="969"/>
      <c r="J69" s="969"/>
      <c r="K69" s="969"/>
      <c r="L69" s="969"/>
      <c r="M69" s="969"/>
      <c r="N69" s="969"/>
      <c r="O69" s="969"/>
      <c r="P69" s="970"/>
      <c r="Q69" s="971">
        <v>1173</v>
      </c>
      <c r="R69" s="965"/>
      <c r="S69" s="965"/>
      <c r="T69" s="965"/>
      <c r="U69" s="965"/>
      <c r="V69" s="965">
        <v>1158</v>
      </c>
      <c r="W69" s="965"/>
      <c r="X69" s="965"/>
      <c r="Y69" s="965"/>
      <c r="Z69" s="965"/>
      <c r="AA69" s="965">
        <f>Q69-V69</f>
        <v>15</v>
      </c>
      <c r="AB69" s="965"/>
      <c r="AC69" s="965"/>
      <c r="AD69" s="965"/>
      <c r="AE69" s="965"/>
      <c r="AF69" s="965">
        <v>15</v>
      </c>
      <c r="AG69" s="965"/>
      <c r="AH69" s="965"/>
      <c r="AI69" s="965"/>
      <c r="AJ69" s="965"/>
      <c r="AK69" s="965" t="s">
        <v>555</v>
      </c>
      <c r="AL69" s="965"/>
      <c r="AM69" s="965"/>
      <c r="AN69" s="965"/>
      <c r="AO69" s="965"/>
      <c r="AP69" s="965">
        <v>454</v>
      </c>
      <c r="AQ69" s="965"/>
      <c r="AR69" s="965"/>
      <c r="AS69" s="965"/>
      <c r="AT69" s="965"/>
      <c r="AU69" s="965">
        <v>57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542</v>
      </c>
      <c r="C70" s="969"/>
      <c r="D70" s="969"/>
      <c r="E70" s="969"/>
      <c r="F70" s="969"/>
      <c r="G70" s="969"/>
      <c r="H70" s="969"/>
      <c r="I70" s="969"/>
      <c r="J70" s="969"/>
      <c r="K70" s="969"/>
      <c r="L70" s="969"/>
      <c r="M70" s="969"/>
      <c r="N70" s="969"/>
      <c r="O70" s="969"/>
      <c r="P70" s="970"/>
      <c r="Q70" s="971">
        <v>259</v>
      </c>
      <c r="R70" s="965"/>
      <c r="S70" s="965"/>
      <c r="T70" s="965"/>
      <c r="U70" s="965"/>
      <c r="V70" s="965">
        <v>247</v>
      </c>
      <c r="W70" s="965"/>
      <c r="X70" s="965"/>
      <c r="Y70" s="965"/>
      <c r="Z70" s="965"/>
      <c r="AA70" s="965">
        <f>Q70-V70</f>
        <v>12</v>
      </c>
      <c r="AB70" s="965"/>
      <c r="AC70" s="965"/>
      <c r="AD70" s="965"/>
      <c r="AE70" s="965"/>
      <c r="AF70" s="965">
        <v>12</v>
      </c>
      <c r="AG70" s="965"/>
      <c r="AH70" s="965"/>
      <c r="AI70" s="965"/>
      <c r="AJ70" s="965"/>
      <c r="AK70" s="965">
        <v>48</v>
      </c>
      <c r="AL70" s="965"/>
      <c r="AM70" s="965"/>
      <c r="AN70" s="965"/>
      <c r="AO70" s="965"/>
      <c r="AP70" s="965">
        <v>200</v>
      </c>
      <c r="AQ70" s="965"/>
      <c r="AR70" s="965"/>
      <c r="AS70" s="965"/>
      <c r="AT70" s="965"/>
      <c r="AU70" s="965">
        <v>38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543</v>
      </c>
      <c r="C71" s="969"/>
      <c r="D71" s="969"/>
      <c r="E71" s="969"/>
      <c r="F71" s="969"/>
      <c r="G71" s="969"/>
      <c r="H71" s="969"/>
      <c r="I71" s="969"/>
      <c r="J71" s="969"/>
      <c r="K71" s="969"/>
      <c r="L71" s="969"/>
      <c r="M71" s="969"/>
      <c r="N71" s="969"/>
      <c r="O71" s="969"/>
      <c r="P71" s="970"/>
      <c r="Q71" s="971">
        <v>384</v>
      </c>
      <c r="R71" s="965"/>
      <c r="S71" s="965"/>
      <c r="T71" s="965"/>
      <c r="U71" s="965"/>
      <c r="V71" s="965">
        <v>340</v>
      </c>
      <c r="W71" s="965"/>
      <c r="X71" s="965"/>
      <c r="Y71" s="965"/>
      <c r="Z71" s="965"/>
      <c r="AA71" s="965">
        <f>Q71-V71</f>
        <v>44</v>
      </c>
      <c r="AB71" s="965"/>
      <c r="AC71" s="965"/>
      <c r="AD71" s="965"/>
      <c r="AE71" s="965"/>
      <c r="AF71" s="965">
        <v>44</v>
      </c>
      <c r="AG71" s="965"/>
      <c r="AH71" s="965"/>
      <c r="AI71" s="965"/>
      <c r="AJ71" s="965"/>
      <c r="AK71" s="965" t="s">
        <v>555</v>
      </c>
      <c r="AL71" s="965"/>
      <c r="AM71" s="965"/>
      <c r="AN71" s="965"/>
      <c r="AO71" s="965"/>
      <c r="AP71" s="965">
        <v>669</v>
      </c>
      <c r="AQ71" s="965"/>
      <c r="AR71" s="965"/>
      <c r="AS71" s="965"/>
      <c r="AT71" s="965"/>
      <c r="AU71" s="965" t="s">
        <v>555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544</v>
      </c>
      <c r="C72" s="969"/>
      <c r="D72" s="969"/>
      <c r="E72" s="969"/>
      <c r="F72" s="969"/>
      <c r="G72" s="969"/>
      <c r="H72" s="969"/>
      <c r="I72" s="969"/>
      <c r="J72" s="969"/>
      <c r="K72" s="969"/>
      <c r="L72" s="969"/>
      <c r="M72" s="969"/>
      <c r="N72" s="969"/>
      <c r="O72" s="969"/>
      <c r="P72" s="970"/>
      <c r="Q72" s="971">
        <v>24</v>
      </c>
      <c r="R72" s="965"/>
      <c r="S72" s="965"/>
      <c r="T72" s="965"/>
      <c r="U72" s="965"/>
      <c r="V72" s="965">
        <v>21</v>
      </c>
      <c r="W72" s="965"/>
      <c r="X72" s="965"/>
      <c r="Y72" s="965"/>
      <c r="Z72" s="965"/>
      <c r="AA72" s="965">
        <v>3</v>
      </c>
      <c r="AB72" s="965"/>
      <c r="AC72" s="965"/>
      <c r="AD72" s="965"/>
      <c r="AE72" s="965"/>
      <c r="AF72" s="965">
        <v>3</v>
      </c>
      <c r="AG72" s="965"/>
      <c r="AH72" s="965"/>
      <c r="AI72" s="965"/>
      <c r="AJ72" s="965"/>
      <c r="AK72" s="972" t="s">
        <v>479</v>
      </c>
      <c r="AL72" s="973"/>
      <c r="AM72" s="973"/>
      <c r="AN72" s="973"/>
      <c r="AO72" s="974"/>
      <c r="AP72" s="965" t="s">
        <v>479</v>
      </c>
      <c r="AQ72" s="965"/>
      <c r="AR72" s="965"/>
      <c r="AS72" s="965"/>
      <c r="AT72" s="965"/>
      <c r="AU72" s="965" t="s">
        <v>479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545</v>
      </c>
      <c r="C73" s="969"/>
      <c r="D73" s="969"/>
      <c r="E73" s="969"/>
      <c r="F73" s="969"/>
      <c r="G73" s="969"/>
      <c r="H73" s="969"/>
      <c r="I73" s="969"/>
      <c r="J73" s="969"/>
      <c r="K73" s="969"/>
      <c r="L73" s="969"/>
      <c r="M73" s="969"/>
      <c r="N73" s="969"/>
      <c r="O73" s="969"/>
      <c r="P73" s="970"/>
      <c r="Q73" s="971">
        <v>388</v>
      </c>
      <c r="R73" s="965"/>
      <c r="S73" s="965"/>
      <c r="T73" s="965"/>
      <c r="U73" s="965"/>
      <c r="V73" s="965">
        <v>283</v>
      </c>
      <c r="W73" s="965"/>
      <c r="X73" s="965"/>
      <c r="Y73" s="965"/>
      <c r="Z73" s="965"/>
      <c r="AA73" s="965">
        <v>104</v>
      </c>
      <c r="AB73" s="965"/>
      <c r="AC73" s="965"/>
      <c r="AD73" s="965"/>
      <c r="AE73" s="965"/>
      <c r="AF73" s="965">
        <v>104</v>
      </c>
      <c r="AG73" s="965"/>
      <c r="AH73" s="965"/>
      <c r="AI73" s="965"/>
      <c r="AJ73" s="965"/>
      <c r="AK73" s="972">
        <v>153</v>
      </c>
      <c r="AL73" s="973"/>
      <c r="AM73" s="973"/>
      <c r="AN73" s="973"/>
      <c r="AO73" s="974"/>
      <c r="AP73" s="965" t="s">
        <v>479</v>
      </c>
      <c r="AQ73" s="965"/>
      <c r="AR73" s="965"/>
      <c r="AS73" s="965"/>
      <c r="AT73" s="965"/>
      <c r="AU73" s="965" t="s">
        <v>479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546</v>
      </c>
      <c r="C74" s="969"/>
      <c r="D74" s="969"/>
      <c r="E74" s="969"/>
      <c r="F74" s="969"/>
      <c r="G74" s="969"/>
      <c r="H74" s="969"/>
      <c r="I74" s="969"/>
      <c r="J74" s="969"/>
      <c r="K74" s="969"/>
      <c r="L74" s="969"/>
      <c r="M74" s="969"/>
      <c r="N74" s="969"/>
      <c r="O74" s="969"/>
      <c r="P74" s="970"/>
      <c r="Q74" s="971">
        <v>256025</v>
      </c>
      <c r="R74" s="965"/>
      <c r="S74" s="965"/>
      <c r="T74" s="965"/>
      <c r="U74" s="965"/>
      <c r="V74" s="965">
        <v>245776</v>
      </c>
      <c r="W74" s="965"/>
      <c r="X74" s="965"/>
      <c r="Y74" s="965"/>
      <c r="Z74" s="965"/>
      <c r="AA74" s="965">
        <v>10249</v>
      </c>
      <c r="AB74" s="965"/>
      <c r="AC74" s="965"/>
      <c r="AD74" s="965"/>
      <c r="AE74" s="965"/>
      <c r="AF74" s="965">
        <v>10249</v>
      </c>
      <c r="AG74" s="965"/>
      <c r="AH74" s="965"/>
      <c r="AI74" s="965"/>
      <c r="AJ74" s="965"/>
      <c r="AK74" s="972">
        <v>1593</v>
      </c>
      <c r="AL74" s="973"/>
      <c r="AM74" s="973"/>
      <c r="AN74" s="973"/>
      <c r="AO74" s="974"/>
      <c r="AP74" s="965" t="s">
        <v>479</v>
      </c>
      <c r="AQ74" s="965"/>
      <c r="AR74" s="965"/>
      <c r="AS74" s="965"/>
      <c r="AT74" s="965"/>
      <c r="AU74" s="965" t="s">
        <v>479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547</v>
      </c>
      <c r="C75" s="969"/>
      <c r="D75" s="969"/>
      <c r="E75" s="969"/>
      <c r="F75" s="969"/>
      <c r="G75" s="969"/>
      <c r="H75" s="969"/>
      <c r="I75" s="969"/>
      <c r="J75" s="969"/>
      <c r="K75" s="969"/>
      <c r="L75" s="969"/>
      <c r="M75" s="969"/>
      <c r="N75" s="969"/>
      <c r="O75" s="969"/>
      <c r="P75" s="970"/>
      <c r="Q75" s="975">
        <v>8349</v>
      </c>
      <c r="R75" s="973"/>
      <c r="S75" s="973"/>
      <c r="T75" s="973"/>
      <c r="U75" s="974"/>
      <c r="V75" s="972">
        <v>8162</v>
      </c>
      <c r="W75" s="973"/>
      <c r="X75" s="973"/>
      <c r="Y75" s="973"/>
      <c r="Z75" s="974"/>
      <c r="AA75" s="965">
        <v>187</v>
      </c>
      <c r="AB75" s="965"/>
      <c r="AC75" s="965"/>
      <c r="AD75" s="965"/>
      <c r="AE75" s="965"/>
      <c r="AF75" s="972">
        <v>187</v>
      </c>
      <c r="AG75" s="973"/>
      <c r="AH75" s="973"/>
      <c r="AI75" s="973"/>
      <c r="AJ75" s="974"/>
      <c r="AK75" s="972">
        <v>1670</v>
      </c>
      <c r="AL75" s="973"/>
      <c r="AM75" s="973"/>
      <c r="AN75" s="973"/>
      <c r="AO75" s="974"/>
      <c r="AP75" s="972" t="s">
        <v>479</v>
      </c>
      <c r="AQ75" s="973"/>
      <c r="AR75" s="973"/>
      <c r="AS75" s="973"/>
      <c r="AT75" s="974"/>
      <c r="AU75" s="972" t="s">
        <v>479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548</v>
      </c>
      <c r="C76" s="969"/>
      <c r="D76" s="969"/>
      <c r="E76" s="969"/>
      <c r="F76" s="969"/>
      <c r="G76" s="969"/>
      <c r="H76" s="969"/>
      <c r="I76" s="969"/>
      <c r="J76" s="969"/>
      <c r="K76" s="969"/>
      <c r="L76" s="969"/>
      <c r="M76" s="969"/>
      <c r="N76" s="969"/>
      <c r="O76" s="969"/>
      <c r="P76" s="970"/>
      <c r="Q76" s="975">
        <v>13</v>
      </c>
      <c r="R76" s="973"/>
      <c r="S76" s="973"/>
      <c r="T76" s="973"/>
      <c r="U76" s="974"/>
      <c r="V76" s="972">
        <v>12</v>
      </c>
      <c r="W76" s="973"/>
      <c r="X76" s="973"/>
      <c r="Y76" s="973"/>
      <c r="Z76" s="974"/>
      <c r="AA76" s="965">
        <v>2</v>
      </c>
      <c r="AB76" s="965"/>
      <c r="AC76" s="965"/>
      <c r="AD76" s="965"/>
      <c r="AE76" s="965"/>
      <c r="AF76" s="972">
        <v>2</v>
      </c>
      <c r="AG76" s="973"/>
      <c r="AH76" s="973"/>
      <c r="AI76" s="973"/>
      <c r="AJ76" s="974"/>
      <c r="AK76" s="972">
        <v>7</v>
      </c>
      <c r="AL76" s="973"/>
      <c r="AM76" s="973"/>
      <c r="AN76" s="973"/>
      <c r="AO76" s="974"/>
      <c r="AP76" s="972" t="s">
        <v>479</v>
      </c>
      <c r="AQ76" s="973"/>
      <c r="AR76" s="973"/>
      <c r="AS76" s="973"/>
      <c r="AT76" s="974"/>
      <c r="AU76" s="972" t="s">
        <v>479</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549</v>
      </c>
      <c r="C77" s="969"/>
      <c r="D77" s="969"/>
      <c r="E77" s="969"/>
      <c r="F77" s="969"/>
      <c r="G77" s="969"/>
      <c r="H77" s="969"/>
      <c r="I77" s="969"/>
      <c r="J77" s="969"/>
      <c r="K77" s="969"/>
      <c r="L77" s="969"/>
      <c r="M77" s="969"/>
      <c r="N77" s="969"/>
      <c r="O77" s="969"/>
      <c r="P77" s="970"/>
      <c r="Q77" s="975">
        <v>195</v>
      </c>
      <c r="R77" s="973"/>
      <c r="S77" s="973"/>
      <c r="T77" s="973"/>
      <c r="U77" s="974"/>
      <c r="V77" s="972">
        <v>192</v>
      </c>
      <c r="W77" s="973"/>
      <c r="X77" s="973"/>
      <c r="Y77" s="973"/>
      <c r="Z77" s="974"/>
      <c r="AA77" s="965">
        <v>3</v>
      </c>
      <c r="AB77" s="965"/>
      <c r="AC77" s="965"/>
      <c r="AD77" s="965"/>
      <c r="AE77" s="965"/>
      <c r="AF77" s="972">
        <v>3</v>
      </c>
      <c r="AG77" s="973"/>
      <c r="AH77" s="973"/>
      <c r="AI77" s="973"/>
      <c r="AJ77" s="974"/>
      <c r="AK77" s="972" t="s">
        <v>479</v>
      </c>
      <c r="AL77" s="973"/>
      <c r="AM77" s="973"/>
      <c r="AN77" s="973"/>
      <c r="AO77" s="974"/>
      <c r="AP77" s="972" t="s">
        <v>479</v>
      </c>
      <c r="AQ77" s="973"/>
      <c r="AR77" s="973"/>
      <c r="AS77" s="973"/>
      <c r="AT77" s="974"/>
      <c r="AU77" s="972" t="s">
        <v>479</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550</v>
      </c>
      <c r="C78" s="969"/>
      <c r="D78" s="969"/>
      <c r="E78" s="969"/>
      <c r="F78" s="969"/>
      <c r="G78" s="969"/>
      <c r="H78" s="969"/>
      <c r="I78" s="969"/>
      <c r="J78" s="969"/>
      <c r="K78" s="969"/>
      <c r="L78" s="969"/>
      <c r="M78" s="969"/>
      <c r="N78" s="969"/>
      <c r="O78" s="969"/>
      <c r="P78" s="970"/>
      <c r="Q78" s="971">
        <v>201</v>
      </c>
      <c r="R78" s="965"/>
      <c r="S78" s="965"/>
      <c r="T78" s="965"/>
      <c r="U78" s="965"/>
      <c r="V78" s="965">
        <v>175</v>
      </c>
      <c r="W78" s="965"/>
      <c r="X78" s="965"/>
      <c r="Y78" s="965"/>
      <c r="Z78" s="965"/>
      <c r="AA78" s="965">
        <v>26</v>
      </c>
      <c r="AB78" s="965"/>
      <c r="AC78" s="965"/>
      <c r="AD78" s="965"/>
      <c r="AE78" s="965"/>
      <c r="AF78" s="965">
        <v>26</v>
      </c>
      <c r="AG78" s="965"/>
      <c r="AH78" s="965"/>
      <c r="AI78" s="965"/>
      <c r="AJ78" s="965"/>
      <c r="AK78" s="972" t="s">
        <v>479</v>
      </c>
      <c r="AL78" s="973"/>
      <c r="AM78" s="973"/>
      <c r="AN78" s="973"/>
      <c r="AO78" s="974"/>
      <c r="AP78" s="965" t="s">
        <v>479</v>
      </c>
      <c r="AQ78" s="965"/>
      <c r="AR78" s="965"/>
      <c r="AS78" s="965"/>
      <c r="AT78" s="965"/>
      <c r="AU78" s="965" t="s">
        <v>479</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551</v>
      </c>
      <c r="C79" s="969"/>
      <c r="D79" s="969"/>
      <c r="E79" s="969"/>
      <c r="F79" s="969"/>
      <c r="G79" s="969"/>
      <c r="H79" s="969"/>
      <c r="I79" s="969"/>
      <c r="J79" s="969"/>
      <c r="K79" s="969"/>
      <c r="L79" s="969"/>
      <c r="M79" s="969"/>
      <c r="N79" s="969"/>
      <c r="O79" s="969"/>
      <c r="P79" s="970"/>
      <c r="Q79" s="971">
        <v>4711</v>
      </c>
      <c r="R79" s="965"/>
      <c r="S79" s="965"/>
      <c r="T79" s="965"/>
      <c r="U79" s="965"/>
      <c r="V79" s="965">
        <v>4694</v>
      </c>
      <c r="W79" s="965"/>
      <c r="X79" s="965"/>
      <c r="Y79" s="965"/>
      <c r="Z79" s="965"/>
      <c r="AA79" s="965">
        <v>17</v>
      </c>
      <c r="AB79" s="965"/>
      <c r="AC79" s="965"/>
      <c r="AD79" s="965"/>
      <c r="AE79" s="965"/>
      <c r="AF79" s="965">
        <v>17</v>
      </c>
      <c r="AG79" s="965"/>
      <c r="AH79" s="965"/>
      <c r="AI79" s="965"/>
      <c r="AJ79" s="965"/>
      <c r="AK79" s="972">
        <v>167</v>
      </c>
      <c r="AL79" s="973"/>
      <c r="AM79" s="973"/>
      <c r="AN79" s="973"/>
      <c r="AO79" s="974"/>
      <c r="AP79" s="965">
        <v>484</v>
      </c>
      <c r="AQ79" s="965"/>
      <c r="AR79" s="965"/>
      <c r="AS79" s="965"/>
      <c r="AT79" s="965"/>
      <c r="AU79" s="965">
        <v>398</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552</v>
      </c>
      <c r="C80" s="969"/>
      <c r="D80" s="969"/>
      <c r="E80" s="969"/>
      <c r="F80" s="969"/>
      <c r="G80" s="969"/>
      <c r="H80" s="969"/>
      <c r="I80" s="969"/>
      <c r="J80" s="969"/>
      <c r="K80" s="969"/>
      <c r="L80" s="969"/>
      <c r="M80" s="969"/>
      <c r="N80" s="969"/>
      <c r="O80" s="969"/>
      <c r="P80" s="970"/>
      <c r="Q80" s="971">
        <v>16</v>
      </c>
      <c r="R80" s="965"/>
      <c r="S80" s="965"/>
      <c r="T80" s="965"/>
      <c r="U80" s="965"/>
      <c r="V80" s="965">
        <v>11</v>
      </c>
      <c r="W80" s="965"/>
      <c r="X80" s="965"/>
      <c r="Y80" s="965"/>
      <c r="Z80" s="965"/>
      <c r="AA80" s="965">
        <v>5</v>
      </c>
      <c r="AB80" s="965"/>
      <c r="AC80" s="965"/>
      <c r="AD80" s="965"/>
      <c r="AE80" s="965"/>
      <c r="AF80" s="965">
        <v>5</v>
      </c>
      <c r="AG80" s="965"/>
      <c r="AH80" s="965"/>
      <c r="AI80" s="965"/>
      <c r="AJ80" s="965"/>
      <c r="AK80" s="965">
        <v>4</v>
      </c>
      <c r="AL80" s="965"/>
      <c r="AM80" s="965"/>
      <c r="AN80" s="965"/>
      <c r="AO80" s="965"/>
      <c r="AP80" s="965" t="s">
        <v>479</v>
      </c>
      <c r="AQ80" s="965"/>
      <c r="AR80" s="965"/>
      <c r="AS80" s="965"/>
      <c r="AT80" s="965"/>
      <c r="AU80" s="965" t="s">
        <v>479</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10939</v>
      </c>
      <c r="AG88" s="953"/>
      <c r="AH88" s="953"/>
      <c r="AI88" s="953"/>
      <c r="AJ88" s="953"/>
      <c r="AK88" s="957"/>
      <c r="AL88" s="957"/>
      <c r="AM88" s="957"/>
      <c r="AN88" s="957"/>
      <c r="AO88" s="957"/>
      <c r="AP88" s="953">
        <v>2823</v>
      </c>
      <c r="AQ88" s="953"/>
      <c r="AR88" s="953"/>
      <c r="AS88" s="953"/>
      <c r="AT88" s="953"/>
      <c r="AU88" s="953">
        <v>975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128</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4652986</v>
      </c>
      <c r="AB110" s="871"/>
      <c r="AC110" s="871"/>
      <c r="AD110" s="871"/>
      <c r="AE110" s="872"/>
      <c r="AF110" s="873">
        <v>4481616</v>
      </c>
      <c r="AG110" s="871"/>
      <c r="AH110" s="871"/>
      <c r="AI110" s="871"/>
      <c r="AJ110" s="872"/>
      <c r="AK110" s="873">
        <v>4358441</v>
      </c>
      <c r="AL110" s="871"/>
      <c r="AM110" s="871"/>
      <c r="AN110" s="871"/>
      <c r="AO110" s="872"/>
      <c r="AP110" s="874">
        <v>20.8</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36923146</v>
      </c>
      <c r="BR110" s="798"/>
      <c r="BS110" s="798"/>
      <c r="BT110" s="798"/>
      <c r="BU110" s="798"/>
      <c r="BV110" s="798">
        <v>36967053</v>
      </c>
      <c r="BW110" s="798"/>
      <c r="BX110" s="798"/>
      <c r="BY110" s="798"/>
      <c r="BZ110" s="798"/>
      <c r="CA110" s="798">
        <v>37726847</v>
      </c>
      <c r="CB110" s="798"/>
      <c r="CC110" s="798"/>
      <c r="CD110" s="798"/>
      <c r="CE110" s="798"/>
      <c r="CF110" s="859">
        <v>179.7</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2219282</v>
      </c>
      <c r="BR111" s="769"/>
      <c r="BS111" s="769"/>
      <c r="BT111" s="769"/>
      <c r="BU111" s="769"/>
      <c r="BV111" s="769">
        <v>1940663</v>
      </c>
      <c r="BW111" s="769"/>
      <c r="BX111" s="769"/>
      <c r="BY111" s="769"/>
      <c r="BZ111" s="769"/>
      <c r="CA111" s="769">
        <v>1227729</v>
      </c>
      <c r="CB111" s="769"/>
      <c r="CC111" s="769"/>
      <c r="CD111" s="769"/>
      <c r="CE111" s="769"/>
      <c r="CF111" s="846">
        <v>5.8</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28254382</v>
      </c>
      <c r="BR112" s="769"/>
      <c r="BS112" s="769"/>
      <c r="BT112" s="769"/>
      <c r="BU112" s="769"/>
      <c r="BV112" s="769">
        <v>27517470</v>
      </c>
      <c r="BW112" s="769"/>
      <c r="BX112" s="769"/>
      <c r="BY112" s="769"/>
      <c r="BZ112" s="769"/>
      <c r="CA112" s="769">
        <v>26868624</v>
      </c>
      <c r="CB112" s="769"/>
      <c r="CC112" s="769"/>
      <c r="CD112" s="769"/>
      <c r="CE112" s="769"/>
      <c r="CF112" s="846">
        <v>128</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1760230</v>
      </c>
      <c r="AB113" s="907"/>
      <c r="AC113" s="907"/>
      <c r="AD113" s="907"/>
      <c r="AE113" s="908"/>
      <c r="AF113" s="909">
        <v>1811212</v>
      </c>
      <c r="AG113" s="907"/>
      <c r="AH113" s="907"/>
      <c r="AI113" s="907"/>
      <c r="AJ113" s="908"/>
      <c r="AK113" s="909">
        <v>1931775</v>
      </c>
      <c r="AL113" s="907"/>
      <c r="AM113" s="907"/>
      <c r="AN113" s="907"/>
      <c r="AO113" s="908"/>
      <c r="AP113" s="910">
        <v>9.1999999999999993</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1034649</v>
      </c>
      <c r="BR113" s="769"/>
      <c r="BS113" s="769"/>
      <c r="BT113" s="769"/>
      <c r="BU113" s="769"/>
      <c r="BV113" s="769">
        <v>993208</v>
      </c>
      <c r="BW113" s="769"/>
      <c r="BX113" s="769"/>
      <c r="BY113" s="769"/>
      <c r="BZ113" s="769"/>
      <c r="CA113" s="769">
        <v>853331</v>
      </c>
      <c r="CB113" s="769"/>
      <c r="CC113" s="769"/>
      <c r="CD113" s="769"/>
      <c r="CE113" s="769"/>
      <c r="CF113" s="846">
        <v>4.0999999999999996</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122236</v>
      </c>
      <c r="AB114" s="782"/>
      <c r="AC114" s="782"/>
      <c r="AD114" s="782"/>
      <c r="AE114" s="783"/>
      <c r="AF114" s="784">
        <v>135602</v>
      </c>
      <c r="AG114" s="782"/>
      <c r="AH114" s="782"/>
      <c r="AI114" s="782"/>
      <c r="AJ114" s="783"/>
      <c r="AK114" s="784">
        <v>135006</v>
      </c>
      <c r="AL114" s="782"/>
      <c r="AM114" s="782"/>
      <c r="AN114" s="782"/>
      <c r="AO114" s="783"/>
      <c r="AP114" s="752">
        <v>0.6</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7323568</v>
      </c>
      <c r="BR114" s="769"/>
      <c r="BS114" s="769"/>
      <c r="BT114" s="769"/>
      <c r="BU114" s="769"/>
      <c r="BV114" s="769">
        <v>7462289</v>
      </c>
      <c r="BW114" s="769"/>
      <c r="BX114" s="769"/>
      <c r="BY114" s="769"/>
      <c r="BZ114" s="769"/>
      <c r="CA114" s="769">
        <v>7545145</v>
      </c>
      <c r="CB114" s="769"/>
      <c r="CC114" s="769"/>
      <c r="CD114" s="769"/>
      <c r="CE114" s="769"/>
      <c r="CF114" s="846">
        <v>35.9</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v>88503</v>
      </c>
      <c r="DH114" s="782"/>
      <c r="DI114" s="782"/>
      <c r="DJ114" s="782"/>
      <c r="DK114" s="783"/>
      <c r="DL114" s="784">
        <v>65152</v>
      </c>
      <c r="DM114" s="782"/>
      <c r="DN114" s="782"/>
      <c r="DO114" s="782"/>
      <c r="DP114" s="783"/>
      <c r="DQ114" s="784">
        <v>51877</v>
      </c>
      <c r="DR114" s="782"/>
      <c r="DS114" s="782"/>
      <c r="DT114" s="782"/>
      <c r="DU114" s="783"/>
      <c r="DV114" s="752">
        <v>0.2</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301335</v>
      </c>
      <c r="AB115" s="907"/>
      <c r="AC115" s="907"/>
      <c r="AD115" s="907"/>
      <c r="AE115" s="908"/>
      <c r="AF115" s="909">
        <v>281120</v>
      </c>
      <c r="AG115" s="907"/>
      <c r="AH115" s="907"/>
      <c r="AI115" s="907"/>
      <c r="AJ115" s="908"/>
      <c r="AK115" s="909">
        <v>729193</v>
      </c>
      <c r="AL115" s="907"/>
      <c r="AM115" s="907"/>
      <c r="AN115" s="907"/>
      <c r="AO115" s="908"/>
      <c r="AP115" s="910">
        <v>3.5</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678094</v>
      </c>
      <c r="DH115" s="782"/>
      <c r="DI115" s="782"/>
      <c r="DJ115" s="782"/>
      <c r="DK115" s="783"/>
      <c r="DL115" s="784">
        <v>680088</v>
      </c>
      <c r="DM115" s="782"/>
      <c r="DN115" s="782"/>
      <c r="DO115" s="782"/>
      <c r="DP115" s="783"/>
      <c r="DQ115" s="784">
        <v>218785</v>
      </c>
      <c r="DR115" s="782"/>
      <c r="DS115" s="782"/>
      <c r="DT115" s="782"/>
      <c r="DU115" s="783"/>
      <c r="DV115" s="752">
        <v>1</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v>102</v>
      </c>
      <c r="AG116" s="782"/>
      <c r="AH116" s="782"/>
      <c r="AI116" s="782"/>
      <c r="AJ116" s="783"/>
      <c r="AK116" s="784">
        <v>145</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20003</v>
      </c>
      <c r="DH116" s="782"/>
      <c r="DI116" s="782"/>
      <c r="DJ116" s="782"/>
      <c r="DK116" s="783"/>
      <c r="DL116" s="784">
        <v>16609</v>
      </c>
      <c r="DM116" s="782"/>
      <c r="DN116" s="782"/>
      <c r="DO116" s="782"/>
      <c r="DP116" s="783"/>
      <c r="DQ116" s="784">
        <v>13241</v>
      </c>
      <c r="DR116" s="782"/>
      <c r="DS116" s="782"/>
      <c r="DT116" s="782"/>
      <c r="DU116" s="783"/>
      <c r="DV116" s="752">
        <v>0.1</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6836787</v>
      </c>
      <c r="AB117" s="893"/>
      <c r="AC117" s="893"/>
      <c r="AD117" s="893"/>
      <c r="AE117" s="894"/>
      <c r="AF117" s="896">
        <v>6709652</v>
      </c>
      <c r="AG117" s="893"/>
      <c r="AH117" s="893"/>
      <c r="AI117" s="893"/>
      <c r="AJ117" s="894"/>
      <c r="AK117" s="896">
        <v>7154560</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75755027</v>
      </c>
      <c r="BR118" s="856"/>
      <c r="BS118" s="856"/>
      <c r="BT118" s="856"/>
      <c r="BU118" s="856"/>
      <c r="BV118" s="856">
        <v>74880683</v>
      </c>
      <c r="BW118" s="856"/>
      <c r="BX118" s="856"/>
      <c r="BY118" s="856"/>
      <c r="BZ118" s="856"/>
      <c r="CA118" s="856">
        <v>74221676</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13643596</v>
      </c>
      <c r="BR119" s="798"/>
      <c r="BS119" s="798"/>
      <c r="BT119" s="798"/>
      <c r="BU119" s="798"/>
      <c r="BV119" s="798">
        <v>13044953</v>
      </c>
      <c r="BW119" s="798"/>
      <c r="BX119" s="798"/>
      <c r="BY119" s="798"/>
      <c r="BZ119" s="798"/>
      <c r="CA119" s="798">
        <v>14056110</v>
      </c>
      <c r="CB119" s="798"/>
      <c r="CC119" s="798"/>
      <c r="CD119" s="798"/>
      <c r="CE119" s="798"/>
      <c r="CF119" s="859">
        <v>67</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1432682</v>
      </c>
      <c r="DH119" s="715"/>
      <c r="DI119" s="715"/>
      <c r="DJ119" s="715"/>
      <c r="DK119" s="716"/>
      <c r="DL119" s="717">
        <v>1178814</v>
      </c>
      <c r="DM119" s="715"/>
      <c r="DN119" s="715"/>
      <c r="DO119" s="715"/>
      <c r="DP119" s="716"/>
      <c r="DQ119" s="717">
        <v>943826</v>
      </c>
      <c r="DR119" s="715"/>
      <c r="DS119" s="715"/>
      <c r="DT119" s="715"/>
      <c r="DU119" s="716"/>
      <c r="DV119" s="805">
        <v>4.5</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381937</v>
      </c>
      <c r="BR120" s="769"/>
      <c r="BS120" s="769"/>
      <c r="BT120" s="769"/>
      <c r="BU120" s="769"/>
      <c r="BV120" s="769">
        <v>304447</v>
      </c>
      <c r="BW120" s="769"/>
      <c r="BX120" s="769"/>
      <c r="BY120" s="769"/>
      <c r="BZ120" s="769"/>
      <c r="CA120" s="769">
        <v>274521</v>
      </c>
      <c r="CB120" s="769"/>
      <c r="CC120" s="769"/>
      <c r="CD120" s="769"/>
      <c r="CE120" s="769"/>
      <c r="CF120" s="846">
        <v>1.3</v>
      </c>
      <c r="CG120" s="847"/>
      <c r="CH120" s="847"/>
      <c r="CI120" s="847"/>
      <c r="CJ120" s="847"/>
      <c r="CK120" s="848" t="s">
        <v>440</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26100104</v>
      </c>
      <c r="DH120" s="798"/>
      <c r="DI120" s="798"/>
      <c r="DJ120" s="798"/>
      <c r="DK120" s="798"/>
      <c r="DL120" s="798">
        <v>25426315</v>
      </c>
      <c r="DM120" s="798"/>
      <c r="DN120" s="798"/>
      <c r="DO120" s="798"/>
      <c r="DP120" s="798"/>
      <c r="DQ120" s="798">
        <v>24885379</v>
      </c>
      <c r="DR120" s="798"/>
      <c r="DS120" s="798"/>
      <c r="DT120" s="798"/>
      <c r="DU120" s="798"/>
      <c r="DV120" s="799">
        <v>118.5</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54467905</v>
      </c>
      <c r="BR121" s="856"/>
      <c r="BS121" s="856"/>
      <c r="BT121" s="856"/>
      <c r="BU121" s="856"/>
      <c r="BV121" s="856">
        <v>54641620</v>
      </c>
      <c r="BW121" s="856"/>
      <c r="BX121" s="856"/>
      <c r="BY121" s="856"/>
      <c r="BZ121" s="856"/>
      <c r="CA121" s="856">
        <v>54609963</v>
      </c>
      <c r="CB121" s="856"/>
      <c r="CC121" s="856"/>
      <c r="CD121" s="856"/>
      <c r="CE121" s="856"/>
      <c r="CF121" s="857">
        <v>260.10000000000002</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1719081</v>
      </c>
      <c r="DH121" s="769"/>
      <c r="DI121" s="769"/>
      <c r="DJ121" s="769"/>
      <c r="DK121" s="769"/>
      <c r="DL121" s="769">
        <v>1669832</v>
      </c>
      <c r="DM121" s="769"/>
      <c r="DN121" s="769"/>
      <c r="DO121" s="769"/>
      <c r="DP121" s="769"/>
      <c r="DQ121" s="769">
        <v>1577512</v>
      </c>
      <c r="DR121" s="769"/>
      <c r="DS121" s="769"/>
      <c r="DT121" s="769"/>
      <c r="DU121" s="769"/>
      <c r="DV121" s="821">
        <v>7.5</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v>34085</v>
      </c>
      <c r="AB122" s="782"/>
      <c r="AC122" s="782"/>
      <c r="AD122" s="782"/>
      <c r="AE122" s="783"/>
      <c r="AF122" s="784">
        <v>23351</v>
      </c>
      <c r="AG122" s="782"/>
      <c r="AH122" s="782"/>
      <c r="AI122" s="782"/>
      <c r="AJ122" s="783"/>
      <c r="AK122" s="784">
        <v>13275</v>
      </c>
      <c r="AL122" s="782"/>
      <c r="AM122" s="782"/>
      <c r="AN122" s="782"/>
      <c r="AO122" s="783"/>
      <c r="AP122" s="752">
        <v>0.1</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68493438</v>
      </c>
      <c r="BR122" s="838"/>
      <c r="BS122" s="838"/>
      <c r="BT122" s="838"/>
      <c r="BU122" s="838"/>
      <c r="BV122" s="838">
        <v>67991020</v>
      </c>
      <c r="BW122" s="838"/>
      <c r="BX122" s="838"/>
      <c r="BY122" s="838"/>
      <c r="BZ122" s="838"/>
      <c r="CA122" s="838">
        <v>68940594</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435197</v>
      </c>
      <c r="DH122" s="769"/>
      <c r="DI122" s="769"/>
      <c r="DJ122" s="769"/>
      <c r="DK122" s="769"/>
      <c r="DL122" s="769">
        <v>421323</v>
      </c>
      <c r="DM122" s="769"/>
      <c r="DN122" s="769"/>
      <c r="DO122" s="769"/>
      <c r="DP122" s="769"/>
      <c r="DQ122" s="769">
        <v>405733</v>
      </c>
      <c r="DR122" s="769"/>
      <c r="DS122" s="769"/>
      <c r="DT122" s="769"/>
      <c r="DU122" s="769"/>
      <c r="DV122" s="821">
        <v>1.9</v>
      </c>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3483</v>
      </c>
      <c r="AB123" s="782"/>
      <c r="AC123" s="782"/>
      <c r="AD123" s="782"/>
      <c r="AE123" s="783"/>
      <c r="AF123" s="784">
        <v>3483</v>
      </c>
      <c r="AG123" s="782"/>
      <c r="AH123" s="782"/>
      <c r="AI123" s="782"/>
      <c r="AJ123" s="783"/>
      <c r="AK123" s="784">
        <v>3483</v>
      </c>
      <c r="AL123" s="782"/>
      <c r="AM123" s="782"/>
      <c r="AN123" s="782"/>
      <c r="AO123" s="783"/>
      <c r="AP123" s="752">
        <v>0</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35</v>
      </c>
      <c r="BR123" s="830"/>
      <c r="BS123" s="830"/>
      <c r="BT123" s="830"/>
      <c r="BU123" s="830"/>
      <c r="BV123" s="830">
        <v>33</v>
      </c>
      <c r="BW123" s="830"/>
      <c r="BX123" s="830"/>
      <c r="BY123" s="830"/>
      <c r="BZ123" s="830"/>
      <c r="CA123" s="830">
        <v>25.1</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t="s">
        <v>113</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263279</v>
      </c>
      <c r="AB126" s="782"/>
      <c r="AC126" s="782"/>
      <c r="AD126" s="782"/>
      <c r="AE126" s="783"/>
      <c r="AF126" s="784">
        <v>253867</v>
      </c>
      <c r="AG126" s="782"/>
      <c r="AH126" s="782"/>
      <c r="AI126" s="782"/>
      <c r="AJ126" s="783"/>
      <c r="AK126" s="784">
        <v>712086</v>
      </c>
      <c r="AL126" s="782"/>
      <c r="AM126" s="782"/>
      <c r="AN126" s="782"/>
      <c r="AO126" s="783"/>
      <c r="AP126" s="752">
        <v>3.4</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488</v>
      </c>
      <c r="AB127" s="782"/>
      <c r="AC127" s="782"/>
      <c r="AD127" s="782"/>
      <c r="AE127" s="783"/>
      <c r="AF127" s="784">
        <v>419</v>
      </c>
      <c r="AG127" s="782"/>
      <c r="AH127" s="782"/>
      <c r="AI127" s="782"/>
      <c r="AJ127" s="783"/>
      <c r="AK127" s="784">
        <v>349</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113</v>
      </c>
      <c r="BG127" s="759"/>
      <c r="BH127" s="759"/>
      <c r="BI127" s="759"/>
      <c r="BJ127" s="759"/>
      <c r="BK127" s="759"/>
      <c r="BL127" s="760"/>
      <c r="BM127" s="758">
        <v>12.04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37311</v>
      </c>
      <c r="AB128" s="722"/>
      <c r="AC128" s="722"/>
      <c r="AD128" s="722"/>
      <c r="AE128" s="723"/>
      <c r="AF128" s="724">
        <v>29466</v>
      </c>
      <c r="AG128" s="722"/>
      <c r="AH128" s="722"/>
      <c r="AI128" s="722"/>
      <c r="AJ128" s="723"/>
      <c r="AK128" s="724">
        <v>32959</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113</v>
      </c>
      <c r="BG128" s="789"/>
      <c r="BH128" s="789"/>
      <c r="BI128" s="789"/>
      <c r="BJ128" s="789"/>
      <c r="BK128" s="789"/>
      <c r="BL128" s="790"/>
      <c r="BM128" s="788">
        <v>17.04</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24950830</v>
      </c>
      <c r="AB129" s="782"/>
      <c r="AC129" s="782"/>
      <c r="AD129" s="782"/>
      <c r="AE129" s="783"/>
      <c r="AF129" s="784">
        <v>25262463</v>
      </c>
      <c r="AG129" s="782"/>
      <c r="AH129" s="782"/>
      <c r="AI129" s="782"/>
      <c r="AJ129" s="783"/>
      <c r="AK129" s="784">
        <v>25594201</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11.7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4225458</v>
      </c>
      <c r="AB130" s="782"/>
      <c r="AC130" s="782"/>
      <c r="AD130" s="782"/>
      <c r="AE130" s="783"/>
      <c r="AF130" s="784">
        <v>4428331</v>
      </c>
      <c r="AG130" s="782"/>
      <c r="AH130" s="782"/>
      <c r="AI130" s="782"/>
      <c r="AJ130" s="783"/>
      <c r="AK130" s="784">
        <v>4600546</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25.1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20725372</v>
      </c>
      <c r="AB131" s="715"/>
      <c r="AC131" s="715"/>
      <c r="AD131" s="715"/>
      <c r="AE131" s="716"/>
      <c r="AF131" s="717">
        <v>20834132</v>
      </c>
      <c r="AG131" s="715"/>
      <c r="AH131" s="715"/>
      <c r="AI131" s="715"/>
      <c r="AJ131" s="716"/>
      <c r="AK131" s="717">
        <v>20993655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12.419646800000001</v>
      </c>
      <c r="AB132" s="738"/>
      <c r="AC132" s="738"/>
      <c r="AD132" s="738"/>
      <c r="AE132" s="739"/>
      <c r="AF132" s="740">
        <v>10.80848965</v>
      </c>
      <c r="AG132" s="738"/>
      <c r="AH132" s="738"/>
      <c r="AI132" s="738"/>
      <c r="AJ132" s="739"/>
      <c r="AK132" s="740">
        <v>12.008652140000001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12.9</v>
      </c>
      <c r="AB133" s="747"/>
      <c r="AC133" s="747"/>
      <c r="AD133" s="747"/>
      <c r="AE133" s="748"/>
      <c r="AF133" s="746">
        <v>12</v>
      </c>
      <c r="AG133" s="747"/>
      <c r="AH133" s="747"/>
      <c r="AI133" s="747"/>
      <c r="AJ133" s="748"/>
      <c r="AK133" s="746">
        <v>11.7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I34" sqref="AI3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31" t="s">
        <v>475</v>
      </c>
      <c r="H9" s="1132"/>
      <c r="I9" s="1132"/>
      <c r="J9" s="1133"/>
      <c r="K9" s="263">
        <v>5425300</v>
      </c>
      <c r="L9" s="264">
        <v>54748</v>
      </c>
      <c r="M9" s="265">
        <v>64737</v>
      </c>
      <c r="N9" s="266">
        <v>-15.4</v>
      </c>
    </row>
    <row r="10" spans="1:16" x14ac:dyDescent="0.15">
      <c r="A10" s="248"/>
      <c r="B10" s="244"/>
      <c r="C10" s="244"/>
      <c r="D10" s="244"/>
      <c r="E10" s="244"/>
      <c r="F10" s="244"/>
      <c r="G10" s="1131" t="s">
        <v>476</v>
      </c>
      <c r="H10" s="1132"/>
      <c r="I10" s="1132"/>
      <c r="J10" s="1133"/>
      <c r="K10" s="267">
        <v>725844</v>
      </c>
      <c r="L10" s="268">
        <v>7325</v>
      </c>
      <c r="M10" s="269">
        <v>4418</v>
      </c>
      <c r="N10" s="270">
        <v>65.8</v>
      </c>
    </row>
    <row r="11" spans="1:16" ht="13.5" customHeight="1" x14ac:dyDescent="0.15">
      <c r="A11" s="248"/>
      <c r="B11" s="244"/>
      <c r="C11" s="244"/>
      <c r="D11" s="244"/>
      <c r="E11" s="244"/>
      <c r="F11" s="244"/>
      <c r="G11" s="1131" t="s">
        <v>477</v>
      </c>
      <c r="H11" s="1132"/>
      <c r="I11" s="1132"/>
      <c r="J11" s="1133"/>
      <c r="K11" s="267">
        <v>898208</v>
      </c>
      <c r="L11" s="268">
        <v>9064</v>
      </c>
      <c r="M11" s="269">
        <v>5597</v>
      </c>
      <c r="N11" s="270">
        <v>61.9</v>
      </c>
    </row>
    <row r="12" spans="1:16" ht="13.5" customHeight="1" x14ac:dyDescent="0.15">
      <c r="A12" s="248"/>
      <c r="B12" s="244"/>
      <c r="C12" s="244"/>
      <c r="D12" s="244"/>
      <c r="E12" s="244"/>
      <c r="F12" s="244"/>
      <c r="G12" s="1131" t="s">
        <v>478</v>
      </c>
      <c r="H12" s="1132"/>
      <c r="I12" s="1132"/>
      <c r="J12" s="1133"/>
      <c r="K12" s="267" t="s">
        <v>479</v>
      </c>
      <c r="L12" s="268" t="s">
        <v>479</v>
      </c>
      <c r="M12" s="269">
        <v>967</v>
      </c>
      <c r="N12" s="270" t="s">
        <v>479</v>
      </c>
    </row>
    <row r="13" spans="1:16" ht="13.5" customHeight="1" x14ac:dyDescent="0.15">
      <c r="A13" s="248"/>
      <c r="B13" s="244"/>
      <c r="C13" s="244"/>
      <c r="D13" s="244"/>
      <c r="E13" s="244"/>
      <c r="F13" s="244"/>
      <c r="G13" s="1131" t="s">
        <v>480</v>
      </c>
      <c r="H13" s="1132"/>
      <c r="I13" s="1132"/>
      <c r="J13" s="1133"/>
      <c r="K13" s="267" t="s">
        <v>479</v>
      </c>
      <c r="L13" s="268" t="s">
        <v>479</v>
      </c>
      <c r="M13" s="269">
        <v>2</v>
      </c>
      <c r="N13" s="270" t="s">
        <v>479</v>
      </c>
    </row>
    <row r="14" spans="1:16" ht="13.5" customHeight="1" x14ac:dyDescent="0.15">
      <c r="A14" s="248"/>
      <c r="B14" s="244"/>
      <c r="C14" s="244"/>
      <c r="D14" s="244"/>
      <c r="E14" s="244"/>
      <c r="F14" s="244"/>
      <c r="G14" s="1131" t="s">
        <v>481</v>
      </c>
      <c r="H14" s="1132"/>
      <c r="I14" s="1132"/>
      <c r="J14" s="1133"/>
      <c r="K14" s="267">
        <v>291064</v>
      </c>
      <c r="L14" s="268">
        <v>2937</v>
      </c>
      <c r="M14" s="269">
        <v>2800</v>
      </c>
      <c r="N14" s="270">
        <v>4.9000000000000004</v>
      </c>
    </row>
    <row r="15" spans="1:16" ht="13.5" customHeight="1" x14ac:dyDescent="0.15">
      <c r="A15" s="248"/>
      <c r="B15" s="244"/>
      <c r="C15" s="244"/>
      <c r="D15" s="244"/>
      <c r="E15" s="244"/>
      <c r="F15" s="244"/>
      <c r="G15" s="1131" t="s">
        <v>482</v>
      </c>
      <c r="H15" s="1132"/>
      <c r="I15" s="1132"/>
      <c r="J15" s="1133"/>
      <c r="K15" s="267">
        <v>127815</v>
      </c>
      <c r="L15" s="268">
        <v>1290</v>
      </c>
      <c r="M15" s="269">
        <v>1482</v>
      </c>
      <c r="N15" s="270">
        <v>-13</v>
      </c>
    </row>
    <row r="16" spans="1:16" x14ac:dyDescent="0.15">
      <c r="A16" s="248"/>
      <c r="B16" s="244"/>
      <c r="C16" s="244"/>
      <c r="D16" s="244"/>
      <c r="E16" s="244"/>
      <c r="F16" s="244"/>
      <c r="G16" s="1134" t="s">
        <v>483</v>
      </c>
      <c r="H16" s="1135"/>
      <c r="I16" s="1135"/>
      <c r="J16" s="1136"/>
      <c r="K16" s="268">
        <v>-438528</v>
      </c>
      <c r="L16" s="268">
        <v>-4425</v>
      </c>
      <c r="M16" s="269">
        <v>-7690</v>
      </c>
      <c r="N16" s="270">
        <v>-42.5</v>
      </c>
    </row>
    <row r="17" spans="1:16" x14ac:dyDescent="0.15">
      <c r="A17" s="248"/>
      <c r="B17" s="244"/>
      <c r="C17" s="244"/>
      <c r="D17" s="244"/>
      <c r="E17" s="244"/>
      <c r="F17" s="244"/>
      <c r="G17" s="1134" t="s">
        <v>171</v>
      </c>
      <c r="H17" s="1135"/>
      <c r="I17" s="1135"/>
      <c r="J17" s="1136"/>
      <c r="K17" s="268">
        <v>7029703</v>
      </c>
      <c r="L17" s="268">
        <v>70938</v>
      </c>
      <c r="M17" s="269">
        <v>72313</v>
      </c>
      <c r="N17" s="270">
        <v>-1.9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8" t="s">
        <v>488</v>
      </c>
      <c r="H21" s="1129"/>
      <c r="I21" s="1129"/>
      <c r="J21" s="1130"/>
      <c r="K21" s="280">
        <v>6.76</v>
      </c>
      <c r="L21" s="281">
        <v>7.17</v>
      </c>
      <c r="M21" s="282">
        <v>-0.41</v>
      </c>
      <c r="N21" s="249"/>
      <c r="O21" s="283"/>
      <c r="P21" s="279"/>
    </row>
    <row r="22" spans="1:16" s="284" customFormat="1" x14ac:dyDescent="0.15">
      <c r="A22" s="279"/>
      <c r="B22" s="249"/>
      <c r="C22" s="249"/>
      <c r="D22" s="249"/>
      <c r="E22" s="249"/>
      <c r="F22" s="249"/>
      <c r="G22" s="1128" t="s">
        <v>489</v>
      </c>
      <c r="H22" s="1129"/>
      <c r="I22" s="1129"/>
      <c r="J22" s="1130"/>
      <c r="K22" s="285">
        <v>96.6</v>
      </c>
      <c r="L22" s="286">
        <v>98.1</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19" t="s">
        <v>493</v>
      </c>
      <c r="H32" s="1120"/>
      <c r="I32" s="1120"/>
      <c r="J32" s="1121"/>
      <c r="K32" s="294">
        <v>4358441</v>
      </c>
      <c r="L32" s="294">
        <v>43982</v>
      </c>
      <c r="M32" s="295">
        <v>43357</v>
      </c>
      <c r="N32" s="296">
        <v>1.4</v>
      </c>
    </row>
    <row r="33" spans="1:16" ht="13.5" customHeight="1" x14ac:dyDescent="0.15">
      <c r="A33" s="248"/>
      <c r="B33" s="244"/>
      <c r="C33" s="244"/>
      <c r="D33" s="244"/>
      <c r="E33" s="244"/>
      <c r="F33" s="244"/>
      <c r="G33" s="1119" t="s">
        <v>494</v>
      </c>
      <c r="H33" s="1120"/>
      <c r="I33" s="1120"/>
      <c r="J33" s="1121"/>
      <c r="K33" s="294" t="s">
        <v>479</v>
      </c>
      <c r="L33" s="294" t="s">
        <v>479</v>
      </c>
      <c r="M33" s="295">
        <v>5</v>
      </c>
      <c r="N33" s="296" t="s">
        <v>479</v>
      </c>
    </row>
    <row r="34" spans="1:16" ht="27" customHeight="1" x14ac:dyDescent="0.15">
      <c r="A34" s="248"/>
      <c r="B34" s="244"/>
      <c r="C34" s="244"/>
      <c r="D34" s="244"/>
      <c r="E34" s="244"/>
      <c r="F34" s="244"/>
      <c r="G34" s="1119" t="s">
        <v>495</v>
      </c>
      <c r="H34" s="1120"/>
      <c r="I34" s="1120"/>
      <c r="J34" s="1121"/>
      <c r="K34" s="294" t="s">
        <v>479</v>
      </c>
      <c r="L34" s="294" t="s">
        <v>479</v>
      </c>
      <c r="M34" s="295">
        <v>40</v>
      </c>
      <c r="N34" s="296" t="s">
        <v>479</v>
      </c>
    </row>
    <row r="35" spans="1:16" ht="27" customHeight="1" x14ac:dyDescent="0.15">
      <c r="A35" s="248"/>
      <c r="B35" s="244"/>
      <c r="C35" s="244"/>
      <c r="D35" s="244"/>
      <c r="E35" s="244"/>
      <c r="F35" s="244"/>
      <c r="G35" s="1119" t="s">
        <v>496</v>
      </c>
      <c r="H35" s="1120"/>
      <c r="I35" s="1120"/>
      <c r="J35" s="1121"/>
      <c r="K35" s="294">
        <v>1931775</v>
      </c>
      <c r="L35" s="294">
        <v>19494</v>
      </c>
      <c r="M35" s="295">
        <v>11850</v>
      </c>
      <c r="N35" s="296">
        <v>64.5</v>
      </c>
    </row>
    <row r="36" spans="1:16" ht="27" customHeight="1" x14ac:dyDescent="0.15">
      <c r="A36" s="248"/>
      <c r="B36" s="244"/>
      <c r="C36" s="244"/>
      <c r="D36" s="244"/>
      <c r="E36" s="244"/>
      <c r="F36" s="244"/>
      <c r="G36" s="1119" t="s">
        <v>497</v>
      </c>
      <c r="H36" s="1120"/>
      <c r="I36" s="1120"/>
      <c r="J36" s="1121"/>
      <c r="K36" s="294">
        <v>135006</v>
      </c>
      <c r="L36" s="294">
        <v>1362</v>
      </c>
      <c r="M36" s="295">
        <v>2171</v>
      </c>
      <c r="N36" s="296">
        <v>-37.299999999999997</v>
      </c>
    </row>
    <row r="37" spans="1:16" ht="13.5" customHeight="1" x14ac:dyDescent="0.15">
      <c r="A37" s="248"/>
      <c r="B37" s="244"/>
      <c r="C37" s="244"/>
      <c r="D37" s="244"/>
      <c r="E37" s="244"/>
      <c r="F37" s="244"/>
      <c r="G37" s="1119" t="s">
        <v>498</v>
      </c>
      <c r="H37" s="1120"/>
      <c r="I37" s="1120"/>
      <c r="J37" s="1121"/>
      <c r="K37" s="294">
        <v>729193</v>
      </c>
      <c r="L37" s="294">
        <v>7358</v>
      </c>
      <c r="M37" s="295">
        <v>1425</v>
      </c>
      <c r="N37" s="296">
        <v>416.4</v>
      </c>
    </row>
    <row r="38" spans="1:16" ht="27" customHeight="1" x14ac:dyDescent="0.15">
      <c r="A38" s="248"/>
      <c r="B38" s="244"/>
      <c r="C38" s="244"/>
      <c r="D38" s="244"/>
      <c r="E38" s="244"/>
      <c r="F38" s="244"/>
      <c r="G38" s="1122" t="s">
        <v>499</v>
      </c>
      <c r="H38" s="1123"/>
      <c r="I38" s="1123"/>
      <c r="J38" s="1124"/>
      <c r="K38" s="297">
        <v>145</v>
      </c>
      <c r="L38" s="297">
        <v>1</v>
      </c>
      <c r="M38" s="298">
        <v>6</v>
      </c>
      <c r="N38" s="299">
        <v>-83.3</v>
      </c>
      <c r="O38" s="293"/>
    </row>
    <row r="39" spans="1:16" x14ac:dyDescent="0.15">
      <c r="A39" s="248"/>
      <c r="B39" s="244"/>
      <c r="C39" s="244"/>
      <c r="D39" s="244"/>
      <c r="E39" s="244"/>
      <c r="F39" s="244"/>
      <c r="G39" s="1122" t="s">
        <v>500</v>
      </c>
      <c r="H39" s="1123"/>
      <c r="I39" s="1123"/>
      <c r="J39" s="1124"/>
      <c r="K39" s="300">
        <v>-32959</v>
      </c>
      <c r="L39" s="300">
        <v>-333</v>
      </c>
      <c r="M39" s="301">
        <v>-5332</v>
      </c>
      <c r="N39" s="302">
        <v>-93.8</v>
      </c>
      <c r="O39" s="293"/>
    </row>
    <row r="40" spans="1:16" ht="27" customHeight="1" x14ac:dyDescent="0.15">
      <c r="A40" s="248"/>
      <c r="B40" s="244"/>
      <c r="C40" s="244"/>
      <c r="D40" s="244"/>
      <c r="E40" s="244"/>
      <c r="F40" s="244"/>
      <c r="G40" s="1119" t="s">
        <v>501</v>
      </c>
      <c r="H40" s="1120"/>
      <c r="I40" s="1120"/>
      <c r="J40" s="1121"/>
      <c r="K40" s="300">
        <v>-4600546</v>
      </c>
      <c r="L40" s="300">
        <v>-46425</v>
      </c>
      <c r="M40" s="301">
        <v>-35626</v>
      </c>
      <c r="N40" s="302">
        <v>30.3</v>
      </c>
      <c r="O40" s="293"/>
    </row>
    <row r="41" spans="1:16" x14ac:dyDescent="0.15">
      <c r="A41" s="248"/>
      <c r="B41" s="244"/>
      <c r="C41" s="244"/>
      <c r="D41" s="244"/>
      <c r="E41" s="244"/>
      <c r="F41" s="244"/>
      <c r="G41" s="1125" t="s">
        <v>281</v>
      </c>
      <c r="H41" s="1126"/>
      <c r="I41" s="1126"/>
      <c r="J41" s="1127"/>
      <c r="K41" s="294">
        <v>2521055</v>
      </c>
      <c r="L41" s="300">
        <v>25441</v>
      </c>
      <c r="M41" s="301">
        <v>17897</v>
      </c>
      <c r="N41" s="302">
        <v>42.2</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2" t="s">
        <v>470</v>
      </c>
      <c r="J49" s="1114" t="s">
        <v>505</v>
      </c>
      <c r="K49" s="1115"/>
      <c r="L49" s="1115"/>
      <c r="M49" s="1115"/>
      <c r="N49" s="1116"/>
    </row>
    <row r="50" spans="1:14" x14ac:dyDescent="0.15">
      <c r="A50" s="248"/>
      <c r="B50" s="244"/>
      <c r="C50" s="244"/>
      <c r="D50" s="244"/>
      <c r="E50" s="244"/>
      <c r="F50" s="244"/>
      <c r="G50" s="312"/>
      <c r="H50" s="313"/>
      <c r="I50" s="1113"/>
      <c r="J50" s="314" t="s">
        <v>506</v>
      </c>
      <c r="K50" s="315" t="s">
        <v>507</v>
      </c>
      <c r="L50" s="316" t="s">
        <v>508</v>
      </c>
      <c r="M50" s="317" t="s">
        <v>509</v>
      </c>
      <c r="N50" s="318" t="s">
        <v>510</v>
      </c>
    </row>
    <row r="51" spans="1:14" x14ac:dyDescent="0.15">
      <c r="A51" s="248"/>
      <c r="B51" s="244"/>
      <c r="C51" s="244"/>
      <c r="D51" s="244"/>
      <c r="E51" s="244"/>
      <c r="F51" s="244"/>
      <c r="G51" s="310" t="s">
        <v>511</v>
      </c>
      <c r="H51" s="311"/>
      <c r="I51" s="319">
        <v>7640655</v>
      </c>
      <c r="J51" s="320">
        <v>78381</v>
      </c>
      <c r="K51" s="321">
        <v>25.7</v>
      </c>
      <c r="L51" s="322">
        <v>58009</v>
      </c>
      <c r="M51" s="323">
        <v>16.5</v>
      </c>
      <c r="N51" s="324">
        <v>9.1999999999999993</v>
      </c>
    </row>
    <row r="52" spans="1:14" x14ac:dyDescent="0.15">
      <c r="A52" s="248"/>
      <c r="B52" s="244"/>
      <c r="C52" s="244"/>
      <c r="D52" s="244"/>
      <c r="E52" s="244"/>
      <c r="F52" s="244"/>
      <c r="G52" s="325"/>
      <c r="H52" s="326" t="s">
        <v>512</v>
      </c>
      <c r="I52" s="327">
        <v>4680376</v>
      </c>
      <c r="J52" s="328">
        <v>48013</v>
      </c>
      <c r="K52" s="329">
        <v>10.8</v>
      </c>
      <c r="L52" s="330">
        <v>32190</v>
      </c>
      <c r="M52" s="331">
        <v>20.399999999999999</v>
      </c>
      <c r="N52" s="332">
        <v>-9.6</v>
      </c>
    </row>
    <row r="53" spans="1:14" x14ac:dyDescent="0.15">
      <c r="A53" s="248"/>
      <c r="B53" s="244"/>
      <c r="C53" s="244"/>
      <c r="D53" s="244"/>
      <c r="E53" s="244"/>
      <c r="F53" s="244"/>
      <c r="G53" s="310" t="s">
        <v>513</v>
      </c>
      <c r="H53" s="311"/>
      <c r="I53" s="319">
        <v>6032471</v>
      </c>
      <c r="J53" s="320">
        <v>61783</v>
      </c>
      <c r="K53" s="321">
        <v>-21.2</v>
      </c>
      <c r="L53" s="322">
        <v>61882</v>
      </c>
      <c r="M53" s="323">
        <v>6.7</v>
      </c>
      <c r="N53" s="324">
        <v>-27.9</v>
      </c>
    </row>
    <row r="54" spans="1:14" x14ac:dyDescent="0.15">
      <c r="A54" s="248"/>
      <c r="B54" s="244"/>
      <c r="C54" s="244"/>
      <c r="D54" s="244"/>
      <c r="E54" s="244"/>
      <c r="F54" s="244"/>
      <c r="G54" s="325"/>
      <c r="H54" s="326" t="s">
        <v>512</v>
      </c>
      <c r="I54" s="327">
        <v>3616251</v>
      </c>
      <c r="J54" s="328">
        <v>37037</v>
      </c>
      <c r="K54" s="329">
        <v>-22.9</v>
      </c>
      <c r="L54" s="330">
        <v>32175</v>
      </c>
      <c r="M54" s="331">
        <v>0</v>
      </c>
      <c r="N54" s="332">
        <v>-22.9</v>
      </c>
    </row>
    <row r="55" spans="1:14" x14ac:dyDescent="0.15">
      <c r="A55" s="248"/>
      <c r="B55" s="244"/>
      <c r="C55" s="244"/>
      <c r="D55" s="244"/>
      <c r="E55" s="244"/>
      <c r="F55" s="244"/>
      <c r="G55" s="310" t="s">
        <v>514</v>
      </c>
      <c r="H55" s="311"/>
      <c r="I55" s="319">
        <v>5409690</v>
      </c>
      <c r="J55" s="320">
        <v>55317</v>
      </c>
      <c r="K55" s="321">
        <v>-10.5</v>
      </c>
      <c r="L55" s="322">
        <v>47569</v>
      </c>
      <c r="M55" s="323">
        <v>-23.1</v>
      </c>
      <c r="N55" s="324">
        <v>12.6</v>
      </c>
    </row>
    <row r="56" spans="1:14" x14ac:dyDescent="0.15">
      <c r="A56" s="248"/>
      <c r="B56" s="244"/>
      <c r="C56" s="244"/>
      <c r="D56" s="244"/>
      <c r="E56" s="244"/>
      <c r="F56" s="244"/>
      <c r="G56" s="325"/>
      <c r="H56" s="326" t="s">
        <v>512</v>
      </c>
      <c r="I56" s="327">
        <v>4233894</v>
      </c>
      <c r="J56" s="328">
        <v>43294</v>
      </c>
      <c r="K56" s="329">
        <v>16.899999999999999</v>
      </c>
      <c r="L56" s="330">
        <v>26255</v>
      </c>
      <c r="M56" s="331">
        <v>-18.399999999999999</v>
      </c>
      <c r="N56" s="332">
        <v>35.299999999999997</v>
      </c>
    </row>
    <row r="57" spans="1:14" x14ac:dyDescent="0.15">
      <c r="A57" s="248"/>
      <c r="B57" s="244"/>
      <c r="C57" s="244"/>
      <c r="D57" s="244"/>
      <c r="E57" s="244"/>
      <c r="F57" s="244"/>
      <c r="G57" s="310" t="s">
        <v>515</v>
      </c>
      <c r="H57" s="311"/>
      <c r="I57" s="319">
        <v>5854286</v>
      </c>
      <c r="J57" s="320">
        <v>58978</v>
      </c>
      <c r="K57" s="321">
        <v>6.6</v>
      </c>
      <c r="L57" s="322">
        <v>50880</v>
      </c>
      <c r="M57" s="323">
        <v>7</v>
      </c>
      <c r="N57" s="324">
        <v>-0.4</v>
      </c>
    </row>
    <row r="58" spans="1:14" x14ac:dyDescent="0.15">
      <c r="A58" s="248"/>
      <c r="B58" s="244"/>
      <c r="C58" s="244"/>
      <c r="D58" s="244"/>
      <c r="E58" s="244"/>
      <c r="F58" s="244"/>
      <c r="G58" s="325"/>
      <c r="H58" s="326" t="s">
        <v>512</v>
      </c>
      <c r="I58" s="327">
        <v>4774371</v>
      </c>
      <c r="J58" s="328">
        <v>48099</v>
      </c>
      <c r="K58" s="329">
        <v>11.1</v>
      </c>
      <c r="L58" s="330">
        <v>26879</v>
      </c>
      <c r="M58" s="331">
        <v>2.4</v>
      </c>
      <c r="N58" s="332">
        <v>8.6999999999999993</v>
      </c>
    </row>
    <row r="59" spans="1:14" x14ac:dyDescent="0.15">
      <c r="A59" s="248"/>
      <c r="B59" s="244"/>
      <c r="C59" s="244"/>
      <c r="D59" s="244"/>
      <c r="E59" s="244"/>
      <c r="F59" s="244"/>
      <c r="G59" s="310" t="s">
        <v>516</v>
      </c>
      <c r="H59" s="311"/>
      <c r="I59" s="319">
        <v>6346621</v>
      </c>
      <c r="J59" s="320">
        <v>64045</v>
      </c>
      <c r="K59" s="321">
        <v>8.6</v>
      </c>
      <c r="L59" s="322">
        <v>63956</v>
      </c>
      <c r="M59" s="323">
        <v>25.7</v>
      </c>
      <c r="N59" s="324">
        <v>-17.100000000000001</v>
      </c>
    </row>
    <row r="60" spans="1:14" x14ac:dyDescent="0.15">
      <c r="A60" s="248"/>
      <c r="B60" s="244"/>
      <c r="C60" s="244"/>
      <c r="D60" s="244"/>
      <c r="E60" s="244"/>
      <c r="F60" s="244"/>
      <c r="G60" s="325"/>
      <c r="H60" s="326" t="s">
        <v>512</v>
      </c>
      <c r="I60" s="333">
        <v>4864870</v>
      </c>
      <c r="J60" s="328">
        <v>49092</v>
      </c>
      <c r="K60" s="329">
        <v>2.1</v>
      </c>
      <c r="L60" s="330">
        <v>29239</v>
      </c>
      <c r="M60" s="331">
        <v>8.8000000000000007</v>
      </c>
      <c r="N60" s="332">
        <v>-6.7</v>
      </c>
    </row>
    <row r="61" spans="1:14" x14ac:dyDescent="0.15">
      <c r="A61" s="248"/>
      <c r="B61" s="244"/>
      <c r="C61" s="244"/>
      <c r="D61" s="244"/>
      <c r="E61" s="244"/>
      <c r="F61" s="244"/>
      <c r="G61" s="310" t="s">
        <v>517</v>
      </c>
      <c r="H61" s="334"/>
      <c r="I61" s="335">
        <v>6256745</v>
      </c>
      <c r="J61" s="336">
        <v>63701</v>
      </c>
      <c r="K61" s="337">
        <v>1.8</v>
      </c>
      <c r="L61" s="338">
        <v>56459</v>
      </c>
      <c r="M61" s="339">
        <v>6.6</v>
      </c>
      <c r="N61" s="324">
        <v>-4.8</v>
      </c>
    </row>
    <row r="62" spans="1:14" x14ac:dyDescent="0.15">
      <c r="A62" s="248"/>
      <c r="B62" s="244"/>
      <c r="C62" s="244"/>
      <c r="D62" s="244"/>
      <c r="E62" s="244"/>
      <c r="F62" s="244"/>
      <c r="G62" s="325"/>
      <c r="H62" s="326" t="s">
        <v>512</v>
      </c>
      <c r="I62" s="327">
        <v>4433952</v>
      </c>
      <c r="J62" s="328">
        <v>45107</v>
      </c>
      <c r="K62" s="329">
        <v>3.6</v>
      </c>
      <c r="L62" s="330">
        <v>29348</v>
      </c>
      <c r="M62" s="331">
        <v>2.6</v>
      </c>
      <c r="N62" s="332">
        <v>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3" zoomScaleNormal="7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18.28</v>
      </c>
      <c r="G47" s="12">
        <v>18.79</v>
      </c>
      <c r="H47" s="12">
        <v>19.21</v>
      </c>
      <c r="I47" s="12">
        <v>19.420000000000002</v>
      </c>
      <c r="J47" s="13">
        <v>19.350000000000001</v>
      </c>
    </row>
    <row r="48" spans="2:10" ht="57.75" customHeight="1" x14ac:dyDescent="0.15">
      <c r="B48" s="14"/>
      <c r="C48" s="1139" t="s">
        <v>4</v>
      </c>
      <c r="D48" s="1139"/>
      <c r="E48" s="1140"/>
      <c r="F48" s="15">
        <v>0.54</v>
      </c>
      <c r="G48" s="16">
        <v>0.53</v>
      </c>
      <c r="H48" s="16">
        <v>0.72</v>
      </c>
      <c r="I48" s="16">
        <v>2.48</v>
      </c>
      <c r="J48" s="17">
        <v>3.31</v>
      </c>
    </row>
    <row r="49" spans="2:10" ht="57.75" customHeight="1" thickBot="1" x14ac:dyDescent="0.2">
      <c r="B49" s="18"/>
      <c r="C49" s="1141" t="s">
        <v>5</v>
      </c>
      <c r="D49" s="1141"/>
      <c r="E49" s="1142"/>
      <c r="F49" s="19">
        <v>0.84</v>
      </c>
      <c r="G49" s="20">
        <v>1.31</v>
      </c>
      <c r="H49" s="20">
        <v>0.87</v>
      </c>
      <c r="I49" s="20">
        <v>3.54</v>
      </c>
      <c r="J49" s="21">
        <v>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6" zoomScaleNormal="6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524</v>
      </c>
      <c r="D34" s="1149"/>
      <c r="E34" s="1150"/>
      <c r="F34" s="32">
        <v>13.1</v>
      </c>
      <c r="G34" s="33">
        <v>12.87</v>
      </c>
      <c r="H34" s="33">
        <v>13.47</v>
      </c>
      <c r="I34" s="33">
        <v>15.32</v>
      </c>
      <c r="J34" s="34">
        <v>14.34</v>
      </c>
      <c r="K34" s="22"/>
      <c r="L34" s="22"/>
      <c r="M34" s="22"/>
      <c r="N34" s="22"/>
      <c r="O34" s="22"/>
      <c r="P34" s="22"/>
    </row>
    <row r="35" spans="1:16" ht="39" customHeight="1" x14ac:dyDescent="0.15">
      <c r="A35" s="22"/>
      <c r="B35" s="35"/>
      <c r="C35" s="1143" t="s">
        <v>525</v>
      </c>
      <c r="D35" s="1144"/>
      <c r="E35" s="1145"/>
      <c r="F35" s="36">
        <v>0.53</v>
      </c>
      <c r="G35" s="37">
        <v>0.52</v>
      </c>
      <c r="H35" s="37">
        <v>0.72</v>
      </c>
      <c r="I35" s="37">
        <v>2.48</v>
      </c>
      <c r="J35" s="38">
        <v>3.31</v>
      </c>
      <c r="K35" s="22"/>
      <c r="L35" s="22"/>
      <c r="M35" s="22"/>
      <c r="N35" s="22"/>
      <c r="O35" s="22"/>
      <c r="P35" s="22"/>
    </row>
    <row r="36" spans="1:16" ht="39" customHeight="1" x14ac:dyDescent="0.15">
      <c r="A36" s="22"/>
      <c r="B36" s="35"/>
      <c r="C36" s="1143" t="s">
        <v>526</v>
      </c>
      <c r="D36" s="1144"/>
      <c r="E36" s="1145"/>
      <c r="F36" s="36">
        <v>1.27</v>
      </c>
      <c r="G36" s="37">
        <v>1.63</v>
      </c>
      <c r="H36" s="37">
        <v>1.63</v>
      </c>
      <c r="I36" s="37">
        <v>1.58</v>
      </c>
      <c r="J36" s="38">
        <v>1.38</v>
      </c>
      <c r="K36" s="22"/>
      <c r="L36" s="22"/>
      <c r="M36" s="22"/>
      <c r="N36" s="22"/>
      <c r="O36" s="22"/>
      <c r="P36" s="22"/>
    </row>
    <row r="37" spans="1:16" ht="39" customHeight="1" x14ac:dyDescent="0.15">
      <c r="A37" s="22"/>
      <c r="B37" s="35"/>
      <c r="C37" s="1143" t="s">
        <v>527</v>
      </c>
      <c r="D37" s="1144"/>
      <c r="E37" s="1145"/>
      <c r="F37" s="36">
        <v>0.6</v>
      </c>
      <c r="G37" s="37">
        <v>0.52</v>
      </c>
      <c r="H37" s="37">
        <v>0.71</v>
      </c>
      <c r="I37" s="37">
        <v>1.49</v>
      </c>
      <c r="J37" s="38">
        <v>1.1599999999999999</v>
      </c>
      <c r="K37" s="22"/>
      <c r="L37" s="22"/>
      <c r="M37" s="22"/>
      <c r="N37" s="22"/>
      <c r="O37" s="22"/>
      <c r="P37" s="22"/>
    </row>
    <row r="38" spans="1:16" ht="39" customHeight="1" x14ac:dyDescent="0.15">
      <c r="A38" s="22"/>
      <c r="B38" s="35"/>
      <c r="C38" s="1143" t="s">
        <v>528</v>
      </c>
      <c r="D38" s="1144"/>
      <c r="E38" s="1145"/>
      <c r="F38" s="36">
        <v>0.08</v>
      </c>
      <c r="G38" s="37">
        <v>0.17</v>
      </c>
      <c r="H38" s="37">
        <v>0.19</v>
      </c>
      <c r="I38" s="37">
        <v>0.09</v>
      </c>
      <c r="J38" s="38">
        <v>0.28999999999999998</v>
      </c>
      <c r="K38" s="22"/>
      <c r="L38" s="22"/>
      <c r="M38" s="22"/>
      <c r="N38" s="22"/>
      <c r="O38" s="22"/>
      <c r="P38" s="22"/>
    </row>
    <row r="39" spans="1:16" ht="39" customHeight="1" x14ac:dyDescent="0.15">
      <c r="A39" s="22"/>
      <c r="B39" s="35"/>
      <c r="C39" s="1143" t="s">
        <v>529</v>
      </c>
      <c r="D39" s="1144"/>
      <c r="E39" s="1145"/>
      <c r="F39" s="36">
        <v>0.05</v>
      </c>
      <c r="G39" s="37">
        <v>0.04</v>
      </c>
      <c r="H39" s="37">
        <v>0.04</v>
      </c>
      <c r="I39" s="37">
        <v>0.12</v>
      </c>
      <c r="J39" s="38">
        <v>0.09</v>
      </c>
      <c r="K39" s="22"/>
      <c r="L39" s="22"/>
      <c r="M39" s="22"/>
      <c r="N39" s="22"/>
      <c r="O39" s="22"/>
      <c r="P39" s="22"/>
    </row>
    <row r="40" spans="1:16" ht="39" customHeight="1" x14ac:dyDescent="0.15">
      <c r="A40" s="22"/>
      <c r="B40" s="35"/>
      <c r="C40" s="1143" t="s">
        <v>530</v>
      </c>
      <c r="D40" s="1144"/>
      <c r="E40" s="1145"/>
      <c r="F40" s="36">
        <v>0.08</v>
      </c>
      <c r="G40" s="37">
        <v>0.06</v>
      </c>
      <c r="H40" s="37">
        <v>0.05</v>
      </c>
      <c r="I40" s="37">
        <v>7.0000000000000007E-2</v>
      </c>
      <c r="J40" s="38">
        <v>0.06</v>
      </c>
      <c r="K40" s="22"/>
      <c r="L40" s="22"/>
      <c r="M40" s="22"/>
      <c r="N40" s="22"/>
      <c r="O40" s="22"/>
      <c r="P40" s="22"/>
    </row>
    <row r="41" spans="1:16" ht="39" customHeight="1" x14ac:dyDescent="0.15">
      <c r="A41" s="22"/>
      <c r="B41" s="35"/>
      <c r="C41" s="1143" t="s">
        <v>531</v>
      </c>
      <c r="D41" s="1144"/>
      <c r="E41" s="1145"/>
      <c r="F41" s="36">
        <v>0</v>
      </c>
      <c r="G41" s="37">
        <v>0.01</v>
      </c>
      <c r="H41" s="37">
        <v>0</v>
      </c>
      <c r="I41" s="37">
        <v>0.01</v>
      </c>
      <c r="J41" s="38">
        <v>0.01</v>
      </c>
      <c r="K41" s="22"/>
      <c r="L41" s="22"/>
      <c r="M41" s="22"/>
      <c r="N41" s="22"/>
      <c r="O41" s="22"/>
      <c r="P41" s="22"/>
    </row>
    <row r="42" spans="1:16" ht="39" customHeight="1" x14ac:dyDescent="0.15">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533</v>
      </c>
      <c r="D43" s="1147"/>
      <c r="E43" s="1148"/>
      <c r="F43" s="41">
        <v>0.01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3" zoomScale="71" zoomScaleNormal="71" zoomScaleSheetLayoutView="55" workbookViewId="0">
      <selection activeCell="J55" sqref="J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4550</v>
      </c>
      <c r="L45" s="60">
        <v>4584</v>
      </c>
      <c r="M45" s="60">
        <v>4653</v>
      </c>
      <c r="N45" s="60">
        <v>4482</v>
      </c>
      <c r="O45" s="61">
        <v>4358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1663</v>
      </c>
      <c r="L48" s="64">
        <v>1757</v>
      </c>
      <c r="M48" s="64">
        <v>1760</v>
      </c>
      <c r="N48" s="64">
        <v>1811</v>
      </c>
      <c r="O48" s="65">
        <v>1932</v>
      </c>
      <c r="P48" s="48"/>
      <c r="Q48" s="48"/>
      <c r="R48" s="48"/>
      <c r="S48" s="48"/>
      <c r="T48" s="48"/>
      <c r="U48" s="48"/>
    </row>
    <row r="49" spans="1:21" ht="30.75" customHeight="1" x14ac:dyDescent="0.15">
      <c r="A49" s="48"/>
      <c r="B49" s="1161"/>
      <c r="C49" s="1162"/>
      <c r="D49" s="62"/>
      <c r="E49" s="1153" t="s">
        <v>16</v>
      </c>
      <c r="F49" s="1153"/>
      <c r="G49" s="1153"/>
      <c r="H49" s="1153"/>
      <c r="I49" s="1153"/>
      <c r="J49" s="1154"/>
      <c r="K49" s="63">
        <v>196</v>
      </c>
      <c r="L49" s="64">
        <v>176</v>
      </c>
      <c r="M49" s="64">
        <v>122</v>
      </c>
      <c r="N49" s="64">
        <v>136</v>
      </c>
      <c r="O49" s="65">
        <v>135</v>
      </c>
      <c r="P49" s="48"/>
      <c r="Q49" s="48"/>
      <c r="R49" s="48"/>
      <c r="S49" s="48"/>
      <c r="T49" s="48"/>
      <c r="U49" s="48"/>
    </row>
    <row r="50" spans="1:21" ht="30.75" customHeight="1" x14ac:dyDescent="0.15">
      <c r="A50" s="48"/>
      <c r="B50" s="1161"/>
      <c r="C50" s="1162"/>
      <c r="D50" s="62"/>
      <c r="E50" s="1153" t="s">
        <v>17</v>
      </c>
      <c r="F50" s="1153"/>
      <c r="G50" s="1153"/>
      <c r="H50" s="1153"/>
      <c r="I50" s="1153"/>
      <c r="J50" s="1154"/>
      <c r="K50" s="63">
        <v>390</v>
      </c>
      <c r="L50" s="64">
        <v>361</v>
      </c>
      <c r="M50" s="64">
        <v>301</v>
      </c>
      <c r="N50" s="64">
        <v>281</v>
      </c>
      <c r="O50" s="65">
        <v>729</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479</v>
      </c>
      <c r="L51" s="64" t="s">
        <v>479</v>
      </c>
      <c r="M51" s="64" t="s">
        <v>479</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4115</v>
      </c>
      <c r="L52" s="64">
        <v>4187</v>
      </c>
      <c r="M52" s="64">
        <v>4262</v>
      </c>
      <c r="N52" s="64">
        <v>4457</v>
      </c>
      <c r="O52" s="65">
        <v>4632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2684</v>
      </c>
      <c r="L53" s="69">
        <v>2691</v>
      </c>
      <c r="M53" s="69">
        <v>2574</v>
      </c>
      <c r="N53" s="69">
        <v>2253</v>
      </c>
      <c r="O53" s="70">
        <v>2522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2015-04-14T06:07:16Z</cp:lastPrinted>
  <dcterms:created xsi:type="dcterms:W3CDTF">2015-02-17T06:49:05Z</dcterms:created>
  <dcterms:modified xsi:type="dcterms:W3CDTF">2015-04-24T01:05:55Z</dcterms:modified>
  <cp:category/>
</cp:coreProperties>
</file>