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H29(2017)\G水道局\C営業課\01庶務係\各種調査\180126公営企業に係る経営比較分析表（平成28年度決算）分析について\202061諏訪市\"/>
    </mc:Choice>
  </mc:AlternateContent>
  <workbookProtection workbookPassword="B319" lockStructure="1"/>
  <bookViews>
    <workbookView minimized="1"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W10" i="4" s="1"/>
  <c r="P6" i="5"/>
  <c r="P10" i="4" s="1"/>
  <c r="O6" i="5"/>
  <c r="N6" i="5"/>
  <c r="B10" i="4" s="1"/>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H85" i="4"/>
  <c r="G85" i="4"/>
  <c r="BB10" i="4"/>
  <c r="AT10" i="4"/>
  <c r="I10" i="4"/>
  <c r="BB8" i="4"/>
  <c r="AT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<sst xmlns="http://schemas.openxmlformats.org/spreadsheetml/2006/main" count="232" uniqueCount="120">
  <si>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</si>
  <si>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</si>
  <si>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</si>
  <si>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</si>
  <si>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</si>
  <si>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</si>
  <si>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</si>
  <si>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</si>
  <si>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</si>
  <si>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</si>
  <si>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</si>
  <si>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</si>
  <si>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</si>
  <si>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</si>
  <si>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</si>
  <si>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</si>
  <si>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</si>
  <si>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</si>
  <si>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</si>
  <si>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</si>
  <si>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</si>
  <si>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</si>
  <si>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</si>
  <si>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</si>
  <si>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</si>
  <si>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</si>
  <si>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</si>
  <si>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</si>
  <si>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</si>
  <si>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</si>
  <si>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</si>
  <si>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</si>
  <si>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</si>
  <si>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</si>
  <si>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</si>
  <si>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</si>
  <si>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</si>
  <si>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</si>
  <si>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</si>
  <si>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</si>
  <si>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</si>
  <si>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</si>
  <si>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</si>
  <si>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</si>
  <si>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</si>
  <si>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</si>
  <si>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</si>
  <si>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</si>
  <si>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</si>
  <si>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</si>
  <si>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</si>
  <si>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</si>
  <si>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</si>
  <si>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</si>
  <si>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</si>
  <si>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</si>
  <si>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</si>
  <si>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</si>
  <si>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</si>
  <si>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</si>
  <si>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</si>
  <si>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</si>
  <si>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</si>
  <si>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</si>
  <si>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</si>
  <si>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</si>
  <si>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</si>
  <si>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</si>
  <si>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</si>
  <si>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</si>
  <si>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</si>
  <si>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</si>
  <si>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</si>
  <si>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</si>
  <si>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</si>
  <si>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</si>
  <si>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</si>
  <si>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</si>
  <si>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</si>
  <si>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</si>
  <si>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</si>
  <si>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</si>
  <si>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</si>
  <si>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</si>
  <si>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</si>
  <si>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</si>
  <si>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</si>
  <si>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</si>
  <si>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</si>
  <si>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</si>
  <si>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</si>
  <si>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</si>
  <si>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</si>
  <si>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</si>
  <si>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</si>
  <si>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</si>
  <si>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</si>
  <si>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</si>
  <si>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</si>
  <si>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</si>
  <si>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</si>
  <si>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</si>
  <si>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</si>
  <si>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</si>
  <si>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</si>
  <si>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諏訪市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</si>
  <si>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</si>
  <si>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</si>
  <si>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</si>
  <si>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</si>
  <si>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</si>
  <si>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</si>
  <si>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</si>
  <si>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</si>
  <si>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</si>
  <si>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</si>
  <si>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面に関しては、給水収益の減少を主な要因として前年に比して減収減益となったが、適切なコスト管理を行ったこと等により類似団体に比して良好な水準を維持することができた。また、給水収益の減少局面でありながらも、近年の企業債発行の抑制が奏功し、企業債残高対給水収益比率は、適正な水準を維持できた。
　良質な水源を確保していることによる低水準な浄水費の実現並びに過年度における建設投資の抑制に伴う企業債利息及び減価償却費の低減等は、低水準な給水原価や良好な料金回収率をもたらしている。
　当市水道事業における重要課題である有収率については、H28年度決算においても類似団体の平均値を下回る結果となった。これは、主として２に記す管路施設の老朽化を原因とするものであると考えられる。本年度策定した諏訪市水道事業ビジョン及び経営戦略に基づき、計画的かつ積極的な更新投資を行うことにより、中長期的な有収率の向上を図っていく必要があると思料する。</t>
    <rPh sb="1" eb="4">
      <t>シュウエキメン</t>
    </rPh>
    <rPh sb="5" eb="6">
      <t>カン</t>
    </rPh>
    <rPh sb="10" eb="12">
      <t>キュウスイ</t>
    </rPh>
    <rPh sb="12" eb="14">
      <t>シュウエキ</t>
    </rPh>
    <rPh sb="15" eb="17">
      <t>ゲンショウ</t>
    </rPh>
    <rPh sb="18" eb="19">
      <t>オモ</t>
    </rPh>
    <rPh sb="20" eb="22">
      <t>ヨウイン</t>
    </rPh>
    <rPh sb="25" eb="27">
      <t>ゼンネン</t>
    </rPh>
    <rPh sb="28" eb="29">
      <t>ヒ</t>
    </rPh>
    <rPh sb="31" eb="35">
      <t>ゲンシュウゲンエキ</t>
    </rPh>
    <rPh sb="41" eb="43">
      <t>テキセツ</t>
    </rPh>
    <rPh sb="47" eb="49">
      <t>カンリ</t>
    </rPh>
    <rPh sb="50" eb="51">
      <t>オコナ</t>
    </rPh>
    <rPh sb="55" eb="56">
      <t>ナド</t>
    </rPh>
    <rPh sb="59" eb="61">
      <t>ルイジ</t>
    </rPh>
    <rPh sb="61" eb="63">
      <t>ダンタイ</t>
    </rPh>
    <rPh sb="64" eb="65">
      <t>ヒ</t>
    </rPh>
    <rPh sb="67" eb="69">
      <t>リョウコウ</t>
    </rPh>
    <rPh sb="70" eb="72">
      <t>スイジュン</t>
    </rPh>
    <rPh sb="73" eb="75">
      <t>イジ</t>
    </rPh>
    <rPh sb="87" eb="89">
      <t>キュウスイ</t>
    </rPh>
    <rPh sb="89" eb="91">
      <t>シュウエキ</t>
    </rPh>
    <rPh sb="92" eb="94">
      <t>ゲンショウ</t>
    </rPh>
    <rPh sb="94" eb="96">
      <t>キョクメン</t>
    </rPh>
    <rPh sb="104" eb="106">
      <t>キンネン</t>
    </rPh>
    <rPh sb="107" eb="109">
      <t>キギョウ</t>
    </rPh>
    <rPh sb="109" eb="110">
      <t>サイ</t>
    </rPh>
    <rPh sb="110" eb="112">
      <t>ハッコウ</t>
    </rPh>
    <rPh sb="113" eb="115">
      <t>ヨクセイ</t>
    </rPh>
    <rPh sb="116" eb="118">
      <t>ソウコウ</t>
    </rPh>
    <rPh sb="120" eb="122">
      <t>キギョウ</t>
    </rPh>
    <rPh sb="122" eb="123">
      <t>サイ</t>
    </rPh>
    <rPh sb="123" eb="125">
      <t>ザンダカ</t>
    </rPh>
    <rPh sb="125" eb="126">
      <t>タイ</t>
    </rPh>
    <rPh sb="126" eb="128">
      <t>キュウスイ</t>
    </rPh>
    <rPh sb="128" eb="130">
      <t>シュウエキ</t>
    </rPh>
    <rPh sb="130" eb="132">
      <t>ヒリツ</t>
    </rPh>
    <rPh sb="134" eb="136">
      <t>テキセイ</t>
    </rPh>
    <rPh sb="137" eb="139">
      <t>スイジュン</t>
    </rPh>
    <rPh sb="140" eb="142">
      <t>イジ</t>
    </rPh>
    <rPh sb="148" eb="150">
      <t>リョウシツ</t>
    </rPh>
    <rPh sb="151" eb="153">
      <t>スイゲン</t>
    </rPh>
    <rPh sb="154" eb="156">
      <t>カクホ</t>
    </rPh>
    <rPh sb="165" eb="168">
      <t>テイスイジュン</t>
    </rPh>
    <rPh sb="169" eb="171">
      <t>ジョウスイ</t>
    </rPh>
    <rPh sb="173" eb="175">
      <t>ジツゲン</t>
    </rPh>
    <rPh sb="175" eb="176">
      <t>ナラ</t>
    </rPh>
    <rPh sb="178" eb="181">
      <t>カネンド</t>
    </rPh>
    <rPh sb="185" eb="187">
      <t>ケンセツ</t>
    </rPh>
    <rPh sb="187" eb="189">
      <t>トウシ</t>
    </rPh>
    <rPh sb="190" eb="192">
      <t>ヨクセイ</t>
    </rPh>
    <rPh sb="193" eb="194">
      <t>トモナ</t>
    </rPh>
    <rPh sb="195" eb="197">
      <t>キギョウ</t>
    </rPh>
    <rPh sb="197" eb="198">
      <t>サイ</t>
    </rPh>
    <rPh sb="198" eb="200">
      <t>リソク</t>
    </rPh>
    <rPh sb="200" eb="201">
      <t>オヨ</t>
    </rPh>
    <rPh sb="202" eb="204">
      <t>ゲンカ</t>
    </rPh>
    <rPh sb="204" eb="206">
      <t>ショウキャク</t>
    </rPh>
    <rPh sb="206" eb="207">
      <t>ヒ</t>
    </rPh>
    <rPh sb="208" eb="210">
      <t>テイゲン</t>
    </rPh>
    <rPh sb="210" eb="211">
      <t>トウ</t>
    </rPh>
    <rPh sb="213" eb="216">
      <t>テイスイジュン</t>
    </rPh>
    <rPh sb="217" eb="219">
      <t>キュウスイ</t>
    </rPh>
    <rPh sb="219" eb="221">
      <t>ゲンカ</t>
    </rPh>
    <rPh sb="222" eb="224">
      <t>リョウコウ</t>
    </rPh>
    <rPh sb="225" eb="227">
      <t>リョウキン</t>
    </rPh>
    <rPh sb="227" eb="229">
      <t>カイシュウ</t>
    </rPh>
    <rPh sb="229" eb="230">
      <t>リツ</t>
    </rPh>
    <rPh sb="336" eb="339">
      <t>ホンネンド</t>
    </rPh>
    <rPh sb="339" eb="341">
      <t>サクテイ</t>
    </rPh>
    <rPh sb="343" eb="346">
      <t>スワシ</t>
    </rPh>
    <rPh sb="346" eb="348">
      <t>スイドウ</t>
    </rPh>
    <rPh sb="348" eb="350">
      <t>ジギョウ</t>
    </rPh>
    <rPh sb="354" eb="355">
      <t>オヨ</t>
    </rPh>
    <rPh sb="356" eb="358">
      <t>ケイエイ</t>
    </rPh>
    <rPh sb="358" eb="360">
      <t>センリャク</t>
    </rPh>
    <rPh sb="361" eb="362">
      <t>モト</t>
    </rPh>
    <rPh sb="365" eb="368">
      <t>ケイカクテキ</t>
    </rPh>
    <rPh sb="370" eb="373">
      <t>セッキョクテキ</t>
    </rPh>
    <rPh sb="374" eb="376">
      <t>コウシン</t>
    </rPh>
    <rPh sb="376" eb="378">
      <t>トウシ</t>
    </rPh>
    <rPh sb="379" eb="380">
      <t>オコナ</t>
    </rPh>
    <rPh sb="410" eb="412">
      <t>シリョ</t>
    </rPh>
    <phoneticPr fontId="4"/>
  </si>
  <si>
    <t>　過年度における建設投資の抑制を大きな要因として、施設の老朽化度合いは、昨年度までに引続き相対的に高い状態となっている。本年度策定した諏訪市水道事業ビジョン及び経営戦略に基づき、計画的かつ積極的な更新投資を行うことにより、これらの数値の好転を図りたい。</t>
    <rPh sb="1" eb="4">
      <t>カネンド</t>
    </rPh>
    <rPh sb="8" eb="10">
      <t>ケンセツ</t>
    </rPh>
    <rPh sb="10" eb="12">
      <t>トウシ</t>
    </rPh>
    <rPh sb="13" eb="15">
      <t>ヨクセイ</t>
    </rPh>
    <rPh sb="16" eb="17">
      <t>オオ</t>
    </rPh>
    <rPh sb="19" eb="21">
      <t>ヨウイン</t>
    </rPh>
    <rPh sb="25" eb="27">
      <t>シセツ</t>
    </rPh>
    <rPh sb="28" eb="31">
      <t>ロウキュウカ</t>
    </rPh>
    <rPh sb="31" eb="33">
      <t>ドア</t>
    </rPh>
    <rPh sb="36" eb="39">
      <t>サクネンド</t>
    </rPh>
    <rPh sb="42" eb="44">
      <t>ヒキツヅ</t>
    </rPh>
    <rPh sb="45" eb="48">
      <t>ソウタイテキ</t>
    </rPh>
    <rPh sb="49" eb="50">
      <t>タカ</t>
    </rPh>
    <rPh sb="51" eb="53">
      <t>ジョウタイ</t>
    </rPh>
    <rPh sb="115" eb="117">
      <t>スウチ</t>
    </rPh>
    <rPh sb="118" eb="120">
      <t>コウテン</t>
    </rPh>
    <rPh sb="121" eb="122">
      <t>ハカ</t>
    </rPh>
    <phoneticPr fontId="4"/>
  </si>
  <si>
    <t>　諏訪市水道事業ビジョン及び経営戦略に基づく本格的な建設投資計画がＨ30年度よりスタートすることとなる。これにより中長期的に施設の老朽化の進行度合いを緩やかなものとし、これに係る各指標の数値を相対的に好転させる計画である。
　一方で給水人口及び給水収益の減少は今後も続くものと予測されることから、建設投資を行うための財源確保が大きな課題となる。現在議論を進めている水道料金の引き上げを実施することにより諏訪市水道事業ビジョンに掲げる「安全な水道」、「強靭な水道」、「持続可能な水道」の実現を図りたい。</t>
    <rPh sb="1" eb="8">
      <t>スワシスイドウジギョウ</t>
    </rPh>
    <rPh sb="12" eb="13">
      <t>オヨ</t>
    </rPh>
    <rPh sb="14" eb="16">
      <t>ケイエイ</t>
    </rPh>
    <rPh sb="16" eb="18">
      <t>センリャク</t>
    </rPh>
    <rPh sb="19" eb="20">
      <t>モト</t>
    </rPh>
    <rPh sb="22" eb="25">
      <t>ホンカクテキ</t>
    </rPh>
    <rPh sb="26" eb="28">
      <t>ケンセツ</t>
    </rPh>
    <rPh sb="28" eb="30">
      <t>トウシ</t>
    </rPh>
    <rPh sb="30" eb="32">
      <t>ケイカク</t>
    </rPh>
    <rPh sb="36" eb="38">
      <t>ネンド</t>
    </rPh>
    <rPh sb="57" eb="61">
      <t>チュウチョウキテキ</t>
    </rPh>
    <rPh sb="62" eb="64">
      <t>シセツ</t>
    </rPh>
    <rPh sb="65" eb="68">
      <t>ロウキュウカ</t>
    </rPh>
    <rPh sb="69" eb="71">
      <t>シンコウ</t>
    </rPh>
    <rPh sb="71" eb="73">
      <t>ドア</t>
    </rPh>
    <rPh sb="75" eb="76">
      <t>ユル</t>
    </rPh>
    <rPh sb="87" eb="88">
      <t>カカ</t>
    </rPh>
    <rPh sb="89" eb="92">
      <t>カクシヒョウ</t>
    </rPh>
    <rPh sb="93" eb="95">
      <t>スウチ</t>
    </rPh>
    <rPh sb="96" eb="99">
      <t>ソウタイテキ</t>
    </rPh>
    <rPh sb="100" eb="102">
      <t>コウテン</t>
    </rPh>
    <rPh sb="105" eb="107">
      <t>ケイカク</t>
    </rPh>
    <rPh sb="113" eb="115">
      <t>イッポウ</t>
    </rPh>
    <rPh sb="116" eb="118">
      <t>キュウスイ</t>
    </rPh>
    <rPh sb="118" eb="120">
      <t>ジンコウ</t>
    </rPh>
    <rPh sb="120" eb="121">
      <t>オヨ</t>
    </rPh>
    <rPh sb="122" eb="126">
      <t>キュウスイシュウエキ</t>
    </rPh>
    <rPh sb="127" eb="129">
      <t>ゲンショウ</t>
    </rPh>
    <rPh sb="130" eb="132">
      <t>コンゴ</t>
    </rPh>
    <rPh sb="133" eb="134">
      <t>ツヅ</t>
    </rPh>
    <rPh sb="138" eb="140">
      <t>ヨソク</t>
    </rPh>
    <rPh sb="148" eb="150">
      <t>ケンセツ</t>
    </rPh>
    <rPh sb="150" eb="152">
      <t>トウシ</t>
    </rPh>
    <rPh sb="153" eb="154">
      <t>オコナ</t>
    </rPh>
    <rPh sb="158" eb="160">
      <t>ザイゲン</t>
    </rPh>
    <rPh sb="160" eb="162">
      <t>カクホ</t>
    </rPh>
    <rPh sb="163" eb="164">
      <t>オオ</t>
    </rPh>
    <rPh sb="166" eb="168">
      <t>カダイ</t>
    </rPh>
    <rPh sb="172" eb="176">
      <t>ゲンザイギロン</t>
    </rPh>
    <rPh sb="177" eb="178">
      <t>スス</t>
    </rPh>
    <rPh sb="182" eb="184">
      <t>スイドウ</t>
    </rPh>
    <rPh sb="184" eb="186">
      <t>リョウキン</t>
    </rPh>
    <rPh sb="187" eb="188">
      <t>ヒ</t>
    </rPh>
    <rPh sb="189" eb="190">
      <t>ア</t>
    </rPh>
    <rPh sb="192" eb="194">
      <t>ジッシ</t>
    </rPh>
    <rPh sb="201" eb="204">
      <t>スワシ</t>
    </rPh>
    <rPh sb="204" eb="206">
      <t>スイドウ</t>
    </rPh>
    <rPh sb="206" eb="208">
      <t>ジギョウ</t>
    </rPh>
    <rPh sb="213" eb="214">
      <t>カカ</t>
    </rPh>
    <rPh sb="217" eb="219">
      <t>アンゼン</t>
    </rPh>
    <rPh sb="220" eb="222">
      <t>スイドウ</t>
    </rPh>
    <rPh sb="225" eb="227">
      <t>キョウジン</t>
    </rPh>
    <rPh sb="228" eb="230">
      <t>スイドウ</t>
    </rPh>
    <rPh sb="233" eb="237">
      <t>ジゾクカノウ</t>
    </rPh>
    <rPh sb="238" eb="240">
      <t>スイドウ</t>
    </rPh>
    <rPh sb="242" eb="244">
      <t>ジツゲン</t>
    </rPh>
    <rPh sb="245" eb="246">
      <t>ハカ</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</si>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</sst>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0.66</c:v>
                </c:pt>
                <c:pt idx="1">
                  <c:v>0.53</c:v>
                </c:pt>
                <c:pt idx="2">
                  <c:v>0.69</c:v>
                </c:pt>
                <c:pt idx="3">
                  <c:v>0.35</c:v>
                </c:pt>
                <c:pt idx="4">
                  <c:v>0.44</c:v>
                </c:pt>
              </c:numCache>
            </c:numRef>
          </c:val>
        </c:ser>
        <c:dLbls>
          <c:showLegendKey val="0"/>
          <c:showVal val="0"/>
          <c:showCatName val="0"/>
          <c:showSerName val="0"/>
          <c:showPercent val="0"/>
          <c:showBubbleSize val="0"/>
        </c:dLbls>
        <c:gapWidth val="150"/>
        <c:axId val="523903600"/>
        <c:axId val="52390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523903600"/>
        <c:axId val="523905952"/>
      </c:lineChart>
      <c:dateAx>
        <c:axId val="523903600"/>
        <c:scaling>
          <c:orientation val="minMax"/>
        </c:scaling>
        <c:delete val="1"/>
        <c:axPos val="b"/>
        <c:numFmt formatCode="ge" sourceLinked="1"/>
        <c:majorTickMark val="none"/>
        <c:minorTickMark val="none"/>
        <c:tickLblPos val="none"/>
        <c:crossAx val="523905952"/>
        <c:crosses val="autoZero"/>
        <c:auto val="1"/>
        <c:lblOffset val="100"/>
        <c:baseTimeUnit val="years"/>
      </c:dateAx>
      <c:valAx>
        <c:axId val="52390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390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54.02</c:v>
                </c:pt>
                <c:pt idx="1">
                  <c:v>54.26</c:v>
                </c:pt>
                <c:pt idx="2">
                  <c:v>53.42</c:v>
                </c:pt>
                <c:pt idx="3">
                  <c:v>53.67</c:v>
                </c:pt>
                <c:pt idx="4">
                  <c:v>53.82</c:v>
                </c:pt>
              </c:numCache>
            </c:numRef>
          </c:val>
        </c:ser>
        <c:dLbls>
          <c:showLegendKey val="0"/>
          <c:showVal val="0"/>
          <c:showCatName val="0"/>
          <c:showSerName val="0"/>
          <c:showPercent val="0"/>
          <c:showBubbleSize val="0"/>
        </c:dLbls>
        <c:gapWidth val="150"/>
        <c:axId val="519812272"/>
        <c:axId val="51981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519812272"/>
        <c:axId val="519814624"/>
      </c:lineChart>
      <c:dateAx>
        <c:axId val="519812272"/>
        <c:scaling>
          <c:orientation val="minMax"/>
        </c:scaling>
        <c:delete val="1"/>
        <c:axPos val="b"/>
        <c:numFmt formatCode="ge" sourceLinked="1"/>
        <c:majorTickMark val="none"/>
        <c:minorTickMark val="none"/>
        <c:tickLblPos val="none"/>
        <c:crossAx val="519814624"/>
        <c:crosses val="autoZero"/>
        <c:auto val="1"/>
        <c:lblOffset val="100"/>
        <c:baseTimeUnit val="years"/>
      </c:dateAx>
      <c:valAx>
        <c:axId val="51981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81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83.62</c:v>
                </c:pt>
                <c:pt idx="1">
                  <c:v>84.01</c:v>
                </c:pt>
                <c:pt idx="2">
                  <c:v>83.57</c:v>
                </c:pt>
                <c:pt idx="3">
                  <c:v>82.27</c:v>
                </c:pt>
                <c:pt idx="4">
                  <c:v>82.01</c:v>
                </c:pt>
              </c:numCache>
            </c:numRef>
          </c:val>
        </c:ser>
        <c:dLbls>
          <c:showLegendKey val="0"/>
          <c:showVal val="0"/>
          <c:showCatName val="0"/>
          <c:showSerName val="0"/>
          <c:showPercent val="0"/>
          <c:showBubbleSize val="0"/>
        </c:dLbls>
        <c:gapWidth val="150"/>
        <c:axId val="519811096"/>
        <c:axId val="51981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519811096"/>
        <c:axId val="519815408"/>
      </c:lineChart>
      <c:dateAx>
        <c:axId val="519811096"/>
        <c:scaling>
          <c:orientation val="minMax"/>
        </c:scaling>
        <c:delete val="1"/>
        <c:axPos val="b"/>
        <c:numFmt formatCode="ge" sourceLinked="1"/>
        <c:majorTickMark val="none"/>
        <c:minorTickMark val="none"/>
        <c:tickLblPos val="none"/>
        <c:crossAx val="519815408"/>
        <c:crosses val="autoZero"/>
        <c:auto val="1"/>
        <c:lblOffset val="100"/>
        <c:baseTimeUnit val="years"/>
      </c:dateAx>
      <c:valAx>
        <c:axId val="51981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81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107.92</c:v>
                </c:pt>
                <c:pt idx="1">
                  <c:v>109.05</c:v>
                </c:pt>
                <c:pt idx="2">
                  <c:v>124.18</c:v>
                </c:pt>
                <c:pt idx="3">
                  <c:v>126.43</c:v>
                </c:pt>
                <c:pt idx="4">
                  <c:v>119.35</c:v>
                </c:pt>
              </c:numCache>
            </c:numRef>
          </c:val>
        </c:ser>
        <c:dLbls>
          <c:showLegendKey val="0"/>
          <c:showVal val="0"/>
          <c:showCatName val="0"/>
          <c:showSerName val="0"/>
          <c:showPercent val="0"/>
          <c:showBubbleSize val="0"/>
        </c:dLbls>
        <c:gapWidth val="150"/>
        <c:axId val="523907128"/>
        <c:axId val="52390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523907128"/>
        <c:axId val="523907520"/>
      </c:lineChart>
      <c:dateAx>
        <c:axId val="523907128"/>
        <c:scaling>
          <c:orientation val="minMax"/>
        </c:scaling>
        <c:delete val="1"/>
        <c:axPos val="b"/>
        <c:numFmt formatCode="ge" sourceLinked="1"/>
        <c:majorTickMark val="none"/>
        <c:minorTickMark val="none"/>
        <c:tickLblPos val="none"/>
        <c:crossAx val="523907520"/>
        <c:crosses val="autoZero"/>
        <c:auto val="1"/>
        <c:lblOffset val="100"/>
        <c:baseTimeUnit val="years"/>
      </c:dateAx>
      <c:valAx>
        <c:axId val="523907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390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48.07</c:v>
                </c:pt>
                <c:pt idx="1">
                  <c:v>49.5</c:v>
                </c:pt>
                <c:pt idx="2">
                  <c:v>50.89</c:v>
                </c:pt>
                <c:pt idx="3">
                  <c:v>51.02</c:v>
                </c:pt>
                <c:pt idx="4">
                  <c:v>52.08</c:v>
                </c:pt>
              </c:numCache>
            </c:numRef>
          </c:val>
        </c:ser>
        <c:dLbls>
          <c:showLegendKey val="0"/>
          <c:showVal val="0"/>
          <c:showCatName val="0"/>
          <c:showSerName val="0"/>
          <c:showPercent val="0"/>
          <c:showBubbleSize val="0"/>
        </c:dLbls>
        <c:gapWidth val="150"/>
        <c:axId val="525472016"/>
        <c:axId val="52547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525472016"/>
        <c:axId val="525472800"/>
      </c:lineChart>
      <c:dateAx>
        <c:axId val="525472016"/>
        <c:scaling>
          <c:orientation val="minMax"/>
        </c:scaling>
        <c:delete val="1"/>
        <c:axPos val="b"/>
        <c:numFmt formatCode="ge" sourceLinked="1"/>
        <c:majorTickMark val="none"/>
        <c:minorTickMark val="none"/>
        <c:tickLblPos val="none"/>
        <c:crossAx val="525472800"/>
        <c:crosses val="autoZero"/>
        <c:auto val="1"/>
        <c:lblOffset val="100"/>
        <c:baseTimeUnit val="years"/>
      </c:dateAx>
      <c:valAx>
        <c:axId val="52547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47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17.36</c:v>
                </c:pt>
                <c:pt idx="1">
                  <c:v>23.64</c:v>
                </c:pt>
                <c:pt idx="2">
                  <c:v>24.62</c:v>
                </c:pt>
                <c:pt idx="3">
                  <c:v>26.68</c:v>
                </c:pt>
                <c:pt idx="4">
                  <c:v>28.29</c:v>
                </c:pt>
              </c:numCache>
            </c:numRef>
          </c:val>
        </c:ser>
        <c:dLbls>
          <c:showLegendKey val="0"/>
          <c:showVal val="0"/>
          <c:showCatName val="0"/>
          <c:showSerName val="0"/>
          <c:showPercent val="0"/>
          <c:showBubbleSize val="0"/>
        </c:dLbls>
        <c:gapWidth val="150"/>
        <c:axId val="297650872"/>
        <c:axId val="297657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297650872"/>
        <c:axId val="297657144"/>
      </c:lineChart>
      <c:dateAx>
        <c:axId val="297650872"/>
        <c:scaling>
          <c:orientation val="minMax"/>
        </c:scaling>
        <c:delete val="1"/>
        <c:axPos val="b"/>
        <c:numFmt formatCode="ge" sourceLinked="1"/>
        <c:majorTickMark val="none"/>
        <c:minorTickMark val="none"/>
        <c:tickLblPos val="none"/>
        <c:crossAx val="297657144"/>
        <c:crosses val="autoZero"/>
        <c:auto val="1"/>
        <c:lblOffset val="100"/>
        <c:baseTimeUnit val="years"/>
      </c:dateAx>
      <c:valAx>
        <c:axId val="297657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65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7651264"/>
        <c:axId val="297651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297651264"/>
        <c:axId val="297651656"/>
      </c:lineChart>
      <c:dateAx>
        <c:axId val="297651264"/>
        <c:scaling>
          <c:orientation val="minMax"/>
        </c:scaling>
        <c:delete val="1"/>
        <c:axPos val="b"/>
        <c:numFmt formatCode="ge" sourceLinked="1"/>
        <c:majorTickMark val="none"/>
        <c:minorTickMark val="none"/>
        <c:tickLblPos val="none"/>
        <c:crossAx val="297651656"/>
        <c:crosses val="autoZero"/>
        <c:auto val="1"/>
        <c:lblOffset val="100"/>
        <c:baseTimeUnit val="years"/>
      </c:dateAx>
      <c:valAx>
        <c:axId val="297651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765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2291.4699999999998</c:v>
                </c:pt>
                <c:pt idx="1">
                  <c:v>2219.9699999999998</c:v>
                </c:pt>
                <c:pt idx="2">
                  <c:v>471.93</c:v>
                </c:pt>
                <c:pt idx="3">
                  <c:v>593.36</c:v>
                </c:pt>
                <c:pt idx="4">
                  <c:v>467.9</c:v>
                </c:pt>
              </c:numCache>
            </c:numRef>
          </c:val>
        </c:ser>
        <c:dLbls>
          <c:showLegendKey val="0"/>
          <c:showVal val="0"/>
          <c:showCatName val="0"/>
          <c:showSerName val="0"/>
          <c:showPercent val="0"/>
          <c:showBubbleSize val="0"/>
        </c:dLbls>
        <c:gapWidth val="150"/>
        <c:axId val="525474368"/>
        <c:axId val="52547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525474368"/>
        <c:axId val="525474760"/>
      </c:lineChart>
      <c:dateAx>
        <c:axId val="525474368"/>
        <c:scaling>
          <c:orientation val="minMax"/>
        </c:scaling>
        <c:delete val="1"/>
        <c:axPos val="b"/>
        <c:numFmt formatCode="ge" sourceLinked="1"/>
        <c:majorTickMark val="none"/>
        <c:minorTickMark val="none"/>
        <c:tickLblPos val="none"/>
        <c:crossAx val="525474760"/>
        <c:crosses val="autoZero"/>
        <c:auto val="1"/>
        <c:lblOffset val="100"/>
        <c:baseTimeUnit val="years"/>
      </c:dateAx>
      <c:valAx>
        <c:axId val="525474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547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269.63</c:v>
                </c:pt>
                <c:pt idx="1">
                  <c:v>262.01</c:v>
                </c:pt>
                <c:pt idx="2">
                  <c:v>269.74</c:v>
                </c:pt>
                <c:pt idx="3">
                  <c:v>253.91</c:v>
                </c:pt>
                <c:pt idx="4">
                  <c:v>237.1</c:v>
                </c:pt>
              </c:numCache>
            </c:numRef>
          </c:val>
        </c:ser>
        <c:dLbls>
          <c:showLegendKey val="0"/>
          <c:showVal val="0"/>
          <c:showCatName val="0"/>
          <c:showSerName val="0"/>
          <c:showPercent val="0"/>
          <c:showBubbleSize val="0"/>
        </c:dLbls>
        <c:gapWidth val="150"/>
        <c:axId val="519812664"/>
        <c:axId val="51981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519812664"/>
        <c:axId val="519813056"/>
      </c:lineChart>
      <c:dateAx>
        <c:axId val="519812664"/>
        <c:scaling>
          <c:orientation val="minMax"/>
        </c:scaling>
        <c:delete val="1"/>
        <c:axPos val="b"/>
        <c:numFmt formatCode="ge" sourceLinked="1"/>
        <c:majorTickMark val="none"/>
        <c:minorTickMark val="none"/>
        <c:tickLblPos val="none"/>
        <c:crossAx val="519813056"/>
        <c:crosses val="autoZero"/>
        <c:auto val="1"/>
        <c:lblOffset val="100"/>
        <c:baseTimeUnit val="years"/>
      </c:dateAx>
      <c:valAx>
        <c:axId val="519813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9812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107.9</c:v>
                </c:pt>
                <c:pt idx="1">
                  <c:v>109.21</c:v>
                </c:pt>
                <c:pt idx="2">
                  <c:v>126.85</c:v>
                </c:pt>
                <c:pt idx="3">
                  <c:v>129.03</c:v>
                </c:pt>
                <c:pt idx="4">
                  <c:v>120.78</c:v>
                </c:pt>
              </c:numCache>
            </c:numRef>
          </c:val>
        </c:ser>
        <c:dLbls>
          <c:showLegendKey val="0"/>
          <c:showVal val="0"/>
          <c:showCatName val="0"/>
          <c:showSerName val="0"/>
          <c:showPercent val="0"/>
          <c:showBubbleSize val="0"/>
        </c:dLbls>
        <c:gapWidth val="150"/>
        <c:axId val="519811488"/>
        <c:axId val="519813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519811488"/>
        <c:axId val="519813448"/>
      </c:lineChart>
      <c:dateAx>
        <c:axId val="519811488"/>
        <c:scaling>
          <c:orientation val="minMax"/>
        </c:scaling>
        <c:delete val="1"/>
        <c:axPos val="b"/>
        <c:numFmt formatCode="ge" sourceLinked="1"/>
        <c:majorTickMark val="none"/>
        <c:minorTickMark val="none"/>
        <c:tickLblPos val="none"/>
        <c:crossAx val="519813448"/>
        <c:crosses val="autoZero"/>
        <c:auto val="1"/>
        <c:lblOffset val="100"/>
        <c:baseTimeUnit val="years"/>
      </c:dateAx>
      <c:valAx>
        <c:axId val="51981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81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106.91</c:v>
                </c:pt>
                <c:pt idx="1">
                  <c:v>107.04</c:v>
                </c:pt>
                <c:pt idx="2">
                  <c:v>92.04</c:v>
                </c:pt>
                <c:pt idx="3">
                  <c:v>90.53</c:v>
                </c:pt>
                <c:pt idx="4">
                  <c:v>96.22</c:v>
                </c:pt>
              </c:numCache>
            </c:numRef>
          </c:val>
        </c:ser>
        <c:dLbls>
          <c:showLegendKey val="0"/>
          <c:showVal val="0"/>
          <c:showCatName val="0"/>
          <c:showSerName val="0"/>
          <c:showPercent val="0"/>
          <c:showBubbleSize val="0"/>
        </c:dLbls>
        <c:gapWidth val="150"/>
        <c:axId val="519818152"/>
        <c:axId val="51981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519818152"/>
        <c:axId val="519813840"/>
      </c:lineChart>
      <c:dateAx>
        <c:axId val="519818152"/>
        <c:scaling>
          <c:orientation val="minMax"/>
        </c:scaling>
        <c:delete val="1"/>
        <c:axPos val="b"/>
        <c:numFmt formatCode="ge" sourceLinked="1"/>
        <c:majorTickMark val="none"/>
        <c:minorTickMark val="none"/>
        <c:tickLblPos val="none"/>
        <c:crossAx val="519813840"/>
        <c:crosses val="autoZero"/>
        <c:auto val="1"/>
        <c:lblOffset val="100"/>
        <c:baseTimeUnit val="years"/>
      </c:dateAx>
      <c:valAx>
        <c:axId val="51981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81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80" zoomScaleNormal="80"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長野県　諏訪市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119</v>
      </c>
      <c r="AE8" s="84"/>
      <c r="AF8" s="84"/>
      <c r="AG8" s="84"/>
      <c r="AH8" s="84"/>
      <c r="AI8" s="84"/>
      <c r="AJ8" s="84"/>
      <c r="AK8" s="5"/>
      <c r="AL8" s="71">
        <f>データ!$R$6</f>
        <v>50428</v>
      </c>
      <c r="AM8" s="71"/>
      <c r="AN8" s="71"/>
      <c r="AO8" s="71"/>
      <c r="AP8" s="71"/>
      <c r="AQ8" s="71"/>
      <c r="AR8" s="71"/>
      <c r="AS8" s="71"/>
      <c r="AT8" s="67">
        <f>データ!$S$6</f>
        <v>109.17</v>
      </c>
      <c r="AU8" s="68"/>
      <c r="AV8" s="68"/>
      <c r="AW8" s="68"/>
      <c r="AX8" s="68"/>
      <c r="AY8" s="68"/>
      <c r="AZ8" s="68"/>
      <c r="BA8" s="68"/>
      <c r="BB8" s="70">
        <f>データ!$T$6</f>
        <v>461.92</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70.53</v>
      </c>
      <c r="J10" s="68"/>
      <c r="K10" s="68"/>
      <c r="L10" s="68"/>
      <c r="M10" s="68"/>
      <c r="N10" s="68"/>
      <c r="O10" s="69"/>
      <c r="P10" s="70">
        <f>データ!$P$6</f>
        <v>99.87</v>
      </c>
      <c r="Q10" s="70"/>
      <c r="R10" s="70"/>
      <c r="S10" s="70"/>
      <c r="T10" s="70"/>
      <c r="U10" s="70"/>
      <c r="V10" s="70"/>
      <c r="W10" s="71">
        <f>データ!$Q$6</f>
        <v>1777</v>
      </c>
      <c r="X10" s="71"/>
      <c r="Y10" s="71"/>
      <c r="Z10" s="71"/>
      <c r="AA10" s="71"/>
      <c r="AB10" s="71"/>
      <c r="AC10" s="71"/>
      <c r="AD10" s="2"/>
      <c r="AE10" s="2"/>
      <c r="AF10" s="2"/>
      <c r="AG10" s="2"/>
      <c r="AH10" s="5"/>
      <c r="AI10" s="5"/>
      <c r="AJ10" s="5"/>
      <c r="AK10" s="5"/>
      <c r="AL10" s="71">
        <f>データ!$U$6</f>
        <v>50045</v>
      </c>
      <c r="AM10" s="71"/>
      <c r="AN10" s="71"/>
      <c r="AO10" s="71"/>
      <c r="AP10" s="71"/>
      <c r="AQ10" s="71"/>
      <c r="AR10" s="71"/>
      <c r="AS10" s="71"/>
      <c r="AT10" s="67">
        <f>データ!$V$6</f>
        <v>23.01</v>
      </c>
      <c r="AU10" s="68"/>
      <c r="AV10" s="68"/>
      <c r="AW10" s="68"/>
      <c r="AX10" s="68"/>
      <c r="AY10" s="68"/>
      <c r="AZ10" s="68"/>
      <c r="BA10" s="68"/>
      <c r="BB10" s="70">
        <f>データ!$W$6</f>
        <v>2174.92</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202061</v>
      </c>
      <c r="D6" s="34">
        <f t="shared" si="3"/>
        <v>46</v>
      </c>
      <c r="E6" s="34">
        <f t="shared" si="3"/>
        <v>1</v>
      </c>
      <c r="F6" s="34">
        <f t="shared" si="3"/>
        <v>0</v>
      </c>
      <c r="G6" s="34">
        <f t="shared" si="3"/>
        <v>1</v>
      </c>
      <c r="H6" s="34" t="str">
        <f t="shared" si="3"/>
        <v>長野県　諏訪市</v>
      </c>
      <c r="I6" s="34" t="str">
        <f t="shared" si="3"/>
        <v>法適用</v>
      </c>
      <c r="J6" s="34" t="str">
        <f t="shared" si="3"/>
        <v>水道事業</v>
      </c>
      <c r="K6" s="34" t="str">
        <f t="shared" si="3"/>
        <v>末端給水事業</v>
      </c>
      <c r="L6" s="34" t="str">
        <f t="shared" si="3"/>
        <v>A4</v>
      </c>
      <c r="M6" s="34">
        <f t="shared" si="3"/>
        <v>0</v>
      </c>
      <c r="N6" s="35" t="str">
        <f t="shared" si="3"/>
        <v>-</v>
      </c>
      <c r="O6" s="35">
        <f t="shared" si="3"/>
        <v>70.53</v>
      </c>
      <c r="P6" s="35">
        <f t="shared" si="3"/>
        <v>99.87</v>
      </c>
      <c r="Q6" s="35">
        <f t="shared" si="3"/>
        <v>1777</v>
      </c>
      <c r="R6" s="35">
        <f t="shared" si="3"/>
        <v>50428</v>
      </c>
      <c r="S6" s="35">
        <f t="shared" si="3"/>
        <v>109.17</v>
      </c>
      <c r="T6" s="35">
        <f t="shared" si="3"/>
        <v>461.92</v>
      </c>
      <c r="U6" s="35">
        <f t="shared" si="3"/>
        <v>50045</v>
      </c>
      <c r="V6" s="35">
        <f t="shared" si="3"/>
        <v>23.01</v>
      </c>
      <c r="W6" s="35">
        <f t="shared" si="3"/>
        <v>2174.92</v>
      </c>
      <c r="X6" s="36">
        <f>IF(X7="",NA(),X7)</f>
        <v>107.92</v>
      </c>
      <c r="Y6" s="36">
        <f t="shared" ref="Y6:AG6" si="4">IF(Y7="",NA(),Y7)</f>
        <v>109.05</v>
      </c>
      <c r="Z6" s="36">
        <f t="shared" si="4"/>
        <v>124.18</v>
      </c>
      <c r="AA6" s="36">
        <f t="shared" si="4"/>
        <v>126.43</v>
      </c>
      <c r="AB6" s="36">
        <f t="shared" si="4"/>
        <v>119.35</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2291.4699999999998</v>
      </c>
      <c r="AU6" s="36">
        <f t="shared" ref="AU6:BC6" si="6">IF(AU7="",NA(),AU7)</f>
        <v>2219.9699999999998</v>
      </c>
      <c r="AV6" s="36">
        <f t="shared" si="6"/>
        <v>471.93</v>
      </c>
      <c r="AW6" s="36">
        <f t="shared" si="6"/>
        <v>593.36</v>
      </c>
      <c r="AX6" s="36">
        <f t="shared" si="6"/>
        <v>467.9</v>
      </c>
      <c r="AY6" s="36">
        <f t="shared" si="6"/>
        <v>701</v>
      </c>
      <c r="AZ6" s="36">
        <f t="shared" si="6"/>
        <v>739.59</v>
      </c>
      <c r="BA6" s="36">
        <f t="shared" si="6"/>
        <v>335.95</v>
      </c>
      <c r="BB6" s="36">
        <f t="shared" si="6"/>
        <v>346.59</v>
      </c>
      <c r="BC6" s="36">
        <f t="shared" si="6"/>
        <v>357.82</v>
      </c>
      <c r="BD6" s="35" t="str">
        <f>IF(BD7="","",IF(BD7="-","【-】","【"&amp;SUBSTITUTE(TEXT(BD7,"#,##0.00"),"-","△")&amp;"】"))</f>
        <v>【262.87】</v>
      </c>
      <c r="BE6" s="36">
        <f>IF(BE7="",NA(),BE7)</f>
        <v>269.63</v>
      </c>
      <c r="BF6" s="36">
        <f t="shared" ref="BF6:BN6" si="7">IF(BF7="",NA(),BF7)</f>
        <v>262.01</v>
      </c>
      <c r="BG6" s="36">
        <f t="shared" si="7"/>
        <v>269.74</v>
      </c>
      <c r="BH6" s="36">
        <f t="shared" si="7"/>
        <v>253.91</v>
      </c>
      <c r="BI6" s="36">
        <f t="shared" si="7"/>
        <v>237.1</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107.9</v>
      </c>
      <c r="BQ6" s="36">
        <f t="shared" ref="BQ6:BY6" si="8">IF(BQ7="",NA(),BQ7)</f>
        <v>109.21</v>
      </c>
      <c r="BR6" s="36">
        <f t="shared" si="8"/>
        <v>126.85</v>
      </c>
      <c r="BS6" s="36">
        <f t="shared" si="8"/>
        <v>129.03</v>
      </c>
      <c r="BT6" s="36">
        <f t="shared" si="8"/>
        <v>120.78</v>
      </c>
      <c r="BU6" s="36">
        <f t="shared" si="8"/>
        <v>100.27</v>
      </c>
      <c r="BV6" s="36">
        <f t="shared" si="8"/>
        <v>99.46</v>
      </c>
      <c r="BW6" s="36">
        <f t="shared" si="8"/>
        <v>105.21</v>
      </c>
      <c r="BX6" s="36">
        <f t="shared" si="8"/>
        <v>105.71</v>
      </c>
      <c r="BY6" s="36">
        <f t="shared" si="8"/>
        <v>106.01</v>
      </c>
      <c r="BZ6" s="35" t="str">
        <f>IF(BZ7="","",IF(BZ7="-","【-】","【"&amp;SUBSTITUTE(TEXT(BZ7,"#,##0.00"),"-","△")&amp;"】"))</f>
        <v>【105.59】</v>
      </c>
      <c r="CA6" s="36">
        <f>IF(CA7="",NA(),CA7)</f>
        <v>106.91</v>
      </c>
      <c r="CB6" s="36">
        <f t="shared" ref="CB6:CJ6" si="9">IF(CB7="",NA(),CB7)</f>
        <v>107.04</v>
      </c>
      <c r="CC6" s="36">
        <f t="shared" si="9"/>
        <v>92.04</v>
      </c>
      <c r="CD6" s="36">
        <f t="shared" si="9"/>
        <v>90.53</v>
      </c>
      <c r="CE6" s="36">
        <f t="shared" si="9"/>
        <v>96.22</v>
      </c>
      <c r="CF6" s="36">
        <f t="shared" si="9"/>
        <v>169.62</v>
      </c>
      <c r="CG6" s="36">
        <f t="shared" si="9"/>
        <v>171.78</v>
      </c>
      <c r="CH6" s="36">
        <f t="shared" si="9"/>
        <v>162.59</v>
      </c>
      <c r="CI6" s="36">
        <f t="shared" si="9"/>
        <v>162.15</v>
      </c>
      <c r="CJ6" s="36">
        <f t="shared" si="9"/>
        <v>162.24</v>
      </c>
      <c r="CK6" s="35" t="str">
        <f>IF(CK7="","",IF(CK7="-","【-】","【"&amp;SUBSTITUTE(TEXT(CK7,"#,##0.00"),"-","△")&amp;"】"))</f>
        <v>【163.27】</v>
      </c>
      <c r="CL6" s="36">
        <f>IF(CL7="",NA(),CL7)</f>
        <v>54.02</v>
      </c>
      <c r="CM6" s="36">
        <f t="shared" ref="CM6:CU6" si="10">IF(CM7="",NA(),CM7)</f>
        <v>54.26</v>
      </c>
      <c r="CN6" s="36">
        <f t="shared" si="10"/>
        <v>53.42</v>
      </c>
      <c r="CO6" s="36">
        <f t="shared" si="10"/>
        <v>53.67</v>
      </c>
      <c r="CP6" s="36">
        <f t="shared" si="10"/>
        <v>53.82</v>
      </c>
      <c r="CQ6" s="36">
        <f t="shared" si="10"/>
        <v>59.88</v>
      </c>
      <c r="CR6" s="36">
        <f t="shared" si="10"/>
        <v>59.68</v>
      </c>
      <c r="CS6" s="36">
        <f t="shared" si="10"/>
        <v>59.17</v>
      </c>
      <c r="CT6" s="36">
        <f t="shared" si="10"/>
        <v>59.34</v>
      </c>
      <c r="CU6" s="36">
        <f t="shared" si="10"/>
        <v>59.11</v>
      </c>
      <c r="CV6" s="35" t="str">
        <f>IF(CV7="","",IF(CV7="-","【-】","【"&amp;SUBSTITUTE(TEXT(CV7,"#,##0.00"),"-","△")&amp;"】"))</f>
        <v>【59.94】</v>
      </c>
      <c r="CW6" s="36">
        <f>IF(CW7="",NA(),CW7)</f>
        <v>83.62</v>
      </c>
      <c r="CX6" s="36">
        <f t="shared" ref="CX6:DF6" si="11">IF(CX7="",NA(),CX7)</f>
        <v>84.01</v>
      </c>
      <c r="CY6" s="36">
        <f t="shared" si="11"/>
        <v>83.57</v>
      </c>
      <c r="CZ6" s="36">
        <f t="shared" si="11"/>
        <v>82.27</v>
      </c>
      <c r="DA6" s="36">
        <f t="shared" si="11"/>
        <v>82.01</v>
      </c>
      <c r="DB6" s="36">
        <f t="shared" si="11"/>
        <v>87.65</v>
      </c>
      <c r="DC6" s="36">
        <f t="shared" si="11"/>
        <v>87.63</v>
      </c>
      <c r="DD6" s="36">
        <f t="shared" si="11"/>
        <v>87.6</v>
      </c>
      <c r="DE6" s="36">
        <f t="shared" si="11"/>
        <v>87.74</v>
      </c>
      <c r="DF6" s="36">
        <f t="shared" si="11"/>
        <v>87.91</v>
      </c>
      <c r="DG6" s="35" t="str">
        <f>IF(DG7="","",IF(DG7="-","【-】","【"&amp;SUBSTITUTE(TEXT(DG7,"#,##0.00"),"-","△")&amp;"】"))</f>
        <v>【90.22】</v>
      </c>
      <c r="DH6" s="36">
        <f>IF(DH7="",NA(),DH7)</f>
        <v>48.07</v>
      </c>
      <c r="DI6" s="36">
        <f t="shared" ref="DI6:DQ6" si="12">IF(DI7="",NA(),DI7)</f>
        <v>49.5</v>
      </c>
      <c r="DJ6" s="36">
        <f t="shared" si="12"/>
        <v>50.89</v>
      </c>
      <c r="DK6" s="36">
        <f t="shared" si="12"/>
        <v>51.02</v>
      </c>
      <c r="DL6" s="36">
        <f t="shared" si="12"/>
        <v>52.08</v>
      </c>
      <c r="DM6" s="36">
        <f t="shared" si="12"/>
        <v>38.69</v>
      </c>
      <c r="DN6" s="36">
        <f t="shared" si="12"/>
        <v>39.65</v>
      </c>
      <c r="DO6" s="36">
        <f t="shared" si="12"/>
        <v>45.25</v>
      </c>
      <c r="DP6" s="36">
        <f t="shared" si="12"/>
        <v>46.27</v>
      </c>
      <c r="DQ6" s="36">
        <f t="shared" si="12"/>
        <v>46.88</v>
      </c>
      <c r="DR6" s="35" t="str">
        <f>IF(DR7="","",IF(DR7="-","【-】","【"&amp;SUBSTITUTE(TEXT(DR7,"#,##0.00"),"-","△")&amp;"】"))</f>
        <v>【47.91】</v>
      </c>
      <c r="DS6" s="36">
        <f>IF(DS7="",NA(),DS7)</f>
        <v>17.36</v>
      </c>
      <c r="DT6" s="36">
        <f t="shared" ref="DT6:EB6" si="13">IF(DT7="",NA(),DT7)</f>
        <v>23.64</v>
      </c>
      <c r="DU6" s="36">
        <f t="shared" si="13"/>
        <v>24.62</v>
      </c>
      <c r="DV6" s="36">
        <f t="shared" si="13"/>
        <v>26.68</v>
      </c>
      <c r="DW6" s="36">
        <f t="shared" si="13"/>
        <v>28.29</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0.66</v>
      </c>
      <c r="EE6" s="36">
        <f t="shared" ref="EE6:EM6" si="14">IF(EE7="",NA(),EE7)</f>
        <v>0.53</v>
      </c>
      <c r="EF6" s="36">
        <f t="shared" si="14"/>
        <v>0.69</v>
      </c>
      <c r="EG6" s="36">
        <f t="shared" si="14"/>
        <v>0.35</v>
      </c>
      <c r="EH6" s="36">
        <f t="shared" si="14"/>
        <v>0.44</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202061</v>
      </c>
      <c r="D7" s="38">
        <v>46</v>
      </c>
      <c r="E7" s="38">
        <v>1</v>
      </c>
      <c r="F7" s="38">
        <v>0</v>
      </c>
      <c r="G7" s="38">
        <v>1</v>
      </c>
      <c r="H7" s="38" t="s">
        <v>105</v>
      </c>
      <c r="I7" s="38" t="s">
        <v>106</v>
      </c>
      <c r="J7" s="38" t="s">
        <v>107</v>
      </c>
      <c r="K7" s="38" t="s">
        <v>108</v>
      </c>
      <c r="L7" s="38" t="s">
        <v>109</v>
      </c>
      <c r="M7" s="38"/>
      <c r="N7" s="39" t="s">
        <v>110</v>
      </c>
      <c r="O7" s="39">
        <v>70.53</v>
      </c>
      <c r="P7" s="39">
        <v>99.87</v>
      </c>
      <c r="Q7" s="39">
        <v>1777</v>
      </c>
      <c r="R7" s="39">
        <v>50428</v>
      </c>
      <c r="S7" s="39">
        <v>109.17</v>
      </c>
      <c r="T7" s="39">
        <v>461.92</v>
      </c>
      <c r="U7" s="39">
        <v>50045</v>
      </c>
      <c r="V7" s="39">
        <v>23.01</v>
      </c>
      <c r="W7" s="39">
        <v>2174.92</v>
      </c>
      <c r="X7" s="39">
        <v>107.92</v>
      </c>
      <c r="Y7" s="39">
        <v>109.05</v>
      </c>
      <c r="Z7" s="39">
        <v>124.18</v>
      </c>
      <c r="AA7" s="39">
        <v>126.43</v>
      </c>
      <c r="AB7" s="39">
        <v>119.35</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2291.4699999999998</v>
      </c>
      <c r="AU7" s="39">
        <v>2219.9699999999998</v>
      </c>
      <c r="AV7" s="39">
        <v>471.93</v>
      </c>
      <c r="AW7" s="39">
        <v>593.36</v>
      </c>
      <c r="AX7" s="39">
        <v>467.9</v>
      </c>
      <c r="AY7" s="39">
        <v>701</v>
      </c>
      <c r="AZ7" s="39">
        <v>739.59</v>
      </c>
      <c r="BA7" s="39">
        <v>335.95</v>
      </c>
      <c r="BB7" s="39">
        <v>346.59</v>
      </c>
      <c r="BC7" s="39">
        <v>357.82</v>
      </c>
      <c r="BD7" s="39">
        <v>262.87</v>
      </c>
      <c r="BE7" s="39">
        <v>269.63</v>
      </c>
      <c r="BF7" s="39">
        <v>262.01</v>
      </c>
      <c r="BG7" s="39">
        <v>269.74</v>
      </c>
      <c r="BH7" s="39">
        <v>253.91</v>
      </c>
      <c r="BI7" s="39">
        <v>237.1</v>
      </c>
      <c r="BJ7" s="39">
        <v>330.99</v>
      </c>
      <c r="BK7" s="39">
        <v>324.08999999999997</v>
      </c>
      <c r="BL7" s="39">
        <v>319.82</v>
      </c>
      <c r="BM7" s="39">
        <v>312.02999999999997</v>
      </c>
      <c r="BN7" s="39">
        <v>307.45999999999998</v>
      </c>
      <c r="BO7" s="39">
        <v>270.87</v>
      </c>
      <c r="BP7" s="39">
        <v>107.9</v>
      </c>
      <c r="BQ7" s="39">
        <v>109.21</v>
      </c>
      <c r="BR7" s="39">
        <v>126.85</v>
      </c>
      <c r="BS7" s="39">
        <v>129.03</v>
      </c>
      <c r="BT7" s="39">
        <v>120.78</v>
      </c>
      <c r="BU7" s="39">
        <v>100.27</v>
      </c>
      <c r="BV7" s="39">
        <v>99.46</v>
      </c>
      <c r="BW7" s="39">
        <v>105.21</v>
      </c>
      <c r="BX7" s="39">
        <v>105.71</v>
      </c>
      <c r="BY7" s="39">
        <v>106.01</v>
      </c>
      <c r="BZ7" s="39">
        <v>105.59</v>
      </c>
      <c r="CA7" s="39">
        <v>106.91</v>
      </c>
      <c r="CB7" s="39">
        <v>107.04</v>
      </c>
      <c r="CC7" s="39">
        <v>92.04</v>
      </c>
      <c r="CD7" s="39">
        <v>90.53</v>
      </c>
      <c r="CE7" s="39">
        <v>96.22</v>
      </c>
      <c r="CF7" s="39">
        <v>169.62</v>
      </c>
      <c r="CG7" s="39">
        <v>171.78</v>
      </c>
      <c r="CH7" s="39">
        <v>162.59</v>
      </c>
      <c r="CI7" s="39">
        <v>162.15</v>
      </c>
      <c r="CJ7" s="39">
        <v>162.24</v>
      </c>
      <c r="CK7" s="39">
        <v>163.27000000000001</v>
      </c>
      <c r="CL7" s="39">
        <v>54.02</v>
      </c>
      <c r="CM7" s="39">
        <v>54.26</v>
      </c>
      <c r="CN7" s="39">
        <v>53.42</v>
      </c>
      <c r="CO7" s="39">
        <v>53.67</v>
      </c>
      <c r="CP7" s="39">
        <v>53.82</v>
      </c>
      <c r="CQ7" s="39">
        <v>59.88</v>
      </c>
      <c r="CR7" s="39">
        <v>59.68</v>
      </c>
      <c r="CS7" s="39">
        <v>59.17</v>
      </c>
      <c r="CT7" s="39">
        <v>59.34</v>
      </c>
      <c r="CU7" s="39">
        <v>59.11</v>
      </c>
      <c r="CV7" s="39">
        <v>59.94</v>
      </c>
      <c r="CW7" s="39">
        <v>83.62</v>
      </c>
      <c r="CX7" s="39">
        <v>84.01</v>
      </c>
      <c r="CY7" s="39">
        <v>83.57</v>
      </c>
      <c r="CZ7" s="39">
        <v>82.27</v>
      </c>
      <c r="DA7" s="39">
        <v>82.01</v>
      </c>
      <c r="DB7" s="39">
        <v>87.65</v>
      </c>
      <c r="DC7" s="39">
        <v>87.63</v>
      </c>
      <c r="DD7" s="39">
        <v>87.6</v>
      </c>
      <c r="DE7" s="39">
        <v>87.74</v>
      </c>
      <c r="DF7" s="39">
        <v>87.91</v>
      </c>
      <c r="DG7" s="39">
        <v>90.22</v>
      </c>
      <c r="DH7" s="39">
        <v>48.07</v>
      </c>
      <c r="DI7" s="39">
        <v>49.5</v>
      </c>
      <c r="DJ7" s="39">
        <v>50.89</v>
      </c>
      <c r="DK7" s="39">
        <v>51.02</v>
      </c>
      <c r="DL7" s="39">
        <v>52.08</v>
      </c>
      <c r="DM7" s="39">
        <v>38.69</v>
      </c>
      <c r="DN7" s="39">
        <v>39.65</v>
      </c>
      <c r="DO7" s="39">
        <v>45.25</v>
      </c>
      <c r="DP7" s="39">
        <v>46.27</v>
      </c>
      <c r="DQ7" s="39">
        <v>46.88</v>
      </c>
      <c r="DR7" s="39">
        <v>47.91</v>
      </c>
      <c r="DS7" s="39">
        <v>17.36</v>
      </c>
      <c r="DT7" s="39">
        <v>23.64</v>
      </c>
      <c r="DU7" s="39">
        <v>24.62</v>
      </c>
      <c r="DV7" s="39">
        <v>26.68</v>
      </c>
      <c r="DW7" s="39">
        <v>28.29</v>
      </c>
      <c r="DX7" s="39">
        <v>8.4</v>
      </c>
      <c r="DY7" s="39">
        <v>9.7100000000000009</v>
      </c>
      <c r="DZ7" s="39">
        <v>10.71</v>
      </c>
      <c r="EA7" s="39">
        <v>10.93</v>
      </c>
      <c r="EB7" s="39">
        <v>13.39</v>
      </c>
      <c r="EC7" s="39">
        <v>15</v>
      </c>
      <c r="ED7" s="39">
        <v>0.66</v>
      </c>
      <c r="EE7" s="39">
        <v>0.53</v>
      </c>
      <c r="EF7" s="39">
        <v>0.69</v>
      </c>
      <c r="EG7" s="39">
        <v>0.35</v>
      </c>
      <c r="EH7" s="39">
        <v>0.44</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K.Horikawa</cp:lastModifiedBy>
  <cp:lastPrinted>2018-01-30T02:46:47Z</cp:lastPrinted>
  <dcterms:created xsi:type="dcterms:W3CDTF">2017-12-25T01:28:10Z</dcterms:created>
  <dcterms:modified xsi:type="dcterms:W3CDTF">2018-01-30T06:07:48Z</dcterms:modified>
  <cp:category/>
</cp:coreProperties>
</file>