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10環境水道部\0102下水道課\01032業務係\調査回答関係\【長野県市町村課】公営企業に係る経営比較分析表（平成28年度決算）分析について（照会）\回答\"/>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<sst xmlns="http://schemas.openxmlformats.org/spreadsheetml/2006/main" count="235" uniqueCount="123">
  <si>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</si>
  <si>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</si>
  <si>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</si>
  <si>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</si>
  <si>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</si>
  <si>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</si>
  <si>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</si>
  <si>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</si>
  <si>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</si>
  <si>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</si>
  <si>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</si>
  <si>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</si>
  <si>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</si>
  <si>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</si>
  <si>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</si>
  <si>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</si>
  <si>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</si>
  <si>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</si>
  <si>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</si>
  <si>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</si>
  <si>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</si>
  <si>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</si>
  <si>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</si>
  <si>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</si>
  <si>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</si>
  <si>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</si>
  <si>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</si>
  <si>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</si>
  <si>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</si>
  <si>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</si>
  <si>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</si>
  <si>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</si>
  <si>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</si>
  <si>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</si>
  <si>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</si>
  <si>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</si>
  <si>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</si>
  <si>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</si>
  <si>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</si>
  <si>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</si>
  <si>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</si>
  <si>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</si>
  <si>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</si>
  <si>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</si>
  <si>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</si>
  <si>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</si>
  <si>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</si>
  <si>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</si>
  <si>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</si>
  <si>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</si>
  <si>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</si>
  <si>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</si>
  <si>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</si>
  <si>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</si>
  <si>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</si>
  <si>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</si>
  <si>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</si>
  <si>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</si>
  <si>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</si>
  <si>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</si>
  <si>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</si>
  <si>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</si>
  <si>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</si>
  <si>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</si>
  <si>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</si>
  <si>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</si>
  <si>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</si>
  <si>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</si>
  <si>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</si>
  <si>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</si>
  <si>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</si>
  <si>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</si>
  <si>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</si>
  <si>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</si>
  <si>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</si>
  <si>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</si>
  <si>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</si>
  <si>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</si>
  <si>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</si>
  <si>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</si>
  <si>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</si>
  <si>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</si>
  <si>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</si>
  <si>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</si>
  <si>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</si>
  <si>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</si>
  <si>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</si>
  <si>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</si>
  <si>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</si>
  <si>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</si>
  <si>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</si>
  <si>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</si>
  <si>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</si>
  <si>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</si>
  <si>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</si>
  <si>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</si>
  <si>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</si>
  <si>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</si>
  <si>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</si>
  <si>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</si>
  <si>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</si>
  <si>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</si>
  <si>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</si>
  <si>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</si>
  <si>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</si>
  <si>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</si>
  <si>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</si>
  <si>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</si>
  <si>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小諸市</t>
  </si>
  <si>
    <t>法適用</t>
  </si>
  <si>
    <t>下水道事業</t>
  </si>
  <si>
    <t>公共下水道</t>
  </si>
  <si>
    <t>Cc2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</si>
  <si>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</si>
  <si>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</si>
  <si>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</si>
  <si>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</si>
  <si>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</si>
  <si>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</si>
  <si>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</si>
  <si>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平成24年4月に公営企業会計に移行して間もないこともあり、①有形固定資産減価償却率は類似団体の平均値に比べ低い状況です。
　平成2年に供用開始以来、平成28年度で26年が経過しましたが、管渠の耐用年数50年を経過していないため②管渠老朽化率は0となっています。
　平成28年度から予防保全型維持管理を見据えた管渠施設の点検業務に取り組んでおり、平成30年度からはｽﾄｯｸﾏﾈｼﾞﾒﾝﾄ計画の策定を進め、優先順位を考慮した施設の改築更新及び適切な維持管理を実現することで、資産の延命化及び資産管理の最適化を図っていきます。</t>
    <rPh sb="1" eb="3">
      <t>ヘイセイ</t>
    </rPh>
    <rPh sb="7" eb="8">
      <t>ガツ</t>
    </rPh>
    <rPh sb="9" eb="11">
      <t>コウエイ</t>
    </rPh>
    <rPh sb="11" eb="13">
      <t>キギョウ</t>
    </rPh>
    <rPh sb="13" eb="15">
      <t>カイケイ</t>
    </rPh>
    <rPh sb="16" eb="18">
      <t>イコウ</t>
    </rPh>
    <rPh sb="20" eb="21">
      <t>マ</t>
    </rPh>
    <rPh sb="31" eb="33">
      <t>ユウケイ</t>
    </rPh>
    <rPh sb="33" eb="35">
      <t>コテイ</t>
    </rPh>
    <rPh sb="35" eb="37">
      <t>シサン</t>
    </rPh>
    <rPh sb="37" eb="39">
      <t>ゲンカ</t>
    </rPh>
    <rPh sb="39" eb="41">
      <t>ショウキャク</t>
    </rPh>
    <rPh sb="41" eb="42">
      <t>リツ</t>
    </rPh>
    <rPh sb="43" eb="45">
      <t>ルイジ</t>
    </rPh>
    <rPh sb="45" eb="47">
      <t>ダンタイ</t>
    </rPh>
    <rPh sb="48" eb="51">
      <t>ヘイキンチ</t>
    </rPh>
    <rPh sb="52" eb="53">
      <t>クラ</t>
    </rPh>
    <rPh sb="54" eb="55">
      <t>ヒク</t>
    </rPh>
    <rPh sb="56" eb="58">
      <t>ジョウキョウ</t>
    </rPh>
    <rPh sb="63" eb="65">
      <t>ヘイセイ</t>
    </rPh>
    <rPh sb="66" eb="67">
      <t>ネン</t>
    </rPh>
    <rPh sb="68" eb="70">
      <t>キョウヨウ</t>
    </rPh>
    <rPh sb="70" eb="72">
      <t>カイシ</t>
    </rPh>
    <rPh sb="72" eb="74">
      <t>イライ</t>
    </rPh>
    <rPh sb="75" eb="77">
      <t>ヘイセイ</t>
    </rPh>
    <rPh sb="79" eb="81">
      <t>ネンド</t>
    </rPh>
    <rPh sb="84" eb="85">
      <t>ネン</t>
    </rPh>
    <rPh sb="86" eb="88">
      <t>ケイカ</t>
    </rPh>
    <rPh sb="94" eb="96">
      <t>カンキョ</t>
    </rPh>
    <rPh sb="97" eb="99">
      <t>タイヨウ</t>
    </rPh>
    <rPh sb="99" eb="101">
      <t>ネンスウ</t>
    </rPh>
    <rPh sb="103" eb="104">
      <t>ネン</t>
    </rPh>
    <rPh sb="105" eb="107">
      <t>ケイカ</t>
    </rPh>
    <rPh sb="115" eb="117">
      <t>カンキョ</t>
    </rPh>
    <rPh sb="117" eb="120">
      <t>ロウキュウカ</t>
    </rPh>
    <rPh sb="120" eb="121">
      <t>リツ</t>
    </rPh>
    <rPh sb="133" eb="135">
      <t>ヘイセイ</t>
    </rPh>
    <rPh sb="137" eb="138">
      <t>ネン</t>
    </rPh>
    <rPh sb="138" eb="139">
      <t>ド</t>
    </rPh>
    <rPh sb="141" eb="143">
      <t>ヨボウ</t>
    </rPh>
    <rPh sb="143" eb="146">
      <t>ホゼンガタ</t>
    </rPh>
    <rPh sb="146" eb="148">
      <t>イジ</t>
    </rPh>
    <rPh sb="148" eb="150">
      <t>カンリ</t>
    </rPh>
    <rPh sb="151" eb="153">
      <t>ミス</t>
    </rPh>
    <rPh sb="155" eb="157">
      <t>カンキョ</t>
    </rPh>
    <rPh sb="157" eb="159">
      <t>シセツ</t>
    </rPh>
    <rPh sb="160" eb="162">
      <t>テンケン</t>
    </rPh>
    <rPh sb="162" eb="164">
      <t>ギョウム</t>
    </rPh>
    <rPh sb="165" eb="166">
      <t>ト</t>
    </rPh>
    <rPh sb="167" eb="168">
      <t>ク</t>
    </rPh>
    <rPh sb="173" eb="175">
      <t>ヘイセイ</t>
    </rPh>
    <rPh sb="177" eb="179">
      <t>ネンド</t>
    </rPh>
    <rPh sb="193" eb="195">
      <t>ケイカク</t>
    </rPh>
    <rPh sb="196" eb="198">
      <t>サクテイ</t>
    </rPh>
    <rPh sb="199" eb="200">
      <t>スス</t>
    </rPh>
    <rPh sb="202" eb="204">
      <t>ユウセン</t>
    </rPh>
    <rPh sb="204" eb="206">
      <t>ジュンイ</t>
    </rPh>
    <rPh sb="207" eb="209">
      <t>コウリョ</t>
    </rPh>
    <rPh sb="211" eb="213">
      <t>シセツ</t>
    </rPh>
    <rPh sb="214" eb="216">
      <t>カイチク</t>
    </rPh>
    <rPh sb="216" eb="218">
      <t>コウシン</t>
    </rPh>
    <rPh sb="218" eb="219">
      <t>オヨ</t>
    </rPh>
    <rPh sb="220" eb="222">
      <t>テキセツ</t>
    </rPh>
    <rPh sb="223" eb="225">
      <t>イジ</t>
    </rPh>
    <rPh sb="225" eb="227">
      <t>カンリ</t>
    </rPh>
    <rPh sb="228" eb="230">
      <t>ジツゲン</t>
    </rPh>
    <rPh sb="236" eb="238">
      <t>シサン</t>
    </rPh>
    <rPh sb="239" eb="241">
      <t>エンメイ</t>
    </rPh>
    <rPh sb="241" eb="242">
      <t>カ</t>
    </rPh>
    <rPh sb="242" eb="243">
      <t>オヨ</t>
    </rPh>
    <rPh sb="244" eb="246">
      <t>シサン</t>
    </rPh>
    <rPh sb="246" eb="248">
      <t>カンリ</t>
    </rPh>
    <rPh sb="249" eb="252">
      <t>サイテキカ</t>
    </rPh>
    <rPh sb="253" eb="254">
      <t>ハカ</t>
    </rPh>
    <phoneticPr fontId="4"/>
  </si>
  <si>
    <t>　小諸市の公共下水道事業は、平成24年4月に地方公営企業法を一部適用して公営企業会計を導入しました。
　平成24年度以降、下水道施設への接続増加による使用料収入の増加や平成26年度の会計制度の見直しによる現金収入を伴わない長期前受金戻入益の計上、維持管理費の削減等により経常損益の改善に努めており、全体的にみると①経常収支比率⑤経費回収率⑥汚水処理原価については横ばいに推移してきています。
　③流動比率は、平成26年度の会計制度見直しから1年以内に償還予定の企業債元金が流動負債へ計上されたことから減少している状況です。企業債元金の償還は一般会計繰入金に依存しているため、一般会計繰入金と自主財源である使用料収入の確保が課題となります。
　④企業債残高対事業規模比率は、企業債元金の償還による企業債残高の減少及び使用料収入の増加により年々比率が好転していますが、管渠布設等の整備費用に企業債を活用していることから、比率は類似団体の平均より高くなっています。
　⑦施設利用率及び⑧水洗化率については、類似団体の平均値を上回っていることから、引き続き投資効果の高い管渠整備を優先していくことや公共下水道への接続促進により、経営基礎の安定化に努めていきます。</t>
    <rPh sb="1" eb="4">
      <t>コモロシ</t>
    </rPh>
    <rPh sb="5" eb="7">
      <t>コウキョウ</t>
    </rPh>
    <rPh sb="7" eb="10">
      <t>ゲスイドウ</t>
    </rPh>
    <rPh sb="10" eb="12">
      <t>ジギョウ</t>
    </rPh>
    <rPh sb="14" eb="16">
      <t>ヘイセイ</t>
    </rPh>
    <rPh sb="18" eb="19">
      <t>ネン</t>
    </rPh>
    <rPh sb="20" eb="21">
      <t>ガツ</t>
    </rPh>
    <rPh sb="22" eb="24">
      <t>チホウ</t>
    </rPh>
    <rPh sb="24" eb="26">
      <t>コウエイ</t>
    </rPh>
    <rPh sb="26" eb="28">
      <t>キギョウ</t>
    </rPh>
    <rPh sb="28" eb="29">
      <t>ホウ</t>
    </rPh>
    <rPh sb="30" eb="32">
      <t>イチブ</t>
    </rPh>
    <rPh sb="32" eb="34">
      <t>テキヨウ</t>
    </rPh>
    <rPh sb="36" eb="38">
      <t>コウエイ</t>
    </rPh>
    <rPh sb="38" eb="40">
      <t>キギョウ</t>
    </rPh>
    <rPh sb="40" eb="42">
      <t>カイケイ</t>
    </rPh>
    <rPh sb="43" eb="45">
      <t>ドウニュウ</t>
    </rPh>
    <rPh sb="52" eb="54">
      <t>ヘイセイ</t>
    </rPh>
    <rPh sb="56" eb="60">
      <t>ネンドイコウ</t>
    </rPh>
    <rPh sb="61" eb="64">
      <t>ゲスイドウ</t>
    </rPh>
    <rPh sb="64" eb="66">
      <t>シセツ</t>
    </rPh>
    <rPh sb="68" eb="70">
      <t>セツゾク</t>
    </rPh>
    <rPh sb="70" eb="72">
      <t>ゾウカ</t>
    </rPh>
    <rPh sb="75" eb="78">
      <t>シヨウリョウ</t>
    </rPh>
    <rPh sb="78" eb="80">
      <t>シュウニュウ</t>
    </rPh>
    <rPh sb="81" eb="83">
      <t>ゾウカ</t>
    </rPh>
    <rPh sb="84" eb="86">
      <t>ヘイセイ</t>
    </rPh>
    <rPh sb="88" eb="90">
      <t>ネンド</t>
    </rPh>
    <rPh sb="91" eb="93">
      <t>カイケイ</t>
    </rPh>
    <rPh sb="93" eb="95">
      <t>セイド</t>
    </rPh>
    <rPh sb="96" eb="98">
      <t>ミナオ</t>
    </rPh>
    <rPh sb="102" eb="104">
      <t>ゲンキン</t>
    </rPh>
    <rPh sb="104" eb="106">
      <t>シュウニュウ</t>
    </rPh>
    <rPh sb="107" eb="108">
      <t>トモナ</t>
    </rPh>
    <rPh sb="111" eb="113">
      <t>チョウキ</t>
    </rPh>
    <rPh sb="113" eb="115">
      <t>マエウケ</t>
    </rPh>
    <rPh sb="115" eb="116">
      <t>キン</t>
    </rPh>
    <rPh sb="116" eb="118">
      <t>レイニュウ</t>
    </rPh>
    <rPh sb="118" eb="119">
      <t>エキ</t>
    </rPh>
    <rPh sb="120" eb="122">
      <t>ケイジョウ</t>
    </rPh>
    <rPh sb="123" eb="125">
      <t>イジ</t>
    </rPh>
    <rPh sb="125" eb="127">
      <t>カンリ</t>
    </rPh>
    <rPh sb="127" eb="128">
      <t>ヒ</t>
    </rPh>
    <rPh sb="129" eb="131">
      <t>サクゲン</t>
    </rPh>
    <rPh sb="131" eb="132">
      <t>トウ</t>
    </rPh>
    <rPh sb="135" eb="137">
      <t>ケイジョウ</t>
    </rPh>
    <rPh sb="137" eb="139">
      <t>ソンエキ</t>
    </rPh>
    <rPh sb="140" eb="142">
      <t>カイゼン</t>
    </rPh>
    <rPh sb="143" eb="144">
      <t>ツト</t>
    </rPh>
    <rPh sb="149" eb="152">
      <t>ゼンタイテキ</t>
    </rPh>
    <rPh sb="181" eb="182">
      <t>ヨコ</t>
    </rPh>
    <rPh sb="185" eb="187">
      <t>スイイ</t>
    </rPh>
    <rPh sb="250" eb="252">
      <t>ゲンショウ</t>
    </rPh>
    <rPh sb="256" eb="258">
      <t>ジョウキョウ</t>
    </rPh>
    <rPh sb="287" eb="289">
      <t>イッパン</t>
    </rPh>
    <rPh sb="289" eb="291">
      <t>カイケイ</t>
    </rPh>
    <rPh sb="291" eb="293">
      <t>クリイレ</t>
    </rPh>
    <rPh sb="293" eb="294">
      <t>キン</t>
    </rPh>
    <rPh sb="311" eb="313">
      <t>カダイ</t>
    </rPh>
    <rPh sb="327" eb="328">
      <t>タイ</t>
    </rPh>
    <rPh sb="382" eb="384">
      <t>カンキョ</t>
    </rPh>
    <rPh sb="384" eb="386">
      <t>フセツ</t>
    </rPh>
    <rPh sb="386" eb="387">
      <t>トウ</t>
    </rPh>
    <rPh sb="470" eb="471">
      <t>ヒ</t>
    </rPh>
    <rPh sb="472" eb="473">
      <t>ツヅ</t>
    </rPh>
    <phoneticPr fontId="4"/>
  </si>
  <si>
    <t>　経営状況については、経営や施設の効率性に関する指標は全体的にみると横ばいに推移をしている一方、管渠整備に多額の企業債を発行したことにより、財政状態の健全性を示す企業債残高対事業規模比率が平均値より高く、企業会計を圧迫している状況です。
　今後、人口減少や節水促進等により使用料収入の減少が進み、経営環境は厳しさが続くものと予測されますので、計画的かつ効率的に環境整備を行っていくことや、効果的な資産の維持管理を行い、経営指標の改善に取り組んでいきます。</t>
    <rPh sb="1" eb="3">
      <t>ケイエイ</t>
    </rPh>
    <rPh sb="3" eb="5">
      <t>ジョウキョウ</t>
    </rPh>
    <rPh sb="11" eb="13">
      <t>ケイエイ</t>
    </rPh>
    <rPh sb="14" eb="16">
      <t>シセツ</t>
    </rPh>
    <rPh sb="17" eb="20">
      <t>コウリツセイ</t>
    </rPh>
    <rPh sb="21" eb="22">
      <t>カン</t>
    </rPh>
    <rPh sb="24" eb="26">
      <t>シヒョウ</t>
    </rPh>
    <rPh sb="27" eb="30">
      <t>ゼンタイテキ</t>
    </rPh>
    <rPh sb="34" eb="35">
      <t>ヨコ</t>
    </rPh>
    <rPh sb="38" eb="40">
      <t>スイイ</t>
    </rPh>
    <rPh sb="45" eb="47">
      <t>イッポウ</t>
    </rPh>
    <rPh sb="48" eb="50">
      <t>カンキョ</t>
    </rPh>
    <rPh sb="50" eb="52">
      <t>セイビ</t>
    </rPh>
    <rPh sb="53" eb="55">
      <t>タガク</t>
    </rPh>
    <rPh sb="56" eb="58">
      <t>キギョウ</t>
    </rPh>
    <rPh sb="58" eb="59">
      <t>サイ</t>
    </rPh>
    <rPh sb="60" eb="62">
      <t>ハッコウ</t>
    </rPh>
    <rPh sb="70" eb="72">
      <t>ザイセイ</t>
    </rPh>
    <rPh sb="72" eb="74">
      <t>ジョウタイ</t>
    </rPh>
    <rPh sb="75" eb="78">
      <t>ケンゼンセイ</t>
    </rPh>
    <rPh sb="79" eb="80">
      <t>シメ</t>
    </rPh>
    <rPh sb="81" eb="83">
      <t>キギョウ</t>
    </rPh>
    <rPh sb="83" eb="84">
      <t>サイ</t>
    </rPh>
    <rPh sb="84" eb="85">
      <t>ザン</t>
    </rPh>
    <rPh sb="85" eb="86">
      <t>タカ</t>
    </rPh>
    <rPh sb="86" eb="87">
      <t>タイ</t>
    </rPh>
    <rPh sb="87" eb="89">
      <t>ジギョウ</t>
    </rPh>
    <rPh sb="89" eb="91">
      <t>キボ</t>
    </rPh>
    <rPh sb="91" eb="93">
      <t>ヒリツ</t>
    </rPh>
    <rPh sb="94" eb="97">
      <t>ヘイキンチ</t>
    </rPh>
    <rPh sb="99" eb="100">
      <t>タカ</t>
    </rPh>
    <rPh sb="102" eb="104">
      <t>キギョウ</t>
    </rPh>
    <rPh sb="104" eb="106">
      <t>カイケイ</t>
    </rPh>
    <rPh sb="107" eb="109">
      <t>アッパク</t>
    </rPh>
    <rPh sb="113" eb="115">
      <t>ジョウキョウ</t>
    </rPh>
    <rPh sb="123" eb="125">
      <t>ジンコウ</t>
    </rPh>
    <rPh sb="125" eb="127">
      <t>ゲンショウ</t>
    </rPh>
    <rPh sb="128" eb="130">
      <t>セッスイ</t>
    </rPh>
    <rPh sb="130" eb="132">
      <t>ソクシン</t>
    </rPh>
    <rPh sb="132" eb="133">
      <t>トウ</t>
    </rPh>
    <rPh sb="142" eb="144">
      <t>ゲンショウ</t>
    </rPh>
    <rPh sb="145" eb="146">
      <t>スス</t>
    </rPh>
    <rPh sb="153" eb="154">
      <t>キビ</t>
    </rPh>
    <rPh sb="176" eb="179">
      <t>コウリツテキ</t>
    </rPh>
    <rPh sb="206" eb="207">
      <t>オコナ</t>
    </rPh>
    <rPh sb="217" eb="218">
      <t>ト</t>
    </rPh>
    <rPh sb="219" eb="220">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</si>
</sst>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8720472"/>
        <c:axId val="2187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218720472"/>
        <c:axId val="218720864"/>
      </c:lineChart>
      <c:dateAx>
        <c:axId val="218720472"/>
        <c:scaling>
          <c:orientation val="minMax"/>
        </c:scaling>
        <c:delete val="1"/>
        <c:axPos val="b"/>
        <c:numFmt formatCode="ge" sourceLinked="1"/>
        <c:majorTickMark val="none"/>
        <c:minorTickMark val="none"/>
        <c:tickLblPos val="none"/>
        <c:crossAx val="218720864"/>
        <c:crosses val="autoZero"/>
        <c:auto val="1"/>
        <c:lblOffset val="100"/>
        <c:baseTimeUnit val="years"/>
      </c:dateAx>
      <c:valAx>
        <c:axId val="2187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2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65.13</c:v>
                </c:pt>
                <c:pt idx="1">
                  <c:v>64.69</c:v>
                </c:pt>
                <c:pt idx="2">
                  <c:v>65.489999999999995</c:v>
                </c:pt>
                <c:pt idx="3">
                  <c:v>64.430000000000007</c:v>
                </c:pt>
                <c:pt idx="4">
                  <c:v>65.16</c:v>
                </c:pt>
              </c:numCache>
            </c:numRef>
          </c:val>
        </c:ser>
        <c:dLbls>
          <c:showLegendKey val="0"/>
          <c:showVal val="0"/>
          <c:showCatName val="0"/>
          <c:showSerName val="0"/>
          <c:showPercent val="0"/>
          <c:showBubbleSize val="0"/>
        </c:dLbls>
        <c:gapWidth val="150"/>
        <c:axId val="258664256"/>
        <c:axId val="25866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258664256"/>
        <c:axId val="258664648"/>
      </c:lineChart>
      <c:dateAx>
        <c:axId val="258664256"/>
        <c:scaling>
          <c:orientation val="minMax"/>
        </c:scaling>
        <c:delete val="1"/>
        <c:axPos val="b"/>
        <c:numFmt formatCode="ge" sourceLinked="1"/>
        <c:majorTickMark val="none"/>
        <c:minorTickMark val="none"/>
        <c:tickLblPos val="none"/>
        <c:crossAx val="258664648"/>
        <c:crosses val="autoZero"/>
        <c:auto val="1"/>
        <c:lblOffset val="100"/>
        <c:baseTimeUnit val="years"/>
      </c:dateAx>
      <c:valAx>
        <c:axId val="25866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6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86.81</c:v>
                </c:pt>
                <c:pt idx="1">
                  <c:v>85.62</c:v>
                </c:pt>
                <c:pt idx="2">
                  <c:v>86.9</c:v>
                </c:pt>
                <c:pt idx="3">
                  <c:v>87.97</c:v>
                </c:pt>
                <c:pt idx="4">
                  <c:v>88.97</c:v>
                </c:pt>
              </c:numCache>
            </c:numRef>
          </c:val>
        </c:ser>
        <c:dLbls>
          <c:showLegendKey val="0"/>
          <c:showVal val="0"/>
          <c:showCatName val="0"/>
          <c:showSerName val="0"/>
          <c:showPercent val="0"/>
          <c:showBubbleSize val="0"/>
        </c:dLbls>
        <c:gapWidth val="150"/>
        <c:axId val="258665824"/>
        <c:axId val="25866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258665824"/>
        <c:axId val="258666216"/>
      </c:lineChart>
      <c:dateAx>
        <c:axId val="258665824"/>
        <c:scaling>
          <c:orientation val="minMax"/>
        </c:scaling>
        <c:delete val="1"/>
        <c:axPos val="b"/>
        <c:numFmt formatCode="ge" sourceLinked="1"/>
        <c:majorTickMark val="none"/>
        <c:minorTickMark val="none"/>
        <c:tickLblPos val="none"/>
        <c:crossAx val="258666216"/>
        <c:crosses val="autoZero"/>
        <c:auto val="1"/>
        <c:lblOffset val="100"/>
        <c:baseTimeUnit val="years"/>
      </c:dateAx>
      <c:valAx>
        <c:axId val="25866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6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106.95</c:v>
                </c:pt>
                <c:pt idx="1">
                  <c:v>122.3</c:v>
                </c:pt>
                <c:pt idx="2">
                  <c:v>125.48</c:v>
                </c:pt>
                <c:pt idx="3">
                  <c:v>124.69</c:v>
                </c:pt>
                <c:pt idx="4">
                  <c:v>106.77</c:v>
                </c:pt>
              </c:numCache>
            </c:numRef>
          </c:val>
        </c:ser>
        <c:dLbls>
          <c:showLegendKey val="0"/>
          <c:showVal val="0"/>
          <c:showCatName val="0"/>
          <c:showSerName val="0"/>
          <c:showPercent val="0"/>
          <c:showBubbleSize val="0"/>
        </c:dLbls>
        <c:gapWidth val="150"/>
        <c:axId val="450180584"/>
        <c:axId val="45018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102.83</c:v>
                </c:pt>
                <c:pt idx="1">
                  <c:v>102.73</c:v>
                </c:pt>
                <c:pt idx="2">
                  <c:v>108.56</c:v>
                </c:pt>
                <c:pt idx="3">
                  <c:v>109.12</c:v>
                </c:pt>
                <c:pt idx="4">
                  <c:v>106.85</c:v>
                </c:pt>
              </c:numCache>
            </c:numRef>
          </c:val>
          <c:smooth val="0"/>
        </c:ser>
        <c:dLbls>
          <c:showLegendKey val="0"/>
          <c:showVal val="0"/>
          <c:showCatName val="0"/>
          <c:showSerName val="0"/>
          <c:showPercent val="0"/>
          <c:showBubbleSize val="0"/>
        </c:dLbls>
        <c:marker val="1"/>
        <c:smooth val="0"/>
        <c:axId val="450180584"/>
        <c:axId val="450180976"/>
      </c:lineChart>
      <c:dateAx>
        <c:axId val="450180584"/>
        <c:scaling>
          <c:orientation val="minMax"/>
        </c:scaling>
        <c:delete val="1"/>
        <c:axPos val="b"/>
        <c:numFmt formatCode="ge" sourceLinked="1"/>
        <c:majorTickMark val="none"/>
        <c:minorTickMark val="none"/>
        <c:tickLblPos val="none"/>
        <c:crossAx val="450180976"/>
        <c:crosses val="autoZero"/>
        <c:auto val="1"/>
        <c:lblOffset val="100"/>
        <c:baseTimeUnit val="years"/>
      </c:dateAx>
      <c:valAx>
        <c:axId val="45018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18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1.79</c:v>
                </c:pt>
                <c:pt idx="1">
                  <c:v>4.22</c:v>
                </c:pt>
                <c:pt idx="2">
                  <c:v>10.29</c:v>
                </c:pt>
                <c:pt idx="3">
                  <c:v>13.74</c:v>
                </c:pt>
                <c:pt idx="4">
                  <c:v>16.690000000000001</c:v>
                </c:pt>
              </c:numCache>
            </c:numRef>
          </c:val>
        </c:ser>
        <c:dLbls>
          <c:showLegendKey val="0"/>
          <c:showVal val="0"/>
          <c:showCatName val="0"/>
          <c:showSerName val="0"/>
          <c:showPercent val="0"/>
          <c:showBubbleSize val="0"/>
        </c:dLbls>
        <c:gapWidth val="150"/>
        <c:axId val="450182152"/>
        <c:axId val="45018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10.46</c:v>
                </c:pt>
                <c:pt idx="1">
                  <c:v>11.39</c:v>
                </c:pt>
                <c:pt idx="2">
                  <c:v>21.28</c:v>
                </c:pt>
                <c:pt idx="3">
                  <c:v>23.95</c:v>
                </c:pt>
                <c:pt idx="4">
                  <c:v>21.09</c:v>
                </c:pt>
              </c:numCache>
            </c:numRef>
          </c:val>
          <c:smooth val="0"/>
        </c:ser>
        <c:dLbls>
          <c:showLegendKey val="0"/>
          <c:showVal val="0"/>
          <c:showCatName val="0"/>
          <c:showSerName val="0"/>
          <c:showPercent val="0"/>
          <c:showBubbleSize val="0"/>
        </c:dLbls>
        <c:marker val="1"/>
        <c:smooth val="0"/>
        <c:axId val="450182152"/>
        <c:axId val="450182544"/>
      </c:lineChart>
      <c:dateAx>
        <c:axId val="450182152"/>
        <c:scaling>
          <c:orientation val="minMax"/>
        </c:scaling>
        <c:delete val="1"/>
        <c:axPos val="b"/>
        <c:numFmt formatCode="ge" sourceLinked="1"/>
        <c:majorTickMark val="none"/>
        <c:minorTickMark val="none"/>
        <c:tickLblPos val="none"/>
        <c:crossAx val="450182544"/>
        <c:crosses val="autoZero"/>
        <c:auto val="1"/>
        <c:lblOffset val="100"/>
        <c:baseTimeUnit val="years"/>
      </c:dateAx>
      <c:valAx>
        <c:axId val="45018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18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0183720"/>
        <c:axId val="45018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0.66</c:v>
                </c:pt>
                <c:pt idx="1">
                  <c:v>0.78</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450183720"/>
        <c:axId val="450184112"/>
      </c:lineChart>
      <c:dateAx>
        <c:axId val="450183720"/>
        <c:scaling>
          <c:orientation val="minMax"/>
        </c:scaling>
        <c:delete val="1"/>
        <c:axPos val="b"/>
        <c:numFmt formatCode="ge" sourceLinked="1"/>
        <c:majorTickMark val="none"/>
        <c:minorTickMark val="none"/>
        <c:tickLblPos val="none"/>
        <c:crossAx val="450184112"/>
        <c:crosses val="autoZero"/>
        <c:auto val="1"/>
        <c:lblOffset val="100"/>
        <c:baseTimeUnit val="years"/>
      </c:dateAx>
      <c:valAx>
        <c:axId val="45018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18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6424792"/>
        <c:axId val="2664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146.78</c:v>
                </c:pt>
                <c:pt idx="1">
                  <c:v>149.66</c:v>
                </c:pt>
                <c:pt idx="2">
                  <c:v>100.32</c:v>
                </c:pt>
                <c:pt idx="3">
                  <c:v>116.49</c:v>
                </c:pt>
                <c:pt idx="4">
                  <c:v>92.92</c:v>
                </c:pt>
              </c:numCache>
            </c:numRef>
          </c:val>
          <c:smooth val="0"/>
        </c:ser>
        <c:dLbls>
          <c:showLegendKey val="0"/>
          <c:showVal val="0"/>
          <c:showCatName val="0"/>
          <c:showSerName val="0"/>
          <c:showPercent val="0"/>
          <c:showBubbleSize val="0"/>
        </c:dLbls>
        <c:marker val="1"/>
        <c:smooth val="0"/>
        <c:axId val="266424792"/>
        <c:axId val="266425184"/>
      </c:lineChart>
      <c:dateAx>
        <c:axId val="266424792"/>
        <c:scaling>
          <c:orientation val="minMax"/>
        </c:scaling>
        <c:delete val="1"/>
        <c:axPos val="b"/>
        <c:numFmt formatCode="ge" sourceLinked="1"/>
        <c:majorTickMark val="none"/>
        <c:minorTickMark val="none"/>
        <c:tickLblPos val="none"/>
        <c:crossAx val="266425184"/>
        <c:crosses val="autoZero"/>
        <c:auto val="1"/>
        <c:lblOffset val="100"/>
        <c:baseTimeUnit val="years"/>
      </c:dateAx>
      <c:valAx>
        <c:axId val="2664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42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400.46</c:v>
                </c:pt>
                <c:pt idx="1">
                  <c:v>328.19</c:v>
                </c:pt>
                <c:pt idx="2">
                  <c:v>62.25</c:v>
                </c:pt>
                <c:pt idx="3">
                  <c:v>68.819999999999993</c:v>
                </c:pt>
                <c:pt idx="4">
                  <c:v>67.430000000000007</c:v>
                </c:pt>
              </c:numCache>
            </c:numRef>
          </c:val>
        </c:ser>
        <c:dLbls>
          <c:showLegendKey val="0"/>
          <c:showVal val="0"/>
          <c:showCatName val="0"/>
          <c:showSerName val="0"/>
          <c:showPercent val="0"/>
          <c:showBubbleSize val="0"/>
        </c:dLbls>
        <c:gapWidth val="150"/>
        <c:axId val="266426360"/>
        <c:axId val="2664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151.6</c:v>
                </c:pt>
                <c:pt idx="1">
                  <c:v>246.4</c:v>
                </c:pt>
                <c:pt idx="2">
                  <c:v>49.23</c:v>
                </c:pt>
                <c:pt idx="3">
                  <c:v>44.37</c:v>
                </c:pt>
                <c:pt idx="4">
                  <c:v>50.66</c:v>
                </c:pt>
              </c:numCache>
            </c:numRef>
          </c:val>
          <c:smooth val="0"/>
        </c:ser>
        <c:dLbls>
          <c:showLegendKey val="0"/>
          <c:showVal val="0"/>
          <c:showCatName val="0"/>
          <c:showSerName val="0"/>
          <c:showPercent val="0"/>
          <c:showBubbleSize val="0"/>
        </c:dLbls>
        <c:marker val="1"/>
        <c:smooth val="0"/>
        <c:axId val="266426360"/>
        <c:axId val="266426752"/>
      </c:lineChart>
      <c:dateAx>
        <c:axId val="266426360"/>
        <c:scaling>
          <c:orientation val="minMax"/>
        </c:scaling>
        <c:delete val="1"/>
        <c:axPos val="b"/>
        <c:numFmt formatCode="ge" sourceLinked="1"/>
        <c:majorTickMark val="none"/>
        <c:minorTickMark val="none"/>
        <c:tickLblPos val="none"/>
        <c:crossAx val="266426752"/>
        <c:crosses val="autoZero"/>
        <c:auto val="1"/>
        <c:lblOffset val="100"/>
        <c:baseTimeUnit val="years"/>
      </c:dateAx>
      <c:valAx>
        <c:axId val="2664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42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2439.02</c:v>
                </c:pt>
                <c:pt idx="1">
                  <c:v>2297.56</c:v>
                </c:pt>
                <c:pt idx="2">
                  <c:v>2160.69</c:v>
                </c:pt>
                <c:pt idx="3">
                  <c:v>2007.53</c:v>
                </c:pt>
                <c:pt idx="4">
                  <c:v>1854.3</c:v>
                </c:pt>
              </c:numCache>
            </c:numRef>
          </c:val>
        </c:ser>
        <c:dLbls>
          <c:showLegendKey val="0"/>
          <c:showVal val="0"/>
          <c:showCatName val="0"/>
          <c:showSerName val="0"/>
          <c:showPercent val="0"/>
          <c:showBubbleSize val="0"/>
        </c:dLbls>
        <c:gapWidth val="150"/>
        <c:axId val="266427928"/>
        <c:axId val="2664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266427928"/>
        <c:axId val="266428320"/>
      </c:lineChart>
      <c:dateAx>
        <c:axId val="266427928"/>
        <c:scaling>
          <c:orientation val="minMax"/>
        </c:scaling>
        <c:delete val="1"/>
        <c:axPos val="b"/>
        <c:numFmt formatCode="ge" sourceLinked="1"/>
        <c:majorTickMark val="none"/>
        <c:minorTickMark val="none"/>
        <c:tickLblPos val="none"/>
        <c:crossAx val="266428320"/>
        <c:crosses val="autoZero"/>
        <c:auto val="1"/>
        <c:lblOffset val="100"/>
        <c:baseTimeUnit val="years"/>
      </c:dateAx>
      <c:valAx>
        <c:axId val="2664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42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106.6</c:v>
                </c:pt>
                <c:pt idx="1">
                  <c:v>183.53</c:v>
                </c:pt>
                <c:pt idx="2">
                  <c:v>130.94</c:v>
                </c:pt>
                <c:pt idx="3">
                  <c:v>131.72</c:v>
                </c:pt>
                <c:pt idx="4">
                  <c:v>113.18</c:v>
                </c:pt>
              </c:numCache>
            </c:numRef>
          </c:val>
        </c:ser>
        <c:dLbls>
          <c:showLegendKey val="0"/>
          <c:showVal val="0"/>
          <c:showCatName val="0"/>
          <c:showSerName val="0"/>
          <c:showPercent val="0"/>
          <c:showBubbleSize val="0"/>
        </c:dLbls>
        <c:gapWidth val="150"/>
        <c:axId val="266429496"/>
        <c:axId val="2664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266429496"/>
        <c:axId val="266429888"/>
      </c:lineChart>
      <c:dateAx>
        <c:axId val="266429496"/>
        <c:scaling>
          <c:orientation val="minMax"/>
        </c:scaling>
        <c:delete val="1"/>
        <c:axPos val="b"/>
        <c:numFmt formatCode="ge" sourceLinked="1"/>
        <c:majorTickMark val="none"/>
        <c:minorTickMark val="none"/>
        <c:tickLblPos val="none"/>
        <c:crossAx val="266429888"/>
        <c:crosses val="autoZero"/>
        <c:auto val="1"/>
        <c:lblOffset val="100"/>
        <c:baseTimeUnit val="years"/>
      </c:dateAx>
      <c:valAx>
        <c:axId val="2664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42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180.94</c:v>
                </c:pt>
                <c:pt idx="1">
                  <c:v>105.43</c:v>
                </c:pt>
                <c:pt idx="2">
                  <c:v>148.82</c:v>
                </c:pt>
                <c:pt idx="3">
                  <c:v>146.52000000000001</c:v>
                </c:pt>
                <c:pt idx="4">
                  <c:v>171.99</c:v>
                </c:pt>
              </c:numCache>
            </c:numRef>
          </c:val>
        </c:ser>
        <c:dLbls>
          <c:showLegendKey val="0"/>
          <c:showVal val="0"/>
          <c:showCatName val="0"/>
          <c:showSerName val="0"/>
          <c:showPercent val="0"/>
          <c:showBubbleSize val="0"/>
        </c:dLbls>
        <c:gapWidth val="150"/>
        <c:axId val="266431064"/>
        <c:axId val="2664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266431064"/>
        <c:axId val="266431456"/>
      </c:lineChart>
      <c:dateAx>
        <c:axId val="266431064"/>
        <c:scaling>
          <c:orientation val="minMax"/>
        </c:scaling>
        <c:delete val="1"/>
        <c:axPos val="b"/>
        <c:numFmt formatCode="ge" sourceLinked="1"/>
        <c:majorTickMark val="none"/>
        <c:minorTickMark val="none"/>
        <c:tickLblPos val="none"/>
        <c:crossAx val="266431456"/>
        <c:crosses val="autoZero"/>
        <c:auto val="1"/>
        <c:lblOffset val="100"/>
        <c:baseTimeUnit val="years"/>
      </c:dateAx>
      <c:valAx>
        <c:axId val="2664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43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1" zoomScale="90" zoomScaleNormal="9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小諸市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Cc2</v>
      </c>
      <c r="X8" s="73"/>
      <c r="Y8" s="73"/>
      <c r="Z8" s="73"/>
      <c r="AA8" s="73"/>
      <c r="AB8" s="73"/>
      <c r="AC8" s="73"/>
      <c r="AD8" s="74" t="s">
        <v>119</v>
      </c>
      <c r="AE8" s="74"/>
      <c r="AF8" s="74"/>
      <c r="AG8" s="74"/>
      <c r="AH8" s="74"/>
      <c r="AI8" s="74"/>
      <c r="AJ8" s="74"/>
      <c r="AK8" s="4"/>
      <c r="AL8" s="68">
        <f>データ!S6</f>
        <v>42954</v>
      </c>
      <c r="AM8" s="68"/>
      <c r="AN8" s="68"/>
      <c r="AO8" s="68"/>
      <c r="AP8" s="68"/>
      <c r="AQ8" s="68"/>
      <c r="AR8" s="68"/>
      <c r="AS8" s="68"/>
      <c r="AT8" s="67">
        <f>データ!T6</f>
        <v>98.55</v>
      </c>
      <c r="AU8" s="67"/>
      <c r="AV8" s="67"/>
      <c r="AW8" s="67"/>
      <c r="AX8" s="67"/>
      <c r="AY8" s="67"/>
      <c r="AZ8" s="67"/>
      <c r="BA8" s="67"/>
      <c r="BB8" s="67">
        <f>データ!U6</f>
        <v>435.86</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45.88</v>
      </c>
      <c r="J10" s="67"/>
      <c r="K10" s="67"/>
      <c r="L10" s="67"/>
      <c r="M10" s="67"/>
      <c r="N10" s="67"/>
      <c r="O10" s="67"/>
      <c r="P10" s="67">
        <f>データ!P6</f>
        <v>51.98</v>
      </c>
      <c r="Q10" s="67"/>
      <c r="R10" s="67"/>
      <c r="S10" s="67"/>
      <c r="T10" s="67"/>
      <c r="U10" s="67"/>
      <c r="V10" s="67"/>
      <c r="W10" s="67">
        <f>データ!Q6</f>
        <v>85.15</v>
      </c>
      <c r="X10" s="67"/>
      <c r="Y10" s="67"/>
      <c r="Z10" s="67"/>
      <c r="AA10" s="67"/>
      <c r="AB10" s="67"/>
      <c r="AC10" s="67"/>
      <c r="AD10" s="68">
        <f>データ!R6</f>
        <v>3680</v>
      </c>
      <c r="AE10" s="68"/>
      <c r="AF10" s="68"/>
      <c r="AG10" s="68"/>
      <c r="AH10" s="68"/>
      <c r="AI10" s="68"/>
      <c r="AJ10" s="68"/>
      <c r="AK10" s="2"/>
      <c r="AL10" s="68">
        <f>データ!V6</f>
        <v>22209</v>
      </c>
      <c r="AM10" s="68"/>
      <c r="AN10" s="68"/>
      <c r="AO10" s="68"/>
      <c r="AP10" s="68"/>
      <c r="AQ10" s="68"/>
      <c r="AR10" s="68"/>
      <c r="AS10" s="68"/>
      <c r="AT10" s="67">
        <f>データ!W6</f>
        <v>8.66</v>
      </c>
      <c r="AU10" s="67"/>
      <c r="AV10" s="67"/>
      <c r="AW10" s="67"/>
      <c r="AX10" s="67"/>
      <c r="AY10" s="67"/>
      <c r="AZ10" s="67"/>
      <c r="BA10" s="67"/>
      <c r="BB10" s="67">
        <f>データ!X6</f>
        <v>2564.5500000000002</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202088</v>
      </c>
      <c r="D6" s="34">
        <f t="shared" si="3"/>
        <v>46</v>
      </c>
      <c r="E6" s="34">
        <f t="shared" si="3"/>
        <v>17</v>
      </c>
      <c r="F6" s="34">
        <f t="shared" si="3"/>
        <v>1</v>
      </c>
      <c r="G6" s="34">
        <f t="shared" si="3"/>
        <v>0</v>
      </c>
      <c r="H6" s="34" t="str">
        <f t="shared" si="3"/>
        <v>長野県　小諸市</v>
      </c>
      <c r="I6" s="34" t="str">
        <f t="shared" si="3"/>
        <v>法適用</v>
      </c>
      <c r="J6" s="34" t="str">
        <f t="shared" si="3"/>
        <v>下水道事業</v>
      </c>
      <c r="K6" s="34" t="str">
        <f t="shared" si="3"/>
        <v>公共下水道</v>
      </c>
      <c r="L6" s="34" t="str">
        <f t="shared" si="3"/>
        <v>Cc2</v>
      </c>
      <c r="M6" s="34">
        <f t="shared" si="3"/>
        <v>0</v>
      </c>
      <c r="N6" s="35" t="str">
        <f t="shared" si="3"/>
        <v>-</v>
      </c>
      <c r="O6" s="35">
        <f t="shared" si="3"/>
        <v>45.88</v>
      </c>
      <c r="P6" s="35">
        <f t="shared" si="3"/>
        <v>51.98</v>
      </c>
      <c r="Q6" s="35">
        <f t="shared" si="3"/>
        <v>85.15</v>
      </c>
      <c r="R6" s="35">
        <f t="shared" si="3"/>
        <v>3680</v>
      </c>
      <c r="S6" s="35">
        <f t="shared" si="3"/>
        <v>42954</v>
      </c>
      <c r="T6" s="35">
        <f t="shared" si="3"/>
        <v>98.55</v>
      </c>
      <c r="U6" s="35">
        <f t="shared" si="3"/>
        <v>435.86</v>
      </c>
      <c r="V6" s="35">
        <f t="shared" si="3"/>
        <v>22209</v>
      </c>
      <c r="W6" s="35">
        <f t="shared" si="3"/>
        <v>8.66</v>
      </c>
      <c r="X6" s="35">
        <f t="shared" si="3"/>
        <v>2564.5500000000002</v>
      </c>
      <c r="Y6" s="36">
        <f>IF(Y7="",NA(),Y7)</f>
        <v>106.95</v>
      </c>
      <c r="Z6" s="36">
        <f t="shared" ref="Z6:AH6" si="4">IF(Z7="",NA(),Z7)</f>
        <v>122.3</v>
      </c>
      <c r="AA6" s="36">
        <f t="shared" si="4"/>
        <v>125.48</v>
      </c>
      <c r="AB6" s="36">
        <f t="shared" si="4"/>
        <v>124.69</v>
      </c>
      <c r="AC6" s="36">
        <f t="shared" si="4"/>
        <v>106.77</v>
      </c>
      <c r="AD6" s="36">
        <f t="shared" si="4"/>
        <v>102.83</v>
      </c>
      <c r="AE6" s="36">
        <f t="shared" si="4"/>
        <v>102.73</v>
      </c>
      <c r="AF6" s="36">
        <f t="shared" si="4"/>
        <v>108.56</v>
      </c>
      <c r="AG6" s="36">
        <f t="shared" si="4"/>
        <v>109.12</v>
      </c>
      <c r="AH6" s="36">
        <f t="shared" si="4"/>
        <v>106.85</v>
      </c>
      <c r="AI6" s="35" t="str">
        <f>IF(AI7="","",IF(AI7="-","【-】","【"&amp;SUBSTITUTE(TEXT(AI7,"#,##0.00"),"-","△")&amp;"】"))</f>
        <v>【108.57】</v>
      </c>
      <c r="AJ6" s="35">
        <f>IF(AJ7="",NA(),AJ7)</f>
        <v>0</v>
      </c>
      <c r="AK6" s="35">
        <f t="shared" ref="AK6:AS6" si="5">IF(AK7="",NA(),AK7)</f>
        <v>0</v>
      </c>
      <c r="AL6" s="35">
        <f t="shared" si="5"/>
        <v>0</v>
      </c>
      <c r="AM6" s="35">
        <f t="shared" si="5"/>
        <v>0</v>
      </c>
      <c r="AN6" s="35">
        <f t="shared" si="5"/>
        <v>0</v>
      </c>
      <c r="AO6" s="36">
        <f t="shared" si="5"/>
        <v>146.78</v>
      </c>
      <c r="AP6" s="36">
        <f t="shared" si="5"/>
        <v>149.66</v>
      </c>
      <c r="AQ6" s="36">
        <f t="shared" si="5"/>
        <v>100.32</v>
      </c>
      <c r="AR6" s="36">
        <f t="shared" si="5"/>
        <v>116.49</v>
      </c>
      <c r="AS6" s="36">
        <f t="shared" si="5"/>
        <v>92.92</v>
      </c>
      <c r="AT6" s="35" t="str">
        <f>IF(AT7="","",IF(AT7="-","【-】","【"&amp;SUBSTITUTE(TEXT(AT7,"#,##0.00"),"-","△")&amp;"】"))</f>
        <v>【4.38】</v>
      </c>
      <c r="AU6" s="36">
        <f>IF(AU7="",NA(),AU7)</f>
        <v>400.46</v>
      </c>
      <c r="AV6" s="36">
        <f t="shared" ref="AV6:BD6" si="6">IF(AV7="",NA(),AV7)</f>
        <v>328.19</v>
      </c>
      <c r="AW6" s="36">
        <f t="shared" si="6"/>
        <v>62.25</v>
      </c>
      <c r="AX6" s="36">
        <f t="shared" si="6"/>
        <v>68.819999999999993</v>
      </c>
      <c r="AY6" s="36">
        <f t="shared" si="6"/>
        <v>67.430000000000007</v>
      </c>
      <c r="AZ6" s="36">
        <f t="shared" si="6"/>
        <v>151.6</v>
      </c>
      <c r="BA6" s="36">
        <f t="shared" si="6"/>
        <v>246.4</v>
      </c>
      <c r="BB6" s="36">
        <f t="shared" si="6"/>
        <v>49.23</v>
      </c>
      <c r="BC6" s="36">
        <f t="shared" si="6"/>
        <v>44.37</v>
      </c>
      <c r="BD6" s="36">
        <f t="shared" si="6"/>
        <v>50.66</v>
      </c>
      <c r="BE6" s="35" t="str">
        <f>IF(BE7="","",IF(BE7="-","【-】","【"&amp;SUBSTITUTE(TEXT(BE7,"#,##0.00"),"-","△")&amp;"】"))</f>
        <v>【59.95】</v>
      </c>
      <c r="BF6" s="36">
        <f>IF(BF7="",NA(),BF7)</f>
        <v>2439.02</v>
      </c>
      <c r="BG6" s="36">
        <f t="shared" ref="BG6:BO6" si="7">IF(BG7="",NA(),BG7)</f>
        <v>2297.56</v>
      </c>
      <c r="BH6" s="36">
        <f t="shared" si="7"/>
        <v>2160.69</v>
      </c>
      <c r="BI6" s="36">
        <f t="shared" si="7"/>
        <v>2007.53</v>
      </c>
      <c r="BJ6" s="36">
        <f t="shared" si="7"/>
        <v>1854.3</v>
      </c>
      <c r="BK6" s="36">
        <f t="shared" si="7"/>
        <v>1273.52</v>
      </c>
      <c r="BL6" s="36">
        <f t="shared" si="7"/>
        <v>1209.95</v>
      </c>
      <c r="BM6" s="36">
        <f t="shared" si="7"/>
        <v>1136.5</v>
      </c>
      <c r="BN6" s="36">
        <f t="shared" si="7"/>
        <v>1118.56</v>
      </c>
      <c r="BO6" s="36">
        <f t="shared" si="7"/>
        <v>1111.31</v>
      </c>
      <c r="BP6" s="35" t="str">
        <f>IF(BP7="","",IF(BP7="-","【-】","【"&amp;SUBSTITUTE(TEXT(BP7,"#,##0.00"),"-","△")&amp;"】"))</f>
        <v>【728.30】</v>
      </c>
      <c r="BQ6" s="36">
        <f>IF(BQ7="",NA(),BQ7)</f>
        <v>106.6</v>
      </c>
      <c r="BR6" s="36">
        <f t="shared" ref="BR6:BZ6" si="8">IF(BR7="",NA(),BR7)</f>
        <v>183.53</v>
      </c>
      <c r="BS6" s="36">
        <f t="shared" si="8"/>
        <v>130.94</v>
      </c>
      <c r="BT6" s="36">
        <f t="shared" si="8"/>
        <v>131.72</v>
      </c>
      <c r="BU6" s="36">
        <f t="shared" si="8"/>
        <v>113.18</v>
      </c>
      <c r="BV6" s="36">
        <f t="shared" si="8"/>
        <v>67.849999999999994</v>
      </c>
      <c r="BW6" s="36">
        <f t="shared" si="8"/>
        <v>69.48</v>
      </c>
      <c r="BX6" s="36">
        <f t="shared" si="8"/>
        <v>71.650000000000006</v>
      </c>
      <c r="BY6" s="36">
        <f t="shared" si="8"/>
        <v>72.33</v>
      </c>
      <c r="BZ6" s="36">
        <f t="shared" si="8"/>
        <v>75.540000000000006</v>
      </c>
      <c r="CA6" s="35" t="str">
        <f>IF(CA7="","",IF(CA7="-","【-】","【"&amp;SUBSTITUTE(TEXT(CA7,"#,##0.00"),"-","△")&amp;"】"))</f>
        <v>【100.04】</v>
      </c>
      <c r="CB6" s="36">
        <f>IF(CB7="",NA(),CB7)</f>
        <v>180.94</v>
      </c>
      <c r="CC6" s="36">
        <f t="shared" ref="CC6:CK6" si="9">IF(CC7="",NA(),CC7)</f>
        <v>105.43</v>
      </c>
      <c r="CD6" s="36">
        <f t="shared" si="9"/>
        <v>148.82</v>
      </c>
      <c r="CE6" s="36">
        <f t="shared" si="9"/>
        <v>146.52000000000001</v>
      </c>
      <c r="CF6" s="36">
        <f t="shared" si="9"/>
        <v>171.99</v>
      </c>
      <c r="CG6" s="36">
        <f t="shared" si="9"/>
        <v>224.94</v>
      </c>
      <c r="CH6" s="36">
        <f t="shared" si="9"/>
        <v>220.67</v>
      </c>
      <c r="CI6" s="36">
        <f t="shared" si="9"/>
        <v>217.82</v>
      </c>
      <c r="CJ6" s="36">
        <f t="shared" si="9"/>
        <v>215.28</v>
      </c>
      <c r="CK6" s="36">
        <f t="shared" si="9"/>
        <v>207.96</v>
      </c>
      <c r="CL6" s="35" t="str">
        <f>IF(CL7="","",IF(CL7="-","【-】","【"&amp;SUBSTITUTE(TEXT(CL7,"#,##0.00"),"-","△")&amp;"】"))</f>
        <v>【137.82】</v>
      </c>
      <c r="CM6" s="36">
        <f>IF(CM7="",NA(),CM7)</f>
        <v>65.13</v>
      </c>
      <c r="CN6" s="36">
        <f t="shared" ref="CN6:CV6" si="10">IF(CN7="",NA(),CN7)</f>
        <v>64.69</v>
      </c>
      <c r="CO6" s="36">
        <f t="shared" si="10"/>
        <v>65.489999999999995</v>
      </c>
      <c r="CP6" s="36">
        <f t="shared" si="10"/>
        <v>64.430000000000007</v>
      </c>
      <c r="CQ6" s="36">
        <f t="shared" si="10"/>
        <v>65.16</v>
      </c>
      <c r="CR6" s="36">
        <f t="shared" si="10"/>
        <v>55.41</v>
      </c>
      <c r="CS6" s="36">
        <f t="shared" si="10"/>
        <v>55.81</v>
      </c>
      <c r="CT6" s="36">
        <f t="shared" si="10"/>
        <v>54.44</v>
      </c>
      <c r="CU6" s="36">
        <f t="shared" si="10"/>
        <v>54.67</v>
      </c>
      <c r="CV6" s="36">
        <f t="shared" si="10"/>
        <v>53.51</v>
      </c>
      <c r="CW6" s="35" t="str">
        <f>IF(CW7="","",IF(CW7="-","【-】","【"&amp;SUBSTITUTE(TEXT(CW7,"#,##0.00"),"-","△")&amp;"】"))</f>
        <v>【60.09】</v>
      </c>
      <c r="CX6" s="36">
        <f>IF(CX7="",NA(),CX7)</f>
        <v>86.81</v>
      </c>
      <c r="CY6" s="36">
        <f t="shared" ref="CY6:DG6" si="11">IF(CY7="",NA(),CY7)</f>
        <v>85.62</v>
      </c>
      <c r="CZ6" s="36">
        <f t="shared" si="11"/>
        <v>86.9</v>
      </c>
      <c r="DA6" s="36">
        <f t="shared" si="11"/>
        <v>87.97</v>
      </c>
      <c r="DB6" s="36">
        <f t="shared" si="11"/>
        <v>88.97</v>
      </c>
      <c r="DC6" s="36">
        <f t="shared" si="11"/>
        <v>84.12</v>
      </c>
      <c r="DD6" s="36">
        <f t="shared" si="11"/>
        <v>84.41</v>
      </c>
      <c r="DE6" s="36">
        <f t="shared" si="11"/>
        <v>84.2</v>
      </c>
      <c r="DF6" s="36">
        <f t="shared" si="11"/>
        <v>83.8</v>
      </c>
      <c r="DG6" s="36">
        <f t="shared" si="11"/>
        <v>83.91</v>
      </c>
      <c r="DH6" s="35" t="str">
        <f>IF(DH7="","",IF(DH7="-","【-】","【"&amp;SUBSTITUTE(TEXT(DH7,"#,##0.00"),"-","△")&amp;"】"))</f>
        <v>【94.90】</v>
      </c>
      <c r="DI6" s="36">
        <f>IF(DI7="",NA(),DI7)</f>
        <v>1.79</v>
      </c>
      <c r="DJ6" s="36">
        <f t="shared" ref="DJ6:DR6" si="12">IF(DJ7="",NA(),DJ7)</f>
        <v>4.22</v>
      </c>
      <c r="DK6" s="36">
        <f t="shared" si="12"/>
        <v>10.29</v>
      </c>
      <c r="DL6" s="36">
        <f t="shared" si="12"/>
        <v>13.74</v>
      </c>
      <c r="DM6" s="36">
        <f t="shared" si="12"/>
        <v>16.690000000000001</v>
      </c>
      <c r="DN6" s="36">
        <f t="shared" si="12"/>
        <v>10.46</v>
      </c>
      <c r="DO6" s="36">
        <f t="shared" si="12"/>
        <v>11.39</v>
      </c>
      <c r="DP6" s="36">
        <f t="shared" si="12"/>
        <v>21.28</v>
      </c>
      <c r="DQ6" s="36">
        <f t="shared" si="12"/>
        <v>23.95</v>
      </c>
      <c r="DR6" s="36">
        <f t="shared" si="12"/>
        <v>21.09</v>
      </c>
      <c r="DS6" s="35" t="str">
        <f>IF(DS7="","",IF(DS7="-","【-】","【"&amp;SUBSTITUTE(TEXT(DS7,"#,##0.00"),"-","△")&amp;"】"))</f>
        <v>【37.36】</v>
      </c>
      <c r="DT6" s="35">
        <f>IF(DT7="",NA(),DT7)</f>
        <v>0</v>
      </c>
      <c r="DU6" s="35">
        <f t="shared" ref="DU6:EC6" si="13">IF(DU7="",NA(),DU7)</f>
        <v>0</v>
      </c>
      <c r="DV6" s="35">
        <f t="shared" si="13"/>
        <v>0</v>
      </c>
      <c r="DW6" s="35">
        <f t="shared" si="13"/>
        <v>0</v>
      </c>
      <c r="DX6" s="35">
        <f t="shared" si="13"/>
        <v>0</v>
      </c>
      <c r="DY6" s="36">
        <f t="shared" si="13"/>
        <v>0.66</v>
      </c>
      <c r="DZ6" s="36">
        <f t="shared" si="13"/>
        <v>0.78</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5">
        <f t="shared" si="14"/>
        <v>0</v>
      </c>
      <c r="EJ6" s="36">
        <f t="shared" si="14"/>
        <v>0.1</v>
      </c>
      <c r="EK6" s="36">
        <f t="shared" si="14"/>
        <v>7.0000000000000007E-2</v>
      </c>
      <c r="EL6" s="36">
        <f t="shared" si="14"/>
        <v>0.04</v>
      </c>
      <c r="EM6" s="36">
        <f t="shared" si="14"/>
        <v>0.11</v>
      </c>
      <c r="EN6" s="36">
        <f t="shared" si="14"/>
        <v>0.15</v>
      </c>
      <c r="EO6" s="35" t="str">
        <f>IF(EO7="","",IF(EO7="-","【-】","【"&amp;SUBSTITUTE(TEXT(EO7,"#,##0.00"),"-","△")&amp;"】"))</f>
        <v>【0.27】</v>
      </c>
    </row>
    <row r="7" spans="1:148" s="37" customFormat="1">
      <c r="A7" s="29"/>
      <c r="B7" s="38">
        <v>2016</v>
      </c>
      <c r="C7" s="38">
        <v>202088</v>
      </c>
      <c r="D7" s="38">
        <v>46</v>
      </c>
      <c r="E7" s="38">
        <v>17</v>
      </c>
      <c r="F7" s="38">
        <v>1</v>
      </c>
      <c r="G7" s="38">
        <v>0</v>
      </c>
      <c r="H7" s="38" t="s">
        <v>108</v>
      </c>
      <c r="I7" s="38" t="s">
        <v>109</v>
      </c>
      <c r="J7" s="38" t="s">
        <v>110</v>
      </c>
      <c r="K7" s="38" t="s">
        <v>111</v>
      </c>
      <c r="L7" s="38" t="s">
        <v>112</v>
      </c>
      <c r="M7" s="38"/>
      <c r="N7" s="39" t="s">
        <v>113</v>
      </c>
      <c r="O7" s="39">
        <v>45.88</v>
      </c>
      <c r="P7" s="39">
        <v>51.98</v>
      </c>
      <c r="Q7" s="39">
        <v>85.15</v>
      </c>
      <c r="R7" s="39">
        <v>3680</v>
      </c>
      <c r="S7" s="39">
        <v>42954</v>
      </c>
      <c r="T7" s="39">
        <v>98.55</v>
      </c>
      <c r="U7" s="39">
        <v>435.86</v>
      </c>
      <c r="V7" s="39">
        <v>22209</v>
      </c>
      <c r="W7" s="39">
        <v>8.66</v>
      </c>
      <c r="X7" s="39">
        <v>2564.5500000000002</v>
      </c>
      <c r="Y7" s="39">
        <v>106.95</v>
      </c>
      <c r="Z7" s="39">
        <v>122.3</v>
      </c>
      <c r="AA7" s="39">
        <v>125.48</v>
      </c>
      <c r="AB7" s="39">
        <v>124.69</v>
      </c>
      <c r="AC7" s="39">
        <v>106.77</v>
      </c>
      <c r="AD7" s="39">
        <v>102.83</v>
      </c>
      <c r="AE7" s="39">
        <v>102.73</v>
      </c>
      <c r="AF7" s="39">
        <v>108.56</v>
      </c>
      <c r="AG7" s="39">
        <v>109.12</v>
      </c>
      <c r="AH7" s="39">
        <v>106.85</v>
      </c>
      <c r="AI7" s="39">
        <v>108.57</v>
      </c>
      <c r="AJ7" s="39">
        <v>0</v>
      </c>
      <c r="AK7" s="39">
        <v>0</v>
      </c>
      <c r="AL7" s="39">
        <v>0</v>
      </c>
      <c r="AM7" s="39">
        <v>0</v>
      </c>
      <c r="AN7" s="39">
        <v>0</v>
      </c>
      <c r="AO7" s="39">
        <v>146.78</v>
      </c>
      <c r="AP7" s="39">
        <v>149.66</v>
      </c>
      <c r="AQ7" s="39">
        <v>100.32</v>
      </c>
      <c r="AR7" s="39">
        <v>116.49</v>
      </c>
      <c r="AS7" s="39">
        <v>92.92</v>
      </c>
      <c r="AT7" s="39">
        <v>4.38</v>
      </c>
      <c r="AU7" s="39">
        <v>400.46</v>
      </c>
      <c r="AV7" s="39">
        <v>328.19</v>
      </c>
      <c r="AW7" s="39">
        <v>62.25</v>
      </c>
      <c r="AX7" s="39">
        <v>68.819999999999993</v>
      </c>
      <c r="AY7" s="39">
        <v>67.430000000000007</v>
      </c>
      <c r="AZ7" s="39">
        <v>151.6</v>
      </c>
      <c r="BA7" s="39">
        <v>246.4</v>
      </c>
      <c r="BB7" s="39">
        <v>49.23</v>
      </c>
      <c r="BC7" s="39">
        <v>44.37</v>
      </c>
      <c r="BD7" s="39">
        <v>50.66</v>
      </c>
      <c r="BE7" s="39">
        <v>59.95</v>
      </c>
      <c r="BF7" s="39">
        <v>2439.02</v>
      </c>
      <c r="BG7" s="39">
        <v>2297.56</v>
      </c>
      <c r="BH7" s="39">
        <v>2160.69</v>
      </c>
      <c r="BI7" s="39">
        <v>2007.53</v>
      </c>
      <c r="BJ7" s="39">
        <v>1854.3</v>
      </c>
      <c r="BK7" s="39">
        <v>1273.52</v>
      </c>
      <c r="BL7" s="39">
        <v>1209.95</v>
      </c>
      <c r="BM7" s="39">
        <v>1136.5</v>
      </c>
      <c r="BN7" s="39">
        <v>1118.56</v>
      </c>
      <c r="BO7" s="39">
        <v>1111.31</v>
      </c>
      <c r="BP7" s="39">
        <v>728.3</v>
      </c>
      <c r="BQ7" s="39">
        <v>106.6</v>
      </c>
      <c r="BR7" s="39">
        <v>183.53</v>
      </c>
      <c r="BS7" s="39">
        <v>130.94</v>
      </c>
      <c r="BT7" s="39">
        <v>131.72</v>
      </c>
      <c r="BU7" s="39">
        <v>113.18</v>
      </c>
      <c r="BV7" s="39">
        <v>67.849999999999994</v>
      </c>
      <c r="BW7" s="39">
        <v>69.48</v>
      </c>
      <c r="BX7" s="39">
        <v>71.650000000000006</v>
      </c>
      <c r="BY7" s="39">
        <v>72.33</v>
      </c>
      <c r="BZ7" s="39">
        <v>75.540000000000006</v>
      </c>
      <c r="CA7" s="39">
        <v>100.04</v>
      </c>
      <c r="CB7" s="39">
        <v>180.94</v>
      </c>
      <c r="CC7" s="39">
        <v>105.43</v>
      </c>
      <c r="CD7" s="39">
        <v>148.82</v>
      </c>
      <c r="CE7" s="39">
        <v>146.52000000000001</v>
      </c>
      <c r="CF7" s="39">
        <v>171.99</v>
      </c>
      <c r="CG7" s="39">
        <v>224.94</v>
      </c>
      <c r="CH7" s="39">
        <v>220.67</v>
      </c>
      <c r="CI7" s="39">
        <v>217.82</v>
      </c>
      <c r="CJ7" s="39">
        <v>215.28</v>
      </c>
      <c r="CK7" s="39">
        <v>207.96</v>
      </c>
      <c r="CL7" s="39">
        <v>137.82</v>
      </c>
      <c r="CM7" s="39">
        <v>65.13</v>
      </c>
      <c r="CN7" s="39">
        <v>64.69</v>
      </c>
      <c r="CO7" s="39">
        <v>65.489999999999995</v>
      </c>
      <c r="CP7" s="39">
        <v>64.430000000000007</v>
      </c>
      <c r="CQ7" s="39">
        <v>65.16</v>
      </c>
      <c r="CR7" s="39">
        <v>55.41</v>
      </c>
      <c r="CS7" s="39">
        <v>55.81</v>
      </c>
      <c r="CT7" s="39">
        <v>54.44</v>
      </c>
      <c r="CU7" s="39">
        <v>54.67</v>
      </c>
      <c r="CV7" s="39">
        <v>53.51</v>
      </c>
      <c r="CW7" s="39">
        <v>60.09</v>
      </c>
      <c r="CX7" s="39">
        <v>86.81</v>
      </c>
      <c r="CY7" s="39">
        <v>85.62</v>
      </c>
      <c r="CZ7" s="39">
        <v>86.9</v>
      </c>
      <c r="DA7" s="39">
        <v>87.97</v>
      </c>
      <c r="DB7" s="39">
        <v>88.97</v>
      </c>
      <c r="DC7" s="39">
        <v>84.12</v>
      </c>
      <c r="DD7" s="39">
        <v>84.41</v>
      </c>
      <c r="DE7" s="39">
        <v>84.2</v>
      </c>
      <c r="DF7" s="39">
        <v>83.8</v>
      </c>
      <c r="DG7" s="39">
        <v>83.91</v>
      </c>
      <c r="DH7" s="39">
        <v>94.9</v>
      </c>
      <c r="DI7" s="39">
        <v>1.79</v>
      </c>
      <c r="DJ7" s="39">
        <v>4.22</v>
      </c>
      <c r="DK7" s="39">
        <v>10.29</v>
      </c>
      <c r="DL7" s="39">
        <v>13.74</v>
      </c>
      <c r="DM7" s="39">
        <v>16.690000000000001</v>
      </c>
      <c r="DN7" s="39">
        <v>10.46</v>
      </c>
      <c r="DO7" s="39">
        <v>11.39</v>
      </c>
      <c r="DP7" s="39">
        <v>21.28</v>
      </c>
      <c r="DQ7" s="39">
        <v>23.95</v>
      </c>
      <c r="DR7" s="39">
        <v>21.09</v>
      </c>
      <c r="DS7" s="39">
        <v>37.36</v>
      </c>
      <c r="DT7" s="39">
        <v>0</v>
      </c>
      <c r="DU7" s="39">
        <v>0</v>
      </c>
      <c r="DV7" s="39">
        <v>0</v>
      </c>
      <c r="DW7" s="39">
        <v>0</v>
      </c>
      <c r="DX7" s="39">
        <v>0</v>
      </c>
      <c r="DY7" s="39">
        <v>0.66</v>
      </c>
      <c r="DZ7" s="39">
        <v>0.78</v>
      </c>
      <c r="EA7" s="39">
        <v>0</v>
      </c>
      <c r="EB7" s="39">
        <v>0</v>
      </c>
      <c r="EC7" s="39">
        <v>0</v>
      </c>
      <c r="ED7" s="39">
        <v>4.96</v>
      </c>
      <c r="EE7" s="39">
        <v>0</v>
      </c>
      <c r="EF7" s="39">
        <v>0</v>
      </c>
      <c r="EG7" s="39">
        <v>0</v>
      </c>
      <c r="EH7" s="39">
        <v>0</v>
      </c>
      <c r="EI7" s="39">
        <v>0</v>
      </c>
      <c r="EJ7" s="39">
        <v>0.1</v>
      </c>
      <c r="EK7" s="39">
        <v>7.0000000000000007E-2</v>
      </c>
      <c r="EL7" s="39">
        <v>0.04</v>
      </c>
      <c r="EM7" s="39">
        <v>0.11</v>
      </c>
      <c r="EN7" s="39">
        <v>0.15</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U0039</cp:lastModifiedBy>
  <dcterms:created xsi:type="dcterms:W3CDTF">2017-12-25T01:51:22Z</dcterms:created>
  <dcterms:modified xsi:type="dcterms:W3CDTF">2018-02-02T05:06:39Z</dcterms:modified>
  <cp:category/>
</cp:coreProperties>
</file>