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<sst xmlns="http://schemas.openxmlformats.org/spreadsheetml/2006/main" count="232" uniqueCount="120">
  <si>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</si>
  <si>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</si>
  <si>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</si>
  <si>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</si>
  <si>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</si>
  <si>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</si>
  <si>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</si>
  <si>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</si>
  <si>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</si>
  <si>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</si>
  <si>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</si>
  <si>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</si>
  <si>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</si>
  <si>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</si>
  <si>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</si>
  <si>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</si>
  <si>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</si>
  <si>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</si>
  <si>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</si>
  <si>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</si>
  <si>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</si>
  <si>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</si>
  <si>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</si>
  <si>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</si>
  <si>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</si>
  <si>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</si>
  <si>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</si>
  <si>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</si>
  <si>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</si>
  <si>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</si>
  <si>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</si>
  <si>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</si>
  <si>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</si>
  <si>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</si>
  <si>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</si>
  <si>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</si>
  <si>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</si>
  <si>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</si>
  <si>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</si>
  <si>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</si>
  <si>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</si>
  <si>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</si>
  <si>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</si>
  <si>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</si>
  <si>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</si>
  <si>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</si>
  <si>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</si>
  <si>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</si>
  <si>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</si>
  <si>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</si>
  <si>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</si>
  <si>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</si>
  <si>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</si>
  <si>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</si>
  <si>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</si>
  <si>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</si>
  <si>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</si>
  <si>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</si>
  <si>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</si>
  <si>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</si>
  <si>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</si>
  <si>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</si>
  <si>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</si>
  <si>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</si>
  <si>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</si>
  <si>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</si>
  <si>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</si>
  <si>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</si>
  <si>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</si>
  <si>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</si>
  <si>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</si>
  <si>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</si>
  <si>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</si>
  <si>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</si>
  <si>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</si>
  <si>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</si>
  <si>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</si>
  <si>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</si>
  <si>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</si>
  <si>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</si>
  <si>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</si>
  <si>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</si>
  <si>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</si>
  <si>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</si>
  <si>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</si>
  <si>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</si>
  <si>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</si>
  <si>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</si>
  <si>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</si>
  <si>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</si>
  <si>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</si>
  <si>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</si>
  <si>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</si>
  <si>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</si>
  <si>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</si>
  <si>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</si>
  <si>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</si>
  <si>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</si>
  <si>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</si>
  <si>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</si>
  <si>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</si>
  <si>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</si>
  <si>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</si>
  <si>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</si>
  <si>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</si>
  <si>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伊那市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</si>
  <si>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</si>
  <si>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</si>
  <si>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</si>
  <si>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</si>
  <si>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</si>
  <si>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</si>
  <si>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</si>
  <si>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</si>
  <si>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</si>
  <si>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</si>
  <si>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管路更新率は平均よりやや低い値となっているが、管路経年化比率が平均より低いことから一定の更新はできているものと考えられます。しかし有形固定資産減価償却率が類似団体平均に近い水準になってきており、耐用年数に近い資産の増加が伺えます。
　平成29年度からは簡易水道事業に地方公営企業法の適用を行い、水道事業に会計統合を行いました。水道事業は平成27年度にアセットマネジメント（タイプ３C)を作成済みですが、簡易水道事業についても平成29年度にアセットマネジメントを作成し、今後中長期的に計画的な資産更新が実施できるように努めます。</t>
    <rPh sb="1" eb="3">
      <t>カンロ</t>
    </rPh>
    <rPh sb="3" eb="5">
      <t>コウシン</t>
    </rPh>
    <rPh sb="5" eb="6">
      <t>リツ</t>
    </rPh>
    <rPh sb="7" eb="9">
      <t>ヘイキン</t>
    </rPh>
    <rPh sb="13" eb="14">
      <t>ヒク</t>
    </rPh>
    <rPh sb="15" eb="16">
      <t>アタイ</t>
    </rPh>
    <rPh sb="24" eb="26">
      <t>カンロ</t>
    </rPh>
    <rPh sb="26" eb="29">
      <t>ケイネンカ</t>
    </rPh>
    <rPh sb="29" eb="31">
      <t>ヒリツ</t>
    </rPh>
    <rPh sb="32" eb="34">
      <t>ヘイキン</t>
    </rPh>
    <rPh sb="36" eb="37">
      <t>ヒク</t>
    </rPh>
    <rPh sb="42" eb="44">
      <t>イッテイ</t>
    </rPh>
    <rPh sb="45" eb="47">
      <t>コウシン</t>
    </rPh>
    <rPh sb="56" eb="57">
      <t>カンガ</t>
    </rPh>
    <rPh sb="66" eb="68">
      <t>ユウケイ</t>
    </rPh>
    <rPh sb="68" eb="70">
      <t>コテイ</t>
    </rPh>
    <rPh sb="70" eb="72">
      <t>シサン</t>
    </rPh>
    <rPh sb="72" eb="74">
      <t>ゲンカ</t>
    </rPh>
    <rPh sb="74" eb="76">
      <t>ショウキャク</t>
    </rPh>
    <rPh sb="76" eb="77">
      <t>リツ</t>
    </rPh>
    <rPh sb="78" eb="80">
      <t>ルイジ</t>
    </rPh>
    <rPh sb="80" eb="82">
      <t>ダンタイ</t>
    </rPh>
    <rPh sb="82" eb="84">
      <t>ヘイキン</t>
    </rPh>
    <rPh sb="85" eb="86">
      <t>チカ</t>
    </rPh>
    <rPh sb="87" eb="89">
      <t>スイジュン</t>
    </rPh>
    <rPh sb="98" eb="100">
      <t>タイヨウ</t>
    </rPh>
    <rPh sb="100" eb="102">
      <t>ネンスウ</t>
    </rPh>
    <rPh sb="103" eb="104">
      <t>チカ</t>
    </rPh>
    <rPh sb="105" eb="107">
      <t>シサン</t>
    </rPh>
    <rPh sb="108" eb="110">
      <t>ゾウカ</t>
    </rPh>
    <rPh sb="111" eb="112">
      <t>ウカガ</t>
    </rPh>
    <rPh sb="118" eb="120">
      <t>ヘイセイ</t>
    </rPh>
    <rPh sb="122" eb="124">
      <t>ネンド</t>
    </rPh>
    <rPh sb="127" eb="129">
      <t>カンイ</t>
    </rPh>
    <rPh sb="129" eb="131">
      <t>スイドウ</t>
    </rPh>
    <rPh sb="131" eb="133">
      <t>ジギョウ</t>
    </rPh>
    <rPh sb="134" eb="136">
      <t>チホウ</t>
    </rPh>
    <rPh sb="136" eb="138">
      <t>コウエイ</t>
    </rPh>
    <rPh sb="138" eb="140">
      <t>キギョウ</t>
    </rPh>
    <rPh sb="140" eb="141">
      <t>ホウ</t>
    </rPh>
    <rPh sb="142" eb="144">
      <t>テキヨウ</t>
    </rPh>
    <rPh sb="145" eb="146">
      <t>オコナ</t>
    </rPh>
    <rPh sb="148" eb="150">
      <t>スイドウ</t>
    </rPh>
    <rPh sb="150" eb="152">
      <t>ジギョウ</t>
    </rPh>
    <rPh sb="153" eb="155">
      <t>カイケイ</t>
    </rPh>
    <rPh sb="155" eb="157">
      <t>トウゴウ</t>
    </rPh>
    <rPh sb="158" eb="159">
      <t>オコナ</t>
    </rPh>
    <rPh sb="164" eb="166">
      <t>スイドウ</t>
    </rPh>
    <rPh sb="166" eb="168">
      <t>ジギョウ</t>
    </rPh>
    <rPh sb="169" eb="171">
      <t>ヘイセイ</t>
    </rPh>
    <rPh sb="173" eb="175">
      <t>ネンド</t>
    </rPh>
    <rPh sb="194" eb="196">
      <t>サクセイ</t>
    </rPh>
    <rPh sb="196" eb="197">
      <t>ズ</t>
    </rPh>
    <rPh sb="202" eb="204">
      <t>カンイ</t>
    </rPh>
    <rPh sb="204" eb="206">
      <t>スイドウ</t>
    </rPh>
    <rPh sb="206" eb="208">
      <t>ジギョウ</t>
    </rPh>
    <rPh sb="213" eb="215">
      <t>ヘイセイ</t>
    </rPh>
    <rPh sb="217" eb="219">
      <t>ネンド</t>
    </rPh>
    <rPh sb="231" eb="233">
      <t>サクセイ</t>
    </rPh>
    <rPh sb="235" eb="237">
      <t>コンゴ</t>
    </rPh>
    <rPh sb="237" eb="241">
      <t>チュウチョウキテキ</t>
    </rPh>
    <rPh sb="242" eb="245">
      <t>ケイカクテキ</t>
    </rPh>
    <rPh sb="246" eb="248">
      <t>シサン</t>
    </rPh>
    <rPh sb="248" eb="250">
      <t>コウシン</t>
    </rPh>
    <rPh sb="251" eb="253">
      <t>ジッシ</t>
    </rPh>
    <rPh sb="259" eb="260">
      <t>ツト</t>
    </rPh>
    <phoneticPr fontId="4"/>
  </si>
  <si>
    <t>　平成28年度決算においても累積欠損金は無く、経常収支比率、料金回収率ともに平成26年度以降改善しています。
　流動比率は一般会計からの出資金を受けた影響で100％を超えたものの、依然として類似団体の平均値より低い状況に変わりありません。平成29年度からは水道事業費用の28％を占める受水費が10％値下げになることなどから収支が改善し、今後も流動比率は改善するものと考えられます。
　第6次拡張事業以降の大規模投資の減少により、企業債残高対給水収益比率は減少していますが、類似団体平均に比べて多く、本格化する第7次整備事業に伴い投資額が増加しているため注意が必要です。下水道事業の整備が終了すると、管路の布設替に伴う補償金が無くなり、一層企業債への依存度が高まることから、残高の適正な管理とともに、適切な水道料金の見直しが必要です。
　効率性の面では、有収率の改善が最重要課題となります。平成29年度から開始した漏水判定機による調査により、5年間で市内全ての水栓の調査を行い、有収率の改善に努めます。</t>
    <rPh sb="61" eb="63">
      <t>イッパン</t>
    </rPh>
    <rPh sb="63" eb="65">
      <t>カイケイ</t>
    </rPh>
    <rPh sb="68" eb="71">
      <t>シュッシキン</t>
    </rPh>
    <rPh sb="72" eb="73">
      <t>ウ</t>
    </rPh>
    <rPh sb="75" eb="77">
      <t>エイキョウ</t>
    </rPh>
    <rPh sb="83" eb="84">
      <t>コ</t>
    </rPh>
    <rPh sb="90" eb="92">
      <t>イゼン</t>
    </rPh>
    <rPh sb="95" eb="97">
      <t>ルイジ</t>
    </rPh>
    <rPh sb="97" eb="99">
      <t>ダンタイ</t>
    </rPh>
    <rPh sb="100" eb="103">
      <t>ヘイキンチ</t>
    </rPh>
    <rPh sb="105" eb="106">
      <t>ヒク</t>
    </rPh>
    <rPh sb="107" eb="109">
      <t>ジョウキョウ</t>
    </rPh>
    <rPh sb="110" eb="111">
      <t>カ</t>
    </rPh>
    <rPh sb="119" eb="121">
      <t>ヘイセイ</t>
    </rPh>
    <rPh sb="123" eb="125">
      <t>ネンド</t>
    </rPh>
    <rPh sb="128" eb="130">
      <t>スイドウ</t>
    </rPh>
    <rPh sb="130" eb="132">
      <t>ジギョウ</t>
    </rPh>
    <rPh sb="132" eb="134">
      <t>ヒヨウ</t>
    </rPh>
    <rPh sb="139" eb="140">
      <t>シ</t>
    </rPh>
    <rPh sb="142" eb="144">
      <t>ジュスイ</t>
    </rPh>
    <rPh sb="402" eb="404">
      <t>カイシ</t>
    </rPh>
    <rPh sb="414" eb="416">
      <t>チョウサ</t>
    </rPh>
    <rPh sb="421" eb="423">
      <t>ネンカン</t>
    </rPh>
    <rPh sb="424" eb="426">
      <t>シナイ</t>
    </rPh>
    <rPh sb="426" eb="427">
      <t>スベ</t>
    </rPh>
    <rPh sb="429" eb="431">
      <t>スイセン</t>
    </rPh>
    <rPh sb="432" eb="434">
      <t>チョウサ</t>
    </rPh>
    <rPh sb="435" eb="436">
      <t>オコナ</t>
    </rPh>
    <rPh sb="438" eb="440">
      <t>ユウシュウ</t>
    </rPh>
    <rPh sb="440" eb="441">
      <t>リツ</t>
    </rPh>
    <rPh sb="442" eb="444">
      <t>カイゼン</t>
    </rPh>
    <rPh sb="445" eb="446">
      <t>ツト</t>
    </rPh>
    <phoneticPr fontId="4"/>
  </si>
  <si>
    <t>非設置</t>
    <rPh sb="0" eb="1">
      <t>ヒ</t>
    </rPh>
    <rPh sb="1" eb="3">
      <t>セッチ</t>
    </rPh>
    <phoneticPr fontId="4"/>
  </si>
  <si>
    <t>　平成28年度は8年ぶりに給水収益がわずかに増加しましたが、全体的に減少傾向であることに変わりありません。毎年漏水調査を行っていますが有収率は依然として低く、有収率の向上が最重要課題となります。平成29年度から検針時に漏水判定機を用いた新たな漏水調査手法を導入し、5年間で市内全域の漏水調査を行い、有収率の向上に努めます。また配水系の見直しを進め、施設利用率の向上に努めます。
　平成29年度の料金改定では全体で▲0.04％の値下げ改定となりましたが、受水費の10％値下げや、平成28年度に一般会計から出資を受けたことなどにより、収益は改善し、建設改良事業に必要は補填財源も緩やかに増加する見込みです。しかし企業債残高は類似団体平均より高いため、有利な財源の確保とともに、適切な時期に料金の値上げ改定を行う必要があります。</t>
    <rPh sb="1" eb="3">
      <t>ヘイセイ</t>
    </rPh>
    <rPh sb="5" eb="7">
      <t>ネンド</t>
    </rPh>
    <rPh sb="9" eb="10">
      <t>ネン</t>
    </rPh>
    <rPh sb="13" eb="15">
      <t>キュウスイ</t>
    </rPh>
    <rPh sb="15" eb="17">
      <t>シュウエキ</t>
    </rPh>
    <rPh sb="22" eb="24">
      <t>ゾウカ</t>
    </rPh>
    <rPh sb="30" eb="33">
      <t>ゼンタイテキ</t>
    </rPh>
    <rPh sb="34" eb="36">
      <t>ゲンショウ</t>
    </rPh>
    <rPh sb="36" eb="38">
      <t>ケイコウ</t>
    </rPh>
    <rPh sb="44" eb="45">
      <t>カ</t>
    </rPh>
    <rPh sb="197" eb="199">
      <t>リョウキン</t>
    </rPh>
    <rPh sb="199" eb="201">
      <t>カイテイ</t>
    </rPh>
    <rPh sb="203" eb="205">
      <t>ゼンタイ</t>
    </rPh>
    <rPh sb="213" eb="215">
      <t>ネサ</t>
    </rPh>
    <rPh sb="216" eb="218">
      <t>カイテイ</t>
    </rPh>
    <rPh sb="226" eb="228">
      <t>ジュスイ</t>
    </rPh>
    <rPh sb="228" eb="229">
      <t>ヒ</t>
    </rPh>
    <rPh sb="238" eb="240">
      <t>ヘイセイ</t>
    </rPh>
    <rPh sb="242" eb="244">
      <t>ネンド</t>
    </rPh>
    <rPh sb="265" eb="267">
      <t>シュウエキ</t>
    </rPh>
    <rPh sb="268" eb="270">
      <t>カイゼン</t>
    </rPh>
    <rPh sb="272" eb="274">
      <t>ケンセツ</t>
    </rPh>
    <rPh sb="274" eb="276">
      <t>カイリョウ</t>
    </rPh>
    <rPh sb="276" eb="278">
      <t>ジギョウ</t>
    </rPh>
    <rPh sb="279" eb="281">
      <t>ヒツヨウ</t>
    </rPh>
    <rPh sb="282" eb="284">
      <t>ホテン</t>
    </rPh>
    <rPh sb="284" eb="286">
      <t>ザイゲン</t>
    </rPh>
    <rPh sb="287" eb="288">
      <t>ユル</t>
    </rPh>
    <rPh sb="291" eb="293">
      <t>ゾウカ</t>
    </rPh>
    <rPh sb="295" eb="297">
      <t>ミコ</t>
    </rPh>
    <rPh sb="304" eb="306">
      <t>キギョウ</t>
    </rPh>
    <rPh sb="306" eb="307">
      <t>サイ</t>
    </rPh>
    <rPh sb="307" eb="309">
      <t>ザンダカ</t>
    </rPh>
    <rPh sb="310" eb="312">
      <t>ルイジ</t>
    </rPh>
    <rPh sb="312" eb="314">
      <t>ダンタイ</t>
    </rPh>
    <rPh sb="314" eb="316">
      <t>ヘイキン</t>
    </rPh>
    <rPh sb="318" eb="319">
      <t>タカ</t>
    </rPh>
    <rPh sb="323" eb="325">
      <t>ユウリ</t>
    </rPh>
    <rPh sb="326" eb="328">
      <t>ザイゲン</t>
    </rPh>
    <rPh sb="329" eb="331">
      <t>カクホ</t>
    </rPh>
    <rPh sb="336" eb="338">
      <t>テキセツ</t>
    </rPh>
    <rPh sb="339" eb="341">
      <t>ジキ</t>
    </rPh>
    <rPh sb="342" eb="344">
      <t>リョウキン</t>
    </rPh>
    <rPh sb="345" eb="347">
      <t>ネア</t>
    </rPh>
    <rPh sb="348" eb="350">
      <t>カイテイ</t>
    </rPh>
    <rPh sb="351" eb="352">
      <t>オコナ</t>
    </rPh>
    <rPh sb="353" eb="3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</si>
</sst>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0.23</c:v>
                </c:pt>
                <c:pt idx="1">
                  <c:v>0.47</c:v>
                </c:pt>
                <c:pt idx="2">
                  <c:v>0.38</c:v>
                </c:pt>
                <c:pt idx="3">
                  <c:v>0.28999999999999998</c:v>
                </c:pt>
                <c:pt idx="4">
                  <c:v>0.54</c:v>
                </c:pt>
              </c:numCache>
            </c:numRef>
          </c:val>
        </c:ser>
        <c:dLbls>
          <c:showLegendKey val="0"/>
          <c:showVal val="0"/>
          <c:showCatName val="0"/>
          <c:showSerName val="0"/>
          <c:showPercent val="0"/>
          <c:showBubbleSize val="0"/>
        </c:dLbls>
        <c:gapWidth val="150"/>
        <c:axId val="133741184"/>
        <c:axId val="1363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33741184"/>
        <c:axId val="136397568"/>
      </c:lineChart>
      <c:dateAx>
        <c:axId val="133741184"/>
        <c:scaling>
          <c:orientation val="minMax"/>
        </c:scaling>
        <c:delete val="1"/>
        <c:axPos val="b"/>
        <c:numFmt formatCode="ge" sourceLinked="1"/>
        <c:majorTickMark val="none"/>
        <c:minorTickMark val="none"/>
        <c:tickLblPos val="none"/>
        <c:crossAx val="136397568"/>
        <c:crosses val="autoZero"/>
        <c:auto val="1"/>
        <c:lblOffset val="100"/>
        <c:baseTimeUnit val="years"/>
      </c:dateAx>
      <c:valAx>
        <c:axId val="1363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7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46.94</c:v>
                </c:pt>
                <c:pt idx="1">
                  <c:v>45.24</c:v>
                </c:pt>
                <c:pt idx="2">
                  <c:v>43.86</c:v>
                </c:pt>
                <c:pt idx="3">
                  <c:v>45.26</c:v>
                </c:pt>
                <c:pt idx="4">
                  <c:v>45.28</c:v>
                </c:pt>
              </c:numCache>
            </c:numRef>
          </c:val>
        </c:ser>
        <c:dLbls>
          <c:showLegendKey val="0"/>
          <c:showVal val="0"/>
          <c:showCatName val="0"/>
          <c:showSerName val="0"/>
          <c:showPercent val="0"/>
          <c:showBubbleSize val="0"/>
        </c:dLbls>
        <c:gapWidth val="150"/>
        <c:axId val="139156480"/>
        <c:axId val="1391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39156480"/>
        <c:axId val="139162752"/>
      </c:lineChart>
      <c:dateAx>
        <c:axId val="139156480"/>
        <c:scaling>
          <c:orientation val="minMax"/>
        </c:scaling>
        <c:delete val="1"/>
        <c:axPos val="b"/>
        <c:numFmt formatCode="ge" sourceLinked="1"/>
        <c:majorTickMark val="none"/>
        <c:minorTickMark val="none"/>
        <c:tickLblPos val="none"/>
        <c:crossAx val="139162752"/>
        <c:crosses val="autoZero"/>
        <c:auto val="1"/>
        <c:lblOffset val="100"/>
        <c:baseTimeUnit val="years"/>
      </c:dateAx>
      <c:valAx>
        <c:axId val="1391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76.53</c:v>
                </c:pt>
                <c:pt idx="1">
                  <c:v>78.13</c:v>
                </c:pt>
                <c:pt idx="2">
                  <c:v>78.78</c:v>
                </c:pt>
                <c:pt idx="3">
                  <c:v>75.31</c:v>
                </c:pt>
                <c:pt idx="4">
                  <c:v>76</c:v>
                </c:pt>
              </c:numCache>
            </c:numRef>
          </c:val>
        </c:ser>
        <c:dLbls>
          <c:showLegendKey val="0"/>
          <c:showVal val="0"/>
          <c:showCatName val="0"/>
          <c:showSerName val="0"/>
          <c:showPercent val="0"/>
          <c:showBubbleSize val="0"/>
        </c:dLbls>
        <c:gapWidth val="150"/>
        <c:axId val="140520064"/>
        <c:axId val="1405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40520064"/>
        <c:axId val="140530432"/>
      </c:lineChart>
      <c:dateAx>
        <c:axId val="140520064"/>
        <c:scaling>
          <c:orientation val="minMax"/>
        </c:scaling>
        <c:delete val="1"/>
        <c:axPos val="b"/>
        <c:numFmt formatCode="ge" sourceLinked="1"/>
        <c:majorTickMark val="none"/>
        <c:minorTickMark val="none"/>
        <c:tickLblPos val="none"/>
        <c:crossAx val="140530432"/>
        <c:crosses val="autoZero"/>
        <c:auto val="1"/>
        <c:lblOffset val="100"/>
        <c:baseTimeUnit val="years"/>
      </c:dateAx>
      <c:valAx>
        <c:axId val="1405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103.21</c:v>
                </c:pt>
                <c:pt idx="1">
                  <c:v>102.23</c:v>
                </c:pt>
                <c:pt idx="2">
                  <c:v>106.34</c:v>
                </c:pt>
                <c:pt idx="3">
                  <c:v>106.72</c:v>
                </c:pt>
                <c:pt idx="4">
                  <c:v>109.73</c:v>
                </c:pt>
              </c:numCache>
            </c:numRef>
          </c:val>
        </c:ser>
        <c:dLbls>
          <c:showLegendKey val="0"/>
          <c:showVal val="0"/>
          <c:showCatName val="0"/>
          <c:showSerName val="0"/>
          <c:showPercent val="0"/>
          <c:showBubbleSize val="0"/>
        </c:dLbls>
        <c:gapWidth val="150"/>
        <c:axId val="136427776"/>
        <c:axId val="1364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36427776"/>
        <c:axId val="136429952"/>
      </c:lineChart>
      <c:dateAx>
        <c:axId val="136427776"/>
        <c:scaling>
          <c:orientation val="minMax"/>
        </c:scaling>
        <c:delete val="1"/>
        <c:axPos val="b"/>
        <c:numFmt formatCode="ge" sourceLinked="1"/>
        <c:majorTickMark val="none"/>
        <c:minorTickMark val="none"/>
        <c:tickLblPos val="none"/>
        <c:crossAx val="136429952"/>
        <c:crosses val="autoZero"/>
        <c:auto val="1"/>
        <c:lblOffset val="100"/>
        <c:baseTimeUnit val="years"/>
      </c:dateAx>
      <c:valAx>
        <c:axId val="136429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4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29.29</c:v>
                </c:pt>
                <c:pt idx="1">
                  <c:v>30.3</c:v>
                </c:pt>
                <c:pt idx="2">
                  <c:v>42.06</c:v>
                </c:pt>
                <c:pt idx="3">
                  <c:v>43.78</c:v>
                </c:pt>
                <c:pt idx="4">
                  <c:v>45.51</c:v>
                </c:pt>
              </c:numCache>
            </c:numRef>
          </c:val>
        </c:ser>
        <c:dLbls>
          <c:showLegendKey val="0"/>
          <c:showVal val="0"/>
          <c:showCatName val="0"/>
          <c:showSerName val="0"/>
          <c:showPercent val="0"/>
          <c:showBubbleSize val="0"/>
        </c:dLbls>
        <c:gapWidth val="150"/>
        <c:axId val="136464256"/>
        <c:axId val="1364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36464256"/>
        <c:axId val="136478720"/>
      </c:lineChart>
      <c:dateAx>
        <c:axId val="136464256"/>
        <c:scaling>
          <c:orientation val="minMax"/>
        </c:scaling>
        <c:delete val="1"/>
        <c:axPos val="b"/>
        <c:numFmt formatCode="ge" sourceLinked="1"/>
        <c:majorTickMark val="none"/>
        <c:minorTickMark val="none"/>
        <c:tickLblPos val="none"/>
        <c:crossAx val="136478720"/>
        <c:crosses val="autoZero"/>
        <c:auto val="1"/>
        <c:lblOffset val="100"/>
        <c:baseTimeUnit val="years"/>
      </c:dateAx>
      <c:valAx>
        <c:axId val="1364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2.81</c:v>
                </c:pt>
                <c:pt idx="1">
                  <c:v>2.79</c:v>
                </c:pt>
                <c:pt idx="2">
                  <c:v>4.25</c:v>
                </c:pt>
                <c:pt idx="3">
                  <c:v>4.24</c:v>
                </c:pt>
                <c:pt idx="4">
                  <c:v>5.24</c:v>
                </c:pt>
              </c:numCache>
            </c:numRef>
          </c:val>
        </c:ser>
        <c:dLbls>
          <c:showLegendKey val="0"/>
          <c:showVal val="0"/>
          <c:showCatName val="0"/>
          <c:showSerName val="0"/>
          <c:showPercent val="0"/>
          <c:showBubbleSize val="0"/>
        </c:dLbls>
        <c:gapWidth val="150"/>
        <c:axId val="137767936"/>
        <c:axId val="1377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37767936"/>
        <c:axId val="137774208"/>
      </c:lineChart>
      <c:dateAx>
        <c:axId val="137767936"/>
        <c:scaling>
          <c:orientation val="minMax"/>
        </c:scaling>
        <c:delete val="1"/>
        <c:axPos val="b"/>
        <c:numFmt formatCode="ge" sourceLinked="1"/>
        <c:majorTickMark val="none"/>
        <c:minorTickMark val="none"/>
        <c:tickLblPos val="none"/>
        <c:crossAx val="137774208"/>
        <c:crosses val="autoZero"/>
        <c:auto val="1"/>
        <c:lblOffset val="100"/>
        <c:baseTimeUnit val="years"/>
      </c:dateAx>
      <c:valAx>
        <c:axId val="1377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784320"/>
        <c:axId val="1378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37784320"/>
        <c:axId val="137802880"/>
      </c:lineChart>
      <c:dateAx>
        <c:axId val="137784320"/>
        <c:scaling>
          <c:orientation val="minMax"/>
        </c:scaling>
        <c:delete val="1"/>
        <c:axPos val="b"/>
        <c:numFmt formatCode="ge" sourceLinked="1"/>
        <c:majorTickMark val="none"/>
        <c:minorTickMark val="none"/>
        <c:tickLblPos val="none"/>
        <c:crossAx val="137802880"/>
        <c:crosses val="autoZero"/>
        <c:auto val="1"/>
        <c:lblOffset val="100"/>
        <c:baseTimeUnit val="years"/>
      </c:dateAx>
      <c:valAx>
        <c:axId val="137802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7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438.27</c:v>
                </c:pt>
                <c:pt idx="1">
                  <c:v>373.66</c:v>
                </c:pt>
                <c:pt idx="2">
                  <c:v>84.89</c:v>
                </c:pt>
                <c:pt idx="3">
                  <c:v>88.92</c:v>
                </c:pt>
                <c:pt idx="4">
                  <c:v>107.1</c:v>
                </c:pt>
              </c:numCache>
            </c:numRef>
          </c:val>
        </c:ser>
        <c:dLbls>
          <c:showLegendKey val="0"/>
          <c:showVal val="0"/>
          <c:showCatName val="0"/>
          <c:showSerName val="0"/>
          <c:showPercent val="0"/>
          <c:showBubbleSize val="0"/>
        </c:dLbls>
        <c:gapWidth val="150"/>
        <c:axId val="137825280"/>
        <c:axId val="1378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37825280"/>
        <c:axId val="137843840"/>
      </c:lineChart>
      <c:dateAx>
        <c:axId val="137825280"/>
        <c:scaling>
          <c:orientation val="minMax"/>
        </c:scaling>
        <c:delete val="1"/>
        <c:axPos val="b"/>
        <c:numFmt formatCode="ge" sourceLinked="1"/>
        <c:majorTickMark val="none"/>
        <c:minorTickMark val="none"/>
        <c:tickLblPos val="none"/>
        <c:crossAx val="137843840"/>
        <c:crosses val="autoZero"/>
        <c:auto val="1"/>
        <c:lblOffset val="100"/>
        <c:baseTimeUnit val="years"/>
      </c:dateAx>
      <c:valAx>
        <c:axId val="137843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8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490.91</c:v>
                </c:pt>
                <c:pt idx="1">
                  <c:v>478.43</c:v>
                </c:pt>
                <c:pt idx="2">
                  <c:v>464.22</c:v>
                </c:pt>
                <c:pt idx="3">
                  <c:v>448.06</c:v>
                </c:pt>
                <c:pt idx="4">
                  <c:v>424.03</c:v>
                </c:pt>
              </c:numCache>
            </c:numRef>
          </c:val>
        </c:ser>
        <c:dLbls>
          <c:showLegendKey val="0"/>
          <c:showVal val="0"/>
          <c:showCatName val="0"/>
          <c:showSerName val="0"/>
          <c:showPercent val="0"/>
          <c:showBubbleSize val="0"/>
        </c:dLbls>
        <c:gapWidth val="150"/>
        <c:axId val="137869952"/>
        <c:axId val="1378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37869952"/>
        <c:axId val="137876224"/>
      </c:lineChart>
      <c:dateAx>
        <c:axId val="137869952"/>
        <c:scaling>
          <c:orientation val="minMax"/>
        </c:scaling>
        <c:delete val="1"/>
        <c:axPos val="b"/>
        <c:numFmt formatCode="ge" sourceLinked="1"/>
        <c:majorTickMark val="none"/>
        <c:minorTickMark val="none"/>
        <c:tickLblPos val="none"/>
        <c:crossAx val="137876224"/>
        <c:crosses val="autoZero"/>
        <c:auto val="1"/>
        <c:lblOffset val="100"/>
        <c:baseTimeUnit val="years"/>
      </c:dateAx>
      <c:valAx>
        <c:axId val="13787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8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99.19</c:v>
                </c:pt>
                <c:pt idx="1">
                  <c:v>98.79</c:v>
                </c:pt>
                <c:pt idx="2">
                  <c:v>104.02</c:v>
                </c:pt>
                <c:pt idx="3">
                  <c:v>104.24</c:v>
                </c:pt>
                <c:pt idx="4">
                  <c:v>108.4</c:v>
                </c:pt>
              </c:numCache>
            </c:numRef>
          </c:val>
        </c:ser>
        <c:dLbls>
          <c:showLegendKey val="0"/>
          <c:showVal val="0"/>
          <c:showCatName val="0"/>
          <c:showSerName val="0"/>
          <c:showPercent val="0"/>
          <c:showBubbleSize val="0"/>
        </c:dLbls>
        <c:gapWidth val="150"/>
        <c:axId val="139027200"/>
        <c:axId val="1390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39027200"/>
        <c:axId val="139029120"/>
      </c:lineChart>
      <c:dateAx>
        <c:axId val="139027200"/>
        <c:scaling>
          <c:orientation val="minMax"/>
        </c:scaling>
        <c:delete val="1"/>
        <c:axPos val="b"/>
        <c:numFmt formatCode="ge" sourceLinked="1"/>
        <c:majorTickMark val="none"/>
        <c:minorTickMark val="none"/>
        <c:tickLblPos val="none"/>
        <c:crossAx val="139029120"/>
        <c:crosses val="autoZero"/>
        <c:auto val="1"/>
        <c:lblOffset val="100"/>
        <c:baseTimeUnit val="years"/>
      </c:dateAx>
      <c:valAx>
        <c:axId val="1390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198.37</c:v>
                </c:pt>
                <c:pt idx="1">
                  <c:v>199.22</c:v>
                </c:pt>
                <c:pt idx="2">
                  <c:v>189.85</c:v>
                </c:pt>
                <c:pt idx="3">
                  <c:v>189.23</c:v>
                </c:pt>
                <c:pt idx="4">
                  <c:v>181.87</c:v>
                </c:pt>
              </c:numCache>
            </c:numRef>
          </c:val>
        </c:ser>
        <c:dLbls>
          <c:showLegendKey val="0"/>
          <c:showVal val="0"/>
          <c:showCatName val="0"/>
          <c:showSerName val="0"/>
          <c:showPercent val="0"/>
          <c:showBubbleSize val="0"/>
        </c:dLbls>
        <c:gapWidth val="150"/>
        <c:axId val="139050368"/>
        <c:axId val="1390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39050368"/>
        <c:axId val="139064832"/>
      </c:lineChart>
      <c:dateAx>
        <c:axId val="139050368"/>
        <c:scaling>
          <c:orientation val="minMax"/>
        </c:scaling>
        <c:delete val="1"/>
        <c:axPos val="b"/>
        <c:numFmt formatCode="ge" sourceLinked="1"/>
        <c:majorTickMark val="none"/>
        <c:minorTickMark val="none"/>
        <c:tickLblPos val="none"/>
        <c:crossAx val="139064832"/>
        <c:crosses val="autoZero"/>
        <c:auto val="1"/>
        <c:lblOffset val="100"/>
        <c:baseTimeUnit val="years"/>
      </c:dateAx>
      <c:valAx>
        <c:axId val="1390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34" zoomScaleNormal="100" workbookViewId="0">
      <selection activeCell="BL83" sqref="BL83"/>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長野県　伊那市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118</v>
      </c>
      <c r="AE8" s="60"/>
      <c r="AF8" s="60"/>
      <c r="AG8" s="60"/>
      <c r="AH8" s="60"/>
      <c r="AI8" s="60"/>
      <c r="AJ8" s="60"/>
      <c r="AK8" s="5"/>
      <c r="AL8" s="61">
        <f>データ!$R$6</f>
        <v>69059</v>
      </c>
      <c r="AM8" s="61"/>
      <c r="AN8" s="61"/>
      <c r="AO8" s="61"/>
      <c r="AP8" s="61"/>
      <c r="AQ8" s="61"/>
      <c r="AR8" s="61"/>
      <c r="AS8" s="61"/>
      <c r="AT8" s="51">
        <f>データ!$S$6</f>
        <v>667.93</v>
      </c>
      <c r="AU8" s="52"/>
      <c r="AV8" s="52"/>
      <c r="AW8" s="52"/>
      <c r="AX8" s="52"/>
      <c r="AY8" s="52"/>
      <c r="AZ8" s="52"/>
      <c r="BA8" s="52"/>
      <c r="BB8" s="53">
        <f>データ!$T$6</f>
        <v>103.39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60.38</v>
      </c>
      <c r="J10" s="52"/>
      <c r="K10" s="52"/>
      <c r="L10" s="52"/>
      <c r="M10" s="52"/>
      <c r="N10" s="52"/>
      <c r="O10" s="64"/>
      <c r="P10" s="53">
        <f>データ!$P$6</f>
        <v>93.58</v>
      </c>
      <c r="Q10" s="53"/>
      <c r="R10" s="53"/>
      <c r="S10" s="53"/>
      <c r="T10" s="53"/>
      <c r="U10" s="53"/>
      <c r="V10" s="53"/>
      <c r="W10" s="61">
        <f>データ!$Q$6</f>
        <v>3542</v>
      </c>
      <c r="X10" s="61"/>
      <c r="Y10" s="61"/>
      <c r="Z10" s="61"/>
      <c r="AA10" s="61"/>
      <c r="AB10" s="61"/>
      <c r="AC10" s="61"/>
      <c r="AD10" s="2"/>
      <c r="AE10" s="2"/>
      <c r="AF10" s="2"/>
      <c r="AG10" s="2"/>
      <c r="AH10" s="5"/>
      <c r="AI10" s="5"/>
      <c r="AJ10" s="5"/>
      <c r="AK10" s="5"/>
      <c r="AL10" s="61">
        <f>データ!$U$6</f>
        <v>65411</v>
      </c>
      <c r="AM10" s="61"/>
      <c r="AN10" s="61"/>
      <c r="AO10" s="61"/>
      <c r="AP10" s="61"/>
      <c r="AQ10" s="61"/>
      <c r="AR10" s="61"/>
      <c r="AS10" s="61"/>
      <c r="AT10" s="51">
        <f>データ!$V$6</f>
        <v>82.5</v>
      </c>
      <c r="AU10" s="52"/>
      <c r="AV10" s="52"/>
      <c r="AW10" s="52"/>
      <c r="AX10" s="52"/>
      <c r="AY10" s="52"/>
      <c r="AZ10" s="52"/>
      <c r="BA10" s="52"/>
      <c r="BB10" s="53">
        <f>データ!$W$6</f>
        <v>792.86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202096</v>
      </c>
      <c r="D6" s="34">
        <f t="shared" si="3"/>
        <v>46</v>
      </c>
      <c r="E6" s="34">
        <f t="shared" si="3"/>
        <v>1</v>
      </c>
      <c r="F6" s="34">
        <f t="shared" si="3"/>
        <v>0</v>
      </c>
      <c r="G6" s="34">
        <f t="shared" si="3"/>
        <v>1</v>
      </c>
      <c r="H6" s="34" t="str">
        <f t="shared" si="3"/>
        <v>長野県　伊那市</v>
      </c>
      <c r="I6" s="34" t="str">
        <f t="shared" si="3"/>
        <v>法適用</v>
      </c>
      <c r="J6" s="34" t="str">
        <f t="shared" si="3"/>
        <v>水道事業</v>
      </c>
      <c r="K6" s="34" t="str">
        <f t="shared" si="3"/>
        <v>末端給水事業</v>
      </c>
      <c r="L6" s="34" t="str">
        <f t="shared" si="3"/>
        <v>A4</v>
      </c>
      <c r="M6" s="34">
        <f t="shared" si="3"/>
        <v>0</v>
      </c>
      <c r="N6" s="35" t="str">
        <f t="shared" si="3"/>
        <v>-</v>
      </c>
      <c r="O6" s="35">
        <f t="shared" si="3"/>
        <v>60.38</v>
      </c>
      <c r="P6" s="35">
        <f t="shared" si="3"/>
        <v>93.58</v>
      </c>
      <c r="Q6" s="35">
        <f t="shared" si="3"/>
        <v>3542</v>
      </c>
      <c r="R6" s="35">
        <f t="shared" si="3"/>
        <v>69059</v>
      </c>
      <c r="S6" s="35">
        <f t="shared" si="3"/>
        <v>667.93</v>
      </c>
      <c r="T6" s="35">
        <f t="shared" si="3"/>
        <v>103.39</v>
      </c>
      <c r="U6" s="35">
        <f t="shared" si="3"/>
        <v>65411</v>
      </c>
      <c r="V6" s="35">
        <f t="shared" si="3"/>
        <v>82.5</v>
      </c>
      <c r="W6" s="35">
        <f t="shared" si="3"/>
        <v>792.86</v>
      </c>
      <c r="X6" s="36">
        <f>IF(X7="",NA(),X7)</f>
        <v>103.21</v>
      </c>
      <c r="Y6" s="36">
        <f t="shared" ref="Y6:AG6" si="4">IF(Y7="",NA(),Y7)</f>
        <v>102.23</v>
      </c>
      <c r="Z6" s="36">
        <f t="shared" si="4"/>
        <v>106.34</v>
      </c>
      <c r="AA6" s="36">
        <f t="shared" si="4"/>
        <v>106.72</v>
      </c>
      <c r="AB6" s="36">
        <f t="shared" si="4"/>
        <v>109.73</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438.27</v>
      </c>
      <c r="AU6" s="36">
        <f t="shared" ref="AU6:BC6" si="6">IF(AU7="",NA(),AU7)</f>
        <v>373.66</v>
      </c>
      <c r="AV6" s="36">
        <f t="shared" si="6"/>
        <v>84.89</v>
      </c>
      <c r="AW6" s="36">
        <f t="shared" si="6"/>
        <v>88.92</v>
      </c>
      <c r="AX6" s="36">
        <f t="shared" si="6"/>
        <v>107.1</v>
      </c>
      <c r="AY6" s="36">
        <f t="shared" si="6"/>
        <v>701</v>
      </c>
      <c r="AZ6" s="36">
        <f t="shared" si="6"/>
        <v>739.59</v>
      </c>
      <c r="BA6" s="36">
        <f t="shared" si="6"/>
        <v>335.95</v>
      </c>
      <c r="BB6" s="36">
        <f t="shared" si="6"/>
        <v>346.59</v>
      </c>
      <c r="BC6" s="36">
        <f t="shared" si="6"/>
        <v>357.82</v>
      </c>
      <c r="BD6" s="35" t="str">
        <f>IF(BD7="","",IF(BD7="-","【-】","【"&amp;SUBSTITUTE(TEXT(BD7,"#,##0.00"),"-","△")&amp;"】"))</f>
        <v>【262.87】</v>
      </c>
      <c r="BE6" s="36">
        <f>IF(BE7="",NA(),BE7)</f>
        <v>490.91</v>
      </c>
      <c r="BF6" s="36">
        <f t="shared" ref="BF6:BN6" si="7">IF(BF7="",NA(),BF7)</f>
        <v>478.43</v>
      </c>
      <c r="BG6" s="36">
        <f t="shared" si="7"/>
        <v>464.22</v>
      </c>
      <c r="BH6" s="36">
        <f t="shared" si="7"/>
        <v>448.06</v>
      </c>
      <c r="BI6" s="36">
        <f t="shared" si="7"/>
        <v>424.03</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99.19</v>
      </c>
      <c r="BQ6" s="36">
        <f t="shared" ref="BQ6:BY6" si="8">IF(BQ7="",NA(),BQ7)</f>
        <v>98.79</v>
      </c>
      <c r="BR6" s="36">
        <f t="shared" si="8"/>
        <v>104.02</v>
      </c>
      <c r="BS6" s="36">
        <f t="shared" si="8"/>
        <v>104.24</v>
      </c>
      <c r="BT6" s="36">
        <f t="shared" si="8"/>
        <v>108.4</v>
      </c>
      <c r="BU6" s="36">
        <f t="shared" si="8"/>
        <v>100.27</v>
      </c>
      <c r="BV6" s="36">
        <f t="shared" si="8"/>
        <v>99.46</v>
      </c>
      <c r="BW6" s="36">
        <f t="shared" si="8"/>
        <v>105.21</v>
      </c>
      <c r="BX6" s="36">
        <f t="shared" si="8"/>
        <v>105.71</v>
      </c>
      <c r="BY6" s="36">
        <f t="shared" si="8"/>
        <v>106.01</v>
      </c>
      <c r="BZ6" s="35" t="str">
        <f>IF(BZ7="","",IF(BZ7="-","【-】","【"&amp;SUBSTITUTE(TEXT(BZ7,"#,##0.00"),"-","△")&amp;"】"))</f>
        <v>【105.59】</v>
      </c>
      <c r="CA6" s="36">
        <f>IF(CA7="",NA(),CA7)</f>
        <v>198.37</v>
      </c>
      <c r="CB6" s="36">
        <f t="shared" ref="CB6:CJ6" si="9">IF(CB7="",NA(),CB7)</f>
        <v>199.22</v>
      </c>
      <c r="CC6" s="36">
        <f t="shared" si="9"/>
        <v>189.85</v>
      </c>
      <c r="CD6" s="36">
        <f t="shared" si="9"/>
        <v>189.23</v>
      </c>
      <c r="CE6" s="36">
        <f t="shared" si="9"/>
        <v>181.87</v>
      </c>
      <c r="CF6" s="36">
        <f t="shared" si="9"/>
        <v>169.62</v>
      </c>
      <c r="CG6" s="36">
        <f t="shared" si="9"/>
        <v>171.78</v>
      </c>
      <c r="CH6" s="36">
        <f t="shared" si="9"/>
        <v>162.59</v>
      </c>
      <c r="CI6" s="36">
        <f t="shared" si="9"/>
        <v>162.15</v>
      </c>
      <c r="CJ6" s="36">
        <f t="shared" si="9"/>
        <v>162.24</v>
      </c>
      <c r="CK6" s="35" t="str">
        <f>IF(CK7="","",IF(CK7="-","【-】","【"&amp;SUBSTITUTE(TEXT(CK7,"#,##0.00"),"-","△")&amp;"】"))</f>
        <v>【163.27】</v>
      </c>
      <c r="CL6" s="36">
        <f>IF(CL7="",NA(),CL7)</f>
        <v>46.94</v>
      </c>
      <c r="CM6" s="36">
        <f t="shared" ref="CM6:CU6" si="10">IF(CM7="",NA(),CM7)</f>
        <v>45.24</v>
      </c>
      <c r="CN6" s="36">
        <f t="shared" si="10"/>
        <v>43.86</v>
      </c>
      <c r="CO6" s="36">
        <f t="shared" si="10"/>
        <v>45.26</v>
      </c>
      <c r="CP6" s="36">
        <f t="shared" si="10"/>
        <v>45.28</v>
      </c>
      <c r="CQ6" s="36">
        <f t="shared" si="10"/>
        <v>59.88</v>
      </c>
      <c r="CR6" s="36">
        <f t="shared" si="10"/>
        <v>59.68</v>
      </c>
      <c r="CS6" s="36">
        <f t="shared" si="10"/>
        <v>59.17</v>
      </c>
      <c r="CT6" s="36">
        <f t="shared" si="10"/>
        <v>59.34</v>
      </c>
      <c r="CU6" s="36">
        <f t="shared" si="10"/>
        <v>59.11</v>
      </c>
      <c r="CV6" s="35" t="str">
        <f>IF(CV7="","",IF(CV7="-","【-】","【"&amp;SUBSTITUTE(TEXT(CV7,"#,##0.00"),"-","△")&amp;"】"))</f>
        <v>【59.94】</v>
      </c>
      <c r="CW6" s="36">
        <f>IF(CW7="",NA(),CW7)</f>
        <v>76.53</v>
      </c>
      <c r="CX6" s="36">
        <f t="shared" ref="CX6:DF6" si="11">IF(CX7="",NA(),CX7)</f>
        <v>78.13</v>
      </c>
      <c r="CY6" s="36">
        <f t="shared" si="11"/>
        <v>78.78</v>
      </c>
      <c r="CZ6" s="36">
        <f t="shared" si="11"/>
        <v>75.31</v>
      </c>
      <c r="DA6" s="36">
        <f t="shared" si="11"/>
        <v>76</v>
      </c>
      <c r="DB6" s="36">
        <f t="shared" si="11"/>
        <v>87.65</v>
      </c>
      <c r="DC6" s="36">
        <f t="shared" si="11"/>
        <v>87.63</v>
      </c>
      <c r="DD6" s="36">
        <f t="shared" si="11"/>
        <v>87.6</v>
      </c>
      <c r="DE6" s="36">
        <f t="shared" si="11"/>
        <v>87.74</v>
      </c>
      <c r="DF6" s="36">
        <f t="shared" si="11"/>
        <v>87.91</v>
      </c>
      <c r="DG6" s="35" t="str">
        <f>IF(DG7="","",IF(DG7="-","【-】","【"&amp;SUBSTITUTE(TEXT(DG7,"#,##0.00"),"-","△")&amp;"】"))</f>
        <v>【90.22】</v>
      </c>
      <c r="DH6" s="36">
        <f>IF(DH7="",NA(),DH7)</f>
        <v>29.29</v>
      </c>
      <c r="DI6" s="36">
        <f t="shared" ref="DI6:DQ6" si="12">IF(DI7="",NA(),DI7)</f>
        <v>30.3</v>
      </c>
      <c r="DJ6" s="36">
        <f t="shared" si="12"/>
        <v>42.06</v>
      </c>
      <c r="DK6" s="36">
        <f t="shared" si="12"/>
        <v>43.78</v>
      </c>
      <c r="DL6" s="36">
        <f t="shared" si="12"/>
        <v>45.51</v>
      </c>
      <c r="DM6" s="36">
        <f t="shared" si="12"/>
        <v>38.69</v>
      </c>
      <c r="DN6" s="36">
        <f t="shared" si="12"/>
        <v>39.65</v>
      </c>
      <c r="DO6" s="36">
        <f t="shared" si="12"/>
        <v>45.25</v>
      </c>
      <c r="DP6" s="36">
        <f t="shared" si="12"/>
        <v>46.27</v>
      </c>
      <c r="DQ6" s="36">
        <f t="shared" si="12"/>
        <v>46.88</v>
      </c>
      <c r="DR6" s="35" t="str">
        <f>IF(DR7="","",IF(DR7="-","【-】","【"&amp;SUBSTITUTE(TEXT(DR7,"#,##0.00"),"-","△")&amp;"】"))</f>
        <v>【47.91】</v>
      </c>
      <c r="DS6" s="36">
        <f>IF(DS7="",NA(),DS7)</f>
        <v>2.81</v>
      </c>
      <c r="DT6" s="36">
        <f t="shared" ref="DT6:EB6" si="13">IF(DT7="",NA(),DT7)</f>
        <v>2.79</v>
      </c>
      <c r="DU6" s="36">
        <f t="shared" si="13"/>
        <v>4.25</v>
      </c>
      <c r="DV6" s="36">
        <f t="shared" si="13"/>
        <v>4.24</v>
      </c>
      <c r="DW6" s="36">
        <f t="shared" si="13"/>
        <v>5.24</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0.23</v>
      </c>
      <c r="EE6" s="36">
        <f t="shared" ref="EE6:EM6" si="14">IF(EE7="",NA(),EE7)</f>
        <v>0.47</v>
      </c>
      <c r="EF6" s="36">
        <f t="shared" si="14"/>
        <v>0.38</v>
      </c>
      <c r="EG6" s="36">
        <f t="shared" si="14"/>
        <v>0.28999999999999998</v>
      </c>
      <c r="EH6" s="36">
        <f t="shared" si="14"/>
        <v>0.54</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202096</v>
      </c>
      <c r="D7" s="38">
        <v>46</v>
      </c>
      <c r="E7" s="38">
        <v>1</v>
      </c>
      <c r="F7" s="38">
        <v>0</v>
      </c>
      <c r="G7" s="38">
        <v>1</v>
      </c>
      <c r="H7" s="38" t="s">
        <v>105</v>
      </c>
      <c r="I7" s="38" t="s">
        <v>106</v>
      </c>
      <c r="J7" s="38" t="s">
        <v>107</v>
      </c>
      <c r="K7" s="38" t="s">
        <v>108</v>
      </c>
      <c r="L7" s="38" t="s">
        <v>109</v>
      </c>
      <c r="M7" s="38"/>
      <c r="N7" s="39" t="s">
        <v>110</v>
      </c>
      <c r="O7" s="39">
        <v>60.38</v>
      </c>
      <c r="P7" s="39">
        <v>93.58</v>
      </c>
      <c r="Q7" s="39">
        <v>3542</v>
      </c>
      <c r="R7" s="39">
        <v>69059</v>
      </c>
      <c r="S7" s="39">
        <v>667.93</v>
      </c>
      <c r="T7" s="39">
        <v>103.39</v>
      </c>
      <c r="U7" s="39">
        <v>65411</v>
      </c>
      <c r="V7" s="39">
        <v>82.5</v>
      </c>
      <c r="W7" s="39">
        <v>792.86</v>
      </c>
      <c r="X7" s="39">
        <v>103.21</v>
      </c>
      <c r="Y7" s="39">
        <v>102.23</v>
      </c>
      <c r="Z7" s="39">
        <v>106.34</v>
      </c>
      <c r="AA7" s="39">
        <v>106.72</v>
      </c>
      <c r="AB7" s="39">
        <v>109.73</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438.27</v>
      </c>
      <c r="AU7" s="39">
        <v>373.66</v>
      </c>
      <c r="AV7" s="39">
        <v>84.89</v>
      </c>
      <c r="AW7" s="39">
        <v>88.92</v>
      </c>
      <c r="AX7" s="39">
        <v>107.1</v>
      </c>
      <c r="AY7" s="39">
        <v>701</v>
      </c>
      <c r="AZ7" s="39">
        <v>739.59</v>
      </c>
      <c r="BA7" s="39">
        <v>335.95</v>
      </c>
      <c r="BB7" s="39">
        <v>346.59</v>
      </c>
      <c r="BC7" s="39">
        <v>357.82</v>
      </c>
      <c r="BD7" s="39">
        <v>262.87</v>
      </c>
      <c r="BE7" s="39">
        <v>490.91</v>
      </c>
      <c r="BF7" s="39">
        <v>478.43</v>
      </c>
      <c r="BG7" s="39">
        <v>464.22</v>
      </c>
      <c r="BH7" s="39">
        <v>448.06</v>
      </c>
      <c r="BI7" s="39">
        <v>424.03</v>
      </c>
      <c r="BJ7" s="39">
        <v>330.99</v>
      </c>
      <c r="BK7" s="39">
        <v>324.08999999999997</v>
      </c>
      <c r="BL7" s="39">
        <v>319.82</v>
      </c>
      <c r="BM7" s="39">
        <v>312.02999999999997</v>
      </c>
      <c r="BN7" s="39">
        <v>307.45999999999998</v>
      </c>
      <c r="BO7" s="39">
        <v>270.87</v>
      </c>
      <c r="BP7" s="39">
        <v>99.19</v>
      </c>
      <c r="BQ7" s="39">
        <v>98.79</v>
      </c>
      <c r="BR7" s="39">
        <v>104.02</v>
      </c>
      <c r="BS7" s="39">
        <v>104.24</v>
      </c>
      <c r="BT7" s="39">
        <v>108.4</v>
      </c>
      <c r="BU7" s="39">
        <v>100.27</v>
      </c>
      <c r="BV7" s="39">
        <v>99.46</v>
      </c>
      <c r="BW7" s="39">
        <v>105.21</v>
      </c>
      <c r="BX7" s="39">
        <v>105.71</v>
      </c>
      <c r="BY7" s="39">
        <v>106.01</v>
      </c>
      <c r="BZ7" s="39">
        <v>105.59</v>
      </c>
      <c r="CA7" s="39">
        <v>198.37</v>
      </c>
      <c r="CB7" s="39">
        <v>199.22</v>
      </c>
      <c r="CC7" s="39">
        <v>189.85</v>
      </c>
      <c r="CD7" s="39">
        <v>189.23</v>
      </c>
      <c r="CE7" s="39">
        <v>181.87</v>
      </c>
      <c r="CF7" s="39">
        <v>169.62</v>
      </c>
      <c r="CG7" s="39">
        <v>171.78</v>
      </c>
      <c r="CH7" s="39">
        <v>162.59</v>
      </c>
      <c r="CI7" s="39">
        <v>162.15</v>
      </c>
      <c r="CJ7" s="39">
        <v>162.24</v>
      </c>
      <c r="CK7" s="39">
        <v>163.27000000000001</v>
      </c>
      <c r="CL7" s="39">
        <v>46.94</v>
      </c>
      <c r="CM7" s="39">
        <v>45.24</v>
      </c>
      <c r="CN7" s="39">
        <v>43.86</v>
      </c>
      <c r="CO7" s="39">
        <v>45.26</v>
      </c>
      <c r="CP7" s="39">
        <v>45.28</v>
      </c>
      <c r="CQ7" s="39">
        <v>59.88</v>
      </c>
      <c r="CR7" s="39">
        <v>59.68</v>
      </c>
      <c r="CS7" s="39">
        <v>59.17</v>
      </c>
      <c r="CT7" s="39">
        <v>59.34</v>
      </c>
      <c r="CU7" s="39">
        <v>59.11</v>
      </c>
      <c r="CV7" s="39">
        <v>59.94</v>
      </c>
      <c r="CW7" s="39">
        <v>76.53</v>
      </c>
      <c r="CX7" s="39">
        <v>78.13</v>
      </c>
      <c r="CY7" s="39">
        <v>78.78</v>
      </c>
      <c r="CZ7" s="39">
        <v>75.31</v>
      </c>
      <c r="DA7" s="39">
        <v>76</v>
      </c>
      <c r="DB7" s="39">
        <v>87.65</v>
      </c>
      <c r="DC7" s="39">
        <v>87.63</v>
      </c>
      <c r="DD7" s="39">
        <v>87.6</v>
      </c>
      <c r="DE7" s="39">
        <v>87.74</v>
      </c>
      <c r="DF7" s="39">
        <v>87.91</v>
      </c>
      <c r="DG7" s="39">
        <v>90.22</v>
      </c>
      <c r="DH7" s="39">
        <v>29.29</v>
      </c>
      <c r="DI7" s="39">
        <v>30.3</v>
      </c>
      <c r="DJ7" s="39">
        <v>42.06</v>
      </c>
      <c r="DK7" s="39">
        <v>43.78</v>
      </c>
      <c r="DL7" s="39">
        <v>45.51</v>
      </c>
      <c r="DM7" s="39">
        <v>38.69</v>
      </c>
      <c r="DN7" s="39">
        <v>39.65</v>
      </c>
      <c r="DO7" s="39">
        <v>45.25</v>
      </c>
      <c r="DP7" s="39">
        <v>46.27</v>
      </c>
      <c r="DQ7" s="39">
        <v>46.88</v>
      </c>
      <c r="DR7" s="39">
        <v>47.91</v>
      </c>
      <c r="DS7" s="39">
        <v>2.81</v>
      </c>
      <c r="DT7" s="39">
        <v>2.79</v>
      </c>
      <c r="DU7" s="39">
        <v>4.25</v>
      </c>
      <c r="DV7" s="39">
        <v>4.24</v>
      </c>
      <c r="DW7" s="39">
        <v>5.24</v>
      </c>
      <c r="DX7" s="39">
        <v>8.4</v>
      </c>
      <c r="DY7" s="39">
        <v>9.7100000000000009</v>
      </c>
      <c r="DZ7" s="39">
        <v>10.71</v>
      </c>
      <c r="EA7" s="39">
        <v>10.93</v>
      </c>
      <c r="EB7" s="39">
        <v>13.39</v>
      </c>
      <c r="EC7" s="39">
        <v>15</v>
      </c>
      <c r="ED7" s="39">
        <v>0.23</v>
      </c>
      <c r="EE7" s="39">
        <v>0.47</v>
      </c>
      <c r="EF7" s="39">
        <v>0.38</v>
      </c>
      <c r="EG7" s="39">
        <v>0.28999999999999998</v>
      </c>
      <c r="EH7" s="39">
        <v>0.54</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keiei</cp:lastModifiedBy>
  <cp:lastPrinted>2018-02-07T07:46:42Z</cp:lastPrinted>
  <dcterms:created xsi:type="dcterms:W3CDTF">2017-12-25T01:28:13Z</dcterms:created>
  <dcterms:modified xsi:type="dcterms:W3CDTF">2018-02-07T07:46:48Z</dcterms:modified>
</cp:coreProperties>
</file>