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AD10" i="4" s="1"/>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W10" i="4"/>
  <c r="P10" i="4"/>
  <c r="B10" i="4"/>
  <c r="BB8" i="4"/>
  <c r="AT8" i="4"/>
  <c r="W8" i="4"/>
  <c r="P8" i="4"/>
  <c r="I8" i="4"/>
  <c r="B6" i="4"/>
  <c r="C10" i="5" l="1"/>
  <c r="D10" i="5"/>
  <c r="E10" i="5"/>
  <c r="B10" i="5"/>
</calcChain>
</file>

<file path=xl/sharedStrings.xml><?xml version="1.0" encoding="utf-8"?>
<sst xmlns="http://schemas.openxmlformats.org/spreadsheetml/2006/main" count="323" uniqueCount="123">
  <si>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</si>
  <si>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</si>
  <si>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</si>
  <si>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</si>
  <si>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</si>
  <si>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</si>
  <si>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</si>
  <si>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</si>
  <si>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</si>
  <si>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</si>
  <si>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</si>
  <si>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</si>
  <si>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</si>
  <si>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</si>
  <si>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</si>
  <si>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</si>
  <si>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</si>
  <si>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</si>
  <si>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</si>
  <si>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</si>
  <si>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</si>
  <si>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</si>
  <si>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</si>
  <si>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</si>
  <si>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</si>
  <si>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</si>
  <si>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</si>
  <si>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</si>
  <si>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</si>
  <si>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</si>
  <si>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</si>
  <si>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</si>
  <si>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</si>
  <si>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</si>
  <si>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</si>
  <si>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</si>
  <si>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</si>
  <si>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</si>
  <si>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</si>
  <si>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</si>
  <si>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</si>
  <si>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</si>
  <si>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</si>
  <si>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</si>
  <si>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</si>
  <si>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</si>
  <si>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</si>
  <si>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</si>
  <si>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</si>
  <si>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</si>
  <si>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</si>
  <si>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</si>
  <si>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</si>
  <si>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</si>
  <si>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</si>
  <si>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</si>
  <si>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</si>
  <si>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</si>
  <si>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</si>
  <si>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</si>
  <si>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</si>
  <si>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</si>
  <si>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</si>
  <si>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</si>
  <si>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</si>
  <si>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</si>
  <si>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</si>
  <si>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</si>
  <si>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</si>
  <si>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</si>
  <si>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</si>
  <si>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</si>
  <si>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</si>
  <si>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</si>
  <si>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</si>
  <si>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</si>
  <si>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</si>
  <si>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</si>
  <si>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</si>
  <si>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</si>
  <si>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</si>
  <si>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</si>
  <si>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</si>
  <si>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</si>
  <si>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</si>
  <si>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</si>
  <si>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</si>
  <si>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</si>
  <si>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</si>
  <si>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</si>
  <si>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</si>
  <si>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</si>
  <si>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</si>
  <si>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</si>
  <si>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</si>
  <si>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</si>
  <si>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</si>
  <si>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</si>
  <si>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</si>
  <si>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</si>
  <si>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</si>
  <si>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</si>
  <si>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</si>
  <si>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</si>
  <si>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</si>
  <si>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</si>
  <si>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</si>
  <si>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</si>
  <si>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中野市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</si>
  <si>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</si>
  <si>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</si>
  <si>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</si>
  <si>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</si>
  <si>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</si>
  <si>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</si>
  <si>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</si>
  <si>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</si>
  <si>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</si>
  <si>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</si>
  <si>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・農業集落排水事業で一番古い施設は平成2年供用開始の草間処理区であり、あと数年で供用開始から30年を迎えようとしている。　　　　　　　　　　　　　　　　・農業集落排水事業は11処理区あるが、集中的に整備を行ってきたことから、14年間に11処理区が供用開始をしている。　　　　　　　　　　　　　　　　　　　　　・今後は、修繕による維持管理費が増加すると見込まれる。</t>
    <rPh sb="1" eb="7">
      <t>ノウギョウシュウラクハイスイ</t>
    </rPh>
    <rPh sb="7" eb="9">
      <t>ジギョウ</t>
    </rPh>
    <rPh sb="10" eb="12">
      <t>イチバン</t>
    </rPh>
    <rPh sb="12" eb="13">
      <t>フル</t>
    </rPh>
    <rPh sb="14" eb="16">
      <t>シセツ</t>
    </rPh>
    <rPh sb="17" eb="19">
      <t>ヘイセイ</t>
    </rPh>
    <rPh sb="20" eb="21">
      <t>ネン</t>
    </rPh>
    <rPh sb="21" eb="23">
      <t>キョウヨウ</t>
    </rPh>
    <rPh sb="23" eb="25">
      <t>カイシ</t>
    </rPh>
    <rPh sb="26" eb="28">
      <t>クサマ</t>
    </rPh>
    <rPh sb="28" eb="30">
      <t>ショリ</t>
    </rPh>
    <rPh sb="30" eb="31">
      <t>ク</t>
    </rPh>
    <rPh sb="37" eb="39">
      <t>スウネン</t>
    </rPh>
    <rPh sb="40" eb="42">
      <t>キョウヨウ</t>
    </rPh>
    <rPh sb="42" eb="44">
      <t>カイシ</t>
    </rPh>
    <rPh sb="48" eb="49">
      <t>ネン</t>
    </rPh>
    <rPh sb="50" eb="51">
      <t>ムカ</t>
    </rPh>
    <rPh sb="77" eb="83">
      <t>ノウギョウシュウラクハイスイ</t>
    </rPh>
    <rPh sb="83" eb="85">
      <t>ジギョウ</t>
    </rPh>
    <rPh sb="88" eb="90">
      <t>ショリ</t>
    </rPh>
    <rPh sb="90" eb="91">
      <t>ク</t>
    </rPh>
    <rPh sb="95" eb="98">
      <t>シュウチュウテキ</t>
    </rPh>
    <rPh sb="99" eb="101">
      <t>セイビ</t>
    </rPh>
    <rPh sb="102" eb="103">
      <t>オコナ</t>
    </rPh>
    <rPh sb="114" eb="116">
      <t>ネンカン</t>
    </rPh>
    <rPh sb="119" eb="121">
      <t>ショリ</t>
    </rPh>
    <rPh sb="121" eb="122">
      <t>ク</t>
    </rPh>
    <rPh sb="123" eb="125">
      <t>キョウヨウ</t>
    </rPh>
    <rPh sb="125" eb="127">
      <t>カイシ</t>
    </rPh>
    <rPh sb="155" eb="157">
      <t>コンゴ</t>
    </rPh>
    <rPh sb="159" eb="161">
      <t>シュウゼン</t>
    </rPh>
    <rPh sb="164" eb="166">
      <t>イジ</t>
    </rPh>
    <rPh sb="166" eb="168">
      <t>カンリ</t>
    </rPh>
    <rPh sb="168" eb="169">
      <t>ヒ</t>
    </rPh>
    <rPh sb="170" eb="172">
      <t>ゾウカ</t>
    </rPh>
    <rPh sb="175" eb="177">
      <t>ミコ</t>
    </rPh>
    <phoneticPr fontId="4"/>
  </si>
  <si>
    <t>非設置</t>
    <rPh sb="0" eb="1">
      <t>ヒ</t>
    </rPh>
    <rPh sb="1" eb="3">
      <t>セッチ</t>
    </rPh>
    <phoneticPr fontId="4"/>
  </si>
  <si>
    <t>・農業集落排水事業は1処理区当たりの規模が小さく、地理的要件から投資額も大きくなる傾向があり、使用料で維持管理経費を賄うことが難しい事業とされている。　　　　　　　　　　　　　　　　　　　　　　　　・修繕による維持管理費の増加や、人口減少による施設利用率の低下が見込まれることから、更新時期を迎えた処理区において、公共下水道事業や特定環境保全公共下水道事業の処理区との統合を検討し、処理場の改築や更新に掛かる費用を抑制し、市全体として維持管理費に係る経費の削減を考える必要がある。</t>
    <rPh sb="1" eb="7">
      <t>ノウギョウシュウラクハイスイ</t>
    </rPh>
    <rPh sb="7" eb="9">
      <t>ジギョウ</t>
    </rPh>
    <rPh sb="11" eb="13">
      <t>ショリ</t>
    </rPh>
    <rPh sb="13" eb="14">
      <t>ク</t>
    </rPh>
    <rPh sb="14" eb="15">
      <t>ア</t>
    </rPh>
    <rPh sb="18" eb="20">
      <t>キボ</t>
    </rPh>
    <rPh sb="21" eb="22">
      <t>チイ</t>
    </rPh>
    <rPh sb="25" eb="28">
      <t>チリテキ</t>
    </rPh>
    <rPh sb="28" eb="30">
      <t>ヨウケン</t>
    </rPh>
    <rPh sb="32" eb="34">
      <t>トウシ</t>
    </rPh>
    <rPh sb="34" eb="35">
      <t>ガク</t>
    </rPh>
    <rPh sb="36" eb="37">
      <t>オオ</t>
    </rPh>
    <rPh sb="41" eb="43">
      <t>ケイコウ</t>
    </rPh>
    <rPh sb="47" eb="50">
      <t>シヨウリョウ</t>
    </rPh>
    <rPh sb="51" eb="53">
      <t>イジ</t>
    </rPh>
    <rPh sb="53" eb="55">
      <t>カンリ</t>
    </rPh>
    <rPh sb="55" eb="57">
      <t>ケイヒ</t>
    </rPh>
    <rPh sb="58" eb="59">
      <t>マカナ</t>
    </rPh>
    <rPh sb="63" eb="64">
      <t>ムズカ</t>
    </rPh>
    <rPh sb="66" eb="68">
      <t>ジギョウ</t>
    </rPh>
    <rPh sb="100" eb="102">
      <t>シュウゼン</t>
    </rPh>
    <rPh sb="105" eb="107">
      <t>イジ</t>
    </rPh>
    <rPh sb="107" eb="109">
      <t>カンリ</t>
    </rPh>
    <rPh sb="109" eb="110">
      <t>ヒ</t>
    </rPh>
    <rPh sb="111" eb="113">
      <t>ゾウカ</t>
    </rPh>
    <rPh sb="115" eb="117">
      <t>ジンコウ</t>
    </rPh>
    <rPh sb="117" eb="119">
      <t>ゲンショウ</t>
    </rPh>
    <rPh sb="122" eb="124">
      <t>シセツ</t>
    </rPh>
    <rPh sb="124" eb="127">
      <t>リヨウリツ</t>
    </rPh>
    <rPh sb="128" eb="130">
      <t>テイカ</t>
    </rPh>
    <rPh sb="131" eb="133">
      <t>ミコ</t>
    </rPh>
    <rPh sb="141" eb="143">
      <t>コウシン</t>
    </rPh>
    <rPh sb="143" eb="145">
      <t>ジキ</t>
    </rPh>
    <rPh sb="146" eb="147">
      <t>ムカ</t>
    </rPh>
    <rPh sb="149" eb="151">
      <t>ショリ</t>
    </rPh>
    <rPh sb="151" eb="152">
      <t>ク</t>
    </rPh>
    <rPh sb="157" eb="159">
      <t>コウキョウ</t>
    </rPh>
    <rPh sb="159" eb="162">
      <t>ゲスイドウ</t>
    </rPh>
    <rPh sb="162" eb="164">
      <t>ジギョウ</t>
    </rPh>
    <rPh sb="165" eb="167">
      <t>トクテイ</t>
    </rPh>
    <rPh sb="167" eb="169">
      <t>カンキョウ</t>
    </rPh>
    <rPh sb="169" eb="171">
      <t>ホゼン</t>
    </rPh>
    <rPh sb="171" eb="173">
      <t>コウキョウ</t>
    </rPh>
    <rPh sb="173" eb="176">
      <t>ゲスイドウ</t>
    </rPh>
    <rPh sb="176" eb="178">
      <t>ジギョウ</t>
    </rPh>
    <rPh sb="179" eb="181">
      <t>ショリ</t>
    </rPh>
    <rPh sb="181" eb="182">
      <t>ク</t>
    </rPh>
    <rPh sb="184" eb="186">
      <t>トウゴウ</t>
    </rPh>
    <rPh sb="187" eb="189">
      <t>ケントウ</t>
    </rPh>
    <rPh sb="191" eb="194">
      <t>ショリジョウ</t>
    </rPh>
    <rPh sb="195" eb="197">
      <t>カイチク</t>
    </rPh>
    <rPh sb="198" eb="200">
      <t>コウシン</t>
    </rPh>
    <rPh sb="201" eb="202">
      <t>カ</t>
    </rPh>
    <rPh sb="204" eb="206">
      <t>ヒヨウ</t>
    </rPh>
    <rPh sb="207" eb="209">
      <t>ヨクセイ</t>
    </rPh>
    <rPh sb="211" eb="212">
      <t>シ</t>
    </rPh>
    <rPh sb="212" eb="214">
      <t>ゼンタイ</t>
    </rPh>
    <rPh sb="217" eb="219">
      <t>イジ</t>
    </rPh>
    <rPh sb="219" eb="221">
      <t>カンリ</t>
    </rPh>
    <rPh sb="221" eb="222">
      <t>ヒ</t>
    </rPh>
    <rPh sb="223" eb="224">
      <t>カカ</t>
    </rPh>
    <rPh sb="225" eb="227">
      <t>ケイヒ</t>
    </rPh>
    <rPh sb="228" eb="230">
      <t>サクゲン</t>
    </rPh>
    <rPh sb="231" eb="232">
      <t>カンガ</t>
    </rPh>
    <rPh sb="234" eb="236">
      <t>ヒツヨウ</t>
    </rPh>
    <phoneticPr fontId="4"/>
  </si>
  <si>
    <t>・平成28年度から公営企業法を一部適用した企業会計に移行したところである。　　　　　　　　　　　　　　・企業債による負債の他、繰延収益の長期前受金が多額であることから累積欠損金が発生している。今後、経営戦略等で収益性の向上を図るとともに経常費用の合理化等により効率性を発揮し、経営の健全性を推進する。</t>
    <rPh sb="1" eb="3">
      <t>ヘイセイ</t>
    </rPh>
    <rPh sb="5" eb="7">
      <t>ネンド</t>
    </rPh>
    <rPh sb="9" eb="11">
      <t>コウエイ</t>
    </rPh>
    <rPh sb="11" eb="13">
      <t>キギョウ</t>
    </rPh>
    <rPh sb="13" eb="14">
      <t>ホウ</t>
    </rPh>
    <rPh sb="15" eb="17">
      <t>イチブ</t>
    </rPh>
    <rPh sb="17" eb="19">
      <t>テキヨウ</t>
    </rPh>
    <rPh sb="21" eb="23">
      <t>キギョウ</t>
    </rPh>
    <rPh sb="23" eb="25">
      <t>カイケイ</t>
    </rPh>
    <rPh sb="26" eb="28">
      <t>イコウ</t>
    </rPh>
    <rPh sb="52" eb="54">
      <t>キギョウ</t>
    </rPh>
    <rPh sb="54" eb="55">
      <t>サイ</t>
    </rPh>
    <rPh sb="58" eb="60">
      <t>フサイ</t>
    </rPh>
    <rPh sb="61" eb="62">
      <t>ホカ</t>
    </rPh>
    <rPh sb="63" eb="65">
      <t>クリノベ</t>
    </rPh>
    <rPh sb="65" eb="67">
      <t>シュウエキ</t>
    </rPh>
    <rPh sb="68" eb="70">
      <t>チョウキ</t>
    </rPh>
    <rPh sb="70" eb="73">
      <t>マエウケキン</t>
    </rPh>
    <rPh sb="74" eb="76">
      <t>タガク</t>
    </rPh>
    <rPh sb="83" eb="85">
      <t>ルイセキ</t>
    </rPh>
    <rPh sb="85" eb="88">
      <t>ケッソンキン</t>
    </rPh>
    <rPh sb="89" eb="91">
      <t>ハッセイ</t>
    </rPh>
    <rPh sb="96" eb="98">
      <t>コンゴ</t>
    </rPh>
    <rPh sb="99" eb="101">
      <t>ケイエイ</t>
    </rPh>
    <rPh sb="101" eb="103">
      <t>センリャク</t>
    </rPh>
    <rPh sb="103" eb="104">
      <t>トウ</t>
    </rPh>
    <rPh sb="105" eb="108">
      <t>シュウエキセイ</t>
    </rPh>
    <rPh sb="109" eb="111">
      <t>コウジョウ</t>
    </rPh>
    <rPh sb="112" eb="113">
      <t>ハカ</t>
    </rPh>
    <rPh sb="118" eb="120">
      <t>ケイジョウ</t>
    </rPh>
    <rPh sb="120" eb="122">
      <t>ヒヨウ</t>
    </rPh>
    <rPh sb="123" eb="126">
      <t>ゴウリカ</t>
    </rPh>
    <rPh sb="126" eb="127">
      <t>トウ</t>
    </rPh>
    <rPh sb="130" eb="133">
      <t>コウリツセイ</t>
    </rPh>
    <rPh sb="134" eb="136">
      <t>ハッキ</t>
    </rPh>
    <rPh sb="138" eb="140">
      <t>ケイエイ</t>
    </rPh>
    <rPh sb="141" eb="144">
      <t>ケンゼンセイ</t>
    </rPh>
    <rPh sb="145" eb="14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</si>
</sst>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3813888"/>
        <c:axId val="10381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2.0499999999999998</c:v>
                </c:pt>
              </c:numCache>
            </c:numRef>
          </c:val>
          <c:smooth val="0"/>
        </c:ser>
        <c:dLbls>
          <c:showLegendKey val="0"/>
          <c:showVal val="0"/>
          <c:showCatName val="0"/>
          <c:showSerName val="0"/>
          <c:showPercent val="0"/>
          <c:showBubbleSize val="0"/>
        </c:dLbls>
        <c:marker val="1"/>
        <c:smooth val="0"/>
        <c:axId val="103813888"/>
        <c:axId val="103815808"/>
      </c:lineChart>
      <c:dateAx>
        <c:axId val="103813888"/>
        <c:scaling>
          <c:orientation val="minMax"/>
        </c:scaling>
        <c:delete val="1"/>
        <c:axPos val="b"/>
        <c:numFmt formatCode="ge" sourceLinked="1"/>
        <c:majorTickMark val="none"/>
        <c:minorTickMark val="none"/>
        <c:tickLblPos val="none"/>
        <c:crossAx val="103815808"/>
        <c:crosses val="autoZero"/>
        <c:auto val="1"/>
        <c:lblOffset val="100"/>
        <c:baseTimeUnit val="years"/>
      </c:dateAx>
      <c:valAx>
        <c:axId val="10381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1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44.12</c:v>
                </c:pt>
              </c:numCache>
            </c:numRef>
          </c:val>
        </c:ser>
        <c:dLbls>
          <c:showLegendKey val="0"/>
          <c:showVal val="0"/>
          <c:showCatName val="0"/>
          <c:showSerName val="0"/>
          <c:showPercent val="0"/>
          <c:showBubbleSize val="0"/>
        </c:dLbls>
        <c:gapWidth val="150"/>
        <c:axId val="113915008"/>
        <c:axId val="1139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60.65</c:v>
                </c:pt>
              </c:numCache>
            </c:numRef>
          </c:val>
          <c:smooth val="0"/>
        </c:ser>
        <c:dLbls>
          <c:showLegendKey val="0"/>
          <c:showVal val="0"/>
          <c:showCatName val="0"/>
          <c:showSerName val="0"/>
          <c:showPercent val="0"/>
          <c:showBubbleSize val="0"/>
        </c:dLbls>
        <c:marker val="1"/>
        <c:smooth val="0"/>
        <c:axId val="113915008"/>
        <c:axId val="113916928"/>
      </c:lineChart>
      <c:dateAx>
        <c:axId val="113915008"/>
        <c:scaling>
          <c:orientation val="minMax"/>
        </c:scaling>
        <c:delete val="1"/>
        <c:axPos val="b"/>
        <c:numFmt formatCode="ge" sourceLinked="1"/>
        <c:majorTickMark val="none"/>
        <c:minorTickMark val="none"/>
        <c:tickLblPos val="none"/>
        <c:crossAx val="113916928"/>
        <c:crosses val="autoZero"/>
        <c:auto val="1"/>
        <c:lblOffset val="100"/>
        <c:baseTimeUnit val="years"/>
      </c:dateAx>
      <c:valAx>
        <c:axId val="1139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0</c:v>
                </c:pt>
                <c:pt idx="4">
                  <c:v>83.25</c:v>
                </c:pt>
              </c:numCache>
            </c:numRef>
          </c:val>
        </c:ser>
        <c:dLbls>
          <c:showLegendKey val="0"/>
          <c:showVal val="0"/>
          <c:showCatName val="0"/>
          <c:showSerName val="0"/>
          <c:showPercent val="0"/>
          <c:showBubbleSize val="0"/>
        </c:dLbls>
        <c:gapWidth val="150"/>
        <c:axId val="113971968"/>
        <c:axId val="113973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84.58</c:v>
                </c:pt>
              </c:numCache>
            </c:numRef>
          </c:val>
          <c:smooth val="0"/>
        </c:ser>
        <c:dLbls>
          <c:showLegendKey val="0"/>
          <c:showVal val="0"/>
          <c:showCatName val="0"/>
          <c:showSerName val="0"/>
          <c:showPercent val="0"/>
          <c:showBubbleSize val="0"/>
        </c:dLbls>
        <c:marker val="1"/>
        <c:smooth val="0"/>
        <c:axId val="113971968"/>
        <c:axId val="113973888"/>
      </c:lineChart>
      <c:dateAx>
        <c:axId val="113971968"/>
        <c:scaling>
          <c:orientation val="minMax"/>
        </c:scaling>
        <c:delete val="1"/>
        <c:axPos val="b"/>
        <c:numFmt formatCode="ge" sourceLinked="1"/>
        <c:majorTickMark val="none"/>
        <c:minorTickMark val="none"/>
        <c:tickLblPos val="none"/>
        <c:crossAx val="113973888"/>
        <c:crosses val="autoZero"/>
        <c:auto val="1"/>
        <c:lblOffset val="100"/>
        <c:baseTimeUnit val="years"/>
      </c:dateAx>
      <c:valAx>
        <c:axId val="113973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7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0</c:v>
                </c:pt>
                <c:pt idx="4">
                  <c:v>103.73</c:v>
                </c:pt>
              </c:numCache>
            </c:numRef>
          </c:val>
        </c:ser>
        <c:dLbls>
          <c:showLegendKey val="0"/>
          <c:showVal val="0"/>
          <c:showCatName val="0"/>
          <c:showSerName val="0"/>
          <c:showPercent val="0"/>
          <c:showBubbleSize val="0"/>
        </c:dLbls>
        <c:gapWidth val="150"/>
        <c:axId val="103858560"/>
        <c:axId val="10386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99.66</c:v>
                </c:pt>
              </c:numCache>
            </c:numRef>
          </c:val>
          <c:smooth val="0"/>
        </c:ser>
        <c:dLbls>
          <c:showLegendKey val="0"/>
          <c:showVal val="0"/>
          <c:showCatName val="0"/>
          <c:showSerName val="0"/>
          <c:showPercent val="0"/>
          <c:showBubbleSize val="0"/>
        </c:dLbls>
        <c:marker val="1"/>
        <c:smooth val="0"/>
        <c:axId val="103858560"/>
        <c:axId val="103860480"/>
      </c:lineChart>
      <c:dateAx>
        <c:axId val="103858560"/>
        <c:scaling>
          <c:orientation val="minMax"/>
        </c:scaling>
        <c:delete val="1"/>
        <c:axPos val="b"/>
        <c:numFmt formatCode="ge" sourceLinked="1"/>
        <c:majorTickMark val="none"/>
        <c:minorTickMark val="none"/>
        <c:tickLblPos val="none"/>
        <c:crossAx val="103860480"/>
        <c:crosses val="autoZero"/>
        <c:auto val="1"/>
        <c:lblOffset val="100"/>
        <c:baseTimeUnit val="years"/>
      </c:dateAx>
      <c:valAx>
        <c:axId val="10386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5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0</c:v>
                </c:pt>
                <c:pt idx="4">
                  <c:v>4.3099999999999996</c:v>
                </c:pt>
              </c:numCache>
            </c:numRef>
          </c:val>
        </c:ser>
        <c:dLbls>
          <c:showLegendKey val="0"/>
          <c:showVal val="0"/>
          <c:showCatName val="0"/>
          <c:showSerName val="0"/>
          <c:showPercent val="0"/>
          <c:showBubbleSize val="0"/>
        </c:dLbls>
        <c:gapWidth val="150"/>
        <c:axId val="103890944"/>
        <c:axId val="10389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22.9</c:v>
                </c:pt>
              </c:numCache>
            </c:numRef>
          </c:val>
          <c:smooth val="0"/>
        </c:ser>
        <c:dLbls>
          <c:showLegendKey val="0"/>
          <c:showVal val="0"/>
          <c:showCatName val="0"/>
          <c:showSerName val="0"/>
          <c:showPercent val="0"/>
          <c:showBubbleSize val="0"/>
        </c:dLbls>
        <c:marker val="1"/>
        <c:smooth val="0"/>
        <c:axId val="103890944"/>
        <c:axId val="103892864"/>
      </c:lineChart>
      <c:dateAx>
        <c:axId val="103890944"/>
        <c:scaling>
          <c:orientation val="minMax"/>
        </c:scaling>
        <c:delete val="1"/>
        <c:axPos val="b"/>
        <c:numFmt formatCode="ge" sourceLinked="1"/>
        <c:majorTickMark val="none"/>
        <c:minorTickMark val="none"/>
        <c:tickLblPos val="none"/>
        <c:crossAx val="103892864"/>
        <c:crosses val="autoZero"/>
        <c:auto val="1"/>
        <c:lblOffset val="100"/>
        <c:baseTimeUnit val="years"/>
      </c:dateAx>
      <c:valAx>
        <c:axId val="10389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89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103931264"/>
        <c:axId val="103937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103931264"/>
        <c:axId val="103937536"/>
      </c:lineChart>
      <c:dateAx>
        <c:axId val="103931264"/>
        <c:scaling>
          <c:orientation val="minMax"/>
        </c:scaling>
        <c:delete val="1"/>
        <c:axPos val="b"/>
        <c:numFmt formatCode="ge" sourceLinked="1"/>
        <c:majorTickMark val="none"/>
        <c:minorTickMark val="none"/>
        <c:tickLblPos val="none"/>
        <c:crossAx val="103937536"/>
        <c:crosses val="autoZero"/>
        <c:auto val="1"/>
        <c:lblOffset val="100"/>
        <c:baseTimeUnit val="years"/>
      </c:dateAx>
      <c:valAx>
        <c:axId val="103937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31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423.38</c:v>
                </c:pt>
              </c:numCache>
            </c:numRef>
          </c:val>
        </c:ser>
        <c:dLbls>
          <c:showLegendKey val="0"/>
          <c:showVal val="0"/>
          <c:showCatName val="0"/>
          <c:showSerName val="0"/>
          <c:showPercent val="0"/>
          <c:showBubbleSize val="0"/>
        </c:dLbls>
        <c:gapWidth val="150"/>
        <c:axId val="113476736"/>
        <c:axId val="11347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225.39</c:v>
                </c:pt>
              </c:numCache>
            </c:numRef>
          </c:val>
          <c:smooth val="0"/>
        </c:ser>
        <c:dLbls>
          <c:showLegendKey val="0"/>
          <c:showVal val="0"/>
          <c:showCatName val="0"/>
          <c:showSerName val="0"/>
          <c:showPercent val="0"/>
          <c:showBubbleSize val="0"/>
        </c:dLbls>
        <c:marker val="1"/>
        <c:smooth val="0"/>
        <c:axId val="113476736"/>
        <c:axId val="113478656"/>
      </c:lineChart>
      <c:dateAx>
        <c:axId val="113476736"/>
        <c:scaling>
          <c:orientation val="minMax"/>
        </c:scaling>
        <c:delete val="1"/>
        <c:axPos val="b"/>
        <c:numFmt formatCode="ge" sourceLinked="1"/>
        <c:majorTickMark val="none"/>
        <c:minorTickMark val="none"/>
        <c:tickLblPos val="none"/>
        <c:crossAx val="113478656"/>
        <c:crosses val="autoZero"/>
        <c:auto val="1"/>
        <c:lblOffset val="100"/>
        <c:baseTimeUnit val="years"/>
      </c:dateAx>
      <c:valAx>
        <c:axId val="11347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47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0</c:v>
                </c:pt>
                <c:pt idx="4">
                  <c:v>3.75</c:v>
                </c:pt>
              </c:numCache>
            </c:numRef>
          </c:val>
        </c:ser>
        <c:dLbls>
          <c:showLegendKey val="0"/>
          <c:showVal val="0"/>
          <c:showCatName val="0"/>
          <c:showSerName val="0"/>
          <c:showPercent val="0"/>
          <c:showBubbleSize val="0"/>
        </c:dLbls>
        <c:gapWidth val="150"/>
        <c:axId val="114045696"/>
        <c:axId val="11404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31.84</c:v>
                </c:pt>
              </c:numCache>
            </c:numRef>
          </c:val>
          <c:smooth val="0"/>
        </c:ser>
        <c:dLbls>
          <c:showLegendKey val="0"/>
          <c:showVal val="0"/>
          <c:showCatName val="0"/>
          <c:showSerName val="0"/>
          <c:showPercent val="0"/>
          <c:showBubbleSize val="0"/>
        </c:dLbls>
        <c:marker val="1"/>
        <c:smooth val="0"/>
        <c:axId val="114045696"/>
        <c:axId val="114047616"/>
      </c:lineChart>
      <c:dateAx>
        <c:axId val="114045696"/>
        <c:scaling>
          <c:orientation val="minMax"/>
        </c:scaling>
        <c:delete val="1"/>
        <c:axPos val="b"/>
        <c:numFmt formatCode="ge" sourceLinked="1"/>
        <c:majorTickMark val="none"/>
        <c:minorTickMark val="none"/>
        <c:tickLblPos val="none"/>
        <c:crossAx val="114047616"/>
        <c:crosses val="autoZero"/>
        <c:auto val="1"/>
        <c:lblOffset val="100"/>
        <c:baseTimeUnit val="years"/>
      </c:dateAx>
      <c:valAx>
        <c:axId val="1140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2619.92</c:v>
                </c:pt>
              </c:numCache>
            </c:numRef>
          </c:val>
        </c:ser>
        <c:dLbls>
          <c:showLegendKey val="0"/>
          <c:showVal val="0"/>
          <c:showCatName val="0"/>
          <c:showSerName val="0"/>
          <c:showPercent val="0"/>
          <c:showBubbleSize val="0"/>
        </c:dLbls>
        <c:gapWidth val="150"/>
        <c:axId val="114078080"/>
        <c:axId val="11408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974.93</c:v>
                </c:pt>
              </c:numCache>
            </c:numRef>
          </c:val>
          <c:smooth val="0"/>
        </c:ser>
        <c:dLbls>
          <c:showLegendKey val="0"/>
          <c:showVal val="0"/>
          <c:showCatName val="0"/>
          <c:showSerName val="0"/>
          <c:showPercent val="0"/>
          <c:showBubbleSize val="0"/>
        </c:dLbls>
        <c:marker val="1"/>
        <c:smooth val="0"/>
        <c:axId val="114078080"/>
        <c:axId val="114080000"/>
      </c:lineChart>
      <c:dateAx>
        <c:axId val="114078080"/>
        <c:scaling>
          <c:orientation val="minMax"/>
        </c:scaling>
        <c:delete val="1"/>
        <c:axPos val="b"/>
        <c:numFmt formatCode="ge" sourceLinked="1"/>
        <c:majorTickMark val="none"/>
        <c:minorTickMark val="none"/>
        <c:tickLblPos val="none"/>
        <c:crossAx val="114080000"/>
        <c:crosses val="autoZero"/>
        <c:auto val="1"/>
        <c:lblOffset val="100"/>
        <c:baseTimeUnit val="years"/>
      </c:dateAx>
      <c:valAx>
        <c:axId val="11408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7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94.28</c:v>
                </c:pt>
              </c:numCache>
            </c:numRef>
          </c:val>
        </c:ser>
        <c:dLbls>
          <c:showLegendKey val="0"/>
          <c:showVal val="0"/>
          <c:showCatName val="0"/>
          <c:showSerName val="0"/>
          <c:showPercent val="0"/>
          <c:showBubbleSize val="0"/>
        </c:dLbls>
        <c:gapWidth val="150"/>
        <c:axId val="113772800"/>
        <c:axId val="113795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55.32</c:v>
                </c:pt>
              </c:numCache>
            </c:numRef>
          </c:val>
          <c:smooth val="0"/>
        </c:ser>
        <c:dLbls>
          <c:showLegendKey val="0"/>
          <c:showVal val="0"/>
          <c:showCatName val="0"/>
          <c:showSerName val="0"/>
          <c:showPercent val="0"/>
          <c:showBubbleSize val="0"/>
        </c:dLbls>
        <c:marker val="1"/>
        <c:smooth val="0"/>
        <c:axId val="113772800"/>
        <c:axId val="113795456"/>
      </c:lineChart>
      <c:dateAx>
        <c:axId val="113772800"/>
        <c:scaling>
          <c:orientation val="minMax"/>
        </c:scaling>
        <c:delete val="1"/>
        <c:axPos val="b"/>
        <c:numFmt formatCode="ge" sourceLinked="1"/>
        <c:majorTickMark val="none"/>
        <c:minorTickMark val="none"/>
        <c:tickLblPos val="none"/>
        <c:crossAx val="113795456"/>
        <c:crosses val="autoZero"/>
        <c:auto val="1"/>
        <c:lblOffset val="100"/>
        <c:baseTimeUnit val="years"/>
      </c:dateAx>
      <c:valAx>
        <c:axId val="11379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7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0</c:v>
                </c:pt>
                <c:pt idx="4">
                  <c:v>194.19</c:v>
                </c:pt>
              </c:numCache>
            </c:numRef>
          </c:val>
        </c:ser>
        <c:dLbls>
          <c:showLegendKey val="0"/>
          <c:showVal val="0"/>
          <c:showCatName val="0"/>
          <c:showSerName val="0"/>
          <c:showPercent val="0"/>
          <c:showBubbleSize val="0"/>
        </c:dLbls>
        <c:gapWidth val="150"/>
        <c:axId val="113817088"/>
        <c:axId val="11381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283.17</c:v>
                </c:pt>
              </c:numCache>
            </c:numRef>
          </c:val>
          <c:smooth val="0"/>
        </c:ser>
        <c:dLbls>
          <c:showLegendKey val="0"/>
          <c:showVal val="0"/>
          <c:showCatName val="0"/>
          <c:showSerName val="0"/>
          <c:showPercent val="0"/>
          <c:showBubbleSize val="0"/>
        </c:dLbls>
        <c:marker val="1"/>
        <c:smooth val="0"/>
        <c:axId val="113817088"/>
        <c:axId val="113819008"/>
      </c:lineChart>
      <c:dateAx>
        <c:axId val="113817088"/>
        <c:scaling>
          <c:orientation val="minMax"/>
        </c:scaling>
        <c:delete val="1"/>
        <c:axPos val="b"/>
        <c:numFmt formatCode="ge" sourceLinked="1"/>
        <c:majorTickMark val="none"/>
        <c:minorTickMark val="none"/>
        <c:tickLblPos val="none"/>
        <c:crossAx val="113819008"/>
        <c:crosses val="autoZero"/>
        <c:auto val="1"/>
        <c:lblOffset val="100"/>
        <c:baseTimeUnit val="years"/>
      </c:dateAx>
      <c:valAx>
        <c:axId val="11381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1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T1"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x14ac:dyDescent="0.15">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x14ac:dyDescent="0.15">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6" t="str">
        <f>データ!H6</f>
        <v>長野県　中野市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x14ac:dyDescent="0.15">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120</v>
      </c>
      <c r="AE8" s="74"/>
      <c r="AF8" s="74"/>
      <c r="AG8" s="74"/>
      <c r="AH8" s="74"/>
      <c r="AI8" s="74"/>
      <c r="AJ8" s="74"/>
      <c r="AK8" s="4"/>
      <c r="AL8" s="68">
        <f>データ!S6</f>
        <v>45361</v>
      </c>
      <c r="AM8" s="68"/>
      <c r="AN8" s="68"/>
      <c r="AO8" s="68"/>
      <c r="AP8" s="68"/>
      <c r="AQ8" s="68"/>
      <c r="AR8" s="68"/>
      <c r="AS8" s="68"/>
      <c r="AT8" s="67">
        <f>データ!T6</f>
        <v>112.18</v>
      </c>
      <c r="AU8" s="67"/>
      <c r="AV8" s="67"/>
      <c r="AW8" s="67"/>
      <c r="AX8" s="67"/>
      <c r="AY8" s="67"/>
      <c r="AZ8" s="67"/>
      <c r="BA8" s="67"/>
      <c r="BB8" s="67">
        <f>データ!U6</f>
        <v>404.36</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x14ac:dyDescent="0.15">
      <c r="A10" s="2"/>
      <c r="B10" s="67" t="str">
        <f>データ!N6</f>
        <v>-</v>
      </c>
      <c r="C10" s="67"/>
      <c r="D10" s="67"/>
      <c r="E10" s="67"/>
      <c r="F10" s="67"/>
      <c r="G10" s="67"/>
      <c r="H10" s="67"/>
      <c r="I10" s="67">
        <f>データ!O6</f>
        <v>50.02</v>
      </c>
      <c r="J10" s="67"/>
      <c r="K10" s="67"/>
      <c r="L10" s="67"/>
      <c r="M10" s="67"/>
      <c r="N10" s="67"/>
      <c r="O10" s="67"/>
      <c r="P10" s="67">
        <f>データ!P6</f>
        <v>27.81</v>
      </c>
      <c r="Q10" s="67"/>
      <c r="R10" s="67"/>
      <c r="S10" s="67"/>
      <c r="T10" s="67"/>
      <c r="U10" s="67"/>
      <c r="V10" s="67"/>
      <c r="W10" s="67">
        <f>データ!Q6</f>
        <v>95.11</v>
      </c>
      <c r="X10" s="67"/>
      <c r="Y10" s="67"/>
      <c r="Z10" s="67"/>
      <c r="AA10" s="67"/>
      <c r="AB10" s="67"/>
      <c r="AC10" s="67"/>
      <c r="AD10" s="68">
        <f>データ!R6</f>
        <v>3510</v>
      </c>
      <c r="AE10" s="68"/>
      <c r="AF10" s="68"/>
      <c r="AG10" s="68"/>
      <c r="AH10" s="68"/>
      <c r="AI10" s="68"/>
      <c r="AJ10" s="68"/>
      <c r="AK10" s="2"/>
      <c r="AL10" s="68">
        <f>データ!V6</f>
        <v>12561</v>
      </c>
      <c r="AM10" s="68"/>
      <c r="AN10" s="68"/>
      <c r="AO10" s="68"/>
      <c r="AP10" s="68"/>
      <c r="AQ10" s="68"/>
      <c r="AR10" s="68"/>
      <c r="AS10" s="68"/>
      <c r="AT10" s="67">
        <f>データ!W6</f>
        <v>7.19</v>
      </c>
      <c r="AU10" s="67"/>
      <c r="AV10" s="67"/>
      <c r="AW10" s="67"/>
      <c r="AX10" s="67"/>
      <c r="AY10" s="67"/>
      <c r="AZ10" s="67"/>
      <c r="BA10" s="67"/>
      <c r="BB10" s="67">
        <f>データ!X6</f>
        <v>1747.01</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121</v>
      </c>
      <c r="BM66" s="50"/>
      <c r="BN66" s="50"/>
      <c r="BO66" s="50"/>
      <c r="BP66" s="50"/>
      <c r="BQ66" s="50"/>
      <c r="BR66" s="50"/>
      <c r="BS66" s="50"/>
      <c r="BT66" s="50"/>
      <c r="BU66" s="50"/>
      <c r="BV66" s="50"/>
      <c r="BW66" s="50"/>
      <c r="BX66" s="50"/>
      <c r="BY66" s="50"/>
      <c r="BZ66" s="5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 t="s">
        <v>41</v>
      </c>
    </row>
    <row r="84" spans="1:78" x14ac:dyDescent="0.15">
      <c r="C84" s="26" t="s">
        <v>42</v>
      </c>
    </row>
    <row r="85" spans="1:78" hidden="1" x14ac:dyDescent="0.15">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x14ac:dyDescent="0.15">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x14ac:dyDescent="0.15"/>
  <cols>
    <col min="1" max="1" width="9" style="3"/>
    <col min="2" max="144" width="11.875" style="3" customWidth="1"/>
    <col min="145" max="16384" width="9" style="3"/>
  </cols>
  <sheetData>
    <row r="1" spans="1:148" x14ac:dyDescent="0.15">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x14ac:dyDescent="0.15">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x14ac:dyDescent="0.15">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x14ac:dyDescent="0.15">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x14ac:dyDescent="0.15">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x14ac:dyDescent="0.15">
      <c r="A6" s="29" t="s">
        <v>107</v>
      </c>
      <c r="B6" s="34">
        <f>B7</f>
        <v>2016</v>
      </c>
      <c r="C6" s="34">
        <f t="shared" ref="C6:X6" si="3">C7</f>
        <v>202118</v>
      </c>
      <c r="D6" s="34">
        <f t="shared" si="3"/>
        <v>46</v>
      </c>
      <c r="E6" s="34">
        <f t="shared" si="3"/>
        <v>17</v>
      </c>
      <c r="F6" s="34">
        <f t="shared" si="3"/>
        <v>5</v>
      </c>
      <c r="G6" s="34">
        <f t="shared" si="3"/>
        <v>0</v>
      </c>
      <c r="H6" s="34" t="str">
        <f t="shared" si="3"/>
        <v>長野県　中野市</v>
      </c>
      <c r="I6" s="34" t="str">
        <f t="shared" si="3"/>
        <v>法適用</v>
      </c>
      <c r="J6" s="34" t="str">
        <f t="shared" si="3"/>
        <v>下水道事業</v>
      </c>
      <c r="K6" s="34" t="str">
        <f t="shared" si="3"/>
        <v>農業集落排水</v>
      </c>
      <c r="L6" s="34" t="str">
        <f t="shared" si="3"/>
        <v>F2</v>
      </c>
      <c r="M6" s="34">
        <f t="shared" si="3"/>
        <v>0</v>
      </c>
      <c r="N6" s="35" t="str">
        <f t="shared" si="3"/>
        <v>-</v>
      </c>
      <c r="O6" s="35">
        <f t="shared" si="3"/>
        <v>50.02</v>
      </c>
      <c r="P6" s="35">
        <f t="shared" si="3"/>
        <v>27.81</v>
      </c>
      <c r="Q6" s="35">
        <f t="shared" si="3"/>
        <v>95.11</v>
      </c>
      <c r="R6" s="35">
        <f t="shared" si="3"/>
        <v>3510</v>
      </c>
      <c r="S6" s="35">
        <f t="shared" si="3"/>
        <v>45361</v>
      </c>
      <c r="T6" s="35">
        <f t="shared" si="3"/>
        <v>112.18</v>
      </c>
      <c r="U6" s="35">
        <f t="shared" si="3"/>
        <v>404.36</v>
      </c>
      <c r="V6" s="35">
        <f t="shared" si="3"/>
        <v>12561</v>
      </c>
      <c r="W6" s="35">
        <f t="shared" si="3"/>
        <v>7.19</v>
      </c>
      <c r="X6" s="35">
        <f t="shared" si="3"/>
        <v>1747.01</v>
      </c>
      <c r="Y6" s="36" t="str">
        <f>IF(Y7="",NA(),Y7)</f>
        <v>-</v>
      </c>
      <c r="Z6" s="36" t="str">
        <f t="shared" ref="Z6:AH6" si="4">IF(Z7="",NA(),Z7)</f>
        <v>-</v>
      </c>
      <c r="AA6" s="36" t="str">
        <f t="shared" si="4"/>
        <v>-</v>
      </c>
      <c r="AB6" s="36" t="str">
        <f t="shared" si="4"/>
        <v>-</v>
      </c>
      <c r="AC6" s="36">
        <f t="shared" si="4"/>
        <v>103.73</v>
      </c>
      <c r="AD6" s="36" t="str">
        <f t="shared" si="4"/>
        <v>-</v>
      </c>
      <c r="AE6" s="36" t="str">
        <f t="shared" si="4"/>
        <v>-</v>
      </c>
      <c r="AF6" s="36" t="str">
        <f t="shared" si="4"/>
        <v>-</v>
      </c>
      <c r="AG6" s="36" t="str">
        <f t="shared" si="4"/>
        <v>-</v>
      </c>
      <c r="AH6" s="36">
        <f t="shared" si="4"/>
        <v>99.66</v>
      </c>
      <c r="AI6" s="35" t="str">
        <f>IF(AI7="","",IF(AI7="-","【-】","【"&amp;SUBSTITUTE(TEXT(AI7,"#,##0.00"),"-","△")&amp;"】"))</f>
        <v>【99.11】</v>
      </c>
      <c r="AJ6" s="36" t="str">
        <f>IF(AJ7="",NA(),AJ7)</f>
        <v>-</v>
      </c>
      <c r="AK6" s="36" t="str">
        <f t="shared" ref="AK6:AS6" si="5">IF(AK7="",NA(),AK7)</f>
        <v>-</v>
      </c>
      <c r="AL6" s="36" t="str">
        <f t="shared" si="5"/>
        <v>-</v>
      </c>
      <c r="AM6" s="36" t="str">
        <f t="shared" si="5"/>
        <v>-</v>
      </c>
      <c r="AN6" s="36">
        <f t="shared" si="5"/>
        <v>423.38</v>
      </c>
      <c r="AO6" s="36" t="str">
        <f t="shared" si="5"/>
        <v>-</v>
      </c>
      <c r="AP6" s="36" t="str">
        <f t="shared" si="5"/>
        <v>-</v>
      </c>
      <c r="AQ6" s="36" t="str">
        <f t="shared" si="5"/>
        <v>-</v>
      </c>
      <c r="AR6" s="36" t="str">
        <f t="shared" si="5"/>
        <v>-</v>
      </c>
      <c r="AS6" s="36">
        <f t="shared" si="5"/>
        <v>225.39</v>
      </c>
      <c r="AT6" s="35" t="str">
        <f>IF(AT7="","",IF(AT7="-","【-】","【"&amp;SUBSTITUTE(TEXT(AT7,"#,##0.00"),"-","△")&amp;"】"))</f>
        <v>【206.58】</v>
      </c>
      <c r="AU6" s="36" t="str">
        <f>IF(AU7="",NA(),AU7)</f>
        <v>-</v>
      </c>
      <c r="AV6" s="36" t="str">
        <f t="shared" ref="AV6:BD6" si="6">IF(AV7="",NA(),AV7)</f>
        <v>-</v>
      </c>
      <c r="AW6" s="36" t="str">
        <f t="shared" si="6"/>
        <v>-</v>
      </c>
      <c r="AX6" s="36" t="str">
        <f t="shared" si="6"/>
        <v>-</v>
      </c>
      <c r="AY6" s="36">
        <f t="shared" si="6"/>
        <v>3.75</v>
      </c>
      <c r="AZ6" s="36" t="str">
        <f t="shared" si="6"/>
        <v>-</v>
      </c>
      <c r="BA6" s="36" t="str">
        <f t="shared" si="6"/>
        <v>-</v>
      </c>
      <c r="BB6" s="36" t="str">
        <f t="shared" si="6"/>
        <v>-</v>
      </c>
      <c r="BC6" s="36" t="str">
        <f t="shared" si="6"/>
        <v>-</v>
      </c>
      <c r="BD6" s="36">
        <f t="shared" si="6"/>
        <v>31.84</v>
      </c>
      <c r="BE6" s="35" t="str">
        <f>IF(BE7="","",IF(BE7="-","【-】","【"&amp;SUBSTITUTE(TEXT(BE7,"#,##0.00"),"-","△")&amp;"】"))</f>
        <v>【34.54】</v>
      </c>
      <c r="BF6" s="36" t="str">
        <f>IF(BF7="",NA(),BF7)</f>
        <v>-</v>
      </c>
      <c r="BG6" s="36" t="str">
        <f t="shared" ref="BG6:BO6" si="7">IF(BG7="",NA(),BG7)</f>
        <v>-</v>
      </c>
      <c r="BH6" s="36" t="str">
        <f t="shared" si="7"/>
        <v>-</v>
      </c>
      <c r="BI6" s="36" t="str">
        <f t="shared" si="7"/>
        <v>-</v>
      </c>
      <c r="BJ6" s="36">
        <f t="shared" si="7"/>
        <v>2619.92</v>
      </c>
      <c r="BK6" s="36" t="str">
        <f t="shared" si="7"/>
        <v>-</v>
      </c>
      <c r="BL6" s="36" t="str">
        <f t="shared" si="7"/>
        <v>-</v>
      </c>
      <c r="BM6" s="36" t="str">
        <f t="shared" si="7"/>
        <v>-</v>
      </c>
      <c r="BN6" s="36" t="str">
        <f t="shared" si="7"/>
        <v>-</v>
      </c>
      <c r="BO6" s="36">
        <f t="shared" si="7"/>
        <v>974.93</v>
      </c>
      <c r="BP6" s="35" t="str">
        <f>IF(BP7="","",IF(BP7="-","【-】","【"&amp;SUBSTITUTE(TEXT(BP7,"#,##0.00"),"-","△")&amp;"】"))</f>
        <v>【914.53】</v>
      </c>
      <c r="BQ6" s="36" t="str">
        <f>IF(BQ7="",NA(),BQ7)</f>
        <v>-</v>
      </c>
      <c r="BR6" s="36" t="str">
        <f t="shared" ref="BR6:BZ6" si="8">IF(BR7="",NA(),BR7)</f>
        <v>-</v>
      </c>
      <c r="BS6" s="36" t="str">
        <f t="shared" si="8"/>
        <v>-</v>
      </c>
      <c r="BT6" s="36" t="str">
        <f t="shared" si="8"/>
        <v>-</v>
      </c>
      <c r="BU6" s="36">
        <f t="shared" si="8"/>
        <v>94.28</v>
      </c>
      <c r="BV6" s="36" t="str">
        <f t="shared" si="8"/>
        <v>-</v>
      </c>
      <c r="BW6" s="36" t="str">
        <f t="shared" si="8"/>
        <v>-</v>
      </c>
      <c r="BX6" s="36" t="str">
        <f t="shared" si="8"/>
        <v>-</v>
      </c>
      <c r="BY6" s="36" t="str">
        <f t="shared" si="8"/>
        <v>-</v>
      </c>
      <c r="BZ6" s="36">
        <f t="shared" si="8"/>
        <v>55.32</v>
      </c>
      <c r="CA6" s="35" t="str">
        <f>IF(CA7="","",IF(CA7="-","【-】","【"&amp;SUBSTITUTE(TEXT(CA7,"#,##0.00"),"-","△")&amp;"】"))</f>
        <v>【55.73】</v>
      </c>
      <c r="CB6" s="36" t="str">
        <f>IF(CB7="",NA(),CB7)</f>
        <v>-</v>
      </c>
      <c r="CC6" s="36" t="str">
        <f t="shared" ref="CC6:CK6" si="9">IF(CC7="",NA(),CC7)</f>
        <v>-</v>
      </c>
      <c r="CD6" s="36" t="str">
        <f t="shared" si="9"/>
        <v>-</v>
      </c>
      <c r="CE6" s="36" t="str">
        <f t="shared" si="9"/>
        <v>-</v>
      </c>
      <c r="CF6" s="36">
        <f t="shared" si="9"/>
        <v>194.19</v>
      </c>
      <c r="CG6" s="36" t="str">
        <f t="shared" si="9"/>
        <v>-</v>
      </c>
      <c r="CH6" s="36" t="str">
        <f t="shared" si="9"/>
        <v>-</v>
      </c>
      <c r="CI6" s="36" t="str">
        <f t="shared" si="9"/>
        <v>-</v>
      </c>
      <c r="CJ6" s="36" t="str">
        <f t="shared" si="9"/>
        <v>-</v>
      </c>
      <c r="CK6" s="36">
        <f t="shared" si="9"/>
        <v>283.17</v>
      </c>
      <c r="CL6" s="35" t="str">
        <f>IF(CL7="","",IF(CL7="-","【-】","【"&amp;SUBSTITUTE(TEXT(CL7,"#,##0.00"),"-","△")&amp;"】"))</f>
        <v>【276.78】</v>
      </c>
      <c r="CM6" s="36" t="str">
        <f>IF(CM7="",NA(),CM7)</f>
        <v>-</v>
      </c>
      <c r="CN6" s="36" t="str">
        <f t="shared" ref="CN6:CV6" si="10">IF(CN7="",NA(),CN7)</f>
        <v>-</v>
      </c>
      <c r="CO6" s="36" t="str">
        <f t="shared" si="10"/>
        <v>-</v>
      </c>
      <c r="CP6" s="36" t="str">
        <f t="shared" si="10"/>
        <v>-</v>
      </c>
      <c r="CQ6" s="36">
        <f t="shared" si="10"/>
        <v>44.12</v>
      </c>
      <c r="CR6" s="36" t="str">
        <f t="shared" si="10"/>
        <v>-</v>
      </c>
      <c r="CS6" s="36" t="str">
        <f t="shared" si="10"/>
        <v>-</v>
      </c>
      <c r="CT6" s="36" t="str">
        <f t="shared" si="10"/>
        <v>-</v>
      </c>
      <c r="CU6" s="36" t="str">
        <f t="shared" si="10"/>
        <v>-</v>
      </c>
      <c r="CV6" s="36">
        <f t="shared" si="10"/>
        <v>60.65</v>
      </c>
      <c r="CW6" s="35" t="str">
        <f>IF(CW7="","",IF(CW7="-","【-】","【"&amp;SUBSTITUTE(TEXT(CW7,"#,##0.00"),"-","△")&amp;"】"))</f>
        <v>【59.15】</v>
      </c>
      <c r="CX6" s="36" t="str">
        <f>IF(CX7="",NA(),CX7)</f>
        <v>-</v>
      </c>
      <c r="CY6" s="36" t="str">
        <f t="shared" ref="CY6:DG6" si="11">IF(CY7="",NA(),CY7)</f>
        <v>-</v>
      </c>
      <c r="CZ6" s="36" t="str">
        <f t="shared" si="11"/>
        <v>-</v>
      </c>
      <c r="DA6" s="36" t="str">
        <f t="shared" si="11"/>
        <v>-</v>
      </c>
      <c r="DB6" s="36">
        <f t="shared" si="11"/>
        <v>83.25</v>
      </c>
      <c r="DC6" s="36" t="str">
        <f t="shared" si="11"/>
        <v>-</v>
      </c>
      <c r="DD6" s="36" t="str">
        <f t="shared" si="11"/>
        <v>-</v>
      </c>
      <c r="DE6" s="36" t="str">
        <f t="shared" si="11"/>
        <v>-</v>
      </c>
      <c r="DF6" s="36" t="str">
        <f t="shared" si="11"/>
        <v>-</v>
      </c>
      <c r="DG6" s="36">
        <f t="shared" si="11"/>
        <v>84.58</v>
      </c>
      <c r="DH6" s="35" t="str">
        <f>IF(DH7="","",IF(DH7="-","【-】","【"&amp;SUBSTITUTE(TEXT(DH7,"#,##0.00"),"-","△")&amp;"】"))</f>
        <v>【85.01】</v>
      </c>
      <c r="DI6" s="36" t="str">
        <f>IF(DI7="",NA(),DI7)</f>
        <v>-</v>
      </c>
      <c r="DJ6" s="36" t="str">
        <f t="shared" ref="DJ6:DR6" si="12">IF(DJ7="",NA(),DJ7)</f>
        <v>-</v>
      </c>
      <c r="DK6" s="36" t="str">
        <f t="shared" si="12"/>
        <v>-</v>
      </c>
      <c r="DL6" s="36" t="str">
        <f t="shared" si="12"/>
        <v>-</v>
      </c>
      <c r="DM6" s="36">
        <f t="shared" si="12"/>
        <v>4.3099999999999996</v>
      </c>
      <c r="DN6" s="36" t="str">
        <f t="shared" si="12"/>
        <v>-</v>
      </c>
      <c r="DO6" s="36" t="str">
        <f t="shared" si="12"/>
        <v>-</v>
      </c>
      <c r="DP6" s="36" t="str">
        <f t="shared" si="12"/>
        <v>-</v>
      </c>
      <c r="DQ6" s="36" t="str">
        <f t="shared" si="12"/>
        <v>-</v>
      </c>
      <c r="DR6" s="36">
        <f t="shared" si="12"/>
        <v>22.9</v>
      </c>
      <c r="DS6" s="35" t="str">
        <f>IF(DS7="","",IF(DS7="-","【-】","【"&amp;SUBSTITUTE(TEXT(DS7,"#,##0.00"),"-","△")&amp;"】"))</f>
        <v>【22.37】</v>
      </c>
      <c r="DT6" s="36" t="str">
        <f>IF(DT7="",NA(),DT7)</f>
        <v>-</v>
      </c>
      <c r="DU6" s="36" t="str">
        <f t="shared" ref="DU6:EC6" si="13">IF(DU7="",NA(),DU7)</f>
        <v>-</v>
      </c>
      <c r="DV6" s="36" t="str">
        <f t="shared" si="13"/>
        <v>-</v>
      </c>
      <c r="DW6" s="36" t="str">
        <f t="shared" si="13"/>
        <v>-</v>
      </c>
      <c r="DX6" s="35">
        <f t="shared" si="13"/>
        <v>0</v>
      </c>
      <c r="DY6" s="36" t="str">
        <f t="shared" si="13"/>
        <v>-</v>
      </c>
      <c r="DZ6" s="36" t="str">
        <f t="shared" si="13"/>
        <v>-</v>
      </c>
      <c r="EA6" s="36" t="str">
        <f t="shared" si="13"/>
        <v>-</v>
      </c>
      <c r="EB6" s="36" t="str">
        <f t="shared" si="13"/>
        <v>-</v>
      </c>
      <c r="EC6" s="35">
        <f t="shared" si="13"/>
        <v>0</v>
      </c>
      <c r="ED6" s="35" t="str">
        <f>IF(ED7="","",IF(ED7="-","【-】","【"&amp;SUBSTITUTE(TEXT(ED7,"#,##0.00"),"-","△")&amp;"】"))</f>
        <v>【0.00】</v>
      </c>
      <c r="EE6" s="36" t="str">
        <f>IF(EE7="",NA(),EE7)</f>
        <v>-</v>
      </c>
      <c r="EF6" s="36" t="str">
        <f t="shared" ref="EF6:EN6" si="14">IF(EF7="",NA(),EF7)</f>
        <v>-</v>
      </c>
      <c r="EG6" s="36" t="str">
        <f t="shared" si="14"/>
        <v>-</v>
      </c>
      <c r="EH6" s="36" t="str">
        <f t="shared" si="14"/>
        <v>-</v>
      </c>
      <c r="EI6" s="35">
        <f t="shared" si="14"/>
        <v>0</v>
      </c>
      <c r="EJ6" s="36" t="str">
        <f t="shared" si="14"/>
        <v>-</v>
      </c>
      <c r="EK6" s="36" t="str">
        <f t="shared" si="14"/>
        <v>-</v>
      </c>
      <c r="EL6" s="36" t="str">
        <f t="shared" si="14"/>
        <v>-</v>
      </c>
      <c r="EM6" s="36" t="str">
        <f t="shared" si="14"/>
        <v>-</v>
      </c>
      <c r="EN6" s="36">
        <f t="shared" si="14"/>
        <v>2.0499999999999998</v>
      </c>
      <c r="EO6" s="35" t="str">
        <f>IF(EO7="","",IF(EO7="-","【-】","【"&amp;SUBSTITUTE(TEXT(EO7,"#,##0.00"),"-","△")&amp;"】"))</f>
        <v>【1.58】</v>
      </c>
    </row>
    <row r="7" spans="1:148" s="37" customFormat="1" x14ac:dyDescent="0.15">
      <c r="A7" s="29"/>
      <c r="B7" s="38">
        <v>2016</v>
      </c>
      <c r="C7" s="38">
        <v>202118</v>
      </c>
      <c r="D7" s="38">
        <v>46</v>
      </c>
      <c r="E7" s="38">
        <v>17</v>
      </c>
      <c r="F7" s="38">
        <v>5</v>
      </c>
      <c r="G7" s="38">
        <v>0</v>
      </c>
      <c r="H7" s="38" t="s">
        <v>108</v>
      </c>
      <c r="I7" s="38" t="s">
        <v>109</v>
      </c>
      <c r="J7" s="38" t="s">
        <v>110</v>
      </c>
      <c r="K7" s="38" t="s">
        <v>111</v>
      </c>
      <c r="L7" s="38" t="s">
        <v>112</v>
      </c>
      <c r="M7" s="38"/>
      <c r="N7" s="39" t="s">
        <v>113</v>
      </c>
      <c r="O7" s="39">
        <v>50.02</v>
      </c>
      <c r="P7" s="39">
        <v>27.81</v>
      </c>
      <c r="Q7" s="39">
        <v>95.11</v>
      </c>
      <c r="R7" s="39">
        <v>3510</v>
      </c>
      <c r="S7" s="39">
        <v>45361</v>
      </c>
      <c r="T7" s="39">
        <v>112.18</v>
      </c>
      <c r="U7" s="39">
        <v>404.36</v>
      </c>
      <c r="V7" s="39">
        <v>12561</v>
      </c>
      <c r="W7" s="39">
        <v>7.19</v>
      </c>
      <c r="X7" s="39">
        <v>1747.01</v>
      </c>
      <c r="Y7" s="39" t="s">
        <v>113</v>
      </c>
      <c r="Z7" s="39" t="s">
        <v>113</v>
      </c>
      <c r="AA7" s="39" t="s">
        <v>113</v>
      </c>
      <c r="AB7" s="39" t="s">
        <v>113</v>
      </c>
      <c r="AC7" s="39">
        <v>103.73</v>
      </c>
      <c r="AD7" s="39" t="s">
        <v>113</v>
      </c>
      <c r="AE7" s="39" t="s">
        <v>113</v>
      </c>
      <c r="AF7" s="39" t="s">
        <v>113</v>
      </c>
      <c r="AG7" s="39" t="s">
        <v>113</v>
      </c>
      <c r="AH7" s="39">
        <v>99.66</v>
      </c>
      <c r="AI7" s="39">
        <v>99.11</v>
      </c>
      <c r="AJ7" s="39" t="s">
        <v>113</v>
      </c>
      <c r="AK7" s="39" t="s">
        <v>113</v>
      </c>
      <c r="AL7" s="39" t="s">
        <v>113</v>
      </c>
      <c r="AM7" s="39" t="s">
        <v>113</v>
      </c>
      <c r="AN7" s="39">
        <v>423.38</v>
      </c>
      <c r="AO7" s="39" t="s">
        <v>113</v>
      </c>
      <c r="AP7" s="39" t="s">
        <v>113</v>
      </c>
      <c r="AQ7" s="39" t="s">
        <v>113</v>
      </c>
      <c r="AR7" s="39" t="s">
        <v>113</v>
      </c>
      <c r="AS7" s="39">
        <v>225.39</v>
      </c>
      <c r="AT7" s="39">
        <v>206.58</v>
      </c>
      <c r="AU7" s="39" t="s">
        <v>113</v>
      </c>
      <c r="AV7" s="39" t="s">
        <v>113</v>
      </c>
      <c r="AW7" s="39" t="s">
        <v>113</v>
      </c>
      <c r="AX7" s="39" t="s">
        <v>113</v>
      </c>
      <c r="AY7" s="39">
        <v>3.75</v>
      </c>
      <c r="AZ7" s="39" t="s">
        <v>113</v>
      </c>
      <c r="BA7" s="39" t="s">
        <v>113</v>
      </c>
      <c r="BB7" s="39" t="s">
        <v>113</v>
      </c>
      <c r="BC7" s="39" t="s">
        <v>113</v>
      </c>
      <c r="BD7" s="39">
        <v>31.84</v>
      </c>
      <c r="BE7" s="39">
        <v>34.54</v>
      </c>
      <c r="BF7" s="39" t="s">
        <v>113</v>
      </c>
      <c r="BG7" s="39" t="s">
        <v>113</v>
      </c>
      <c r="BH7" s="39" t="s">
        <v>113</v>
      </c>
      <c r="BI7" s="39" t="s">
        <v>113</v>
      </c>
      <c r="BJ7" s="39">
        <v>2619.92</v>
      </c>
      <c r="BK7" s="39" t="s">
        <v>113</v>
      </c>
      <c r="BL7" s="39" t="s">
        <v>113</v>
      </c>
      <c r="BM7" s="39" t="s">
        <v>113</v>
      </c>
      <c r="BN7" s="39" t="s">
        <v>113</v>
      </c>
      <c r="BO7" s="39">
        <v>974.93</v>
      </c>
      <c r="BP7" s="39">
        <v>914.53</v>
      </c>
      <c r="BQ7" s="39" t="s">
        <v>113</v>
      </c>
      <c r="BR7" s="39" t="s">
        <v>113</v>
      </c>
      <c r="BS7" s="39" t="s">
        <v>113</v>
      </c>
      <c r="BT7" s="39" t="s">
        <v>113</v>
      </c>
      <c r="BU7" s="39">
        <v>94.28</v>
      </c>
      <c r="BV7" s="39" t="s">
        <v>113</v>
      </c>
      <c r="BW7" s="39" t="s">
        <v>113</v>
      </c>
      <c r="BX7" s="39" t="s">
        <v>113</v>
      </c>
      <c r="BY7" s="39" t="s">
        <v>113</v>
      </c>
      <c r="BZ7" s="39">
        <v>55.32</v>
      </c>
      <c r="CA7" s="39">
        <v>55.73</v>
      </c>
      <c r="CB7" s="39" t="s">
        <v>113</v>
      </c>
      <c r="CC7" s="39" t="s">
        <v>113</v>
      </c>
      <c r="CD7" s="39" t="s">
        <v>113</v>
      </c>
      <c r="CE7" s="39" t="s">
        <v>113</v>
      </c>
      <c r="CF7" s="39">
        <v>194.19</v>
      </c>
      <c r="CG7" s="39" t="s">
        <v>113</v>
      </c>
      <c r="CH7" s="39" t="s">
        <v>113</v>
      </c>
      <c r="CI7" s="39" t="s">
        <v>113</v>
      </c>
      <c r="CJ7" s="39" t="s">
        <v>113</v>
      </c>
      <c r="CK7" s="39">
        <v>283.17</v>
      </c>
      <c r="CL7" s="39">
        <v>276.77999999999997</v>
      </c>
      <c r="CM7" s="39" t="s">
        <v>113</v>
      </c>
      <c r="CN7" s="39" t="s">
        <v>113</v>
      </c>
      <c r="CO7" s="39" t="s">
        <v>113</v>
      </c>
      <c r="CP7" s="39" t="s">
        <v>113</v>
      </c>
      <c r="CQ7" s="39">
        <v>44.12</v>
      </c>
      <c r="CR7" s="39" t="s">
        <v>113</v>
      </c>
      <c r="CS7" s="39" t="s">
        <v>113</v>
      </c>
      <c r="CT7" s="39" t="s">
        <v>113</v>
      </c>
      <c r="CU7" s="39" t="s">
        <v>113</v>
      </c>
      <c r="CV7" s="39">
        <v>60.65</v>
      </c>
      <c r="CW7" s="39">
        <v>59.15</v>
      </c>
      <c r="CX7" s="39" t="s">
        <v>113</v>
      </c>
      <c r="CY7" s="39" t="s">
        <v>113</v>
      </c>
      <c r="CZ7" s="39" t="s">
        <v>113</v>
      </c>
      <c r="DA7" s="39" t="s">
        <v>113</v>
      </c>
      <c r="DB7" s="39">
        <v>83.25</v>
      </c>
      <c r="DC7" s="39" t="s">
        <v>113</v>
      </c>
      <c r="DD7" s="39" t="s">
        <v>113</v>
      </c>
      <c r="DE7" s="39" t="s">
        <v>113</v>
      </c>
      <c r="DF7" s="39" t="s">
        <v>113</v>
      </c>
      <c r="DG7" s="39">
        <v>84.58</v>
      </c>
      <c r="DH7" s="39">
        <v>85.01</v>
      </c>
      <c r="DI7" s="39" t="s">
        <v>113</v>
      </c>
      <c r="DJ7" s="39" t="s">
        <v>113</v>
      </c>
      <c r="DK7" s="39" t="s">
        <v>113</v>
      </c>
      <c r="DL7" s="39" t="s">
        <v>113</v>
      </c>
      <c r="DM7" s="39">
        <v>4.3099999999999996</v>
      </c>
      <c r="DN7" s="39" t="s">
        <v>113</v>
      </c>
      <c r="DO7" s="39" t="s">
        <v>113</v>
      </c>
      <c r="DP7" s="39" t="s">
        <v>113</v>
      </c>
      <c r="DQ7" s="39" t="s">
        <v>113</v>
      </c>
      <c r="DR7" s="39">
        <v>22.9</v>
      </c>
      <c r="DS7" s="39">
        <v>22.37</v>
      </c>
      <c r="DT7" s="39" t="s">
        <v>113</v>
      </c>
      <c r="DU7" s="39" t="s">
        <v>113</v>
      </c>
      <c r="DV7" s="39" t="s">
        <v>113</v>
      </c>
      <c r="DW7" s="39" t="s">
        <v>113</v>
      </c>
      <c r="DX7" s="39">
        <v>0</v>
      </c>
      <c r="DY7" s="39" t="s">
        <v>113</v>
      </c>
      <c r="DZ7" s="39" t="s">
        <v>113</v>
      </c>
      <c r="EA7" s="39" t="s">
        <v>113</v>
      </c>
      <c r="EB7" s="39" t="s">
        <v>113</v>
      </c>
      <c r="EC7" s="39">
        <v>0</v>
      </c>
      <c r="ED7" s="39">
        <v>0</v>
      </c>
      <c r="EE7" s="39" t="s">
        <v>113</v>
      </c>
      <c r="EF7" s="39" t="s">
        <v>113</v>
      </c>
      <c r="EG7" s="39" t="s">
        <v>113</v>
      </c>
      <c r="EH7" s="39" t="s">
        <v>113</v>
      </c>
      <c r="EI7" s="39">
        <v>0</v>
      </c>
      <c r="EJ7" s="39" t="s">
        <v>113</v>
      </c>
      <c r="EK7" s="39" t="s">
        <v>113</v>
      </c>
      <c r="EL7" s="39" t="s">
        <v>113</v>
      </c>
      <c r="EM7" s="39" t="s">
        <v>113</v>
      </c>
      <c r="EN7" s="39">
        <v>2.0499999999999998</v>
      </c>
      <c r="EO7" s="39">
        <v>1.58</v>
      </c>
    </row>
    <row r="8" spans="1:148" x14ac:dyDescent="0.15">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x14ac:dyDescent="0.15">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2018-02-06T04:55:55Z</cp:lastPrinted>
  <dcterms:created xsi:type="dcterms:W3CDTF">2017-12-25T01:58:17Z</dcterms:created>
  <dcterms:modified xsi:type="dcterms:W3CDTF">2018-02-06T04:55:57Z</dcterms:modified>
  <cp:category/>
</cp:coreProperties>
</file>