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7.0.142\0801経営管理課\02 総務・経理係\01上水道課関係\90 各種調査回答\経営比較分析表\（Ｈ29提出）Ｈ28年度分　経営比較分析表\202151塩尻市（提出）\"/>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AT8" i="4" s="1"/>
  <c r="S6" i="5"/>
  <c r="AL8" i="4" s="1"/>
  <c r="R6" i="5"/>
  <c r="AD10" i="4" s="1"/>
  <c r="Q6" i="5"/>
  <c r="P6" i="5"/>
  <c r="P10" i="4" s="1"/>
  <c r="O6" i="5"/>
  <c r="I10" i="4" s="1"/>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W10" i="4"/>
  <c r="BB8" i="4"/>
  <c r="W8" i="4"/>
  <c r="P8" i="4"/>
  <c r="B6" i="4"/>
  <c r="C10" i="5" l="1"/>
  <c r="D10" i="5"/>
  <c r="E10" i="5"/>
  <c r="B10" i="5"/>
</calcChain>
</file>

<file path=xl/sharedStrings.xml><?xml version="1.0" encoding="utf-8"?>
<sst xmlns="http://schemas.openxmlformats.org/spreadsheetml/2006/main" count="235" uniqueCount="122">
  <si>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</si>
  <si>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</si>
  <si>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</si>
  <si>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</si>
  <si>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</si>
  <si>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</si>
  <si>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</si>
  <si>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</si>
  <si>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</si>
  <si>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</si>
  <si>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</si>
  <si>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</si>
  <si>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</si>
  <si>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</si>
  <si>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</si>
  <si>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</si>
  <si>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</si>
  <si>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</si>
  <si>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</si>
  <si>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</si>
  <si>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</si>
  <si>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</si>
  <si>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</si>
  <si>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</si>
  <si>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</si>
  <si>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</si>
  <si>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</si>
  <si>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</si>
  <si>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</si>
  <si>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</si>
  <si>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</si>
  <si>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</si>
  <si>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</si>
  <si>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</si>
  <si>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</si>
  <si>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</si>
  <si>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</si>
  <si>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</si>
  <si>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</si>
  <si>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</si>
  <si>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</si>
  <si>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</si>
  <si>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</si>
  <si>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</si>
  <si>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</si>
  <si>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</si>
  <si>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</si>
  <si>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</si>
  <si>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</si>
  <si>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</si>
  <si>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</si>
  <si>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</si>
  <si>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</si>
  <si>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</si>
  <si>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</si>
  <si>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</si>
  <si>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</si>
  <si>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</si>
  <si>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</si>
  <si>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</si>
  <si>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</si>
  <si>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</si>
  <si>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</si>
  <si>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</si>
  <si>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</si>
  <si>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</si>
  <si>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</si>
  <si>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</si>
  <si>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</si>
  <si>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</si>
  <si>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</si>
  <si>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</si>
  <si>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</si>
  <si>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</si>
  <si>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</si>
  <si>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</si>
  <si>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</si>
  <si>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</si>
  <si>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</si>
  <si>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</si>
  <si>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</si>
  <si>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</si>
  <si>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</si>
  <si>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</si>
  <si>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</si>
  <si>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</si>
  <si>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</si>
  <si>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</si>
  <si>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</si>
  <si>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</si>
  <si>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</si>
  <si>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</si>
  <si>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</si>
  <si>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</si>
  <si>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</si>
  <si>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</si>
  <si>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</si>
  <si>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</si>
  <si>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</si>
  <si>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</si>
  <si>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</si>
  <si>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</si>
  <si>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</si>
  <si>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</si>
  <si>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</si>
  <si>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</si>
  <si>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</si>
  <si>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塩尻市</t>
  </si>
  <si>
    <t>法適用</t>
  </si>
  <si>
    <t>下水道事業</t>
  </si>
  <si>
    <t>小規模集合排水処理</t>
  </si>
  <si>
    <t>I3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</si>
  <si>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</si>
  <si>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</si>
  <si>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</si>
  <si>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</si>
  <si>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</si>
  <si>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</si>
  <si>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</si>
  <si>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今後の小規模集合排水処理事業経営にあたっては、水洗化率の大幅な向上が見込めないなか、処理区域内における著しい少子高齢化の進展により人口が減少することから、排水処理使用料は減収となっていくことが予想されます。
　投資と財政のバランスに配慮し、長期的視野に立った効率的で効果的な事業展開を図り、更なる経営改善に取り組むことで、健全で持続可能な事業経営に努めていきます。</t>
    <phoneticPr fontId="7"/>
  </si>
  <si>
    <t>①有形固定資産減価償却率は、平成26年度の会計制度の見直しにより増加し、類似団体平均より高い水準で推移しています。
②管渠老朽化率は0％で、法定耐用年数を経過する管渠はありません。
③管渠改善率は0％で、更新実績はありません。
　現在、管渠は老朽化を示す状況にはありませんが、今後、長寿命化計画に基づき、計画的に長寿命化を図っていきます。</t>
    <rPh sb="14" eb="16">
      <t>ヘイセイ</t>
    </rPh>
    <rPh sb="23" eb="25">
      <t>セイド</t>
    </rPh>
    <rPh sb="26" eb="28">
      <t>ミナオ</t>
    </rPh>
    <rPh sb="32" eb="34">
      <t>ゾウカ</t>
    </rPh>
    <rPh sb="46" eb="48">
      <t>スイジュン</t>
    </rPh>
    <rPh sb="49" eb="51">
      <t>スイイ</t>
    </rPh>
    <phoneticPr fontId="7"/>
  </si>
  <si>
    <t>①経常収支比率は100％以上を維持し、経常損益は黒字となっております。　
②累積欠損金比率は、平成26年度から会計制度の見直しにより累積欠損金が解消され、欠損金の計上はありません。
③流動比率は、平成26年度から会計制度の見直しにより、1年以内に償還する企業債を流動負債に計上したことから、大きく減少しております。基準の100％を超えており、短期的な支払能力が確保されているといえます。
④企業債残高対事業規模比率は、類似団体平均より高く、企業債残高が多いと言えます。経年比較では着実に減少しており、今後も企業債借入の抑制など逓減に取り組んでまいります。
⑤経費回収率は、類似団体平均より高い水準ですが、100％を下回っています。
⑥汚水処理原価は、類似団体平均を下回り、低い水準となっています。これは汚水処理費の一部に公費負担分を充当しているため、汚水処理原価が抑制されております。今後、老朽化に伴う管渠等の修繕費や維持管理費の増加により、高まることが考えられ、費用の効率化等に取り組んでいきます。
⑦施設利用率は、類似団体平均に対してほぼ同じ状況です。施設の利用状況や適正規模を判断し、施設の規模と機能の抑制を検討するなかで、施設利用率の改善に努めていきます。
⑧水洗化率は、類似団体平均よりやや低い水準となっております。</t>
    <rPh sb="12" eb="14">
      <t>イジョウ</t>
    </rPh>
    <rPh sb="15" eb="17">
      <t>イジ</t>
    </rPh>
    <rPh sb="47" eb="49">
      <t>ヘイセイ</t>
    </rPh>
    <rPh sb="55" eb="56">
      <t>カイ</t>
    </rPh>
    <rPh sb="56" eb="57">
      <t>ケイ</t>
    </rPh>
    <rPh sb="57" eb="59">
      <t>セイド</t>
    </rPh>
    <rPh sb="60" eb="62">
      <t>ミナオ</t>
    </rPh>
    <rPh sb="77" eb="80">
      <t>ケッソンキン</t>
    </rPh>
    <rPh sb="81" eb="83">
      <t>ケイジョウ</t>
    </rPh>
    <rPh sb="98" eb="100">
      <t>ヘイセイ</t>
    </rPh>
    <rPh sb="106" eb="107">
      <t>カイ</t>
    </rPh>
    <rPh sb="107" eb="108">
      <t>ケイ</t>
    </rPh>
    <rPh sb="108" eb="110">
      <t>セイド</t>
    </rPh>
    <rPh sb="111" eb="113">
      <t>ミナオ</t>
    </rPh>
    <rPh sb="119" eb="120">
      <t>ネン</t>
    </rPh>
    <rPh sb="120" eb="122">
      <t>イナイ</t>
    </rPh>
    <rPh sb="123" eb="125">
      <t>ショウカン</t>
    </rPh>
    <rPh sb="148" eb="150">
      <t>ゲンショウ</t>
    </rPh>
    <rPh sb="157" eb="159">
      <t>キジュン</t>
    </rPh>
    <rPh sb="165" eb="166">
      <t>コ</t>
    </rPh>
    <rPh sb="234" eb="236">
      <t>ケイネン</t>
    </rPh>
    <rPh sb="236" eb="238">
      <t>ヒカク</t>
    </rPh>
    <rPh sb="240" eb="242">
      <t>チャクジツ</t>
    </rPh>
    <rPh sb="243" eb="245">
      <t>ゲンショウ</t>
    </rPh>
    <rPh sb="250" eb="252">
      <t>コンゴ</t>
    </rPh>
    <rPh sb="253" eb="255">
      <t>キギョウ</t>
    </rPh>
    <rPh sb="255" eb="256">
      <t>サイ</t>
    </rPh>
    <rPh sb="256" eb="258">
      <t>カリイレ</t>
    </rPh>
    <rPh sb="259" eb="261">
      <t>ヨクセイ</t>
    </rPh>
    <rPh sb="263" eb="265">
      <t>テイゲン</t>
    </rPh>
    <rPh sb="266" eb="267">
      <t>ト</t>
    </rPh>
    <rPh sb="268" eb="269">
      <t>ク</t>
    </rPh>
    <rPh sb="296" eb="298">
      <t>スイジュン</t>
    </rPh>
    <rPh sb="307" eb="309">
      <t>シタマワ</t>
    </rPh>
    <rPh sb="432" eb="434">
      <t>ヒヨウ</t>
    </rPh>
    <rPh sb="435" eb="437">
      <t>コウリツ</t>
    </rPh>
    <rPh sb="437" eb="438">
      <t>カ</t>
    </rPh>
    <rPh sb="438" eb="439">
      <t>トウ</t>
    </rPh>
    <rPh sb="440" eb="441">
      <t>ト</t>
    </rPh>
    <rPh sb="442" eb="443">
      <t>ク</t>
    </rPh>
    <rPh sb="540" eb="542">
      <t>ルイジ</t>
    </rPh>
    <rPh sb="542" eb="544">
      <t>ダンタイ</t>
    </rPh>
    <rPh sb="544" eb="546">
      <t>ヘイキン</t>
    </rPh>
    <rPh sb="550" eb="551">
      <t>ヒク</t>
    </rPh>
    <rPh sb="552" eb="554">
      <t>スイジュン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</si>
</sst>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7934400"/>
        <c:axId val="20777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0.51</c:v>
                </c:pt>
                <c:pt idx="4">
                  <c:v>0</c:v>
                </c:pt>
              </c:numCache>
            </c:numRef>
          </c:val>
          <c:smooth val="0"/>
        </c:ser>
        <c:dLbls>
          <c:showLegendKey val="0"/>
          <c:showVal val="0"/>
          <c:showCatName val="0"/>
          <c:showSerName val="0"/>
          <c:showPercent val="0"/>
          <c:showBubbleSize val="0"/>
        </c:dLbls>
        <c:marker val="1"/>
        <c:smooth val="0"/>
        <c:axId val="207934400"/>
        <c:axId val="207774304"/>
      </c:lineChart>
      <c:dateAx>
        <c:axId val="207934400"/>
        <c:scaling>
          <c:orientation val="minMax"/>
        </c:scaling>
        <c:delete val="1"/>
        <c:axPos val="b"/>
        <c:numFmt formatCode="ge" sourceLinked="1"/>
        <c:majorTickMark val="none"/>
        <c:minorTickMark val="none"/>
        <c:tickLblPos val="none"/>
        <c:crossAx val="207774304"/>
        <c:crosses val="autoZero"/>
        <c:auto val="1"/>
        <c:lblOffset val="100"/>
        <c:baseTimeUnit val="years"/>
      </c:dateAx>
      <c:valAx>
        <c:axId val="2077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93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47.06</c:v>
                </c:pt>
                <c:pt idx="1">
                  <c:v>41.18</c:v>
                </c:pt>
                <c:pt idx="2">
                  <c:v>41.18</c:v>
                </c:pt>
                <c:pt idx="3">
                  <c:v>41.18</c:v>
                </c:pt>
                <c:pt idx="4">
                  <c:v>41.18</c:v>
                </c:pt>
              </c:numCache>
            </c:numRef>
          </c:val>
        </c:ser>
        <c:dLbls>
          <c:showLegendKey val="0"/>
          <c:showVal val="0"/>
          <c:showCatName val="0"/>
          <c:showSerName val="0"/>
          <c:showPercent val="0"/>
          <c:showBubbleSize val="0"/>
        </c:dLbls>
        <c:gapWidth val="150"/>
        <c:axId val="208650768"/>
        <c:axId val="208651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39.119999999999997</c:v>
                </c:pt>
                <c:pt idx="1">
                  <c:v>41.24</c:v>
                </c:pt>
                <c:pt idx="2">
                  <c:v>43.1</c:v>
                </c:pt>
                <c:pt idx="3">
                  <c:v>40.96</c:v>
                </c:pt>
                <c:pt idx="4">
                  <c:v>39.450000000000003</c:v>
                </c:pt>
              </c:numCache>
            </c:numRef>
          </c:val>
          <c:smooth val="0"/>
        </c:ser>
        <c:dLbls>
          <c:showLegendKey val="0"/>
          <c:showVal val="0"/>
          <c:showCatName val="0"/>
          <c:showSerName val="0"/>
          <c:showPercent val="0"/>
          <c:showBubbleSize val="0"/>
        </c:dLbls>
        <c:marker val="1"/>
        <c:smooth val="0"/>
        <c:axId val="208650768"/>
        <c:axId val="208651160"/>
      </c:lineChart>
      <c:dateAx>
        <c:axId val="208650768"/>
        <c:scaling>
          <c:orientation val="minMax"/>
        </c:scaling>
        <c:delete val="1"/>
        <c:axPos val="b"/>
        <c:numFmt formatCode="ge" sourceLinked="1"/>
        <c:majorTickMark val="none"/>
        <c:minorTickMark val="none"/>
        <c:tickLblPos val="none"/>
        <c:crossAx val="208651160"/>
        <c:crosses val="autoZero"/>
        <c:auto val="1"/>
        <c:lblOffset val="100"/>
        <c:baseTimeUnit val="years"/>
      </c:dateAx>
      <c:valAx>
        <c:axId val="20865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65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86.67</c:v>
                </c:pt>
                <c:pt idx="1">
                  <c:v>90.7</c:v>
                </c:pt>
                <c:pt idx="2">
                  <c:v>90.7</c:v>
                </c:pt>
                <c:pt idx="3">
                  <c:v>88.37</c:v>
                </c:pt>
                <c:pt idx="4">
                  <c:v>88.1</c:v>
                </c:pt>
              </c:numCache>
            </c:numRef>
          </c:val>
        </c:ser>
        <c:dLbls>
          <c:showLegendKey val="0"/>
          <c:showVal val="0"/>
          <c:showCatName val="0"/>
          <c:showSerName val="0"/>
          <c:showPercent val="0"/>
          <c:showBubbleSize val="0"/>
        </c:dLbls>
        <c:gapWidth val="150"/>
        <c:axId val="208652336"/>
        <c:axId val="208652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87.79</c:v>
                </c:pt>
                <c:pt idx="1">
                  <c:v>88.34</c:v>
                </c:pt>
                <c:pt idx="2">
                  <c:v>88.02</c:v>
                </c:pt>
                <c:pt idx="3">
                  <c:v>90.64</c:v>
                </c:pt>
                <c:pt idx="4">
                  <c:v>90.48</c:v>
                </c:pt>
              </c:numCache>
            </c:numRef>
          </c:val>
          <c:smooth val="0"/>
        </c:ser>
        <c:dLbls>
          <c:showLegendKey val="0"/>
          <c:showVal val="0"/>
          <c:showCatName val="0"/>
          <c:showSerName val="0"/>
          <c:showPercent val="0"/>
          <c:showBubbleSize val="0"/>
        </c:dLbls>
        <c:marker val="1"/>
        <c:smooth val="0"/>
        <c:axId val="208652336"/>
        <c:axId val="208652728"/>
      </c:lineChart>
      <c:dateAx>
        <c:axId val="208652336"/>
        <c:scaling>
          <c:orientation val="minMax"/>
        </c:scaling>
        <c:delete val="1"/>
        <c:axPos val="b"/>
        <c:numFmt formatCode="ge" sourceLinked="1"/>
        <c:majorTickMark val="none"/>
        <c:minorTickMark val="none"/>
        <c:tickLblPos val="none"/>
        <c:crossAx val="208652728"/>
        <c:crosses val="autoZero"/>
        <c:auto val="1"/>
        <c:lblOffset val="100"/>
        <c:baseTimeUnit val="years"/>
      </c:dateAx>
      <c:valAx>
        <c:axId val="20865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65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100.88</c:v>
                </c:pt>
                <c:pt idx="1">
                  <c:v>100.81</c:v>
                </c:pt>
                <c:pt idx="2">
                  <c:v>110.2</c:v>
                </c:pt>
                <c:pt idx="3">
                  <c:v>105.33</c:v>
                </c:pt>
                <c:pt idx="4">
                  <c:v>111.89</c:v>
                </c:pt>
              </c:numCache>
            </c:numRef>
          </c:val>
        </c:ser>
        <c:dLbls>
          <c:showLegendKey val="0"/>
          <c:showVal val="0"/>
          <c:showCatName val="0"/>
          <c:showSerName val="0"/>
          <c:showPercent val="0"/>
          <c:showBubbleSize val="0"/>
        </c:dLbls>
        <c:gapWidth val="150"/>
        <c:axId val="124543904"/>
        <c:axId val="207587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78.53</c:v>
                </c:pt>
                <c:pt idx="1">
                  <c:v>95.45</c:v>
                </c:pt>
                <c:pt idx="2">
                  <c:v>100.51</c:v>
                </c:pt>
                <c:pt idx="3">
                  <c:v>98.17</c:v>
                </c:pt>
                <c:pt idx="4">
                  <c:v>100.48</c:v>
                </c:pt>
              </c:numCache>
            </c:numRef>
          </c:val>
          <c:smooth val="0"/>
        </c:ser>
        <c:dLbls>
          <c:showLegendKey val="0"/>
          <c:showVal val="0"/>
          <c:showCatName val="0"/>
          <c:showSerName val="0"/>
          <c:showPercent val="0"/>
          <c:showBubbleSize val="0"/>
        </c:dLbls>
        <c:marker val="1"/>
        <c:smooth val="0"/>
        <c:axId val="124543904"/>
        <c:axId val="207587848"/>
      </c:lineChart>
      <c:dateAx>
        <c:axId val="124543904"/>
        <c:scaling>
          <c:orientation val="minMax"/>
        </c:scaling>
        <c:delete val="1"/>
        <c:axPos val="b"/>
        <c:numFmt formatCode="ge" sourceLinked="1"/>
        <c:majorTickMark val="none"/>
        <c:minorTickMark val="none"/>
        <c:tickLblPos val="none"/>
        <c:crossAx val="207587848"/>
        <c:crosses val="autoZero"/>
        <c:auto val="1"/>
        <c:lblOffset val="100"/>
        <c:baseTimeUnit val="years"/>
      </c:dateAx>
      <c:valAx>
        <c:axId val="207587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5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27.38</c:v>
                </c:pt>
                <c:pt idx="1">
                  <c:v>31.94</c:v>
                </c:pt>
                <c:pt idx="2">
                  <c:v>39.9</c:v>
                </c:pt>
                <c:pt idx="3">
                  <c:v>44.11</c:v>
                </c:pt>
                <c:pt idx="4">
                  <c:v>48.32</c:v>
                </c:pt>
              </c:numCache>
            </c:numRef>
          </c:val>
        </c:ser>
        <c:dLbls>
          <c:showLegendKey val="0"/>
          <c:showVal val="0"/>
          <c:showCatName val="0"/>
          <c:showSerName val="0"/>
          <c:showPercent val="0"/>
          <c:showBubbleSize val="0"/>
        </c:dLbls>
        <c:gapWidth val="150"/>
        <c:axId val="207197040"/>
        <c:axId val="20698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21.93</c:v>
                </c:pt>
                <c:pt idx="1">
                  <c:v>23.22</c:v>
                </c:pt>
                <c:pt idx="2">
                  <c:v>26.37</c:v>
                </c:pt>
                <c:pt idx="3">
                  <c:v>27.41</c:v>
                </c:pt>
                <c:pt idx="4">
                  <c:v>30.5</c:v>
                </c:pt>
              </c:numCache>
            </c:numRef>
          </c:val>
          <c:smooth val="0"/>
        </c:ser>
        <c:dLbls>
          <c:showLegendKey val="0"/>
          <c:showVal val="0"/>
          <c:showCatName val="0"/>
          <c:showSerName val="0"/>
          <c:showPercent val="0"/>
          <c:showBubbleSize val="0"/>
        </c:dLbls>
        <c:marker val="1"/>
        <c:smooth val="0"/>
        <c:axId val="207197040"/>
        <c:axId val="206982064"/>
      </c:lineChart>
      <c:dateAx>
        <c:axId val="207197040"/>
        <c:scaling>
          <c:orientation val="minMax"/>
        </c:scaling>
        <c:delete val="1"/>
        <c:axPos val="b"/>
        <c:numFmt formatCode="ge" sourceLinked="1"/>
        <c:majorTickMark val="none"/>
        <c:minorTickMark val="none"/>
        <c:tickLblPos val="none"/>
        <c:crossAx val="206982064"/>
        <c:crosses val="autoZero"/>
        <c:auto val="1"/>
        <c:lblOffset val="100"/>
        <c:baseTimeUnit val="years"/>
      </c:dateAx>
      <c:valAx>
        <c:axId val="20698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19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7764544"/>
        <c:axId val="20905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07764544"/>
        <c:axId val="209051136"/>
      </c:lineChart>
      <c:dateAx>
        <c:axId val="207764544"/>
        <c:scaling>
          <c:orientation val="minMax"/>
        </c:scaling>
        <c:delete val="1"/>
        <c:axPos val="b"/>
        <c:numFmt formatCode="ge" sourceLinked="1"/>
        <c:majorTickMark val="none"/>
        <c:minorTickMark val="none"/>
        <c:tickLblPos val="none"/>
        <c:crossAx val="209051136"/>
        <c:crosses val="autoZero"/>
        <c:auto val="1"/>
        <c:lblOffset val="100"/>
        <c:baseTimeUnit val="years"/>
      </c:dateAx>
      <c:valAx>
        <c:axId val="20905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76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561.33000000000004</c:v>
                </c:pt>
                <c:pt idx="1">
                  <c:v>572.69000000000005</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207024176"/>
        <c:axId val="207024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1745.7</c:v>
                </c:pt>
                <c:pt idx="1">
                  <c:v>1930.37</c:v>
                </c:pt>
                <c:pt idx="2">
                  <c:v>1948.17</c:v>
                </c:pt>
                <c:pt idx="3">
                  <c:v>2103.21</c:v>
                </c:pt>
                <c:pt idx="4">
                  <c:v>2146.5100000000002</c:v>
                </c:pt>
              </c:numCache>
            </c:numRef>
          </c:val>
          <c:smooth val="0"/>
        </c:ser>
        <c:dLbls>
          <c:showLegendKey val="0"/>
          <c:showVal val="0"/>
          <c:showCatName val="0"/>
          <c:showSerName val="0"/>
          <c:showPercent val="0"/>
          <c:showBubbleSize val="0"/>
        </c:dLbls>
        <c:marker val="1"/>
        <c:smooth val="0"/>
        <c:axId val="207024176"/>
        <c:axId val="207024568"/>
      </c:lineChart>
      <c:dateAx>
        <c:axId val="207024176"/>
        <c:scaling>
          <c:orientation val="minMax"/>
        </c:scaling>
        <c:delete val="1"/>
        <c:axPos val="b"/>
        <c:numFmt formatCode="ge" sourceLinked="1"/>
        <c:majorTickMark val="none"/>
        <c:minorTickMark val="none"/>
        <c:tickLblPos val="none"/>
        <c:crossAx val="207024568"/>
        <c:crosses val="autoZero"/>
        <c:auto val="1"/>
        <c:lblOffset val="100"/>
        <c:baseTimeUnit val="years"/>
      </c:dateAx>
      <c:valAx>
        <c:axId val="20702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02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36728.57</c:v>
                </c:pt>
                <c:pt idx="1">
                  <c:v>37397.78</c:v>
                </c:pt>
                <c:pt idx="2">
                  <c:v>376.95</c:v>
                </c:pt>
                <c:pt idx="3">
                  <c:v>303.92</c:v>
                </c:pt>
                <c:pt idx="4">
                  <c:v>265.51</c:v>
                </c:pt>
              </c:numCache>
            </c:numRef>
          </c:val>
        </c:ser>
        <c:dLbls>
          <c:showLegendKey val="0"/>
          <c:showVal val="0"/>
          <c:showCatName val="0"/>
          <c:showSerName val="0"/>
          <c:showPercent val="0"/>
          <c:showBubbleSize val="0"/>
        </c:dLbls>
        <c:gapWidth val="150"/>
        <c:axId val="208791344"/>
        <c:axId val="208791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797.64</c:v>
                </c:pt>
                <c:pt idx="1">
                  <c:v>1720.7</c:v>
                </c:pt>
                <c:pt idx="2">
                  <c:v>112.6</c:v>
                </c:pt>
                <c:pt idx="3">
                  <c:v>113.57</c:v>
                </c:pt>
                <c:pt idx="4">
                  <c:v>125.88</c:v>
                </c:pt>
              </c:numCache>
            </c:numRef>
          </c:val>
          <c:smooth val="0"/>
        </c:ser>
        <c:dLbls>
          <c:showLegendKey val="0"/>
          <c:showVal val="0"/>
          <c:showCatName val="0"/>
          <c:showSerName val="0"/>
          <c:showPercent val="0"/>
          <c:showBubbleSize val="0"/>
        </c:dLbls>
        <c:marker val="1"/>
        <c:smooth val="0"/>
        <c:axId val="208791344"/>
        <c:axId val="208791736"/>
      </c:lineChart>
      <c:dateAx>
        <c:axId val="208791344"/>
        <c:scaling>
          <c:orientation val="minMax"/>
        </c:scaling>
        <c:delete val="1"/>
        <c:axPos val="b"/>
        <c:numFmt formatCode="ge" sourceLinked="1"/>
        <c:majorTickMark val="none"/>
        <c:minorTickMark val="none"/>
        <c:tickLblPos val="none"/>
        <c:crossAx val="208791736"/>
        <c:crosses val="autoZero"/>
        <c:auto val="1"/>
        <c:lblOffset val="100"/>
        <c:baseTimeUnit val="years"/>
      </c:dateAx>
      <c:valAx>
        <c:axId val="20879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79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7592.38</c:v>
                </c:pt>
                <c:pt idx="1">
                  <c:v>7123.18</c:v>
                </c:pt>
                <c:pt idx="2">
                  <c:v>6707.2</c:v>
                </c:pt>
                <c:pt idx="3">
                  <c:v>5651.08</c:v>
                </c:pt>
                <c:pt idx="4">
                  <c:v>4817.08</c:v>
                </c:pt>
              </c:numCache>
            </c:numRef>
          </c:val>
        </c:ser>
        <c:dLbls>
          <c:showLegendKey val="0"/>
          <c:showVal val="0"/>
          <c:showCatName val="0"/>
          <c:showSerName val="0"/>
          <c:showPercent val="0"/>
          <c:showBubbleSize val="0"/>
        </c:dLbls>
        <c:gapWidth val="150"/>
        <c:axId val="207023784"/>
        <c:axId val="20702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3055.24</c:v>
                </c:pt>
                <c:pt idx="1">
                  <c:v>2574.4699999999998</c:v>
                </c:pt>
                <c:pt idx="2">
                  <c:v>2784</c:v>
                </c:pt>
                <c:pt idx="3">
                  <c:v>3188.44</c:v>
                </c:pt>
                <c:pt idx="4">
                  <c:v>4170.3999999999996</c:v>
                </c:pt>
              </c:numCache>
            </c:numRef>
          </c:val>
          <c:smooth val="0"/>
        </c:ser>
        <c:dLbls>
          <c:showLegendKey val="0"/>
          <c:showVal val="0"/>
          <c:showCatName val="0"/>
          <c:showSerName val="0"/>
          <c:showPercent val="0"/>
          <c:showBubbleSize val="0"/>
        </c:dLbls>
        <c:marker val="1"/>
        <c:smooth val="0"/>
        <c:axId val="207023784"/>
        <c:axId val="207023392"/>
      </c:lineChart>
      <c:dateAx>
        <c:axId val="207023784"/>
        <c:scaling>
          <c:orientation val="minMax"/>
        </c:scaling>
        <c:delete val="1"/>
        <c:axPos val="b"/>
        <c:numFmt formatCode="ge" sourceLinked="1"/>
        <c:majorTickMark val="none"/>
        <c:minorTickMark val="none"/>
        <c:tickLblPos val="none"/>
        <c:crossAx val="207023392"/>
        <c:crosses val="autoZero"/>
        <c:auto val="1"/>
        <c:lblOffset val="100"/>
        <c:baseTimeUnit val="years"/>
      </c:dateAx>
      <c:valAx>
        <c:axId val="20702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02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107.36</c:v>
                </c:pt>
                <c:pt idx="1">
                  <c:v>106.71</c:v>
                </c:pt>
                <c:pt idx="2">
                  <c:v>100.41</c:v>
                </c:pt>
                <c:pt idx="3">
                  <c:v>75.7</c:v>
                </c:pt>
                <c:pt idx="4">
                  <c:v>78.11</c:v>
                </c:pt>
              </c:numCache>
            </c:numRef>
          </c:val>
        </c:ser>
        <c:dLbls>
          <c:showLegendKey val="0"/>
          <c:showVal val="0"/>
          <c:showCatName val="0"/>
          <c:showSerName val="0"/>
          <c:showPercent val="0"/>
          <c:showBubbleSize val="0"/>
        </c:dLbls>
        <c:gapWidth val="150"/>
        <c:axId val="207022216"/>
        <c:axId val="20879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29.25</c:v>
                </c:pt>
                <c:pt idx="1">
                  <c:v>31.04</c:v>
                </c:pt>
                <c:pt idx="2">
                  <c:v>29.21</c:v>
                </c:pt>
                <c:pt idx="3">
                  <c:v>26.47</c:v>
                </c:pt>
                <c:pt idx="4">
                  <c:v>32.14</c:v>
                </c:pt>
              </c:numCache>
            </c:numRef>
          </c:val>
          <c:smooth val="0"/>
        </c:ser>
        <c:dLbls>
          <c:showLegendKey val="0"/>
          <c:showVal val="0"/>
          <c:showCatName val="0"/>
          <c:showSerName val="0"/>
          <c:showPercent val="0"/>
          <c:showBubbleSize val="0"/>
        </c:dLbls>
        <c:marker val="1"/>
        <c:smooth val="0"/>
        <c:axId val="207022216"/>
        <c:axId val="208792912"/>
      </c:lineChart>
      <c:dateAx>
        <c:axId val="207022216"/>
        <c:scaling>
          <c:orientation val="minMax"/>
        </c:scaling>
        <c:delete val="1"/>
        <c:axPos val="b"/>
        <c:numFmt formatCode="ge" sourceLinked="1"/>
        <c:majorTickMark val="none"/>
        <c:minorTickMark val="none"/>
        <c:tickLblPos val="none"/>
        <c:crossAx val="208792912"/>
        <c:crosses val="autoZero"/>
        <c:auto val="1"/>
        <c:lblOffset val="100"/>
        <c:baseTimeUnit val="years"/>
      </c:dateAx>
      <c:valAx>
        <c:axId val="20879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02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187</c:v>
                </c:pt>
                <c:pt idx="1">
                  <c:v>192.03</c:v>
                </c:pt>
                <c:pt idx="2">
                  <c:v>204.48</c:v>
                </c:pt>
                <c:pt idx="3">
                  <c:v>271.41000000000003</c:v>
                </c:pt>
                <c:pt idx="4">
                  <c:v>262.60000000000002</c:v>
                </c:pt>
              </c:numCache>
            </c:numRef>
          </c:val>
        </c:ser>
        <c:dLbls>
          <c:showLegendKey val="0"/>
          <c:showVal val="0"/>
          <c:showCatName val="0"/>
          <c:showSerName val="0"/>
          <c:showPercent val="0"/>
          <c:showBubbleSize val="0"/>
        </c:dLbls>
        <c:gapWidth val="150"/>
        <c:axId val="208794088"/>
        <c:axId val="20879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622.30999999999995</c:v>
                </c:pt>
                <c:pt idx="1">
                  <c:v>589.39</c:v>
                </c:pt>
                <c:pt idx="2">
                  <c:v>620.01</c:v>
                </c:pt>
                <c:pt idx="3">
                  <c:v>688.46</c:v>
                </c:pt>
                <c:pt idx="4">
                  <c:v>562.9</c:v>
                </c:pt>
              </c:numCache>
            </c:numRef>
          </c:val>
          <c:smooth val="0"/>
        </c:ser>
        <c:dLbls>
          <c:showLegendKey val="0"/>
          <c:showVal val="0"/>
          <c:showCatName val="0"/>
          <c:showSerName val="0"/>
          <c:showPercent val="0"/>
          <c:showBubbleSize val="0"/>
        </c:dLbls>
        <c:marker val="1"/>
        <c:smooth val="0"/>
        <c:axId val="208794088"/>
        <c:axId val="208794480"/>
      </c:lineChart>
      <c:dateAx>
        <c:axId val="208794088"/>
        <c:scaling>
          <c:orientation val="minMax"/>
        </c:scaling>
        <c:delete val="1"/>
        <c:axPos val="b"/>
        <c:numFmt formatCode="ge" sourceLinked="1"/>
        <c:majorTickMark val="none"/>
        <c:minorTickMark val="none"/>
        <c:tickLblPos val="none"/>
        <c:crossAx val="208794480"/>
        <c:crosses val="autoZero"/>
        <c:auto val="1"/>
        <c:lblOffset val="100"/>
        <c:baseTimeUnit val="years"/>
      </c:dateAx>
      <c:valAx>
        <c:axId val="20879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794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【1,462.20】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【181.53】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【2,448.19】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【31.69】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49"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長野県　塩尻市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小規模集合排水処理</v>
      </c>
      <c r="Q8" s="49"/>
      <c r="R8" s="49"/>
      <c r="S8" s="49"/>
      <c r="T8" s="49"/>
      <c r="U8" s="49"/>
      <c r="V8" s="49"/>
      <c r="W8" s="49" t="str">
        <f>データ!L6</f>
        <v>I3</v>
      </c>
      <c r="X8" s="49"/>
      <c r="Y8" s="49"/>
      <c r="Z8" s="49"/>
      <c r="AA8" s="49"/>
      <c r="AB8" s="49"/>
      <c r="AC8" s="49"/>
      <c r="AD8" s="50" t="s">
        <v>118</v>
      </c>
      <c r="AE8" s="50"/>
      <c r="AF8" s="50"/>
      <c r="AG8" s="50"/>
      <c r="AH8" s="50"/>
      <c r="AI8" s="50"/>
      <c r="AJ8" s="50"/>
      <c r="AK8" s="4"/>
      <c r="AL8" s="51">
        <f>データ!S6</f>
        <v>67534</v>
      </c>
      <c r="AM8" s="51"/>
      <c r="AN8" s="51"/>
      <c r="AO8" s="51"/>
      <c r="AP8" s="51"/>
      <c r="AQ8" s="51"/>
      <c r="AR8" s="51"/>
      <c r="AS8" s="51"/>
      <c r="AT8" s="46">
        <f>データ!T6</f>
        <v>289.98</v>
      </c>
      <c r="AU8" s="46"/>
      <c r="AV8" s="46"/>
      <c r="AW8" s="46"/>
      <c r="AX8" s="46"/>
      <c r="AY8" s="46"/>
      <c r="AZ8" s="46"/>
      <c r="BA8" s="46"/>
      <c r="BB8" s="46">
        <f>データ!U6</f>
        <v>232.89</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21.57</v>
      </c>
      <c r="J10" s="46"/>
      <c r="K10" s="46"/>
      <c r="L10" s="46"/>
      <c r="M10" s="46"/>
      <c r="N10" s="46"/>
      <c r="O10" s="46"/>
      <c r="P10" s="46">
        <f>データ!P6</f>
        <v>0.06</v>
      </c>
      <c r="Q10" s="46"/>
      <c r="R10" s="46"/>
      <c r="S10" s="46"/>
      <c r="T10" s="46"/>
      <c r="U10" s="46"/>
      <c r="V10" s="46"/>
      <c r="W10" s="46">
        <f>データ!Q6</f>
        <v>97.62</v>
      </c>
      <c r="X10" s="46"/>
      <c r="Y10" s="46"/>
      <c r="Z10" s="46"/>
      <c r="AA10" s="46"/>
      <c r="AB10" s="46"/>
      <c r="AC10" s="46"/>
      <c r="AD10" s="51">
        <f>データ!R6</f>
        <v>3860</v>
      </c>
      <c r="AE10" s="51"/>
      <c r="AF10" s="51"/>
      <c r="AG10" s="51"/>
      <c r="AH10" s="51"/>
      <c r="AI10" s="51"/>
      <c r="AJ10" s="51"/>
      <c r="AK10" s="2"/>
      <c r="AL10" s="51">
        <f>データ!V6</f>
        <v>42</v>
      </c>
      <c r="AM10" s="51"/>
      <c r="AN10" s="51"/>
      <c r="AO10" s="51"/>
      <c r="AP10" s="51"/>
      <c r="AQ10" s="51"/>
      <c r="AR10" s="51"/>
      <c r="AS10" s="51"/>
      <c r="AT10" s="46">
        <f>データ!W6</f>
        <v>0.01</v>
      </c>
      <c r="AU10" s="46"/>
      <c r="AV10" s="46"/>
      <c r="AW10" s="46"/>
      <c r="AX10" s="46"/>
      <c r="AY10" s="46"/>
      <c r="AZ10" s="46"/>
      <c r="BA10" s="46"/>
      <c r="BB10" s="46">
        <f>データ!X6</f>
        <v>4200</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119</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【97.92】</v>
      </c>
      <c r="F86" s="27" t="str">
        <f>データ!AT6</f>
        <v>【1,462.20】</v>
      </c>
      <c r="G86" s="27" t="str">
        <f>データ!BE6</f>
        <v>【181.53】</v>
      </c>
      <c r="H86" s="27" t="str">
        <f>データ!BP6</f>
        <v>【2,448.19】</v>
      </c>
      <c r="I86" s="27" t="str">
        <f>データ!CA6</f>
        <v>【33.55】</v>
      </c>
      <c r="J86" s="27" t="str">
        <f>データ!CL6</f>
        <v>【556.04】</v>
      </c>
      <c r="K86" s="27" t="str">
        <f>データ!CW6</f>
        <v>【37.13】</v>
      </c>
      <c r="L86" s="27" t="str">
        <f>データ!DH6</f>
        <v>【90.08】</v>
      </c>
      <c r="M86" s="27" t="str">
        <f>データ!DS6</f>
        <v>【31.69】</v>
      </c>
      <c r="N86" s="27" t="str">
        <f>データ!ED6</f>
        <v>【0.00】</v>
      </c>
      <c r="O86" s="27"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36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66</v>
      </c>
      <c r="B4" s="31"/>
      <c r="C4" s="31"/>
      <c r="D4" s="31"/>
      <c r="E4" s="31"/>
      <c r="F4" s="31"/>
      <c r="G4" s="31"/>
      <c r="H4" s="81"/>
      <c r="I4" s="82"/>
      <c r="J4" s="82"/>
      <c r="K4" s="82"/>
      <c r="L4" s="82"/>
      <c r="M4" s="82"/>
      <c r="N4" s="82"/>
      <c r="O4" s="82"/>
      <c r="P4" s="82"/>
      <c r="Q4" s="82"/>
      <c r="R4" s="82"/>
      <c r="S4" s="82"/>
      <c r="T4" s="82"/>
      <c r="U4" s="82"/>
      <c r="V4" s="82"/>
      <c r="W4" s="82"/>
      <c r="X4" s="83"/>
      <c r="Y4" s="77" t="s">
        <v>67</v>
      </c>
      <c r="Z4" s="77"/>
      <c r="AA4" s="77"/>
      <c r="AB4" s="77"/>
      <c r="AC4" s="77"/>
      <c r="AD4" s="77"/>
      <c r="AE4" s="77"/>
      <c r="AF4" s="77"/>
      <c r="AG4" s="77"/>
      <c r="AH4" s="77"/>
      <c r="AI4" s="77"/>
      <c r="AJ4" s="77" t="s">
        <v>68</v>
      </c>
      <c r="AK4" s="77"/>
      <c r="AL4" s="77"/>
      <c r="AM4" s="77"/>
      <c r="AN4" s="77"/>
      <c r="AO4" s="77"/>
      <c r="AP4" s="77"/>
      <c r="AQ4" s="77"/>
      <c r="AR4" s="77"/>
      <c r="AS4" s="77"/>
      <c r="AT4" s="77"/>
      <c r="AU4" s="77" t="s">
        <v>69</v>
      </c>
      <c r="AV4" s="77"/>
      <c r="AW4" s="77"/>
      <c r="AX4" s="77"/>
      <c r="AY4" s="77"/>
      <c r="AZ4" s="77"/>
      <c r="BA4" s="77"/>
      <c r="BB4" s="77"/>
      <c r="BC4" s="77"/>
      <c r="BD4" s="77"/>
      <c r="BE4" s="77"/>
      <c r="BF4" s="77" t="s">
        <v>70</v>
      </c>
      <c r="BG4" s="77"/>
      <c r="BH4" s="77"/>
      <c r="BI4" s="77"/>
      <c r="BJ4" s="77"/>
      <c r="BK4" s="77"/>
      <c r="BL4" s="77"/>
      <c r="BM4" s="77"/>
      <c r="BN4" s="77"/>
      <c r="BO4" s="77"/>
      <c r="BP4" s="77"/>
      <c r="BQ4" s="77" t="s">
        <v>71</v>
      </c>
      <c r="BR4" s="77"/>
      <c r="BS4" s="77"/>
      <c r="BT4" s="77"/>
      <c r="BU4" s="77"/>
      <c r="BV4" s="77"/>
      <c r="BW4" s="77"/>
      <c r="BX4" s="77"/>
      <c r="BY4" s="77"/>
      <c r="BZ4" s="77"/>
      <c r="CA4" s="77"/>
      <c r="CB4" s="77" t="s">
        <v>72</v>
      </c>
      <c r="CC4" s="77"/>
      <c r="CD4" s="77"/>
      <c r="CE4" s="77"/>
      <c r="CF4" s="77"/>
      <c r="CG4" s="77"/>
      <c r="CH4" s="77"/>
      <c r="CI4" s="77"/>
      <c r="CJ4" s="77"/>
      <c r="CK4" s="77"/>
      <c r="CL4" s="77"/>
      <c r="CM4" s="77" t="s">
        <v>73</v>
      </c>
      <c r="CN4" s="77"/>
      <c r="CO4" s="77"/>
      <c r="CP4" s="77"/>
      <c r="CQ4" s="77"/>
      <c r="CR4" s="77"/>
      <c r="CS4" s="77"/>
      <c r="CT4" s="77"/>
      <c r="CU4" s="77"/>
      <c r="CV4" s="77"/>
      <c r="CW4" s="77"/>
      <c r="CX4" s="77" t="s">
        <v>74</v>
      </c>
      <c r="CY4" s="77"/>
      <c r="CZ4" s="77"/>
      <c r="DA4" s="77"/>
      <c r="DB4" s="77"/>
      <c r="DC4" s="77"/>
      <c r="DD4" s="77"/>
      <c r="DE4" s="77"/>
      <c r="DF4" s="77"/>
      <c r="DG4" s="77"/>
      <c r="DH4" s="77"/>
      <c r="DI4" s="77" t="s">
        <v>75</v>
      </c>
      <c r="DJ4" s="77"/>
      <c r="DK4" s="77"/>
      <c r="DL4" s="77"/>
      <c r="DM4" s="77"/>
      <c r="DN4" s="77"/>
      <c r="DO4" s="77"/>
      <c r="DP4" s="77"/>
      <c r="DQ4" s="77"/>
      <c r="DR4" s="77"/>
      <c r="DS4" s="77"/>
      <c r="DT4" s="77" t="s">
        <v>76</v>
      </c>
      <c r="DU4" s="77"/>
      <c r="DV4" s="77"/>
      <c r="DW4" s="77"/>
      <c r="DX4" s="77"/>
      <c r="DY4" s="77"/>
      <c r="DZ4" s="77"/>
      <c r="EA4" s="77"/>
      <c r="EB4" s="77"/>
      <c r="EC4" s="77"/>
      <c r="ED4" s="77"/>
      <c r="EE4" s="77" t="s">
        <v>77</v>
      </c>
      <c r="EF4" s="77"/>
      <c r="EG4" s="77"/>
      <c r="EH4" s="77"/>
      <c r="EI4" s="77"/>
      <c r="EJ4" s="77"/>
      <c r="EK4" s="77"/>
      <c r="EL4" s="77"/>
      <c r="EM4" s="77"/>
      <c r="EN4" s="77"/>
      <c r="EO4" s="77"/>
    </row>
    <row r="5" spans="1:148">
      <c r="A5" s="29" t="s">
        <v>78</v>
      </c>
      <c r="B5" s="32"/>
      <c r="C5" s="32"/>
      <c r="D5" s="32"/>
      <c r="E5" s="32"/>
      <c r="F5" s="32"/>
      <c r="G5" s="32"/>
      <c r="H5" s="33" t="s">
        <v>79</v>
      </c>
      <c r="I5" s="33" t="s">
        <v>80</v>
      </c>
      <c r="J5" s="33" t="s">
        <v>81</v>
      </c>
      <c r="K5" s="33" t="s">
        <v>82</v>
      </c>
      <c r="L5" s="33" t="s">
        <v>83</v>
      </c>
      <c r="M5" s="33" t="s">
        <v>5</v>
      </c>
      <c r="N5" s="33" t="s">
        <v>84</v>
      </c>
      <c r="O5" s="33" t="s">
        <v>85</v>
      </c>
      <c r="P5" s="33" t="s">
        <v>86</v>
      </c>
      <c r="Q5" s="33" t="s">
        <v>87</v>
      </c>
      <c r="R5" s="33" t="s">
        <v>88</v>
      </c>
      <c r="S5" s="33" t="s">
        <v>89</v>
      </c>
      <c r="T5" s="33" t="s">
        <v>90</v>
      </c>
      <c r="U5" s="33" t="s">
        <v>91</v>
      </c>
      <c r="V5" s="33" t="s">
        <v>92</v>
      </c>
      <c r="W5" s="33" t="s">
        <v>93</v>
      </c>
      <c r="X5" s="33" t="s">
        <v>94</v>
      </c>
      <c r="Y5" s="33" t="s">
        <v>95</v>
      </c>
      <c r="Z5" s="33" t="s">
        <v>96</v>
      </c>
      <c r="AA5" s="33" t="s">
        <v>97</v>
      </c>
      <c r="AB5" s="33" t="s">
        <v>98</v>
      </c>
      <c r="AC5" s="33" t="s">
        <v>99</v>
      </c>
      <c r="AD5" s="33" t="s">
        <v>100</v>
      </c>
      <c r="AE5" s="33" t="s">
        <v>101</v>
      </c>
      <c r="AF5" s="33" t="s">
        <v>102</v>
      </c>
      <c r="AG5" s="33" t="s">
        <v>103</v>
      </c>
      <c r="AH5" s="33" t="s">
        <v>104</v>
      </c>
      <c r="AI5" s="33" t="s">
        <v>43</v>
      </c>
      <c r="AJ5" s="33" t="s">
        <v>95</v>
      </c>
      <c r="AK5" s="33" t="s">
        <v>96</v>
      </c>
      <c r="AL5" s="33" t="s">
        <v>97</v>
      </c>
      <c r="AM5" s="33" t="s">
        <v>98</v>
      </c>
      <c r="AN5" s="33" t="s">
        <v>99</v>
      </c>
      <c r="AO5" s="33" t="s">
        <v>100</v>
      </c>
      <c r="AP5" s="33" t="s">
        <v>101</v>
      </c>
      <c r="AQ5" s="33" t="s">
        <v>102</v>
      </c>
      <c r="AR5" s="33" t="s">
        <v>103</v>
      </c>
      <c r="AS5" s="33" t="s">
        <v>104</v>
      </c>
      <c r="AT5" s="33" t="s">
        <v>105</v>
      </c>
      <c r="AU5" s="33" t="s">
        <v>95</v>
      </c>
      <c r="AV5" s="33" t="s">
        <v>96</v>
      </c>
      <c r="AW5" s="33" t="s">
        <v>97</v>
      </c>
      <c r="AX5" s="33" t="s">
        <v>98</v>
      </c>
      <c r="AY5" s="33" t="s">
        <v>99</v>
      </c>
      <c r="AZ5" s="33" t="s">
        <v>100</v>
      </c>
      <c r="BA5" s="33" t="s">
        <v>101</v>
      </c>
      <c r="BB5" s="33" t="s">
        <v>102</v>
      </c>
      <c r="BC5" s="33" t="s">
        <v>103</v>
      </c>
      <c r="BD5" s="33" t="s">
        <v>104</v>
      </c>
      <c r="BE5" s="33" t="s">
        <v>105</v>
      </c>
      <c r="BF5" s="33" t="s">
        <v>95</v>
      </c>
      <c r="BG5" s="33" t="s">
        <v>96</v>
      </c>
      <c r="BH5" s="33" t="s">
        <v>97</v>
      </c>
      <c r="BI5" s="33" t="s">
        <v>98</v>
      </c>
      <c r="BJ5" s="33" t="s">
        <v>99</v>
      </c>
      <c r="BK5" s="33" t="s">
        <v>100</v>
      </c>
      <c r="BL5" s="33" t="s">
        <v>101</v>
      </c>
      <c r="BM5" s="33" t="s">
        <v>102</v>
      </c>
      <c r="BN5" s="33" t="s">
        <v>103</v>
      </c>
      <c r="BO5" s="33" t="s">
        <v>104</v>
      </c>
      <c r="BP5" s="33" t="s">
        <v>105</v>
      </c>
      <c r="BQ5" s="33" t="s">
        <v>95</v>
      </c>
      <c r="BR5" s="33" t="s">
        <v>96</v>
      </c>
      <c r="BS5" s="33" t="s">
        <v>97</v>
      </c>
      <c r="BT5" s="33" t="s">
        <v>98</v>
      </c>
      <c r="BU5" s="33" t="s">
        <v>99</v>
      </c>
      <c r="BV5" s="33" t="s">
        <v>100</v>
      </c>
      <c r="BW5" s="33" t="s">
        <v>101</v>
      </c>
      <c r="BX5" s="33" t="s">
        <v>102</v>
      </c>
      <c r="BY5" s="33" t="s">
        <v>103</v>
      </c>
      <c r="BZ5" s="33" t="s">
        <v>104</v>
      </c>
      <c r="CA5" s="33" t="s">
        <v>105</v>
      </c>
      <c r="CB5" s="33" t="s">
        <v>95</v>
      </c>
      <c r="CC5" s="33" t="s">
        <v>96</v>
      </c>
      <c r="CD5" s="33" t="s">
        <v>97</v>
      </c>
      <c r="CE5" s="33" t="s">
        <v>98</v>
      </c>
      <c r="CF5" s="33" t="s">
        <v>99</v>
      </c>
      <c r="CG5" s="33" t="s">
        <v>100</v>
      </c>
      <c r="CH5" s="33" t="s">
        <v>101</v>
      </c>
      <c r="CI5" s="33" t="s">
        <v>102</v>
      </c>
      <c r="CJ5" s="33" t="s">
        <v>103</v>
      </c>
      <c r="CK5" s="33" t="s">
        <v>104</v>
      </c>
      <c r="CL5" s="33" t="s">
        <v>105</v>
      </c>
      <c r="CM5" s="33" t="s">
        <v>95</v>
      </c>
      <c r="CN5" s="33" t="s">
        <v>96</v>
      </c>
      <c r="CO5" s="33" t="s">
        <v>97</v>
      </c>
      <c r="CP5" s="33" t="s">
        <v>98</v>
      </c>
      <c r="CQ5" s="33" t="s">
        <v>99</v>
      </c>
      <c r="CR5" s="33" t="s">
        <v>100</v>
      </c>
      <c r="CS5" s="33" t="s">
        <v>101</v>
      </c>
      <c r="CT5" s="33" t="s">
        <v>102</v>
      </c>
      <c r="CU5" s="33" t="s">
        <v>103</v>
      </c>
      <c r="CV5" s="33" t="s">
        <v>104</v>
      </c>
      <c r="CW5" s="33" t="s">
        <v>105</v>
      </c>
      <c r="CX5" s="33" t="s">
        <v>95</v>
      </c>
      <c r="CY5" s="33" t="s">
        <v>96</v>
      </c>
      <c r="CZ5" s="33" t="s">
        <v>97</v>
      </c>
      <c r="DA5" s="33" t="s">
        <v>98</v>
      </c>
      <c r="DB5" s="33" t="s">
        <v>99</v>
      </c>
      <c r="DC5" s="33" t="s">
        <v>100</v>
      </c>
      <c r="DD5" s="33" t="s">
        <v>101</v>
      </c>
      <c r="DE5" s="33" t="s">
        <v>102</v>
      </c>
      <c r="DF5" s="33" t="s">
        <v>103</v>
      </c>
      <c r="DG5" s="33" t="s">
        <v>104</v>
      </c>
      <c r="DH5" s="33" t="s">
        <v>105</v>
      </c>
      <c r="DI5" s="33" t="s">
        <v>95</v>
      </c>
      <c r="DJ5" s="33" t="s">
        <v>96</v>
      </c>
      <c r="DK5" s="33" t="s">
        <v>97</v>
      </c>
      <c r="DL5" s="33" t="s">
        <v>98</v>
      </c>
      <c r="DM5" s="33" t="s">
        <v>99</v>
      </c>
      <c r="DN5" s="33" t="s">
        <v>100</v>
      </c>
      <c r="DO5" s="33" t="s">
        <v>101</v>
      </c>
      <c r="DP5" s="33" t="s">
        <v>102</v>
      </c>
      <c r="DQ5" s="33" t="s">
        <v>103</v>
      </c>
      <c r="DR5" s="33" t="s">
        <v>104</v>
      </c>
      <c r="DS5" s="33" t="s">
        <v>105</v>
      </c>
      <c r="DT5" s="33" t="s">
        <v>95</v>
      </c>
      <c r="DU5" s="33" t="s">
        <v>96</v>
      </c>
      <c r="DV5" s="33" t="s">
        <v>97</v>
      </c>
      <c r="DW5" s="33" t="s">
        <v>98</v>
      </c>
      <c r="DX5" s="33" t="s">
        <v>99</v>
      </c>
      <c r="DY5" s="33" t="s">
        <v>100</v>
      </c>
      <c r="DZ5" s="33" t="s">
        <v>101</v>
      </c>
      <c r="EA5" s="33" t="s">
        <v>102</v>
      </c>
      <c r="EB5" s="33" t="s">
        <v>103</v>
      </c>
      <c r="EC5" s="33" t="s">
        <v>104</v>
      </c>
      <c r="ED5" s="33" t="s">
        <v>105</v>
      </c>
      <c r="EE5" s="33" t="s">
        <v>95</v>
      </c>
      <c r="EF5" s="33" t="s">
        <v>96</v>
      </c>
      <c r="EG5" s="33" t="s">
        <v>97</v>
      </c>
      <c r="EH5" s="33" t="s">
        <v>98</v>
      </c>
      <c r="EI5" s="33" t="s">
        <v>99</v>
      </c>
      <c r="EJ5" s="33" t="s">
        <v>100</v>
      </c>
      <c r="EK5" s="33" t="s">
        <v>101</v>
      </c>
      <c r="EL5" s="33" t="s">
        <v>102</v>
      </c>
      <c r="EM5" s="33" t="s">
        <v>103</v>
      </c>
      <c r="EN5" s="33" t="s">
        <v>104</v>
      </c>
      <c r="EO5" s="33" t="s">
        <v>105</v>
      </c>
    </row>
    <row r="6" spans="1:148" s="37" customFormat="1">
      <c r="A6" s="29" t="s">
        <v>106</v>
      </c>
      <c r="B6" s="34">
        <f>B7</f>
        <v>2016</v>
      </c>
      <c r="C6" s="34">
        <f t="shared" ref="C6:X6" si="3">C7</f>
        <v>202151</v>
      </c>
      <c r="D6" s="34">
        <f t="shared" si="3"/>
        <v>46</v>
      </c>
      <c r="E6" s="34">
        <f t="shared" si="3"/>
        <v>17</v>
      </c>
      <c r="F6" s="34">
        <f t="shared" si="3"/>
        <v>9</v>
      </c>
      <c r="G6" s="34">
        <f t="shared" si="3"/>
        <v>0</v>
      </c>
      <c r="H6" s="34" t="str">
        <f t="shared" si="3"/>
        <v>長野県　塩尻市</v>
      </c>
      <c r="I6" s="34" t="str">
        <f t="shared" si="3"/>
        <v>法適用</v>
      </c>
      <c r="J6" s="34" t="str">
        <f t="shared" si="3"/>
        <v>下水道事業</v>
      </c>
      <c r="K6" s="34" t="str">
        <f t="shared" si="3"/>
        <v>小規模集合排水処理</v>
      </c>
      <c r="L6" s="34" t="str">
        <f t="shared" si="3"/>
        <v>I3</v>
      </c>
      <c r="M6" s="34">
        <f t="shared" si="3"/>
        <v>0</v>
      </c>
      <c r="N6" s="35" t="str">
        <f t="shared" si="3"/>
        <v>-</v>
      </c>
      <c r="O6" s="35">
        <f t="shared" si="3"/>
        <v>21.57</v>
      </c>
      <c r="P6" s="35">
        <f t="shared" si="3"/>
        <v>0.06</v>
      </c>
      <c r="Q6" s="35">
        <f t="shared" si="3"/>
        <v>97.62</v>
      </c>
      <c r="R6" s="35">
        <f t="shared" si="3"/>
        <v>3860</v>
      </c>
      <c r="S6" s="35">
        <f t="shared" si="3"/>
        <v>67534</v>
      </c>
      <c r="T6" s="35">
        <f t="shared" si="3"/>
        <v>289.98</v>
      </c>
      <c r="U6" s="35">
        <f t="shared" si="3"/>
        <v>232.89</v>
      </c>
      <c r="V6" s="35">
        <f t="shared" si="3"/>
        <v>42</v>
      </c>
      <c r="W6" s="35">
        <f t="shared" si="3"/>
        <v>0.01</v>
      </c>
      <c r="X6" s="35">
        <f t="shared" si="3"/>
        <v>4200</v>
      </c>
      <c r="Y6" s="36">
        <f>IF(Y7="",NA(),Y7)</f>
        <v>100.88</v>
      </c>
      <c r="Z6" s="36">
        <f t="shared" ref="Z6:AH6" si="4">IF(Z7="",NA(),Z7)</f>
        <v>100.81</v>
      </c>
      <c r="AA6" s="36">
        <f t="shared" si="4"/>
        <v>110.2</v>
      </c>
      <c r="AB6" s="36">
        <f t="shared" si="4"/>
        <v>105.33</v>
      </c>
      <c r="AC6" s="36">
        <f t="shared" si="4"/>
        <v>111.89</v>
      </c>
      <c r="AD6" s="36">
        <f t="shared" si="4"/>
        <v>78.53</v>
      </c>
      <c r="AE6" s="36">
        <f t="shared" si="4"/>
        <v>95.45</v>
      </c>
      <c r="AF6" s="36">
        <f t="shared" si="4"/>
        <v>100.51</v>
      </c>
      <c r="AG6" s="36">
        <f t="shared" si="4"/>
        <v>98.17</v>
      </c>
      <c r="AH6" s="36">
        <f t="shared" si="4"/>
        <v>100.48</v>
      </c>
      <c r="AI6" s="35" t="str">
        <f>IF(AI7="","",IF(AI7="-","【-】","【"&amp;SUBSTITUTE(TEXT(AI7,"#,##0.00"),"-","△")&amp;"】"))</f>
        <v>【97.92】</v>
      </c>
      <c r="AJ6" s="36">
        <f>IF(AJ7="",NA(),AJ7)</f>
        <v>561.33000000000004</v>
      </c>
      <c r="AK6" s="36">
        <f t="shared" ref="AK6:AS6" si="5">IF(AK7="",NA(),AK7)</f>
        <v>572.69000000000005</v>
      </c>
      <c r="AL6" s="35">
        <f t="shared" si="5"/>
        <v>0</v>
      </c>
      <c r="AM6" s="35">
        <f t="shared" si="5"/>
        <v>0</v>
      </c>
      <c r="AN6" s="35">
        <f t="shared" si="5"/>
        <v>0</v>
      </c>
      <c r="AO6" s="36">
        <f t="shared" si="5"/>
        <v>1745.7</v>
      </c>
      <c r="AP6" s="36">
        <f t="shared" si="5"/>
        <v>1930.37</v>
      </c>
      <c r="AQ6" s="36">
        <f t="shared" si="5"/>
        <v>1948.17</v>
      </c>
      <c r="AR6" s="36">
        <f t="shared" si="5"/>
        <v>2103.21</v>
      </c>
      <c r="AS6" s="36">
        <f t="shared" si="5"/>
        <v>2146.5100000000002</v>
      </c>
      <c r="AT6" s="35" t="str">
        <f>IF(AT7="","",IF(AT7="-","【-】","【"&amp;SUBSTITUTE(TEXT(AT7,"#,##0.00"),"-","△")&amp;"】"))</f>
        <v>【1,462.20】</v>
      </c>
      <c r="AU6" s="36">
        <f>IF(AU7="",NA(),AU7)</f>
        <v>36728.57</v>
      </c>
      <c r="AV6" s="36">
        <f t="shared" ref="AV6:BD6" si="6">IF(AV7="",NA(),AV7)</f>
        <v>37397.78</v>
      </c>
      <c r="AW6" s="36">
        <f t="shared" si="6"/>
        <v>376.95</v>
      </c>
      <c r="AX6" s="36">
        <f t="shared" si="6"/>
        <v>303.92</v>
      </c>
      <c r="AY6" s="36">
        <f t="shared" si="6"/>
        <v>265.51</v>
      </c>
      <c r="AZ6" s="36">
        <f t="shared" si="6"/>
        <v>797.64</v>
      </c>
      <c r="BA6" s="36">
        <f t="shared" si="6"/>
        <v>1720.7</v>
      </c>
      <c r="BB6" s="36">
        <f t="shared" si="6"/>
        <v>112.6</v>
      </c>
      <c r="BC6" s="36">
        <f t="shared" si="6"/>
        <v>113.57</v>
      </c>
      <c r="BD6" s="36">
        <f t="shared" si="6"/>
        <v>125.88</v>
      </c>
      <c r="BE6" s="35" t="str">
        <f>IF(BE7="","",IF(BE7="-","【-】","【"&amp;SUBSTITUTE(TEXT(BE7,"#,##0.00"),"-","△")&amp;"】"))</f>
        <v>【181.53】</v>
      </c>
      <c r="BF6" s="36">
        <f>IF(BF7="",NA(),BF7)</f>
        <v>7592.38</v>
      </c>
      <c r="BG6" s="36">
        <f t="shared" ref="BG6:BO6" si="7">IF(BG7="",NA(),BG7)</f>
        <v>7123.18</v>
      </c>
      <c r="BH6" s="36">
        <f t="shared" si="7"/>
        <v>6707.2</v>
      </c>
      <c r="BI6" s="36">
        <f t="shared" si="7"/>
        <v>5651.08</v>
      </c>
      <c r="BJ6" s="36">
        <f t="shared" si="7"/>
        <v>4817.08</v>
      </c>
      <c r="BK6" s="36">
        <f t="shared" si="7"/>
        <v>3055.24</v>
      </c>
      <c r="BL6" s="36">
        <f t="shared" si="7"/>
        <v>2574.4699999999998</v>
      </c>
      <c r="BM6" s="36">
        <f t="shared" si="7"/>
        <v>2784</v>
      </c>
      <c r="BN6" s="36">
        <f t="shared" si="7"/>
        <v>3188.44</v>
      </c>
      <c r="BO6" s="36">
        <f t="shared" si="7"/>
        <v>4170.3999999999996</v>
      </c>
      <c r="BP6" s="35" t="str">
        <f>IF(BP7="","",IF(BP7="-","【-】","【"&amp;SUBSTITUTE(TEXT(BP7,"#,##0.00"),"-","△")&amp;"】"))</f>
        <v>【2,448.19】</v>
      </c>
      <c r="BQ6" s="36">
        <f>IF(BQ7="",NA(),BQ7)</f>
        <v>107.36</v>
      </c>
      <c r="BR6" s="36">
        <f t="shared" ref="BR6:BZ6" si="8">IF(BR7="",NA(),BR7)</f>
        <v>106.71</v>
      </c>
      <c r="BS6" s="36">
        <f t="shared" si="8"/>
        <v>100.41</v>
      </c>
      <c r="BT6" s="36">
        <f t="shared" si="8"/>
        <v>75.7</v>
      </c>
      <c r="BU6" s="36">
        <f t="shared" si="8"/>
        <v>78.11</v>
      </c>
      <c r="BV6" s="36">
        <f t="shared" si="8"/>
        <v>29.25</v>
      </c>
      <c r="BW6" s="36">
        <f t="shared" si="8"/>
        <v>31.04</v>
      </c>
      <c r="BX6" s="36">
        <f t="shared" si="8"/>
        <v>29.21</v>
      </c>
      <c r="BY6" s="36">
        <f t="shared" si="8"/>
        <v>26.47</v>
      </c>
      <c r="BZ6" s="36">
        <f t="shared" si="8"/>
        <v>32.14</v>
      </c>
      <c r="CA6" s="35" t="str">
        <f>IF(CA7="","",IF(CA7="-","【-】","【"&amp;SUBSTITUTE(TEXT(CA7,"#,##0.00"),"-","△")&amp;"】"))</f>
        <v>【33.55】</v>
      </c>
      <c r="CB6" s="36">
        <f>IF(CB7="",NA(),CB7)</f>
        <v>187</v>
      </c>
      <c r="CC6" s="36">
        <f t="shared" ref="CC6:CK6" si="9">IF(CC7="",NA(),CC7)</f>
        <v>192.03</v>
      </c>
      <c r="CD6" s="36">
        <f t="shared" si="9"/>
        <v>204.48</v>
      </c>
      <c r="CE6" s="36">
        <f t="shared" si="9"/>
        <v>271.41000000000003</v>
      </c>
      <c r="CF6" s="36">
        <f t="shared" si="9"/>
        <v>262.60000000000002</v>
      </c>
      <c r="CG6" s="36">
        <f t="shared" si="9"/>
        <v>622.30999999999995</v>
      </c>
      <c r="CH6" s="36">
        <f t="shared" si="9"/>
        <v>589.39</v>
      </c>
      <c r="CI6" s="36">
        <f t="shared" si="9"/>
        <v>620.01</v>
      </c>
      <c r="CJ6" s="36">
        <f t="shared" si="9"/>
        <v>688.46</v>
      </c>
      <c r="CK6" s="36">
        <f t="shared" si="9"/>
        <v>562.9</v>
      </c>
      <c r="CL6" s="35" t="str">
        <f>IF(CL7="","",IF(CL7="-","【-】","【"&amp;SUBSTITUTE(TEXT(CL7,"#,##0.00"),"-","△")&amp;"】"))</f>
        <v>【556.04】</v>
      </c>
      <c r="CM6" s="36">
        <f>IF(CM7="",NA(),CM7)</f>
        <v>47.06</v>
      </c>
      <c r="CN6" s="36">
        <f t="shared" ref="CN6:CV6" si="10">IF(CN7="",NA(),CN7)</f>
        <v>41.18</v>
      </c>
      <c r="CO6" s="36">
        <f t="shared" si="10"/>
        <v>41.18</v>
      </c>
      <c r="CP6" s="36">
        <f t="shared" si="10"/>
        <v>41.18</v>
      </c>
      <c r="CQ6" s="36">
        <f t="shared" si="10"/>
        <v>41.18</v>
      </c>
      <c r="CR6" s="36">
        <f t="shared" si="10"/>
        <v>39.119999999999997</v>
      </c>
      <c r="CS6" s="36">
        <f t="shared" si="10"/>
        <v>41.24</v>
      </c>
      <c r="CT6" s="36">
        <f t="shared" si="10"/>
        <v>43.1</v>
      </c>
      <c r="CU6" s="36">
        <f t="shared" si="10"/>
        <v>40.96</v>
      </c>
      <c r="CV6" s="36">
        <f t="shared" si="10"/>
        <v>39.450000000000003</v>
      </c>
      <c r="CW6" s="35" t="str">
        <f>IF(CW7="","",IF(CW7="-","【-】","【"&amp;SUBSTITUTE(TEXT(CW7,"#,##0.00"),"-","△")&amp;"】"))</f>
        <v>【37.13】</v>
      </c>
      <c r="CX6" s="36">
        <f>IF(CX7="",NA(),CX7)</f>
        <v>86.67</v>
      </c>
      <c r="CY6" s="36">
        <f t="shared" ref="CY6:DG6" si="11">IF(CY7="",NA(),CY7)</f>
        <v>90.7</v>
      </c>
      <c r="CZ6" s="36">
        <f t="shared" si="11"/>
        <v>90.7</v>
      </c>
      <c r="DA6" s="36">
        <f t="shared" si="11"/>
        <v>88.37</v>
      </c>
      <c r="DB6" s="36">
        <f t="shared" si="11"/>
        <v>88.1</v>
      </c>
      <c r="DC6" s="36">
        <f t="shared" si="11"/>
        <v>87.79</v>
      </c>
      <c r="DD6" s="36">
        <f t="shared" si="11"/>
        <v>88.34</v>
      </c>
      <c r="DE6" s="36">
        <f t="shared" si="11"/>
        <v>88.02</v>
      </c>
      <c r="DF6" s="36">
        <f t="shared" si="11"/>
        <v>90.64</v>
      </c>
      <c r="DG6" s="36">
        <f t="shared" si="11"/>
        <v>90.48</v>
      </c>
      <c r="DH6" s="35" t="str">
        <f>IF(DH7="","",IF(DH7="-","【-】","【"&amp;SUBSTITUTE(TEXT(DH7,"#,##0.00"),"-","△")&amp;"】"))</f>
        <v>【90.08】</v>
      </c>
      <c r="DI6" s="36">
        <f>IF(DI7="",NA(),DI7)</f>
        <v>27.38</v>
      </c>
      <c r="DJ6" s="36">
        <f t="shared" ref="DJ6:DR6" si="12">IF(DJ7="",NA(),DJ7)</f>
        <v>31.94</v>
      </c>
      <c r="DK6" s="36">
        <f t="shared" si="12"/>
        <v>39.9</v>
      </c>
      <c r="DL6" s="36">
        <f t="shared" si="12"/>
        <v>44.11</v>
      </c>
      <c r="DM6" s="36">
        <f t="shared" si="12"/>
        <v>48.32</v>
      </c>
      <c r="DN6" s="36">
        <f t="shared" si="12"/>
        <v>21.93</v>
      </c>
      <c r="DO6" s="36">
        <f t="shared" si="12"/>
        <v>23.22</v>
      </c>
      <c r="DP6" s="36">
        <f t="shared" si="12"/>
        <v>26.37</v>
      </c>
      <c r="DQ6" s="36">
        <f t="shared" si="12"/>
        <v>27.41</v>
      </c>
      <c r="DR6" s="36">
        <f t="shared" si="12"/>
        <v>30.5</v>
      </c>
      <c r="DS6" s="35" t="str">
        <f>IF(DS7="","",IF(DS7="-","【-】","【"&amp;SUBSTITUTE(TEXT(DS7,"#,##0.00"),"-","△")&amp;"】"))</f>
        <v>【31.69】</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5">
        <f t="shared" si="14"/>
        <v>0</v>
      </c>
      <c r="EK6" s="35">
        <f t="shared" si="14"/>
        <v>0</v>
      </c>
      <c r="EL6" s="35">
        <f t="shared" si="14"/>
        <v>0</v>
      </c>
      <c r="EM6" s="36">
        <f t="shared" si="14"/>
        <v>0.51</v>
      </c>
      <c r="EN6" s="35">
        <f t="shared" si="14"/>
        <v>0</v>
      </c>
      <c r="EO6" s="35" t="str">
        <f>IF(EO7="","",IF(EO7="-","【-】","【"&amp;SUBSTITUTE(TEXT(EO7,"#,##0.00"),"-","△")&amp;"】"))</f>
        <v>【0.01】</v>
      </c>
    </row>
    <row r="7" spans="1:148" s="37" customFormat="1">
      <c r="A7" s="29"/>
      <c r="B7" s="38">
        <v>2016</v>
      </c>
      <c r="C7" s="38">
        <v>202151</v>
      </c>
      <c r="D7" s="38">
        <v>46</v>
      </c>
      <c r="E7" s="38">
        <v>17</v>
      </c>
      <c r="F7" s="38">
        <v>9</v>
      </c>
      <c r="G7" s="38">
        <v>0</v>
      </c>
      <c r="H7" s="38" t="s">
        <v>107</v>
      </c>
      <c r="I7" s="38" t="s">
        <v>108</v>
      </c>
      <c r="J7" s="38" t="s">
        <v>109</v>
      </c>
      <c r="K7" s="38" t="s">
        <v>110</v>
      </c>
      <c r="L7" s="38" t="s">
        <v>111</v>
      </c>
      <c r="M7" s="38"/>
      <c r="N7" s="39" t="s">
        <v>112</v>
      </c>
      <c r="O7" s="39">
        <v>21.57</v>
      </c>
      <c r="P7" s="39">
        <v>0.06</v>
      </c>
      <c r="Q7" s="39">
        <v>97.62</v>
      </c>
      <c r="R7" s="39">
        <v>3860</v>
      </c>
      <c r="S7" s="39">
        <v>67534</v>
      </c>
      <c r="T7" s="39">
        <v>289.98</v>
      </c>
      <c r="U7" s="39">
        <v>232.89</v>
      </c>
      <c r="V7" s="39">
        <v>42</v>
      </c>
      <c r="W7" s="39">
        <v>0.01</v>
      </c>
      <c r="X7" s="39">
        <v>4200</v>
      </c>
      <c r="Y7" s="39">
        <v>100.88</v>
      </c>
      <c r="Z7" s="39">
        <v>100.81</v>
      </c>
      <c r="AA7" s="39">
        <v>110.2</v>
      </c>
      <c r="AB7" s="39">
        <v>105.33</v>
      </c>
      <c r="AC7" s="39">
        <v>111.89</v>
      </c>
      <c r="AD7" s="39">
        <v>78.53</v>
      </c>
      <c r="AE7" s="39">
        <v>95.45</v>
      </c>
      <c r="AF7" s="39">
        <v>100.51</v>
      </c>
      <c r="AG7" s="39">
        <v>98.17</v>
      </c>
      <c r="AH7" s="39">
        <v>100.48</v>
      </c>
      <c r="AI7" s="39">
        <v>97.92</v>
      </c>
      <c r="AJ7" s="39">
        <v>561.33000000000004</v>
      </c>
      <c r="AK7" s="39">
        <v>572.69000000000005</v>
      </c>
      <c r="AL7" s="39">
        <v>0</v>
      </c>
      <c r="AM7" s="39">
        <v>0</v>
      </c>
      <c r="AN7" s="39">
        <v>0</v>
      </c>
      <c r="AO7" s="39">
        <v>1745.7</v>
      </c>
      <c r="AP7" s="39">
        <v>1930.37</v>
      </c>
      <c r="AQ7" s="39">
        <v>1948.17</v>
      </c>
      <c r="AR7" s="39">
        <v>2103.21</v>
      </c>
      <c r="AS7" s="39">
        <v>2146.5100000000002</v>
      </c>
      <c r="AT7" s="39">
        <v>1462.2</v>
      </c>
      <c r="AU7" s="39">
        <v>36728.57</v>
      </c>
      <c r="AV7" s="39">
        <v>37397.78</v>
      </c>
      <c r="AW7" s="39">
        <v>376.95</v>
      </c>
      <c r="AX7" s="39">
        <v>303.92</v>
      </c>
      <c r="AY7" s="39">
        <v>265.51</v>
      </c>
      <c r="AZ7" s="39">
        <v>797.64</v>
      </c>
      <c r="BA7" s="39">
        <v>1720.7</v>
      </c>
      <c r="BB7" s="39">
        <v>112.6</v>
      </c>
      <c r="BC7" s="39">
        <v>113.57</v>
      </c>
      <c r="BD7" s="39">
        <v>125.88</v>
      </c>
      <c r="BE7" s="39">
        <v>181.53</v>
      </c>
      <c r="BF7" s="39">
        <v>7592.38</v>
      </c>
      <c r="BG7" s="39">
        <v>7123.18</v>
      </c>
      <c r="BH7" s="39">
        <v>6707.2</v>
      </c>
      <c r="BI7" s="39">
        <v>5651.08</v>
      </c>
      <c r="BJ7" s="39">
        <v>4817.08</v>
      </c>
      <c r="BK7" s="39">
        <v>3055.24</v>
      </c>
      <c r="BL7" s="39">
        <v>2574.4699999999998</v>
      </c>
      <c r="BM7" s="39">
        <v>2784</v>
      </c>
      <c r="BN7" s="39">
        <v>3188.44</v>
      </c>
      <c r="BO7" s="39">
        <v>4170.3999999999996</v>
      </c>
      <c r="BP7" s="39">
        <v>2448.19</v>
      </c>
      <c r="BQ7" s="39">
        <v>107.36</v>
      </c>
      <c r="BR7" s="39">
        <v>106.71</v>
      </c>
      <c r="BS7" s="39">
        <v>100.41</v>
      </c>
      <c r="BT7" s="39">
        <v>75.7</v>
      </c>
      <c r="BU7" s="39">
        <v>78.11</v>
      </c>
      <c r="BV7" s="39">
        <v>29.25</v>
      </c>
      <c r="BW7" s="39">
        <v>31.04</v>
      </c>
      <c r="BX7" s="39">
        <v>29.21</v>
      </c>
      <c r="BY7" s="39">
        <v>26.47</v>
      </c>
      <c r="BZ7" s="39">
        <v>32.14</v>
      </c>
      <c r="CA7" s="39">
        <v>33.549999999999997</v>
      </c>
      <c r="CB7" s="39">
        <v>187</v>
      </c>
      <c r="CC7" s="39">
        <v>192.03</v>
      </c>
      <c r="CD7" s="39">
        <v>204.48</v>
      </c>
      <c r="CE7" s="39">
        <v>271.41000000000003</v>
      </c>
      <c r="CF7" s="39">
        <v>262.60000000000002</v>
      </c>
      <c r="CG7" s="39">
        <v>622.30999999999995</v>
      </c>
      <c r="CH7" s="39">
        <v>589.39</v>
      </c>
      <c r="CI7" s="39">
        <v>620.01</v>
      </c>
      <c r="CJ7" s="39">
        <v>688.46</v>
      </c>
      <c r="CK7" s="39">
        <v>562.9</v>
      </c>
      <c r="CL7" s="39">
        <v>556.04</v>
      </c>
      <c r="CM7" s="39">
        <v>47.06</v>
      </c>
      <c r="CN7" s="39">
        <v>41.18</v>
      </c>
      <c r="CO7" s="39">
        <v>41.18</v>
      </c>
      <c r="CP7" s="39">
        <v>41.18</v>
      </c>
      <c r="CQ7" s="39">
        <v>41.18</v>
      </c>
      <c r="CR7" s="39">
        <v>39.119999999999997</v>
      </c>
      <c r="CS7" s="39">
        <v>41.24</v>
      </c>
      <c r="CT7" s="39">
        <v>43.1</v>
      </c>
      <c r="CU7" s="39">
        <v>40.96</v>
      </c>
      <c r="CV7" s="39">
        <v>39.450000000000003</v>
      </c>
      <c r="CW7" s="39">
        <v>37.130000000000003</v>
      </c>
      <c r="CX7" s="39">
        <v>86.67</v>
      </c>
      <c r="CY7" s="39">
        <v>90.7</v>
      </c>
      <c r="CZ7" s="39">
        <v>90.7</v>
      </c>
      <c r="DA7" s="39">
        <v>88.37</v>
      </c>
      <c r="DB7" s="39">
        <v>88.1</v>
      </c>
      <c r="DC7" s="39">
        <v>87.79</v>
      </c>
      <c r="DD7" s="39">
        <v>88.34</v>
      </c>
      <c r="DE7" s="39">
        <v>88.02</v>
      </c>
      <c r="DF7" s="39">
        <v>90.64</v>
      </c>
      <c r="DG7" s="39">
        <v>90.48</v>
      </c>
      <c r="DH7" s="39">
        <v>90.08</v>
      </c>
      <c r="DI7" s="39">
        <v>27.38</v>
      </c>
      <c r="DJ7" s="39">
        <v>31.94</v>
      </c>
      <c r="DK7" s="39">
        <v>39.9</v>
      </c>
      <c r="DL7" s="39">
        <v>44.11</v>
      </c>
      <c r="DM7" s="39">
        <v>48.32</v>
      </c>
      <c r="DN7" s="39">
        <v>21.93</v>
      </c>
      <c r="DO7" s="39">
        <v>23.22</v>
      </c>
      <c r="DP7" s="39">
        <v>26.37</v>
      </c>
      <c r="DQ7" s="39">
        <v>27.41</v>
      </c>
      <c r="DR7" s="39">
        <v>30.5</v>
      </c>
      <c r="DS7" s="39">
        <v>31.69</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0</v>
      </c>
      <c r="EK7" s="39">
        <v>0</v>
      </c>
      <c r="EL7" s="39">
        <v>0</v>
      </c>
      <c r="EM7" s="39">
        <v>0.51</v>
      </c>
      <c r="EN7" s="39">
        <v>0</v>
      </c>
      <c r="EO7" s="39">
        <v>0.01</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113</v>
      </c>
      <c r="C9" s="41" t="s">
        <v>114</v>
      </c>
      <c r="D9" s="41" t="s">
        <v>115</v>
      </c>
      <c r="E9" s="41" t="s">
        <v>116</v>
      </c>
      <c r="F9" s="41" t="s">
        <v>117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ys1221</cp:lastModifiedBy>
  <dcterms:created xsi:type="dcterms:W3CDTF">2017-12-25T01:59:52Z</dcterms:created>
  <dcterms:modified xsi:type="dcterms:W3CDTF">2018-02-02T08:38:38Z</dcterms:modified>
  <cp:category/>
</cp:coreProperties>
</file>