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20305u2\共有書庫\新\産業建設課\02下水道係\経営比較分析表\Ｈ28分\"/>
    </mc:Choice>
  </mc:AlternateContent>
  <workbookProtection workbookPassword="B319" lockStructure="1"/>
  <bookViews>
    <workbookView xWindow="0" yWindow="0" windowWidth="20490" windowHeight="790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AL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<sst xmlns="http://schemas.openxmlformats.org/spreadsheetml/2006/main" count="240" uniqueCount="125">
  <si>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</si>
  <si>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</si>
  <si>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</si>
  <si>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</si>
  <si>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</si>
  <si>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</si>
  <si>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</si>
  <si>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</si>
  <si>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</si>
  <si>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</si>
  <si>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</si>
  <si>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</si>
  <si>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</si>
  <si>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</si>
  <si>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</si>
  <si>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</si>
  <si>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</si>
  <si>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</si>
  <si>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</si>
  <si>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</si>
  <si>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</si>
  <si>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</si>
  <si>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</si>
  <si>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</si>
  <si>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</si>
  <si>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</si>
  <si>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</si>
  <si>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</si>
  <si>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</si>
  <si>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</si>
  <si>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</si>
  <si>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</si>
  <si>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</si>
  <si>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</si>
  <si>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</si>
  <si>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</si>
  <si>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</si>
  <si>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</si>
  <si>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</si>
  <si>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</si>
  <si>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</si>
  <si>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</si>
  <si>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</si>
  <si>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</si>
  <si>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</si>
  <si>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</si>
  <si>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</si>
  <si>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</si>
  <si>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</si>
  <si>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</si>
  <si>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</si>
  <si>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</si>
  <si>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</si>
  <si>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</si>
  <si>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</si>
  <si>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</si>
  <si>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</si>
  <si>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</si>
  <si>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</si>
  <si>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</si>
  <si>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</si>
  <si>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</si>
  <si>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</si>
  <si>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</si>
  <si>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</si>
  <si>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</si>
  <si>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</si>
  <si>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</si>
  <si>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</si>
  <si>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</si>
  <si>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</si>
  <si>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</si>
  <si>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</si>
  <si>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</si>
  <si>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</si>
  <si>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</si>
  <si>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</si>
  <si>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</si>
  <si>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</si>
  <si>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</si>
  <si>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</si>
  <si>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</si>
  <si>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</si>
  <si>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</si>
  <si>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</si>
  <si>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</si>
  <si>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</si>
  <si>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</si>
  <si>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</si>
  <si>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</si>
  <si>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</si>
  <si>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</si>
  <si>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</si>
  <si>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</si>
  <si>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</si>
  <si>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</si>
  <si>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</si>
  <si>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</si>
  <si>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</si>
  <si>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</si>
  <si>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</si>
  <si>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</si>
  <si>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</si>
  <si>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</si>
  <si>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</si>
  <si>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</si>
  <si>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</si>
  <si>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</si>
  <si>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</si>
  <si>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南牧村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</si>
  <si>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</si>
  <si>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</si>
  <si>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</si>
  <si>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</si>
  <si>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</si>
  <si>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</si>
  <si>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</si>
  <si>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</si>
  <si>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</si>
  <si>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</si>
  <si>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</si>
  <si>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</si>
  <si>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稼働から20年以上経過しているが、機械設備については、機能強化事業により順次更新が行われている。</t>
    <rPh sb="1" eb="3">
      <t>カドウ</t>
    </rPh>
    <rPh sb="7" eb="8">
      <t>ネン</t>
    </rPh>
    <rPh sb="8" eb="10">
      <t>イジョウ</t>
    </rPh>
    <rPh sb="10" eb="12">
      <t>ケイカ</t>
    </rPh>
    <rPh sb="18" eb="20">
      <t>キカイ</t>
    </rPh>
    <rPh sb="20" eb="22">
      <t>セツビ</t>
    </rPh>
    <rPh sb="28" eb="30">
      <t>キノウ</t>
    </rPh>
    <rPh sb="30" eb="32">
      <t>キョウカ</t>
    </rPh>
    <rPh sb="32" eb="34">
      <t>ジギョウ</t>
    </rPh>
    <rPh sb="37" eb="39">
      <t>ジュンジ</t>
    </rPh>
    <rPh sb="39" eb="41">
      <t>コウシン</t>
    </rPh>
    <rPh sb="42" eb="43">
      <t>オコナ</t>
    </rPh>
    <phoneticPr fontId="4"/>
  </si>
  <si>
    <t>　経営については、一般会計繰入金に頼っていることを考慮すると、経営は健全とはいえない。
　処理場については、農山漁村地域整備交付金事業（機能強化）により機器更新等を順次行っているところである。
　今後、料金改定についても検討していく必要がある。</t>
    <rPh sb="1" eb="3">
      <t>ケイエイ</t>
    </rPh>
    <rPh sb="9" eb="11">
      <t>イッパン</t>
    </rPh>
    <rPh sb="11" eb="13">
      <t>カイケイ</t>
    </rPh>
    <rPh sb="13" eb="15">
      <t>クリイレ</t>
    </rPh>
    <rPh sb="15" eb="16">
      <t>キン</t>
    </rPh>
    <rPh sb="17" eb="18">
      <t>タヨ</t>
    </rPh>
    <rPh sb="25" eb="27">
      <t>コウリョ</t>
    </rPh>
    <rPh sb="31" eb="33">
      <t>ケイエイ</t>
    </rPh>
    <rPh sb="34" eb="36">
      <t>ケンゼン</t>
    </rPh>
    <rPh sb="45" eb="47">
      <t>ショリ</t>
    </rPh>
    <rPh sb="47" eb="48">
      <t>ジョウ</t>
    </rPh>
    <rPh sb="54" eb="55">
      <t>ノウ</t>
    </rPh>
    <rPh sb="55" eb="56">
      <t>サン</t>
    </rPh>
    <rPh sb="56" eb="58">
      <t>ギョソン</t>
    </rPh>
    <rPh sb="58" eb="60">
      <t>チイキ</t>
    </rPh>
    <rPh sb="60" eb="62">
      <t>セイビ</t>
    </rPh>
    <rPh sb="62" eb="65">
      <t>コウフキン</t>
    </rPh>
    <rPh sb="65" eb="67">
      <t>ジギョウ</t>
    </rPh>
    <rPh sb="68" eb="70">
      <t>キノウ</t>
    </rPh>
    <rPh sb="70" eb="72">
      <t>キョウカ</t>
    </rPh>
    <rPh sb="76" eb="78">
      <t>キキ</t>
    </rPh>
    <rPh sb="78" eb="80">
      <t>コウシン</t>
    </rPh>
    <rPh sb="80" eb="81">
      <t>トウ</t>
    </rPh>
    <rPh sb="82" eb="84">
      <t>ジュンジ</t>
    </rPh>
    <rPh sb="84" eb="85">
      <t>オコナ</t>
    </rPh>
    <rPh sb="98" eb="100">
      <t>コンゴ</t>
    </rPh>
    <rPh sb="101" eb="103">
      <t>リョウキン</t>
    </rPh>
    <rPh sb="103" eb="105">
      <t>カイテイ</t>
    </rPh>
    <rPh sb="110" eb="112">
      <t>ケントウ</t>
    </rPh>
    <rPh sb="116" eb="118">
      <t>ヒツヨウ</t>
    </rPh>
    <phoneticPr fontId="4"/>
  </si>
  <si>
    <t>　経営については、料金収入と一般会計繰入金により事業を行っており、繰入金に頼っていることを考慮すると経営は健全とはいえない。
　また、収益的収支比率については、昨年度まで収益的収入で繰入を行っていた償還元金の項目を、資本的収入の繰入へ変更したことによる変動が表れている。</t>
    <rPh sb="1" eb="3">
      <t>ケイエイ</t>
    </rPh>
    <rPh sb="9" eb="11">
      <t>リョウキン</t>
    </rPh>
    <rPh sb="11" eb="13">
      <t>シュウニュウ</t>
    </rPh>
    <rPh sb="14" eb="16">
      <t>イッパン</t>
    </rPh>
    <rPh sb="16" eb="18">
      <t>カイケイ</t>
    </rPh>
    <rPh sb="18" eb="20">
      <t>クリイレ</t>
    </rPh>
    <rPh sb="20" eb="21">
      <t>キン</t>
    </rPh>
    <rPh sb="24" eb="26">
      <t>ジギョウ</t>
    </rPh>
    <rPh sb="27" eb="28">
      <t>オコナ</t>
    </rPh>
    <rPh sb="33" eb="35">
      <t>クリイレ</t>
    </rPh>
    <rPh sb="35" eb="36">
      <t>キン</t>
    </rPh>
    <rPh sb="37" eb="38">
      <t>タヨ</t>
    </rPh>
    <rPh sb="45" eb="47">
      <t>コウリョ</t>
    </rPh>
    <rPh sb="50" eb="52">
      <t>ケイエイ</t>
    </rPh>
    <rPh sb="53" eb="55">
      <t>ケンゼン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</si>
</sst>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79168"/>
        <c:axId val="2081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79168"/>
        <c:axId val="208141184"/>
      </c:lineChart>
      <c:dateAx>
        <c:axId val="12997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141184"/>
        <c:crosses val="autoZero"/>
        <c:auto val="1"/>
        <c:lblOffset val="100"/>
        <c:baseTimeUnit val="years"/>
      </c:dateAx>
      <c:valAx>
        <c:axId val="2081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97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34.76</c:v>
                </c:pt>
                <c:pt idx="1">
                  <c:v>32.619999999999997</c:v>
                </c:pt>
                <c:pt idx="2">
                  <c:v>38.5</c:v>
                </c:pt>
                <c:pt idx="3">
                  <c:v>48.66</c:v>
                </c:pt>
                <c:pt idx="4">
                  <c:v>39.04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04552"/>
        <c:axId val="20890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04552"/>
        <c:axId val="208904944"/>
      </c:lineChart>
      <c:dateAx>
        <c:axId val="208904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904944"/>
        <c:crosses val="autoZero"/>
        <c:auto val="1"/>
        <c:lblOffset val="100"/>
        <c:baseTimeUnit val="years"/>
      </c:dateAx>
      <c:valAx>
        <c:axId val="20890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904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80.87</c:v>
                </c:pt>
                <c:pt idx="1">
                  <c:v>78.8</c:v>
                </c:pt>
                <c:pt idx="2">
                  <c:v>79.02</c:v>
                </c:pt>
                <c:pt idx="3">
                  <c:v>95.44</c:v>
                </c:pt>
                <c:pt idx="4">
                  <c:v>93.23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76288"/>
        <c:axId val="209576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6288"/>
        <c:axId val="209576680"/>
      </c:lineChart>
      <c:dateAx>
        <c:axId val="20957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576680"/>
        <c:crosses val="autoZero"/>
        <c:auto val="1"/>
        <c:lblOffset val="100"/>
        <c:baseTimeUnit val="years"/>
      </c:dateAx>
      <c:valAx>
        <c:axId val="209576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57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97.92</c:v>
                </c:pt>
                <c:pt idx="1">
                  <c:v>97.96</c:v>
                </c:pt>
                <c:pt idx="2">
                  <c:v>102.63</c:v>
                </c:pt>
                <c:pt idx="3">
                  <c:v>100.01</c:v>
                </c:pt>
                <c:pt idx="4">
                  <c:v>54.82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01256"/>
        <c:axId val="209001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01256"/>
        <c:axId val="209001640"/>
      </c:lineChart>
      <c:dateAx>
        <c:axId val="209001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001640"/>
        <c:crosses val="autoZero"/>
        <c:auto val="1"/>
        <c:lblOffset val="100"/>
        <c:baseTimeUnit val="years"/>
      </c:dateAx>
      <c:valAx>
        <c:axId val="209001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001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74344"/>
        <c:axId val="20908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74344"/>
        <c:axId val="209080872"/>
      </c:lineChart>
      <c:dateAx>
        <c:axId val="209074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080872"/>
        <c:crosses val="autoZero"/>
        <c:auto val="1"/>
        <c:lblOffset val="100"/>
        <c:baseTimeUnit val="years"/>
      </c:dateAx>
      <c:valAx>
        <c:axId val="20908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074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5992"/>
        <c:axId val="20916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65992"/>
        <c:axId val="209166376"/>
      </c:lineChart>
      <c:dateAx>
        <c:axId val="209165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166376"/>
        <c:crosses val="autoZero"/>
        <c:auto val="1"/>
        <c:lblOffset val="100"/>
        <c:baseTimeUnit val="years"/>
      </c:dateAx>
      <c:valAx>
        <c:axId val="20916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165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1152"/>
        <c:axId val="209171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1152"/>
        <c:axId val="209171544"/>
      </c:lineChart>
      <c:dateAx>
        <c:axId val="20917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171544"/>
        <c:crosses val="autoZero"/>
        <c:auto val="1"/>
        <c:lblOffset val="100"/>
        <c:baseTimeUnit val="years"/>
      </c:dateAx>
      <c:valAx>
        <c:axId val="209171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17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2720"/>
        <c:axId val="209173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2720"/>
        <c:axId val="209173112"/>
      </c:lineChart>
      <c:dateAx>
        <c:axId val="20917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173112"/>
        <c:crosses val="autoZero"/>
        <c:auto val="1"/>
        <c:lblOffset val="100"/>
        <c:baseTimeUnit val="years"/>
      </c:dateAx>
      <c:valAx>
        <c:axId val="209173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17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63024"/>
        <c:axId val="208863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63024"/>
        <c:axId val="208863416"/>
      </c:lineChart>
      <c:dateAx>
        <c:axId val="20886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863416"/>
        <c:crosses val="autoZero"/>
        <c:auto val="1"/>
        <c:lblOffset val="100"/>
        <c:baseTimeUnit val="years"/>
      </c:dateAx>
      <c:valAx>
        <c:axId val="208863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86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62.87</c:v>
                </c:pt>
                <c:pt idx="1">
                  <c:v>54.45</c:v>
                </c:pt>
                <c:pt idx="2">
                  <c:v>38.909999999999997</c:v>
                </c:pt>
                <c:pt idx="3">
                  <c:v>53.1</c:v>
                </c:pt>
                <c:pt idx="4">
                  <c:v>69.569999999999993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64592"/>
        <c:axId val="20890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64592"/>
        <c:axId val="208901808"/>
      </c:lineChart>
      <c:dateAx>
        <c:axId val="20886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901808"/>
        <c:crosses val="autoZero"/>
        <c:auto val="1"/>
        <c:lblOffset val="100"/>
        <c:baseTimeUnit val="years"/>
      </c:dateAx>
      <c:valAx>
        <c:axId val="20890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86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246.69</c:v>
                </c:pt>
                <c:pt idx="1">
                  <c:v>286.16000000000003</c:v>
                </c:pt>
                <c:pt idx="2">
                  <c:v>373.63</c:v>
                </c:pt>
                <c:pt idx="3">
                  <c:v>284.39999999999998</c:v>
                </c:pt>
                <c:pt idx="4">
                  <c:v>217.32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902984"/>
        <c:axId val="20890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02984"/>
        <c:axId val="208903376"/>
      </c:lineChart>
      <c:dateAx>
        <c:axId val="208902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903376"/>
        <c:crosses val="autoZero"/>
        <c:auto val="1"/>
        <c:lblOffset val="100"/>
        <c:baseTimeUnit val="years"/>
      </c:dateAx>
      <c:valAx>
        <c:axId val="20890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902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0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南牧村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3198</v>
      </c>
      <c r="AM8" s="50"/>
      <c r="AN8" s="50"/>
      <c r="AO8" s="50"/>
      <c r="AP8" s="50"/>
      <c r="AQ8" s="50"/>
      <c r="AR8" s="50"/>
      <c r="AS8" s="50"/>
      <c r="AT8" s="45">
        <f>データ!T6</f>
        <v>133.09</v>
      </c>
      <c r="AU8" s="45"/>
      <c r="AV8" s="45"/>
      <c r="AW8" s="45"/>
      <c r="AX8" s="45"/>
      <c r="AY8" s="45"/>
      <c r="AZ8" s="45"/>
      <c r="BA8" s="45"/>
      <c r="BB8" s="45">
        <f>データ!U6</f>
        <v>24.03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7.84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4600</v>
      </c>
      <c r="AE10" s="50"/>
      <c r="AF10" s="50"/>
      <c r="AG10" s="50"/>
      <c r="AH10" s="50"/>
      <c r="AI10" s="50"/>
      <c r="AJ10" s="50"/>
      <c r="AK10" s="2"/>
      <c r="AL10" s="50">
        <f>データ!V6</f>
        <v>251</v>
      </c>
      <c r="AM10" s="50"/>
      <c r="AN10" s="50"/>
      <c r="AO10" s="50"/>
      <c r="AP10" s="50"/>
      <c r="AQ10" s="50"/>
      <c r="AR10" s="50"/>
      <c r="AS10" s="50"/>
      <c r="AT10" s="45">
        <f>データ!W6</f>
        <v>0.36</v>
      </c>
      <c r="AU10" s="45"/>
      <c r="AV10" s="45"/>
      <c r="AW10" s="45"/>
      <c r="AX10" s="45"/>
      <c r="AY10" s="45"/>
      <c r="AZ10" s="45"/>
      <c r="BA10" s="45"/>
      <c r="BB10" s="45">
        <f>データ!X6</f>
        <v>697.22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203050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南牧村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7.84</v>
      </c>
      <c r="Q6" s="34">
        <f t="shared" si="3"/>
        <v>100</v>
      </c>
      <c r="R6" s="34">
        <f t="shared" si="3"/>
        <v>4600</v>
      </c>
      <c r="S6" s="34">
        <f t="shared" si="3"/>
        <v>3198</v>
      </c>
      <c r="T6" s="34">
        <f t="shared" si="3"/>
        <v>133.09</v>
      </c>
      <c r="U6" s="34">
        <f t="shared" si="3"/>
        <v>24.03</v>
      </c>
      <c r="V6" s="34">
        <f t="shared" si="3"/>
        <v>251</v>
      </c>
      <c r="W6" s="34">
        <f t="shared" si="3"/>
        <v>0.36</v>
      </c>
      <c r="X6" s="34">
        <f t="shared" si="3"/>
        <v>697.22</v>
      </c>
      <c r="Y6" s="35">
        <f>IF(Y7="",NA(),Y7)</f>
        <v>97.92</v>
      </c>
      <c r="Z6" s="35">
        <f t="shared" ref="Z6:AH6" si="4">IF(Z7="",NA(),Z7)</f>
        <v>97.96</v>
      </c>
      <c r="AA6" s="35">
        <f t="shared" si="4"/>
        <v>102.63</v>
      </c>
      <c r="AB6" s="35">
        <f t="shared" si="4"/>
        <v>100.01</v>
      </c>
      <c r="AC6" s="35">
        <f t="shared" si="4"/>
        <v>54.82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62.87</v>
      </c>
      <c r="BR6" s="35">
        <f t="shared" ref="BR6:BZ6" si="8">IF(BR7="",NA(),BR7)</f>
        <v>54.45</v>
      </c>
      <c r="BS6" s="35">
        <f t="shared" si="8"/>
        <v>38.909999999999997</v>
      </c>
      <c r="BT6" s="35">
        <f t="shared" si="8"/>
        <v>53.1</v>
      </c>
      <c r="BU6" s="35">
        <f t="shared" si="8"/>
        <v>69.569999999999993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246.69</v>
      </c>
      <c r="CC6" s="35">
        <f t="shared" ref="CC6:CK6" si="9">IF(CC7="",NA(),CC7)</f>
        <v>286.16000000000003</v>
      </c>
      <c r="CD6" s="35">
        <f t="shared" si="9"/>
        <v>373.63</v>
      </c>
      <c r="CE6" s="35">
        <f t="shared" si="9"/>
        <v>284.39999999999998</v>
      </c>
      <c r="CF6" s="35">
        <f t="shared" si="9"/>
        <v>217.32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34.76</v>
      </c>
      <c r="CN6" s="35">
        <f t="shared" ref="CN6:CV6" si="10">IF(CN7="",NA(),CN7)</f>
        <v>32.619999999999997</v>
      </c>
      <c r="CO6" s="35">
        <f t="shared" si="10"/>
        <v>38.5</v>
      </c>
      <c r="CP6" s="35">
        <f t="shared" si="10"/>
        <v>48.66</v>
      </c>
      <c r="CQ6" s="35">
        <f t="shared" si="10"/>
        <v>39.04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80.87</v>
      </c>
      <c r="CY6" s="35">
        <f t="shared" ref="CY6:DG6" si="11">IF(CY7="",NA(),CY7)</f>
        <v>78.8</v>
      </c>
      <c r="CZ6" s="35">
        <f t="shared" si="11"/>
        <v>79.02</v>
      </c>
      <c r="DA6" s="35">
        <f t="shared" si="11"/>
        <v>95.44</v>
      </c>
      <c r="DB6" s="35">
        <f t="shared" si="11"/>
        <v>93.23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203050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7.84</v>
      </c>
      <c r="Q7" s="38">
        <v>100</v>
      </c>
      <c r="R7" s="38">
        <v>4600</v>
      </c>
      <c r="S7" s="38">
        <v>3198</v>
      </c>
      <c r="T7" s="38">
        <v>133.09</v>
      </c>
      <c r="U7" s="38">
        <v>24.03</v>
      </c>
      <c r="V7" s="38">
        <v>251</v>
      </c>
      <c r="W7" s="38">
        <v>0.36</v>
      </c>
      <c r="X7" s="38">
        <v>697.22</v>
      </c>
      <c r="Y7" s="38">
        <v>97.92</v>
      </c>
      <c r="Z7" s="38">
        <v>97.96</v>
      </c>
      <c r="AA7" s="38">
        <v>102.63</v>
      </c>
      <c r="AB7" s="38">
        <v>100.01</v>
      </c>
      <c r="AC7" s="38">
        <v>54.82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62.87</v>
      </c>
      <c r="BR7" s="38">
        <v>54.45</v>
      </c>
      <c r="BS7" s="38">
        <v>38.909999999999997</v>
      </c>
      <c r="BT7" s="38">
        <v>53.1</v>
      </c>
      <c r="BU7" s="38">
        <v>69.569999999999993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246.69</v>
      </c>
      <c r="CC7" s="38">
        <v>286.16000000000003</v>
      </c>
      <c r="CD7" s="38">
        <v>373.63</v>
      </c>
      <c r="CE7" s="38">
        <v>284.39999999999998</v>
      </c>
      <c r="CF7" s="38">
        <v>217.32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34.76</v>
      </c>
      <c r="CN7" s="38">
        <v>32.619999999999997</v>
      </c>
      <c r="CO7" s="38">
        <v>38.5</v>
      </c>
      <c r="CP7" s="38">
        <v>48.66</v>
      </c>
      <c r="CQ7" s="38">
        <v>39.04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80.87</v>
      </c>
      <c r="CY7" s="38">
        <v>78.8</v>
      </c>
      <c r="CZ7" s="38">
        <v>79.02</v>
      </c>
      <c r="DA7" s="38">
        <v>95.44</v>
      </c>
      <c r="DB7" s="38">
        <v>93.23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2017-12-25T02:28:48Z</dcterms:created>
  <dcterms:modified xsi:type="dcterms:W3CDTF">2018-02-07T06:10:33Z</dcterms:modified>
  <cp:category/>
</cp:coreProperties>
</file>