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20610" windowHeight="8760"/>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W8" i="4"/>
  <c r="P8" i="4"/>
  <c r="I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<sst xmlns="http://schemas.openxmlformats.org/spreadsheetml/2006/main" count="232" uniqueCount="120">
  <si>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</si>
  <si>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</si>
  <si>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</si>
  <si>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</si>
  <si>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</si>
  <si>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</si>
  <si>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</si>
  <si>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</si>
  <si>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</si>
  <si>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</si>
  <si>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</si>
  <si>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</si>
  <si>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</si>
  <si>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</si>
  <si>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</si>
  <si>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</si>
  <si>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</si>
  <si>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</si>
  <si>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</si>
  <si>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</si>
  <si>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</si>
  <si>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</si>
  <si>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</si>
  <si>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</si>
  <si>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</si>
  <si>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</si>
  <si>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</si>
  <si>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</si>
  <si>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</si>
  <si>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</si>
  <si>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</si>
  <si>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</si>
  <si>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</si>
  <si>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</si>
  <si>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</si>
  <si>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</si>
  <si>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</si>
  <si>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</si>
  <si>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</si>
  <si>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</si>
  <si>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</si>
  <si>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</si>
  <si>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</si>
  <si>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</si>
  <si>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</si>
  <si>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</si>
  <si>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</si>
  <si>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</si>
  <si>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</si>
  <si>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</si>
  <si>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</si>
  <si>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</si>
  <si>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</si>
  <si>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</si>
  <si>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</si>
  <si>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</si>
  <si>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</si>
  <si>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</si>
  <si>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</si>
  <si>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</si>
  <si>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</si>
  <si>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</si>
  <si>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</si>
  <si>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</si>
  <si>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</si>
  <si>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</si>
  <si>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</si>
  <si>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</si>
  <si>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</si>
  <si>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</si>
  <si>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</si>
  <si>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</si>
  <si>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</si>
  <si>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</si>
  <si>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</si>
  <si>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</si>
  <si>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</si>
  <si>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</si>
  <si>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</si>
  <si>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</si>
  <si>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</si>
  <si>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</si>
  <si>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</si>
  <si>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</si>
  <si>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</si>
  <si>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</si>
  <si>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</si>
  <si>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</si>
  <si>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</si>
  <si>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</si>
  <si>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</si>
  <si>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</si>
  <si>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</si>
  <si>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</si>
  <si>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</si>
  <si>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</si>
  <si>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</si>
  <si>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</si>
  <si>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</si>
  <si>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</si>
  <si>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</si>
  <si>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</si>
  <si>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</si>
  <si>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</si>
  <si>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</si>
  <si>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軽井沢町</t>
  </si>
  <si>
    <t>法適用</t>
  </si>
  <si>
    <t>水道事業</t>
  </si>
  <si>
    <t>末端給水事業</t>
  </si>
  <si>
    <t>A6</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</si>
  <si>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</si>
  <si>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</si>
  <si>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</si>
  <si>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</si>
  <si>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</si>
  <si>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</si>
  <si>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当町は自然環境に恵まれているため、給水原価を低く保てており、企業債の返済も安定しているため経営の健全性は概ね良好です。
　経営の効率性は、夏季等の特定時期に使用が偏る特異な使用形態となっているため、ピーク時にも対応できる施設規模を保持していることから、施設利用率においては、平均すると低い状況です。また、有収率について、類似団体と比較すると低い状況ですが、漏水調査等を行い老朽管の更新等により年々向上を図っています。</t>
    <rPh sb="145" eb="147">
      <t>ジョウキョウ</t>
    </rPh>
    <rPh sb="179" eb="181">
      <t>ロウスイ</t>
    </rPh>
    <rPh sb="181" eb="183">
      <t>チョウサ</t>
    </rPh>
    <rPh sb="183" eb="184">
      <t>トウ</t>
    </rPh>
    <rPh sb="185" eb="186">
      <t>オコナ</t>
    </rPh>
    <phoneticPr fontId="4"/>
  </si>
  <si>
    <t>　老朽管の更新状況においては、企業債の返済及び第10次拡張計画に伴い、配水施設の改良・新設を行っており類似団体の平均値を下回っている状況から、今後は企業債の減少に合わせて管路更新事業及び施設整備事業を主として向上を図る予定です。</t>
    <rPh sb="109" eb="111">
      <t>ヨテイ</t>
    </rPh>
    <phoneticPr fontId="4"/>
  </si>
  <si>
    <t>　経営収支は現在良好を保っているため、今後は管路更新事業及び施設整備事業に力を入れ、有収率の更なる向上を図り、現在懸念されている人口減少化社会に備え、中長期にわたる経営戦略を立て、料金の適正化による財源と投資のバランスを良好に保ち、今後も安定した運営を目指し努力していきます。</t>
    <rPh sb="87" eb="88">
      <t>タ</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</si>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</sst>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0.24</c:v>
                </c:pt>
                <c:pt idx="1">
                  <c:v>0.73</c:v>
                </c:pt>
                <c:pt idx="2">
                  <c:v>0.47</c:v>
                </c:pt>
                <c:pt idx="3">
                  <c:v>0.32</c:v>
                </c:pt>
                <c:pt idx="4">
                  <c:v>0.3</c:v>
                </c:pt>
              </c:numCache>
            </c:numRef>
          </c:val>
          <c:extLst xmlns:c16r2="http://schemas.microsoft.com/office/drawing/2015/06/chart">
            <c:ext xmlns:c16="http://schemas.microsoft.com/office/drawing/2014/chart" uri="{C3380CC4-5D6E-409C-BE32-E72D297353CC}">
              <c16:uniqueId val="{00000000-01FB-4F39-81E6-1BD7C9A198DB}"/>
            </c:ext>
          </c:extLst>
        </c:ser>
        <c:dLbls>
          <c:showLegendKey val="0"/>
          <c:showVal val="0"/>
          <c:showCatName val="0"/>
          <c:showSerName val="0"/>
          <c:showPercent val="0"/>
          <c:showBubbleSize val="0"/>
        </c:dLbls>
        <c:gapWidth val="150"/>
        <c:axId val="71081984"/>
        <c:axId val="7108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0.66</c:v>
                </c:pt>
                <c:pt idx="3">
                  <c:v>0.99</c:v>
                </c:pt>
                <c:pt idx="4">
                  <c:v>0.71</c:v>
                </c:pt>
              </c:numCache>
            </c:numRef>
          </c:val>
          <c:smooth val="0"/>
          <c:extLst xmlns:c16r2="http://schemas.microsoft.com/office/drawing/2015/06/chart">
            <c:ext xmlns:c16="http://schemas.microsoft.com/office/drawing/2014/chart" uri="{C3380CC4-5D6E-409C-BE32-E72D297353CC}">
              <c16:uniqueId val="{00000001-01FB-4F39-81E6-1BD7C9A198DB}"/>
            </c:ext>
          </c:extLst>
        </c:ser>
        <c:dLbls>
          <c:showLegendKey val="0"/>
          <c:showVal val="0"/>
          <c:showCatName val="0"/>
          <c:showSerName val="0"/>
          <c:showPercent val="0"/>
          <c:showBubbleSize val="0"/>
        </c:dLbls>
        <c:marker val="1"/>
        <c:smooth val="0"/>
        <c:axId val="71081984"/>
        <c:axId val="71084288"/>
      </c:lineChart>
      <c:dateAx>
        <c:axId val="71081984"/>
        <c:scaling>
          <c:orientation val="minMax"/>
        </c:scaling>
        <c:delete val="1"/>
        <c:axPos val="b"/>
        <c:numFmt formatCode="ge" sourceLinked="1"/>
        <c:majorTickMark val="none"/>
        <c:minorTickMark val="none"/>
        <c:tickLblPos val="none"/>
        <c:crossAx val="71084288"/>
        <c:crosses val="autoZero"/>
        <c:auto val="1"/>
        <c:lblOffset val="100"/>
        <c:baseTimeUnit val="years"/>
      </c:dateAx>
      <c:valAx>
        <c:axId val="7108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08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53.63</c:v>
                </c:pt>
                <c:pt idx="1">
                  <c:v>54.05</c:v>
                </c:pt>
                <c:pt idx="2">
                  <c:v>52.11</c:v>
                </c:pt>
                <c:pt idx="3">
                  <c:v>52.1</c:v>
                </c:pt>
                <c:pt idx="4">
                  <c:v>53.01</c:v>
                </c:pt>
              </c:numCache>
            </c:numRef>
          </c:val>
          <c:extLst xmlns:c16r2="http://schemas.microsoft.com/office/drawing/2015/06/chart">
            <c:ext xmlns:c16="http://schemas.microsoft.com/office/drawing/2014/chart" uri="{C3380CC4-5D6E-409C-BE32-E72D297353CC}">
              <c16:uniqueId val="{00000000-CDF7-4C2F-BFEE-C02F89DCFF3C}"/>
            </c:ext>
          </c:extLst>
        </c:ser>
        <c:dLbls>
          <c:showLegendKey val="0"/>
          <c:showVal val="0"/>
          <c:showCatName val="0"/>
          <c:showSerName val="0"/>
          <c:showPercent val="0"/>
          <c:showBubbleSize val="0"/>
        </c:dLbls>
        <c:gapWidth val="150"/>
        <c:axId val="164102912"/>
        <c:axId val="164105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55.68</c:v>
                </c:pt>
                <c:pt idx="1">
                  <c:v>55.64</c:v>
                </c:pt>
                <c:pt idx="2">
                  <c:v>55.13</c:v>
                </c:pt>
                <c:pt idx="3">
                  <c:v>54.77</c:v>
                </c:pt>
                <c:pt idx="4">
                  <c:v>54.92</c:v>
                </c:pt>
              </c:numCache>
            </c:numRef>
          </c:val>
          <c:smooth val="0"/>
          <c:extLst xmlns:c16r2="http://schemas.microsoft.com/office/drawing/2015/06/chart">
            <c:ext xmlns:c16="http://schemas.microsoft.com/office/drawing/2014/chart" uri="{C3380CC4-5D6E-409C-BE32-E72D297353CC}">
              <c16:uniqueId val="{00000001-CDF7-4C2F-BFEE-C02F89DCFF3C}"/>
            </c:ext>
          </c:extLst>
        </c:ser>
        <c:dLbls>
          <c:showLegendKey val="0"/>
          <c:showVal val="0"/>
          <c:showCatName val="0"/>
          <c:showSerName val="0"/>
          <c:showPercent val="0"/>
          <c:showBubbleSize val="0"/>
        </c:dLbls>
        <c:marker val="1"/>
        <c:smooth val="0"/>
        <c:axId val="164102912"/>
        <c:axId val="164105600"/>
      </c:lineChart>
      <c:dateAx>
        <c:axId val="164102912"/>
        <c:scaling>
          <c:orientation val="minMax"/>
        </c:scaling>
        <c:delete val="1"/>
        <c:axPos val="b"/>
        <c:numFmt formatCode="ge" sourceLinked="1"/>
        <c:majorTickMark val="none"/>
        <c:minorTickMark val="none"/>
        <c:tickLblPos val="none"/>
        <c:crossAx val="164105600"/>
        <c:crosses val="autoZero"/>
        <c:auto val="1"/>
        <c:lblOffset val="100"/>
        <c:baseTimeUnit val="years"/>
      </c:dateAx>
      <c:valAx>
        <c:axId val="16410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10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71.33</c:v>
                </c:pt>
                <c:pt idx="1">
                  <c:v>71.73</c:v>
                </c:pt>
                <c:pt idx="2">
                  <c:v>72.739999999999995</c:v>
                </c:pt>
                <c:pt idx="3">
                  <c:v>73.31</c:v>
                </c:pt>
                <c:pt idx="4">
                  <c:v>73</c:v>
                </c:pt>
              </c:numCache>
            </c:numRef>
          </c:val>
          <c:extLst xmlns:c16r2="http://schemas.microsoft.com/office/drawing/2015/06/chart">
            <c:ext xmlns:c16="http://schemas.microsoft.com/office/drawing/2014/chart" uri="{C3380CC4-5D6E-409C-BE32-E72D297353CC}">
              <c16:uniqueId val="{00000000-BD6A-4055-A56D-5FE4E0E1C83B}"/>
            </c:ext>
          </c:extLst>
        </c:ser>
        <c:dLbls>
          <c:showLegendKey val="0"/>
          <c:showVal val="0"/>
          <c:showCatName val="0"/>
          <c:showSerName val="0"/>
          <c:showPercent val="0"/>
          <c:showBubbleSize val="0"/>
        </c:dLbls>
        <c:gapWidth val="150"/>
        <c:axId val="175164032"/>
        <c:axId val="175163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83.18</c:v>
                </c:pt>
                <c:pt idx="1">
                  <c:v>83.09</c:v>
                </c:pt>
                <c:pt idx="2">
                  <c:v>83</c:v>
                </c:pt>
                <c:pt idx="3">
                  <c:v>82.89</c:v>
                </c:pt>
                <c:pt idx="4">
                  <c:v>82.66</c:v>
                </c:pt>
              </c:numCache>
            </c:numRef>
          </c:val>
          <c:smooth val="0"/>
          <c:extLst xmlns:c16r2="http://schemas.microsoft.com/office/drawing/2015/06/chart">
            <c:ext xmlns:c16="http://schemas.microsoft.com/office/drawing/2014/chart" uri="{C3380CC4-5D6E-409C-BE32-E72D297353CC}">
              <c16:uniqueId val="{00000001-BD6A-4055-A56D-5FE4E0E1C83B}"/>
            </c:ext>
          </c:extLst>
        </c:ser>
        <c:dLbls>
          <c:showLegendKey val="0"/>
          <c:showVal val="0"/>
          <c:showCatName val="0"/>
          <c:showSerName val="0"/>
          <c:showPercent val="0"/>
          <c:showBubbleSize val="0"/>
        </c:dLbls>
        <c:marker val="1"/>
        <c:smooth val="0"/>
        <c:axId val="175164032"/>
        <c:axId val="175163264"/>
      </c:lineChart>
      <c:dateAx>
        <c:axId val="175164032"/>
        <c:scaling>
          <c:orientation val="minMax"/>
        </c:scaling>
        <c:delete val="1"/>
        <c:axPos val="b"/>
        <c:numFmt formatCode="ge" sourceLinked="1"/>
        <c:majorTickMark val="none"/>
        <c:minorTickMark val="none"/>
        <c:tickLblPos val="none"/>
        <c:crossAx val="175163264"/>
        <c:crosses val="autoZero"/>
        <c:auto val="1"/>
        <c:lblOffset val="100"/>
        <c:baseTimeUnit val="years"/>
      </c:dateAx>
      <c:valAx>
        <c:axId val="17516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16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110.55</c:v>
                </c:pt>
                <c:pt idx="1">
                  <c:v>116.51</c:v>
                </c:pt>
                <c:pt idx="2">
                  <c:v>133.93</c:v>
                </c:pt>
                <c:pt idx="3">
                  <c:v>129.21</c:v>
                </c:pt>
                <c:pt idx="4">
                  <c:v>134.99</c:v>
                </c:pt>
              </c:numCache>
            </c:numRef>
          </c:val>
          <c:extLst xmlns:c16r2="http://schemas.microsoft.com/office/drawing/2015/06/chart">
            <c:ext xmlns:c16="http://schemas.microsoft.com/office/drawing/2014/chart" uri="{C3380CC4-5D6E-409C-BE32-E72D297353CC}">
              <c16:uniqueId val="{00000000-B42A-4026-9C9A-90FCA829437F}"/>
            </c:ext>
          </c:extLst>
        </c:ser>
        <c:dLbls>
          <c:showLegendKey val="0"/>
          <c:showVal val="0"/>
          <c:showCatName val="0"/>
          <c:showSerName val="0"/>
          <c:showPercent val="0"/>
          <c:showBubbleSize val="0"/>
        </c:dLbls>
        <c:gapWidth val="150"/>
        <c:axId val="71095808"/>
        <c:axId val="71098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107.57</c:v>
                </c:pt>
                <c:pt idx="1">
                  <c:v>106.55</c:v>
                </c:pt>
                <c:pt idx="2">
                  <c:v>110.01</c:v>
                </c:pt>
                <c:pt idx="3">
                  <c:v>111.21</c:v>
                </c:pt>
                <c:pt idx="4">
                  <c:v>111.71</c:v>
                </c:pt>
              </c:numCache>
            </c:numRef>
          </c:val>
          <c:smooth val="0"/>
          <c:extLst xmlns:c16r2="http://schemas.microsoft.com/office/drawing/2015/06/chart">
            <c:ext xmlns:c16="http://schemas.microsoft.com/office/drawing/2014/chart" uri="{C3380CC4-5D6E-409C-BE32-E72D297353CC}">
              <c16:uniqueId val="{00000001-B42A-4026-9C9A-90FCA829437F}"/>
            </c:ext>
          </c:extLst>
        </c:ser>
        <c:dLbls>
          <c:showLegendKey val="0"/>
          <c:showVal val="0"/>
          <c:showCatName val="0"/>
          <c:showSerName val="0"/>
          <c:showPercent val="0"/>
          <c:showBubbleSize val="0"/>
        </c:dLbls>
        <c:marker val="1"/>
        <c:smooth val="0"/>
        <c:axId val="71095808"/>
        <c:axId val="71098368"/>
      </c:lineChart>
      <c:dateAx>
        <c:axId val="71095808"/>
        <c:scaling>
          <c:orientation val="minMax"/>
        </c:scaling>
        <c:delete val="1"/>
        <c:axPos val="b"/>
        <c:numFmt formatCode="ge" sourceLinked="1"/>
        <c:majorTickMark val="none"/>
        <c:minorTickMark val="none"/>
        <c:tickLblPos val="none"/>
        <c:crossAx val="71098368"/>
        <c:crosses val="autoZero"/>
        <c:auto val="1"/>
        <c:lblOffset val="100"/>
        <c:baseTimeUnit val="years"/>
      </c:dateAx>
      <c:valAx>
        <c:axId val="710983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109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45.74</c:v>
                </c:pt>
                <c:pt idx="1">
                  <c:v>45.79</c:v>
                </c:pt>
                <c:pt idx="2">
                  <c:v>45.02</c:v>
                </c:pt>
                <c:pt idx="3">
                  <c:v>46.72</c:v>
                </c:pt>
                <c:pt idx="4">
                  <c:v>47.74</c:v>
                </c:pt>
              </c:numCache>
            </c:numRef>
          </c:val>
          <c:extLst xmlns:c16r2="http://schemas.microsoft.com/office/drawing/2015/06/chart">
            <c:ext xmlns:c16="http://schemas.microsoft.com/office/drawing/2014/chart" uri="{C3380CC4-5D6E-409C-BE32-E72D297353CC}">
              <c16:uniqueId val="{00000000-4B87-45FC-95BF-A53703334117}"/>
            </c:ext>
          </c:extLst>
        </c:ser>
        <c:dLbls>
          <c:showLegendKey val="0"/>
          <c:showVal val="0"/>
          <c:showCatName val="0"/>
          <c:showSerName val="0"/>
          <c:showPercent val="0"/>
          <c:showBubbleSize val="0"/>
        </c:dLbls>
        <c:gapWidth val="150"/>
        <c:axId val="77794688"/>
        <c:axId val="7780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38.07</c:v>
                </c:pt>
                <c:pt idx="1">
                  <c:v>39.06</c:v>
                </c:pt>
                <c:pt idx="2">
                  <c:v>46.66</c:v>
                </c:pt>
                <c:pt idx="3">
                  <c:v>47.46</c:v>
                </c:pt>
                <c:pt idx="4">
                  <c:v>48.49</c:v>
                </c:pt>
              </c:numCache>
            </c:numRef>
          </c:val>
          <c:smooth val="0"/>
          <c:extLst xmlns:c16r2="http://schemas.microsoft.com/office/drawing/2015/06/chart">
            <c:ext xmlns:c16="http://schemas.microsoft.com/office/drawing/2014/chart" uri="{C3380CC4-5D6E-409C-BE32-E72D297353CC}">
              <c16:uniqueId val="{00000001-4B87-45FC-95BF-A53703334117}"/>
            </c:ext>
          </c:extLst>
        </c:ser>
        <c:dLbls>
          <c:showLegendKey val="0"/>
          <c:showVal val="0"/>
          <c:showCatName val="0"/>
          <c:showSerName val="0"/>
          <c:showPercent val="0"/>
          <c:showBubbleSize val="0"/>
        </c:dLbls>
        <c:marker val="1"/>
        <c:smooth val="0"/>
        <c:axId val="77794688"/>
        <c:axId val="77809536"/>
      </c:lineChart>
      <c:dateAx>
        <c:axId val="77794688"/>
        <c:scaling>
          <c:orientation val="minMax"/>
        </c:scaling>
        <c:delete val="1"/>
        <c:axPos val="b"/>
        <c:numFmt formatCode="ge" sourceLinked="1"/>
        <c:majorTickMark val="none"/>
        <c:minorTickMark val="none"/>
        <c:tickLblPos val="none"/>
        <c:crossAx val="77809536"/>
        <c:crosses val="autoZero"/>
        <c:auto val="1"/>
        <c:lblOffset val="100"/>
        <c:baseTimeUnit val="years"/>
      </c:dateAx>
      <c:valAx>
        <c:axId val="77809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79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9.7899999999999991</c:v>
                </c:pt>
                <c:pt idx="1">
                  <c:v>9.56</c:v>
                </c:pt>
                <c:pt idx="2">
                  <c:v>9.4499999999999993</c:v>
                </c:pt>
                <c:pt idx="3">
                  <c:v>9.32</c:v>
                </c:pt>
                <c:pt idx="4">
                  <c:v>8.91</c:v>
                </c:pt>
              </c:numCache>
            </c:numRef>
          </c:val>
          <c:extLst xmlns:c16r2="http://schemas.microsoft.com/office/drawing/2015/06/chart">
            <c:ext xmlns:c16="http://schemas.microsoft.com/office/drawing/2014/chart" uri="{C3380CC4-5D6E-409C-BE32-E72D297353CC}">
              <c16:uniqueId val="{00000000-3CA7-428C-96D9-D3520E64DFBF}"/>
            </c:ext>
          </c:extLst>
        </c:ser>
        <c:dLbls>
          <c:showLegendKey val="0"/>
          <c:showVal val="0"/>
          <c:showCatName val="0"/>
          <c:showSerName val="0"/>
          <c:showPercent val="0"/>
          <c:showBubbleSize val="0"/>
        </c:dLbls>
        <c:gapWidth val="150"/>
        <c:axId val="78410880"/>
        <c:axId val="78413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7.73</c:v>
                </c:pt>
                <c:pt idx="1">
                  <c:v>8.8699999999999992</c:v>
                </c:pt>
                <c:pt idx="2">
                  <c:v>9.85</c:v>
                </c:pt>
                <c:pt idx="3">
                  <c:v>9.7100000000000009</c:v>
                </c:pt>
                <c:pt idx="4">
                  <c:v>12.79</c:v>
                </c:pt>
              </c:numCache>
            </c:numRef>
          </c:val>
          <c:smooth val="0"/>
          <c:extLst xmlns:c16r2="http://schemas.microsoft.com/office/drawing/2015/06/chart">
            <c:ext xmlns:c16="http://schemas.microsoft.com/office/drawing/2014/chart" uri="{C3380CC4-5D6E-409C-BE32-E72D297353CC}">
              <c16:uniqueId val="{00000001-3CA7-428C-96D9-D3520E64DFBF}"/>
            </c:ext>
          </c:extLst>
        </c:ser>
        <c:dLbls>
          <c:showLegendKey val="0"/>
          <c:showVal val="0"/>
          <c:showCatName val="0"/>
          <c:showSerName val="0"/>
          <c:showPercent val="0"/>
          <c:showBubbleSize val="0"/>
        </c:dLbls>
        <c:marker val="1"/>
        <c:smooth val="0"/>
        <c:axId val="78410880"/>
        <c:axId val="78413184"/>
      </c:lineChart>
      <c:dateAx>
        <c:axId val="78410880"/>
        <c:scaling>
          <c:orientation val="minMax"/>
        </c:scaling>
        <c:delete val="1"/>
        <c:axPos val="b"/>
        <c:numFmt formatCode="ge" sourceLinked="1"/>
        <c:majorTickMark val="none"/>
        <c:minorTickMark val="none"/>
        <c:tickLblPos val="none"/>
        <c:crossAx val="78413184"/>
        <c:crosses val="autoZero"/>
        <c:auto val="1"/>
        <c:lblOffset val="100"/>
        <c:baseTimeUnit val="years"/>
      </c:dateAx>
      <c:valAx>
        <c:axId val="78413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4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71E-4A5E-8054-4FC06D86D82B}"/>
            </c:ext>
          </c:extLst>
        </c:ser>
        <c:dLbls>
          <c:showLegendKey val="0"/>
          <c:showVal val="0"/>
          <c:showCatName val="0"/>
          <c:showSerName val="0"/>
          <c:showPercent val="0"/>
          <c:showBubbleSize val="0"/>
        </c:dLbls>
        <c:gapWidth val="150"/>
        <c:axId val="80551936"/>
        <c:axId val="80555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9.34</c:v>
                </c:pt>
                <c:pt idx="1">
                  <c:v>9.56</c:v>
                </c:pt>
                <c:pt idx="2">
                  <c:v>2.8</c:v>
                </c:pt>
                <c:pt idx="3">
                  <c:v>1.93</c:v>
                </c:pt>
                <c:pt idx="4">
                  <c:v>1.72</c:v>
                </c:pt>
              </c:numCache>
            </c:numRef>
          </c:val>
          <c:smooth val="0"/>
          <c:extLst xmlns:c16r2="http://schemas.microsoft.com/office/drawing/2015/06/chart">
            <c:ext xmlns:c16="http://schemas.microsoft.com/office/drawing/2014/chart" uri="{C3380CC4-5D6E-409C-BE32-E72D297353CC}">
              <c16:uniqueId val="{00000001-771E-4A5E-8054-4FC06D86D82B}"/>
            </c:ext>
          </c:extLst>
        </c:ser>
        <c:dLbls>
          <c:showLegendKey val="0"/>
          <c:showVal val="0"/>
          <c:showCatName val="0"/>
          <c:showSerName val="0"/>
          <c:showPercent val="0"/>
          <c:showBubbleSize val="0"/>
        </c:dLbls>
        <c:marker val="1"/>
        <c:smooth val="0"/>
        <c:axId val="80551936"/>
        <c:axId val="80555392"/>
      </c:lineChart>
      <c:dateAx>
        <c:axId val="80551936"/>
        <c:scaling>
          <c:orientation val="minMax"/>
        </c:scaling>
        <c:delete val="1"/>
        <c:axPos val="b"/>
        <c:numFmt formatCode="ge" sourceLinked="1"/>
        <c:majorTickMark val="none"/>
        <c:minorTickMark val="none"/>
        <c:tickLblPos val="none"/>
        <c:crossAx val="80555392"/>
        <c:crosses val="autoZero"/>
        <c:auto val="1"/>
        <c:lblOffset val="100"/>
        <c:baseTimeUnit val="years"/>
      </c:dateAx>
      <c:valAx>
        <c:axId val="805553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0551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2022.96</c:v>
                </c:pt>
                <c:pt idx="1">
                  <c:v>2776.4</c:v>
                </c:pt>
                <c:pt idx="2">
                  <c:v>380.88</c:v>
                </c:pt>
                <c:pt idx="3">
                  <c:v>506.88</c:v>
                </c:pt>
                <c:pt idx="4">
                  <c:v>455.13</c:v>
                </c:pt>
              </c:numCache>
            </c:numRef>
          </c:val>
          <c:extLst xmlns:c16r2="http://schemas.microsoft.com/office/drawing/2015/06/chart">
            <c:ext xmlns:c16="http://schemas.microsoft.com/office/drawing/2014/chart" uri="{C3380CC4-5D6E-409C-BE32-E72D297353CC}">
              <c16:uniqueId val="{00000000-2534-40EE-A8B8-967EF051CCAF}"/>
            </c:ext>
          </c:extLst>
        </c:ser>
        <c:dLbls>
          <c:showLegendKey val="0"/>
          <c:showVal val="0"/>
          <c:showCatName val="0"/>
          <c:showSerName val="0"/>
          <c:showPercent val="0"/>
          <c:showBubbleSize val="0"/>
        </c:dLbls>
        <c:gapWidth val="150"/>
        <c:axId val="83842944"/>
        <c:axId val="83849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915.5</c:v>
                </c:pt>
                <c:pt idx="1">
                  <c:v>963.24</c:v>
                </c:pt>
                <c:pt idx="2">
                  <c:v>381.53</c:v>
                </c:pt>
                <c:pt idx="3">
                  <c:v>391.54</c:v>
                </c:pt>
                <c:pt idx="4">
                  <c:v>384.34</c:v>
                </c:pt>
              </c:numCache>
            </c:numRef>
          </c:val>
          <c:smooth val="0"/>
          <c:extLst xmlns:c16r2="http://schemas.microsoft.com/office/drawing/2015/06/chart">
            <c:ext xmlns:c16="http://schemas.microsoft.com/office/drawing/2014/chart" uri="{C3380CC4-5D6E-409C-BE32-E72D297353CC}">
              <c16:uniqueId val="{00000001-2534-40EE-A8B8-967EF051CCAF}"/>
            </c:ext>
          </c:extLst>
        </c:ser>
        <c:dLbls>
          <c:showLegendKey val="0"/>
          <c:showVal val="0"/>
          <c:showCatName val="0"/>
          <c:showSerName val="0"/>
          <c:showPercent val="0"/>
          <c:showBubbleSize val="0"/>
        </c:dLbls>
        <c:marker val="1"/>
        <c:smooth val="0"/>
        <c:axId val="83842944"/>
        <c:axId val="83849216"/>
      </c:lineChart>
      <c:dateAx>
        <c:axId val="83842944"/>
        <c:scaling>
          <c:orientation val="minMax"/>
        </c:scaling>
        <c:delete val="1"/>
        <c:axPos val="b"/>
        <c:numFmt formatCode="ge" sourceLinked="1"/>
        <c:majorTickMark val="none"/>
        <c:minorTickMark val="none"/>
        <c:tickLblPos val="none"/>
        <c:crossAx val="83849216"/>
        <c:crosses val="autoZero"/>
        <c:auto val="1"/>
        <c:lblOffset val="100"/>
        <c:baseTimeUnit val="years"/>
      </c:dateAx>
      <c:valAx>
        <c:axId val="838492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384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247.87</c:v>
                </c:pt>
                <c:pt idx="1">
                  <c:v>225.54</c:v>
                </c:pt>
                <c:pt idx="2">
                  <c:v>208.77</c:v>
                </c:pt>
                <c:pt idx="3">
                  <c:v>185.93</c:v>
                </c:pt>
                <c:pt idx="4">
                  <c:v>162.35</c:v>
                </c:pt>
              </c:numCache>
            </c:numRef>
          </c:val>
          <c:extLst xmlns:c16r2="http://schemas.microsoft.com/office/drawing/2015/06/chart">
            <c:ext xmlns:c16="http://schemas.microsoft.com/office/drawing/2014/chart" uri="{C3380CC4-5D6E-409C-BE32-E72D297353CC}">
              <c16:uniqueId val="{00000000-5CC0-447E-95F2-DFF0B4516097}"/>
            </c:ext>
          </c:extLst>
        </c:ser>
        <c:dLbls>
          <c:showLegendKey val="0"/>
          <c:showVal val="0"/>
          <c:showCatName val="0"/>
          <c:showSerName val="0"/>
          <c:showPercent val="0"/>
          <c:showBubbleSize val="0"/>
        </c:dLbls>
        <c:gapWidth val="150"/>
        <c:axId val="93486464"/>
        <c:axId val="102353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404.78</c:v>
                </c:pt>
                <c:pt idx="1">
                  <c:v>400.38</c:v>
                </c:pt>
                <c:pt idx="2">
                  <c:v>393.27</c:v>
                </c:pt>
                <c:pt idx="3">
                  <c:v>386.97</c:v>
                </c:pt>
                <c:pt idx="4">
                  <c:v>380.58</c:v>
                </c:pt>
              </c:numCache>
            </c:numRef>
          </c:val>
          <c:smooth val="0"/>
          <c:extLst xmlns:c16r2="http://schemas.microsoft.com/office/drawing/2015/06/chart">
            <c:ext xmlns:c16="http://schemas.microsoft.com/office/drawing/2014/chart" uri="{C3380CC4-5D6E-409C-BE32-E72D297353CC}">
              <c16:uniqueId val="{00000001-5CC0-447E-95F2-DFF0B4516097}"/>
            </c:ext>
          </c:extLst>
        </c:ser>
        <c:dLbls>
          <c:showLegendKey val="0"/>
          <c:showVal val="0"/>
          <c:showCatName val="0"/>
          <c:showSerName val="0"/>
          <c:showPercent val="0"/>
          <c:showBubbleSize val="0"/>
        </c:dLbls>
        <c:marker val="1"/>
        <c:smooth val="0"/>
        <c:axId val="93486464"/>
        <c:axId val="102353152"/>
      </c:lineChart>
      <c:dateAx>
        <c:axId val="93486464"/>
        <c:scaling>
          <c:orientation val="minMax"/>
        </c:scaling>
        <c:delete val="1"/>
        <c:axPos val="b"/>
        <c:numFmt formatCode="ge" sourceLinked="1"/>
        <c:majorTickMark val="none"/>
        <c:minorTickMark val="none"/>
        <c:tickLblPos val="none"/>
        <c:crossAx val="102353152"/>
        <c:crosses val="autoZero"/>
        <c:auto val="1"/>
        <c:lblOffset val="100"/>
        <c:baseTimeUnit val="years"/>
      </c:dateAx>
      <c:valAx>
        <c:axId val="1023531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348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108.69</c:v>
                </c:pt>
                <c:pt idx="1">
                  <c:v>114.08</c:v>
                </c:pt>
                <c:pt idx="2">
                  <c:v>137.25</c:v>
                </c:pt>
                <c:pt idx="3">
                  <c:v>131.47999999999999</c:v>
                </c:pt>
                <c:pt idx="4">
                  <c:v>139.18</c:v>
                </c:pt>
              </c:numCache>
            </c:numRef>
          </c:val>
          <c:extLst xmlns:c16r2="http://schemas.microsoft.com/office/drawing/2015/06/chart">
            <c:ext xmlns:c16="http://schemas.microsoft.com/office/drawing/2014/chart" uri="{C3380CC4-5D6E-409C-BE32-E72D297353CC}">
              <c16:uniqueId val="{00000000-29CC-411E-9335-4C00BA4552B8}"/>
            </c:ext>
          </c:extLst>
        </c:ser>
        <c:dLbls>
          <c:showLegendKey val="0"/>
          <c:showVal val="0"/>
          <c:showCatName val="0"/>
          <c:showSerName val="0"/>
          <c:showPercent val="0"/>
          <c:showBubbleSize val="0"/>
        </c:dLbls>
        <c:gapWidth val="150"/>
        <c:axId val="103368960"/>
        <c:axId val="103834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98.07</c:v>
                </c:pt>
                <c:pt idx="1">
                  <c:v>96.56</c:v>
                </c:pt>
                <c:pt idx="2">
                  <c:v>100.47</c:v>
                </c:pt>
                <c:pt idx="3">
                  <c:v>101.72</c:v>
                </c:pt>
                <c:pt idx="4">
                  <c:v>102.38</c:v>
                </c:pt>
              </c:numCache>
            </c:numRef>
          </c:val>
          <c:smooth val="0"/>
          <c:extLst xmlns:c16r2="http://schemas.microsoft.com/office/drawing/2015/06/chart">
            <c:ext xmlns:c16="http://schemas.microsoft.com/office/drawing/2014/chart" uri="{C3380CC4-5D6E-409C-BE32-E72D297353CC}">
              <c16:uniqueId val="{00000001-29CC-411E-9335-4C00BA4552B8}"/>
            </c:ext>
          </c:extLst>
        </c:ser>
        <c:dLbls>
          <c:showLegendKey val="0"/>
          <c:showVal val="0"/>
          <c:showCatName val="0"/>
          <c:showSerName val="0"/>
          <c:showPercent val="0"/>
          <c:showBubbleSize val="0"/>
        </c:dLbls>
        <c:marker val="1"/>
        <c:smooth val="0"/>
        <c:axId val="103368960"/>
        <c:axId val="103834752"/>
      </c:lineChart>
      <c:dateAx>
        <c:axId val="103368960"/>
        <c:scaling>
          <c:orientation val="minMax"/>
        </c:scaling>
        <c:delete val="1"/>
        <c:axPos val="b"/>
        <c:numFmt formatCode="ge" sourceLinked="1"/>
        <c:majorTickMark val="none"/>
        <c:minorTickMark val="none"/>
        <c:tickLblPos val="none"/>
        <c:crossAx val="103834752"/>
        <c:crosses val="autoZero"/>
        <c:auto val="1"/>
        <c:lblOffset val="100"/>
        <c:baseTimeUnit val="years"/>
      </c:dateAx>
      <c:valAx>
        <c:axId val="103834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36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155.44</c:v>
                </c:pt>
                <c:pt idx="1">
                  <c:v>148.13999999999999</c:v>
                </c:pt>
                <c:pt idx="2">
                  <c:v>124.12</c:v>
                </c:pt>
                <c:pt idx="3">
                  <c:v>129.52000000000001</c:v>
                </c:pt>
                <c:pt idx="4">
                  <c:v>122.54</c:v>
                </c:pt>
              </c:numCache>
            </c:numRef>
          </c:val>
          <c:extLst xmlns:c16r2="http://schemas.microsoft.com/office/drawing/2015/06/chart">
            <c:ext xmlns:c16="http://schemas.microsoft.com/office/drawing/2014/chart" uri="{C3380CC4-5D6E-409C-BE32-E72D297353CC}">
              <c16:uniqueId val="{00000000-BCF1-463D-B4E5-1326074EC591}"/>
            </c:ext>
          </c:extLst>
        </c:ser>
        <c:dLbls>
          <c:showLegendKey val="0"/>
          <c:showVal val="0"/>
          <c:showCatName val="0"/>
          <c:showSerName val="0"/>
          <c:showPercent val="0"/>
          <c:showBubbleSize val="0"/>
        </c:dLbls>
        <c:gapWidth val="150"/>
        <c:axId val="160960896"/>
        <c:axId val="161191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172.26</c:v>
                </c:pt>
                <c:pt idx="1">
                  <c:v>177.14</c:v>
                </c:pt>
                <c:pt idx="2">
                  <c:v>169.82</c:v>
                </c:pt>
                <c:pt idx="3">
                  <c:v>168.2</c:v>
                </c:pt>
                <c:pt idx="4">
                  <c:v>168.67</c:v>
                </c:pt>
              </c:numCache>
            </c:numRef>
          </c:val>
          <c:smooth val="0"/>
          <c:extLst xmlns:c16r2="http://schemas.microsoft.com/office/drawing/2015/06/chart">
            <c:ext xmlns:c16="http://schemas.microsoft.com/office/drawing/2014/chart" uri="{C3380CC4-5D6E-409C-BE32-E72D297353CC}">
              <c16:uniqueId val="{00000001-BCF1-463D-B4E5-1326074EC591}"/>
            </c:ext>
          </c:extLst>
        </c:ser>
        <c:dLbls>
          <c:showLegendKey val="0"/>
          <c:showVal val="0"/>
          <c:showCatName val="0"/>
          <c:showSerName val="0"/>
          <c:showPercent val="0"/>
          <c:showBubbleSize val="0"/>
        </c:dLbls>
        <c:marker val="1"/>
        <c:smooth val="0"/>
        <c:axId val="160960896"/>
        <c:axId val="161191424"/>
      </c:lineChart>
      <c:dateAx>
        <c:axId val="160960896"/>
        <c:scaling>
          <c:orientation val="minMax"/>
        </c:scaling>
        <c:delete val="1"/>
        <c:axPos val="b"/>
        <c:numFmt formatCode="ge" sourceLinked="1"/>
        <c:majorTickMark val="none"/>
        <c:minorTickMark val="none"/>
        <c:tickLblPos val="none"/>
        <c:crossAx val="161191424"/>
        <c:crosses val="autoZero"/>
        <c:auto val="1"/>
        <c:lblOffset val="100"/>
        <c:baseTimeUnit val="years"/>
      </c:dateAx>
      <c:valAx>
        <c:axId val="16119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96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view="pageBreakPreview" zoomScale="60" zoomScaleNormal="100" workbookViewId="0">
      <selection activeCell="AV56" sqref="AV56:BI5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6" t="str">
        <f>データ!H6</f>
        <v>長野県　軽井沢町</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A6</v>
      </c>
      <c r="X8" s="83"/>
      <c r="Y8" s="83"/>
      <c r="Z8" s="83"/>
      <c r="AA8" s="83"/>
      <c r="AB8" s="83"/>
      <c r="AC8" s="83"/>
      <c r="AD8" s="84" t="s">
        <v>119</v>
      </c>
      <c r="AE8" s="84"/>
      <c r="AF8" s="84"/>
      <c r="AG8" s="84"/>
      <c r="AH8" s="84"/>
      <c r="AI8" s="84"/>
      <c r="AJ8" s="84"/>
      <c r="AK8" s="5"/>
      <c r="AL8" s="71">
        <f>データ!$R$6</f>
        <v>20295</v>
      </c>
      <c r="AM8" s="71"/>
      <c r="AN8" s="71"/>
      <c r="AO8" s="71"/>
      <c r="AP8" s="71"/>
      <c r="AQ8" s="71"/>
      <c r="AR8" s="71"/>
      <c r="AS8" s="71"/>
      <c r="AT8" s="67">
        <f>データ!$S$6</f>
        <v>156.03</v>
      </c>
      <c r="AU8" s="68"/>
      <c r="AV8" s="68"/>
      <c r="AW8" s="68"/>
      <c r="AX8" s="68"/>
      <c r="AY8" s="68"/>
      <c r="AZ8" s="68"/>
      <c r="BA8" s="68"/>
      <c r="BB8" s="70">
        <f>データ!$T$6</f>
        <v>130.07</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x14ac:dyDescent="0.15">
      <c r="A10" s="2"/>
      <c r="B10" s="67" t="str">
        <f>データ!$N$6</f>
        <v>-</v>
      </c>
      <c r="C10" s="68"/>
      <c r="D10" s="68"/>
      <c r="E10" s="68"/>
      <c r="F10" s="68"/>
      <c r="G10" s="68"/>
      <c r="H10" s="68"/>
      <c r="I10" s="67">
        <f>データ!$O$6</f>
        <v>81.36</v>
      </c>
      <c r="J10" s="68"/>
      <c r="K10" s="68"/>
      <c r="L10" s="68"/>
      <c r="M10" s="68"/>
      <c r="N10" s="68"/>
      <c r="O10" s="69"/>
      <c r="P10" s="70">
        <f>データ!$P$6</f>
        <v>94.4</v>
      </c>
      <c r="Q10" s="70"/>
      <c r="R10" s="70"/>
      <c r="S10" s="70"/>
      <c r="T10" s="70"/>
      <c r="U10" s="70"/>
      <c r="V10" s="70"/>
      <c r="W10" s="71">
        <f>データ!$Q$6</f>
        <v>2257</v>
      </c>
      <c r="X10" s="71"/>
      <c r="Y10" s="71"/>
      <c r="Z10" s="71"/>
      <c r="AA10" s="71"/>
      <c r="AB10" s="71"/>
      <c r="AC10" s="71"/>
      <c r="AD10" s="2"/>
      <c r="AE10" s="2"/>
      <c r="AF10" s="2"/>
      <c r="AG10" s="2"/>
      <c r="AH10" s="5"/>
      <c r="AI10" s="5"/>
      <c r="AJ10" s="5"/>
      <c r="AK10" s="5"/>
      <c r="AL10" s="71">
        <f>データ!$U$6</f>
        <v>19072</v>
      </c>
      <c r="AM10" s="71"/>
      <c r="AN10" s="71"/>
      <c r="AO10" s="71"/>
      <c r="AP10" s="71"/>
      <c r="AQ10" s="71"/>
      <c r="AR10" s="71"/>
      <c r="AS10" s="71"/>
      <c r="AT10" s="67">
        <f>データ!$V$6</f>
        <v>36.47</v>
      </c>
      <c r="AU10" s="68"/>
      <c r="AV10" s="68"/>
      <c r="AW10" s="68"/>
      <c r="AX10" s="68"/>
      <c r="AY10" s="68"/>
      <c r="AZ10" s="68"/>
      <c r="BA10" s="68"/>
      <c r="BB10" s="70">
        <f>データ!$W$6</f>
        <v>522.95000000000005</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116</v>
      </c>
      <c r="BM16" s="51"/>
      <c r="BN16" s="51"/>
      <c r="BO16" s="51"/>
      <c r="BP16" s="51"/>
      <c r="BQ16" s="51"/>
      <c r="BR16" s="51"/>
      <c r="BS16" s="51"/>
      <c r="BT16" s="51"/>
      <c r="BU16" s="51"/>
      <c r="BV16" s="51"/>
      <c r="BW16" s="51"/>
      <c r="BX16" s="51"/>
      <c r="BY16" s="51"/>
      <c r="BZ16" s="52"/>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x14ac:dyDescent="0.15">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x14ac:dyDescent="0.15">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117</v>
      </c>
      <c r="BM47" s="51"/>
      <c r="BN47" s="51"/>
      <c r="BO47" s="51"/>
      <c r="BP47" s="51"/>
      <c r="BQ47" s="51"/>
      <c r="BR47" s="51"/>
      <c r="BS47" s="51"/>
      <c r="BT47" s="51"/>
      <c r="BU47" s="51"/>
      <c r="BV47" s="51"/>
      <c r="BW47" s="51"/>
      <c r="BX47" s="51"/>
      <c r="BY47" s="51"/>
      <c r="BZ47" s="52"/>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x14ac:dyDescent="0.15">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x14ac:dyDescent="0.15">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118</v>
      </c>
      <c r="BM66" s="51"/>
      <c r="BN66" s="51"/>
      <c r="BO66" s="51"/>
      <c r="BP66" s="51"/>
      <c r="BQ66" s="51"/>
      <c r="BR66" s="51"/>
      <c r="BS66" s="51"/>
      <c r="BT66" s="51"/>
      <c r="BU66" s="51"/>
      <c r="BV66" s="51"/>
      <c r="BW66" s="51"/>
      <c r="BX66" s="51"/>
      <c r="BY66" s="51"/>
      <c r="BZ66" s="52"/>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x14ac:dyDescent="0.15">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x14ac:dyDescent="0.15">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203211</v>
      </c>
      <c r="D6" s="34">
        <f t="shared" si="3"/>
        <v>46</v>
      </c>
      <c r="E6" s="34">
        <f t="shared" si="3"/>
        <v>1</v>
      </c>
      <c r="F6" s="34">
        <f t="shared" si="3"/>
        <v>0</v>
      </c>
      <c r="G6" s="34">
        <f t="shared" si="3"/>
        <v>1</v>
      </c>
      <c r="H6" s="34" t="str">
        <f t="shared" si="3"/>
        <v>長野県　軽井沢町</v>
      </c>
      <c r="I6" s="34" t="str">
        <f t="shared" si="3"/>
        <v>法適用</v>
      </c>
      <c r="J6" s="34" t="str">
        <f t="shared" si="3"/>
        <v>水道事業</v>
      </c>
      <c r="K6" s="34" t="str">
        <f t="shared" si="3"/>
        <v>末端給水事業</v>
      </c>
      <c r="L6" s="34" t="str">
        <f t="shared" si="3"/>
        <v>A6</v>
      </c>
      <c r="M6" s="34">
        <f t="shared" si="3"/>
        <v>0</v>
      </c>
      <c r="N6" s="35" t="str">
        <f t="shared" si="3"/>
        <v>-</v>
      </c>
      <c r="O6" s="35">
        <f t="shared" si="3"/>
        <v>81.36</v>
      </c>
      <c r="P6" s="35">
        <f t="shared" si="3"/>
        <v>94.4</v>
      </c>
      <c r="Q6" s="35">
        <f t="shared" si="3"/>
        <v>2257</v>
      </c>
      <c r="R6" s="35">
        <f t="shared" si="3"/>
        <v>20295</v>
      </c>
      <c r="S6" s="35">
        <f t="shared" si="3"/>
        <v>156.03</v>
      </c>
      <c r="T6" s="35">
        <f t="shared" si="3"/>
        <v>130.07</v>
      </c>
      <c r="U6" s="35">
        <f t="shared" si="3"/>
        <v>19072</v>
      </c>
      <c r="V6" s="35">
        <f t="shared" si="3"/>
        <v>36.47</v>
      </c>
      <c r="W6" s="35">
        <f t="shared" si="3"/>
        <v>522.95000000000005</v>
      </c>
      <c r="X6" s="36">
        <f>IF(X7="",NA(),X7)</f>
        <v>110.55</v>
      </c>
      <c r="Y6" s="36">
        <f t="shared" ref="Y6:AG6" si="4">IF(Y7="",NA(),Y7)</f>
        <v>116.51</v>
      </c>
      <c r="Z6" s="36">
        <f t="shared" si="4"/>
        <v>133.93</v>
      </c>
      <c r="AA6" s="36">
        <f t="shared" si="4"/>
        <v>129.21</v>
      </c>
      <c r="AB6" s="36">
        <f t="shared" si="4"/>
        <v>134.99</v>
      </c>
      <c r="AC6" s="36">
        <f t="shared" si="4"/>
        <v>107.57</v>
      </c>
      <c r="AD6" s="36">
        <f t="shared" si="4"/>
        <v>106.55</v>
      </c>
      <c r="AE6" s="36">
        <f t="shared" si="4"/>
        <v>110.01</v>
      </c>
      <c r="AF6" s="36">
        <f t="shared" si="4"/>
        <v>111.21</v>
      </c>
      <c r="AG6" s="36">
        <f t="shared" si="4"/>
        <v>111.71</v>
      </c>
      <c r="AH6" s="35" t="str">
        <f>IF(AH7="","",IF(AH7="-","【-】","【"&amp;SUBSTITUTE(TEXT(AH7,"#,##0.00"),"-","△")&amp;"】"))</f>
        <v>【114.35】</v>
      </c>
      <c r="AI6" s="35">
        <f>IF(AI7="",NA(),AI7)</f>
        <v>0</v>
      </c>
      <c r="AJ6" s="35">
        <f t="shared" ref="AJ6:AR6" si="5">IF(AJ7="",NA(),AJ7)</f>
        <v>0</v>
      </c>
      <c r="AK6" s="35">
        <f t="shared" si="5"/>
        <v>0</v>
      </c>
      <c r="AL6" s="35">
        <f t="shared" si="5"/>
        <v>0</v>
      </c>
      <c r="AM6" s="35">
        <f t="shared" si="5"/>
        <v>0</v>
      </c>
      <c r="AN6" s="36">
        <f t="shared" si="5"/>
        <v>9.34</v>
      </c>
      <c r="AO6" s="36">
        <f t="shared" si="5"/>
        <v>9.56</v>
      </c>
      <c r="AP6" s="36">
        <f t="shared" si="5"/>
        <v>2.8</v>
      </c>
      <c r="AQ6" s="36">
        <f t="shared" si="5"/>
        <v>1.93</v>
      </c>
      <c r="AR6" s="36">
        <f t="shared" si="5"/>
        <v>1.72</v>
      </c>
      <c r="AS6" s="35" t="str">
        <f>IF(AS7="","",IF(AS7="-","【-】","【"&amp;SUBSTITUTE(TEXT(AS7,"#,##0.00"),"-","△")&amp;"】"))</f>
        <v>【0.79】</v>
      </c>
      <c r="AT6" s="36">
        <f>IF(AT7="",NA(),AT7)</f>
        <v>2022.96</v>
      </c>
      <c r="AU6" s="36">
        <f t="shared" ref="AU6:BC6" si="6">IF(AU7="",NA(),AU7)</f>
        <v>2776.4</v>
      </c>
      <c r="AV6" s="36">
        <f t="shared" si="6"/>
        <v>380.88</v>
      </c>
      <c r="AW6" s="36">
        <f t="shared" si="6"/>
        <v>506.88</v>
      </c>
      <c r="AX6" s="36">
        <f t="shared" si="6"/>
        <v>455.13</v>
      </c>
      <c r="AY6" s="36">
        <f t="shared" si="6"/>
        <v>915.5</v>
      </c>
      <c r="AZ6" s="36">
        <f t="shared" si="6"/>
        <v>963.24</v>
      </c>
      <c r="BA6" s="36">
        <f t="shared" si="6"/>
        <v>381.53</v>
      </c>
      <c r="BB6" s="36">
        <f t="shared" si="6"/>
        <v>391.54</v>
      </c>
      <c r="BC6" s="36">
        <f t="shared" si="6"/>
        <v>384.34</v>
      </c>
      <c r="BD6" s="35" t="str">
        <f>IF(BD7="","",IF(BD7="-","【-】","【"&amp;SUBSTITUTE(TEXT(BD7,"#,##0.00"),"-","△")&amp;"】"))</f>
        <v>【262.87】</v>
      </c>
      <c r="BE6" s="36">
        <f>IF(BE7="",NA(),BE7)</f>
        <v>247.87</v>
      </c>
      <c r="BF6" s="36">
        <f t="shared" ref="BF6:BN6" si="7">IF(BF7="",NA(),BF7)</f>
        <v>225.54</v>
      </c>
      <c r="BG6" s="36">
        <f t="shared" si="7"/>
        <v>208.77</v>
      </c>
      <c r="BH6" s="36">
        <f t="shared" si="7"/>
        <v>185.93</v>
      </c>
      <c r="BI6" s="36">
        <f t="shared" si="7"/>
        <v>162.35</v>
      </c>
      <c r="BJ6" s="36">
        <f t="shared" si="7"/>
        <v>404.78</v>
      </c>
      <c r="BK6" s="36">
        <f t="shared" si="7"/>
        <v>400.38</v>
      </c>
      <c r="BL6" s="36">
        <f t="shared" si="7"/>
        <v>393.27</v>
      </c>
      <c r="BM6" s="36">
        <f t="shared" si="7"/>
        <v>386.97</v>
      </c>
      <c r="BN6" s="36">
        <f t="shared" si="7"/>
        <v>380.58</v>
      </c>
      <c r="BO6" s="35" t="str">
        <f>IF(BO7="","",IF(BO7="-","【-】","【"&amp;SUBSTITUTE(TEXT(BO7,"#,##0.00"),"-","△")&amp;"】"))</f>
        <v>【270.87】</v>
      </c>
      <c r="BP6" s="36">
        <f>IF(BP7="",NA(),BP7)</f>
        <v>108.69</v>
      </c>
      <c r="BQ6" s="36">
        <f t="shared" ref="BQ6:BY6" si="8">IF(BQ7="",NA(),BQ7)</f>
        <v>114.08</v>
      </c>
      <c r="BR6" s="36">
        <f t="shared" si="8"/>
        <v>137.25</v>
      </c>
      <c r="BS6" s="36">
        <f t="shared" si="8"/>
        <v>131.47999999999999</v>
      </c>
      <c r="BT6" s="36">
        <f t="shared" si="8"/>
        <v>139.18</v>
      </c>
      <c r="BU6" s="36">
        <f t="shared" si="8"/>
        <v>98.07</v>
      </c>
      <c r="BV6" s="36">
        <f t="shared" si="8"/>
        <v>96.56</v>
      </c>
      <c r="BW6" s="36">
        <f t="shared" si="8"/>
        <v>100.47</v>
      </c>
      <c r="BX6" s="36">
        <f t="shared" si="8"/>
        <v>101.72</v>
      </c>
      <c r="BY6" s="36">
        <f t="shared" si="8"/>
        <v>102.38</v>
      </c>
      <c r="BZ6" s="35" t="str">
        <f>IF(BZ7="","",IF(BZ7="-","【-】","【"&amp;SUBSTITUTE(TEXT(BZ7,"#,##0.00"),"-","△")&amp;"】"))</f>
        <v>【105.59】</v>
      </c>
      <c r="CA6" s="36">
        <f>IF(CA7="",NA(),CA7)</f>
        <v>155.44</v>
      </c>
      <c r="CB6" s="36">
        <f t="shared" ref="CB6:CJ6" si="9">IF(CB7="",NA(),CB7)</f>
        <v>148.13999999999999</v>
      </c>
      <c r="CC6" s="36">
        <f t="shared" si="9"/>
        <v>124.12</v>
      </c>
      <c r="CD6" s="36">
        <f t="shared" si="9"/>
        <v>129.52000000000001</v>
      </c>
      <c r="CE6" s="36">
        <f t="shared" si="9"/>
        <v>122.54</v>
      </c>
      <c r="CF6" s="36">
        <f t="shared" si="9"/>
        <v>172.26</v>
      </c>
      <c r="CG6" s="36">
        <f t="shared" si="9"/>
        <v>177.14</v>
      </c>
      <c r="CH6" s="36">
        <f t="shared" si="9"/>
        <v>169.82</v>
      </c>
      <c r="CI6" s="36">
        <f t="shared" si="9"/>
        <v>168.2</v>
      </c>
      <c r="CJ6" s="36">
        <f t="shared" si="9"/>
        <v>168.67</v>
      </c>
      <c r="CK6" s="35" t="str">
        <f>IF(CK7="","",IF(CK7="-","【-】","【"&amp;SUBSTITUTE(TEXT(CK7,"#,##0.00"),"-","△")&amp;"】"))</f>
        <v>【163.27】</v>
      </c>
      <c r="CL6" s="36">
        <f>IF(CL7="",NA(),CL7)</f>
        <v>53.63</v>
      </c>
      <c r="CM6" s="36">
        <f t="shared" ref="CM6:CU6" si="10">IF(CM7="",NA(),CM7)</f>
        <v>54.05</v>
      </c>
      <c r="CN6" s="36">
        <f t="shared" si="10"/>
        <v>52.11</v>
      </c>
      <c r="CO6" s="36">
        <f t="shared" si="10"/>
        <v>52.1</v>
      </c>
      <c r="CP6" s="36">
        <f t="shared" si="10"/>
        <v>53.01</v>
      </c>
      <c r="CQ6" s="36">
        <f t="shared" si="10"/>
        <v>55.68</v>
      </c>
      <c r="CR6" s="36">
        <f t="shared" si="10"/>
        <v>55.64</v>
      </c>
      <c r="CS6" s="36">
        <f t="shared" si="10"/>
        <v>55.13</v>
      </c>
      <c r="CT6" s="36">
        <f t="shared" si="10"/>
        <v>54.77</v>
      </c>
      <c r="CU6" s="36">
        <f t="shared" si="10"/>
        <v>54.92</v>
      </c>
      <c r="CV6" s="35" t="str">
        <f>IF(CV7="","",IF(CV7="-","【-】","【"&amp;SUBSTITUTE(TEXT(CV7,"#,##0.00"),"-","△")&amp;"】"))</f>
        <v>【59.94】</v>
      </c>
      <c r="CW6" s="36">
        <f>IF(CW7="",NA(),CW7)</f>
        <v>71.33</v>
      </c>
      <c r="CX6" s="36">
        <f t="shared" ref="CX6:DF6" si="11">IF(CX7="",NA(),CX7)</f>
        <v>71.73</v>
      </c>
      <c r="CY6" s="36">
        <f t="shared" si="11"/>
        <v>72.739999999999995</v>
      </c>
      <c r="CZ6" s="36">
        <f t="shared" si="11"/>
        <v>73.31</v>
      </c>
      <c r="DA6" s="36">
        <f t="shared" si="11"/>
        <v>73</v>
      </c>
      <c r="DB6" s="36">
        <f t="shared" si="11"/>
        <v>83.18</v>
      </c>
      <c r="DC6" s="36">
        <f t="shared" si="11"/>
        <v>83.09</v>
      </c>
      <c r="DD6" s="36">
        <f t="shared" si="11"/>
        <v>83</v>
      </c>
      <c r="DE6" s="36">
        <f t="shared" si="11"/>
        <v>82.89</v>
      </c>
      <c r="DF6" s="36">
        <f t="shared" si="11"/>
        <v>82.66</v>
      </c>
      <c r="DG6" s="35" t="str">
        <f>IF(DG7="","",IF(DG7="-","【-】","【"&amp;SUBSTITUTE(TEXT(DG7,"#,##0.00"),"-","△")&amp;"】"))</f>
        <v>【90.22】</v>
      </c>
      <c r="DH6" s="36">
        <f>IF(DH7="",NA(),DH7)</f>
        <v>45.74</v>
      </c>
      <c r="DI6" s="36">
        <f t="shared" ref="DI6:DQ6" si="12">IF(DI7="",NA(),DI7)</f>
        <v>45.79</v>
      </c>
      <c r="DJ6" s="36">
        <f t="shared" si="12"/>
        <v>45.02</v>
      </c>
      <c r="DK6" s="36">
        <f t="shared" si="12"/>
        <v>46.72</v>
      </c>
      <c r="DL6" s="36">
        <f t="shared" si="12"/>
        <v>47.74</v>
      </c>
      <c r="DM6" s="36">
        <f t="shared" si="12"/>
        <v>38.07</v>
      </c>
      <c r="DN6" s="36">
        <f t="shared" si="12"/>
        <v>39.06</v>
      </c>
      <c r="DO6" s="36">
        <f t="shared" si="12"/>
        <v>46.66</v>
      </c>
      <c r="DP6" s="36">
        <f t="shared" si="12"/>
        <v>47.46</v>
      </c>
      <c r="DQ6" s="36">
        <f t="shared" si="12"/>
        <v>48.49</v>
      </c>
      <c r="DR6" s="35" t="str">
        <f>IF(DR7="","",IF(DR7="-","【-】","【"&amp;SUBSTITUTE(TEXT(DR7,"#,##0.00"),"-","△")&amp;"】"))</f>
        <v>【47.91】</v>
      </c>
      <c r="DS6" s="36">
        <f>IF(DS7="",NA(),DS7)</f>
        <v>9.7899999999999991</v>
      </c>
      <c r="DT6" s="36">
        <f t="shared" ref="DT6:EB6" si="13">IF(DT7="",NA(),DT7)</f>
        <v>9.56</v>
      </c>
      <c r="DU6" s="36">
        <f t="shared" si="13"/>
        <v>9.4499999999999993</v>
      </c>
      <c r="DV6" s="36">
        <f t="shared" si="13"/>
        <v>9.32</v>
      </c>
      <c r="DW6" s="36">
        <f t="shared" si="13"/>
        <v>8.91</v>
      </c>
      <c r="DX6" s="36">
        <f t="shared" si="13"/>
        <v>7.73</v>
      </c>
      <c r="DY6" s="36">
        <f t="shared" si="13"/>
        <v>8.8699999999999992</v>
      </c>
      <c r="DZ6" s="36">
        <f t="shared" si="13"/>
        <v>9.85</v>
      </c>
      <c r="EA6" s="36">
        <f t="shared" si="13"/>
        <v>9.7100000000000009</v>
      </c>
      <c r="EB6" s="36">
        <f t="shared" si="13"/>
        <v>12.79</v>
      </c>
      <c r="EC6" s="35" t="str">
        <f>IF(EC7="","",IF(EC7="-","【-】","【"&amp;SUBSTITUTE(TEXT(EC7,"#,##0.00"),"-","△")&amp;"】"))</f>
        <v>【15.00】</v>
      </c>
      <c r="ED6" s="36">
        <f>IF(ED7="",NA(),ED7)</f>
        <v>0.24</v>
      </c>
      <c r="EE6" s="36">
        <f t="shared" ref="EE6:EM6" si="14">IF(EE7="",NA(),EE7)</f>
        <v>0.73</v>
      </c>
      <c r="EF6" s="36">
        <f t="shared" si="14"/>
        <v>0.47</v>
      </c>
      <c r="EG6" s="36">
        <f t="shared" si="14"/>
        <v>0.32</v>
      </c>
      <c r="EH6" s="36">
        <f t="shared" si="14"/>
        <v>0.3</v>
      </c>
      <c r="EI6" s="36">
        <f t="shared" si="14"/>
        <v>0.67</v>
      </c>
      <c r="EJ6" s="36">
        <f t="shared" si="14"/>
        <v>0.67</v>
      </c>
      <c r="EK6" s="36">
        <f t="shared" si="14"/>
        <v>0.66</v>
      </c>
      <c r="EL6" s="36">
        <f t="shared" si="14"/>
        <v>0.99</v>
      </c>
      <c r="EM6" s="36">
        <f t="shared" si="14"/>
        <v>0.71</v>
      </c>
      <c r="EN6" s="35" t="str">
        <f>IF(EN7="","",IF(EN7="-","【-】","【"&amp;SUBSTITUTE(TEXT(EN7,"#,##0.00"),"-","△")&amp;"】"))</f>
        <v>【0.76】</v>
      </c>
    </row>
    <row r="7" spans="1:144" s="37" customFormat="1" x14ac:dyDescent="0.15">
      <c r="A7" s="29"/>
      <c r="B7" s="38">
        <v>2016</v>
      </c>
      <c r="C7" s="38">
        <v>203211</v>
      </c>
      <c r="D7" s="38">
        <v>46</v>
      </c>
      <c r="E7" s="38">
        <v>1</v>
      </c>
      <c r="F7" s="38">
        <v>0</v>
      </c>
      <c r="G7" s="38">
        <v>1</v>
      </c>
      <c r="H7" s="38" t="s">
        <v>105</v>
      </c>
      <c r="I7" s="38" t="s">
        <v>106</v>
      </c>
      <c r="J7" s="38" t="s">
        <v>107</v>
      </c>
      <c r="K7" s="38" t="s">
        <v>108</v>
      </c>
      <c r="L7" s="38" t="s">
        <v>109</v>
      </c>
      <c r="M7" s="38"/>
      <c r="N7" s="39" t="s">
        <v>110</v>
      </c>
      <c r="O7" s="39">
        <v>81.36</v>
      </c>
      <c r="P7" s="39">
        <v>94.4</v>
      </c>
      <c r="Q7" s="39">
        <v>2257</v>
      </c>
      <c r="R7" s="39">
        <v>20295</v>
      </c>
      <c r="S7" s="39">
        <v>156.03</v>
      </c>
      <c r="T7" s="39">
        <v>130.07</v>
      </c>
      <c r="U7" s="39">
        <v>19072</v>
      </c>
      <c r="V7" s="39">
        <v>36.47</v>
      </c>
      <c r="W7" s="39">
        <v>522.95000000000005</v>
      </c>
      <c r="X7" s="39">
        <v>110.55</v>
      </c>
      <c r="Y7" s="39">
        <v>116.51</v>
      </c>
      <c r="Z7" s="39">
        <v>133.93</v>
      </c>
      <c r="AA7" s="39">
        <v>129.21</v>
      </c>
      <c r="AB7" s="39">
        <v>134.99</v>
      </c>
      <c r="AC7" s="39">
        <v>107.57</v>
      </c>
      <c r="AD7" s="39">
        <v>106.55</v>
      </c>
      <c r="AE7" s="39">
        <v>110.01</v>
      </c>
      <c r="AF7" s="39">
        <v>111.21</v>
      </c>
      <c r="AG7" s="39">
        <v>111.71</v>
      </c>
      <c r="AH7" s="39">
        <v>114.35</v>
      </c>
      <c r="AI7" s="39">
        <v>0</v>
      </c>
      <c r="AJ7" s="39">
        <v>0</v>
      </c>
      <c r="AK7" s="39">
        <v>0</v>
      </c>
      <c r="AL7" s="39">
        <v>0</v>
      </c>
      <c r="AM7" s="39">
        <v>0</v>
      </c>
      <c r="AN7" s="39">
        <v>9.34</v>
      </c>
      <c r="AO7" s="39">
        <v>9.56</v>
      </c>
      <c r="AP7" s="39">
        <v>2.8</v>
      </c>
      <c r="AQ7" s="39">
        <v>1.93</v>
      </c>
      <c r="AR7" s="39">
        <v>1.72</v>
      </c>
      <c r="AS7" s="39">
        <v>0.79</v>
      </c>
      <c r="AT7" s="39">
        <v>2022.96</v>
      </c>
      <c r="AU7" s="39">
        <v>2776.4</v>
      </c>
      <c r="AV7" s="39">
        <v>380.88</v>
      </c>
      <c r="AW7" s="39">
        <v>506.88</v>
      </c>
      <c r="AX7" s="39">
        <v>455.13</v>
      </c>
      <c r="AY7" s="39">
        <v>915.5</v>
      </c>
      <c r="AZ7" s="39">
        <v>963.24</v>
      </c>
      <c r="BA7" s="39">
        <v>381.53</v>
      </c>
      <c r="BB7" s="39">
        <v>391.54</v>
      </c>
      <c r="BC7" s="39">
        <v>384.34</v>
      </c>
      <c r="BD7" s="39">
        <v>262.87</v>
      </c>
      <c r="BE7" s="39">
        <v>247.87</v>
      </c>
      <c r="BF7" s="39">
        <v>225.54</v>
      </c>
      <c r="BG7" s="39">
        <v>208.77</v>
      </c>
      <c r="BH7" s="39">
        <v>185.93</v>
      </c>
      <c r="BI7" s="39">
        <v>162.35</v>
      </c>
      <c r="BJ7" s="39">
        <v>404.78</v>
      </c>
      <c r="BK7" s="39">
        <v>400.38</v>
      </c>
      <c r="BL7" s="39">
        <v>393.27</v>
      </c>
      <c r="BM7" s="39">
        <v>386.97</v>
      </c>
      <c r="BN7" s="39">
        <v>380.58</v>
      </c>
      <c r="BO7" s="39">
        <v>270.87</v>
      </c>
      <c r="BP7" s="39">
        <v>108.69</v>
      </c>
      <c r="BQ7" s="39">
        <v>114.08</v>
      </c>
      <c r="BR7" s="39">
        <v>137.25</v>
      </c>
      <c r="BS7" s="39">
        <v>131.47999999999999</v>
      </c>
      <c r="BT7" s="39">
        <v>139.18</v>
      </c>
      <c r="BU7" s="39">
        <v>98.07</v>
      </c>
      <c r="BV7" s="39">
        <v>96.56</v>
      </c>
      <c r="BW7" s="39">
        <v>100.47</v>
      </c>
      <c r="BX7" s="39">
        <v>101.72</v>
      </c>
      <c r="BY7" s="39">
        <v>102.38</v>
      </c>
      <c r="BZ7" s="39">
        <v>105.59</v>
      </c>
      <c r="CA7" s="39">
        <v>155.44</v>
      </c>
      <c r="CB7" s="39">
        <v>148.13999999999999</v>
      </c>
      <c r="CC7" s="39">
        <v>124.12</v>
      </c>
      <c r="CD7" s="39">
        <v>129.52000000000001</v>
      </c>
      <c r="CE7" s="39">
        <v>122.54</v>
      </c>
      <c r="CF7" s="39">
        <v>172.26</v>
      </c>
      <c r="CG7" s="39">
        <v>177.14</v>
      </c>
      <c r="CH7" s="39">
        <v>169.82</v>
      </c>
      <c r="CI7" s="39">
        <v>168.2</v>
      </c>
      <c r="CJ7" s="39">
        <v>168.67</v>
      </c>
      <c r="CK7" s="39">
        <v>163.27000000000001</v>
      </c>
      <c r="CL7" s="39">
        <v>53.63</v>
      </c>
      <c r="CM7" s="39">
        <v>54.05</v>
      </c>
      <c r="CN7" s="39">
        <v>52.11</v>
      </c>
      <c r="CO7" s="39">
        <v>52.1</v>
      </c>
      <c r="CP7" s="39">
        <v>53.01</v>
      </c>
      <c r="CQ7" s="39">
        <v>55.68</v>
      </c>
      <c r="CR7" s="39">
        <v>55.64</v>
      </c>
      <c r="CS7" s="39">
        <v>55.13</v>
      </c>
      <c r="CT7" s="39">
        <v>54.77</v>
      </c>
      <c r="CU7" s="39">
        <v>54.92</v>
      </c>
      <c r="CV7" s="39">
        <v>59.94</v>
      </c>
      <c r="CW7" s="39">
        <v>71.33</v>
      </c>
      <c r="CX7" s="39">
        <v>71.73</v>
      </c>
      <c r="CY7" s="39">
        <v>72.739999999999995</v>
      </c>
      <c r="CZ7" s="39">
        <v>73.31</v>
      </c>
      <c r="DA7" s="39">
        <v>73</v>
      </c>
      <c r="DB7" s="39">
        <v>83.18</v>
      </c>
      <c r="DC7" s="39">
        <v>83.09</v>
      </c>
      <c r="DD7" s="39">
        <v>83</v>
      </c>
      <c r="DE7" s="39">
        <v>82.89</v>
      </c>
      <c r="DF7" s="39">
        <v>82.66</v>
      </c>
      <c r="DG7" s="39">
        <v>90.22</v>
      </c>
      <c r="DH7" s="39">
        <v>45.74</v>
      </c>
      <c r="DI7" s="39">
        <v>45.79</v>
      </c>
      <c r="DJ7" s="39">
        <v>45.02</v>
      </c>
      <c r="DK7" s="39">
        <v>46.72</v>
      </c>
      <c r="DL7" s="39">
        <v>47.74</v>
      </c>
      <c r="DM7" s="39">
        <v>38.07</v>
      </c>
      <c r="DN7" s="39">
        <v>39.06</v>
      </c>
      <c r="DO7" s="39">
        <v>46.66</v>
      </c>
      <c r="DP7" s="39">
        <v>47.46</v>
      </c>
      <c r="DQ7" s="39">
        <v>48.49</v>
      </c>
      <c r="DR7" s="39">
        <v>47.91</v>
      </c>
      <c r="DS7" s="39">
        <v>9.7899999999999991</v>
      </c>
      <c r="DT7" s="39">
        <v>9.56</v>
      </c>
      <c r="DU7" s="39">
        <v>9.4499999999999993</v>
      </c>
      <c r="DV7" s="39">
        <v>9.32</v>
      </c>
      <c r="DW7" s="39">
        <v>8.91</v>
      </c>
      <c r="DX7" s="39">
        <v>7.73</v>
      </c>
      <c r="DY7" s="39">
        <v>8.8699999999999992</v>
      </c>
      <c r="DZ7" s="39">
        <v>9.85</v>
      </c>
      <c r="EA7" s="39">
        <v>9.7100000000000009</v>
      </c>
      <c r="EB7" s="39">
        <v>12.79</v>
      </c>
      <c r="EC7" s="39">
        <v>15</v>
      </c>
      <c r="ED7" s="39">
        <v>0.24</v>
      </c>
      <c r="EE7" s="39">
        <v>0.73</v>
      </c>
      <c r="EF7" s="39">
        <v>0.47</v>
      </c>
      <c r="EG7" s="39">
        <v>0.32</v>
      </c>
      <c r="EH7" s="39">
        <v>0.3</v>
      </c>
      <c r="EI7" s="39">
        <v>0.67</v>
      </c>
      <c r="EJ7" s="39">
        <v>0.67</v>
      </c>
      <c r="EK7" s="39">
        <v>0.66</v>
      </c>
      <c r="EL7" s="39">
        <v>0.99</v>
      </c>
      <c r="EM7" s="39">
        <v>0.71</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2018-02-20T00:54:07Z</cp:lastPrinted>
  <dcterms:created xsi:type="dcterms:W3CDTF">2017-12-25T01:28:23Z</dcterms:created>
  <dcterms:modified xsi:type="dcterms:W3CDTF">2018-02-20T00:54:09Z</dcterms:modified>
  <cp:category/>
</cp:coreProperties>
</file>