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D10" i="4"/>
  <c r="P10" i="4"/>
  <c r="I10" i="4"/>
  <c r="B10" i="4"/>
  <c r="AT8" i="4"/>
  <c r="AL8" i="4"/>
  <c r="W8" i="4"/>
  <c r="P8" i="4"/>
  <c r="I8" i="4"/>
  <c r="C10" i="5" l="1"/>
  <c r="D10" i="5"/>
  <c r="E10" i="5"/>
  <c r="B10" i="5"/>
</calcChain>
</file>

<file path=xl/sharedStrings.xml><?xml version="1.0" encoding="utf-8"?>
<sst xmlns="http://schemas.openxmlformats.org/spreadsheetml/2006/main" count="282" uniqueCount="123">
  <si>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</si>
  <si>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</si>
  <si>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</si>
  <si>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</si>
  <si>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</si>
  <si>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</si>
  <si>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</si>
  <si>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</si>
  <si>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</si>
  <si>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</si>
  <si>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</si>
  <si>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</si>
  <si>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</si>
  <si>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</si>
  <si>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</si>
  <si>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</si>
  <si>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</si>
  <si>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</si>
  <si>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</si>
  <si>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</si>
  <si>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</si>
  <si>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</si>
  <si>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</si>
  <si>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</si>
  <si>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</si>
  <si>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</si>
  <si>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</si>
  <si>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</si>
  <si>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</si>
  <si>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</si>
  <si>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</si>
  <si>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</si>
  <si>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</si>
  <si>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</si>
  <si>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</si>
  <si>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</si>
  <si>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</si>
  <si>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</si>
  <si>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</si>
  <si>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</si>
  <si>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</si>
  <si>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</si>
  <si>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</si>
  <si>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</si>
  <si>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</si>
  <si>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</si>
  <si>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</si>
  <si>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</si>
  <si>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</si>
  <si>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</si>
  <si>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</si>
  <si>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</si>
  <si>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</si>
  <si>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</si>
  <si>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</si>
  <si>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</si>
  <si>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</si>
  <si>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</si>
  <si>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</si>
  <si>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</si>
  <si>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</si>
  <si>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</si>
  <si>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</si>
  <si>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</si>
  <si>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</si>
  <si>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</si>
  <si>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</si>
  <si>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</si>
  <si>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</si>
  <si>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</si>
  <si>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</si>
  <si>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</si>
  <si>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</si>
  <si>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</si>
  <si>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</si>
  <si>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</si>
  <si>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</si>
  <si>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</si>
  <si>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</si>
  <si>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</si>
  <si>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</si>
  <si>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</si>
  <si>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</si>
  <si>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</si>
  <si>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</si>
  <si>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</si>
  <si>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</si>
  <si>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</si>
  <si>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</si>
  <si>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</si>
  <si>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</si>
  <si>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</si>
  <si>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</si>
  <si>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</si>
  <si>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</si>
  <si>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</si>
  <si>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</si>
  <si>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</si>
  <si>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</si>
  <si>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</si>
  <si>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</si>
  <si>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</si>
  <si>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</si>
  <si>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</si>
  <si>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</si>
  <si>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</si>
  <si>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</si>
  <si>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</si>
  <si>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下諏訪町</t>
  </si>
  <si>
    <t>法適用</t>
  </si>
  <si>
    <t>下水道事業</t>
  </si>
  <si>
    <t>公共下水道</t>
  </si>
  <si>
    <t>Cc1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</si>
  <si>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</si>
  <si>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</si>
  <si>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</si>
  <si>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</si>
  <si>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</si>
  <si>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</si>
  <si>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開始後38年が経過しており、法定耐用年数を超えた資産の保有はないが、管渠の老朽化は進んでいる。将来負担が重くならないためにも、財源確保のための経営改善を行い、計画的な更新を進めていく必要がある。</t>
    <rPh sb="0" eb="4">
      <t>キョウヨウカイシ</t>
    </rPh>
    <rPh sb="4" eb="5">
      <t>ゴ</t>
    </rPh>
    <rPh sb="7" eb="8">
      <t>ネン</t>
    </rPh>
    <rPh sb="9" eb="11">
      <t>ケイカ</t>
    </rPh>
    <rPh sb="16" eb="18">
      <t>ホウテイ</t>
    </rPh>
    <rPh sb="18" eb="20">
      <t>タイヨウ</t>
    </rPh>
    <rPh sb="20" eb="22">
      <t>ネンスウ</t>
    </rPh>
    <rPh sb="23" eb="24">
      <t>コ</t>
    </rPh>
    <rPh sb="26" eb="28">
      <t>シサン</t>
    </rPh>
    <rPh sb="29" eb="31">
      <t>ホユウ</t>
    </rPh>
    <rPh sb="36" eb="38">
      <t>カンキョ</t>
    </rPh>
    <rPh sb="39" eb="42">
      <t>ロウキュウカ</t>
    </rPh>
    <rPh sb="43" eb="44">
      <t>スス</t>
    </rPh>
    <rPh sb="49" eb="51">
      <t>ショウライ</t>
    </rPh>
    <rPh sb="51" eb="53">
      <t>フタン</t>
    </rPh>
    <rPh sb="54" eb="55">
      <t>オモ</t>
    </rPh>
    <rPh sb="65" eb="67">
      <t>ザイゲン</t>
    </rPh>
    <rPh sb="67" eb="69">
      <t>カクホ</t>
    </rPh>
    <rPh sb="73" eb="75">
      <t>ケイエイ</t>
    </rPh>
    <rPh sb="75" eb="77">
      <t>カイゼン</t>
    </rPh>
    <rPh sb="78" eb="79">
      <t>オコナ</t>
    </rPh>
    <rPh sb="81" eb="84">
      <t>ケイカクテキ</t>
    </rPh>
    <rPh sb="85" eb="87">
      <t>コウシン</t>
    </rPh>
    <rPh sb="88" eb="89">
      <t>スス</t>
    </rPh>
    <rPh sb="93" eb="95">
      <t>ヒツヨウ</t>
    </rPh>
    <phoneticPr fontId="4"/>
  </si>
  <si>
    <t>当町の下水道事業は、ほぼ全町に普及しており、施設整備から管路の維持管理や改築更新の時代へ移行している。　　　　　　　　　　　　　　　　　　経営の健全性・効率性及び老朽化の状況の分析から、今後も人口減少に伴う使用料収入の減少が見込まれる中、老朽化の進んだ施設の更新等に多額の資金投資が必要となってくることから、早い段階での料金の見直しを行い財源確保に努めたい。</t>
    <rPh sb="0" eb="2">
      <t>トウチョウ</t>
    </rPh>
    <rPh sb="3" eb="6">
      <t>ゲスイドウ</t>
    </rPh>
    <rPh sb="6" eb="8">
      <t>ジギョウ</t>
    </rPh>
    <rPh sb="12" eb="14">
      <t>ゼンチョウ</t>
    </rPh>
    <rPh sb="15" eb="17">
      <t>フキュウ</t>
    </rPh>
    <rPh sb="22" eb="24">
      <t>シセツ</t>
    </rPh>
    <rPh sb="24" eb="26">
      <t>セイビ</t>
    </rPh>
    <rPh sb="28" eb="30">
      <t>カンロ</t>
    </rPh>
    <rPh sb="31" eb="33">
      <t>イジ</t>
    </rPh>
    <rPh sb="33" eb="35">
      <t>カンリ</t>
    </rPh>
    <rPh sb="36" eb="38">
      <t>カイチク</t>
    </rPh>
    <rPh sb="38" eb="40">
      <t>コウシン</t>
    </rPh>
    <rPh sb="41" eb="43">
      <t>ジダイ</t>
    </rPh>
    <rPh sb="44" eb="46">
      <t>イコウ</t>
    </rPh>
    <rPh sb="69" eb="71">
      <t>ケイエイ</t>
    </rPh>
    <rPh sb="72" eb="75">
      <t>ケンゼンセイ</t>
    </rPh>
    <rPh sb="76" eb="79">
      <t>コウリツセイ</t>
    </rPh>
    <rPh sb="79" eb="80">
      <t>オヨ</t>
    </rPh>
    <rPh sb="81" eb="84">
      <t>ロウキュウカ</t>
    </rPh>
    <rPh sb="85" eb="87">
      <t>ジョウキョウ</t>
    </rPh>
    <rPh sb="88" eb="90">
      <t>ブンセキ</t>
    </rPh>
    <rPh sb="93" eb="95">
      <t>コンゴ</t>
    </rPh>
    <rPh sb="96" eb="98">
      <t>ジンコウ</t>
    </rPh>
    <rPh sb="98" eb="100">
      <t>ゲンショウ</t>
    </rPh>
    <rPh sb="101" eb="102">
      <t>トモナ</t>
    </rPh>
    <rPh sb="103" eb="106">
      <t>シヨウリョウ</t>
    </rPh>
    <rPh sb="106" eb="108">
      <t>シュウニュウ</t>
    </rPh>
    <rPh sb="109" eb="111">
      <t>ゲンショウ</t>
    </rPh>
    <rPh sb="112" eb="114">
      <t>ミコ</t>
    </rPh>
    <rPh sb="117" eb="118">
      <t>ナカ</t>
    </rPh>
    <rPh sb="119" eb="122">
      <t>ロウキュウカ</t>
    </rPh>
    <rPh sb="123" eb="124">
      <t>スス</t>
    </rPh>
    <rPh sb="126" eb="128">
      <t>シセツ</t>
    </rPh>
    <rPh sb="129" eb="131">
      <t>コウシン</t>
    </rPh>
    <rPh sb="131" eb="132">
      <t>トウ</t>
    </rPh>
    <rPh sb="133" eb="135">
      <t>タガク</t>
    </rPh>
    <rPh sb="136" eb="138">
      <t>シキン</t>
    </rPh>
    <rPh sb="138" eb="140">
      <t>トウシ</t>
    </rPh>
    <rPh sb="141" eb="143">
      <t>ヒツヨウ</t>
    </rPh>
    <rPh sb="154" eb="155">
      <t>ハヤ</t>
    </rPh>
    <rPh sb="156" eb="158">
      <t>ダンカイ</t>
    </rPh>
    <rPh sb="160" eb="162">
      <t>リョウキン</t>
    </rPh>
    <rPh sb="163" eb="165">
      <t>ミナオ</t>
    </rPh>
    <rPh sb="167" eb="168">
      <t>オコナ</t>
    </rPh>
    <rPh sb="169" eb="171">
      <t>ザイゲン</t>
    </rPh>
    <rPh sb="171" eb="173">
      <t>カクホ</t>
    </rPh>
    <rPh sb="174" eb="175">
      <t>ツト</t>
    </rPh>
    <phoneticPr fontId="4"/>
  </si>
  <si>
    <t>非設置</t>
    <rPh sb="0" eb="1">
      <t>ヒ</t>
    </rPh>
    <rPh sb="1" eb="3">
      <t>セッチ</t>
    </rPh>
    <phoneticPr fontId="4"/>
  </si>
  <si>
    <t>当町においては供用開始から38年が経過し、ほぼ全町に下水道が整備され水洗化率も全国・類似団体ともに上回っているが、人口減少が続いているため使用料収入が減っており経常収支比率については単年度で黒字となっているが、一般会計からの繰入金に依存しているところがある。一方で供用開始から年数が経過しているため、企業債残高のピークは過ぎているものの管渠の改築を進めていく上で、今後は企業債の増加も予想されることから、事業の計画的な遂行が必要である。　　　　　　　　　　　　　　　また経営の効率性については、当町の下水道使用料の中には温泉汚水料金も含まれるため経費回収率は高く、汚水処理原価も低く抑えられてはいるが、使用料収入の減少や温泉利用の廃止が増加傾向にあることから、将来を見据えて適正な料金設定を行う必要がある。</t>
    <rPh sb="0" eb="2">
      <t>トウチョウ</t>
    </rPh>
    <rPh sb="7" eb="11">
      <t>キョウヨウカイシ</t>
    </rPh>
    <rPh sb="15" eb="16">
      <t>ネン</t>
    </rPh>
    <rPh sb="17" eb="19">
      <t>ケイカ</t>
    </rPh>
    <rPh sb="23" eb="25">
      <t>ゼンチョウ</t>
    </rPh>
    <rPh sb="26" eb="29">
      <t>ゲスイドウ</t>
    </rPh>
    <rPh sb="30" eb="32">
      <t>セイビ</t>
    </rPh>
    <rPh sb="34" eb="37">
      <t>スイセンカ</t>
    </rPh>
    <rPh sb="37" eb="38">
      <t>リツ</t>
    </rPh>
    <rPh sb="39" eb="41">
      <t>ゼンコク</t>
    </rPh>
    <rPh sb="42" eb="43">
      <t>ルイ</t>
    </rPh>
    <rPh sb="43" eb="44">
      <t>ニ</t>
    </rPh>
    <rPh sb="44" eb="46">
      <t>ダンタイ</t>
    </rPh>
    <rPh sb="49" eb="51">
      <t>ウワマワ</t>
    </rPh>
    <rPh sb="57" eb="59">
      <t>ジンコウ</t>
    </rPh>
    <rPh sb="59" eb="61">
      <t>ゲンショウ</t>
    </rPh>
    <rPh sb="62" eb="63">
      <t>ツヅ</t>
    </rPh>
    <rPh sb="69" eb="72">
      <t>シヨウリョウ</t>
    </rPh>
    <rPh sb="72" eb="74">
      <t>シュウニュウ</t>
    </rPh>
    <rPh sb="75" eb="76">
      <t>ヘ</t>
    </rPh>
    <rPh sb="80" eb="82">
      <t>ケイジョウ</t>
    </rPh>
    <rPh sb="82" eb="84">
      <t>シュウシ</t>
    </rPh>
    <rPh sb="84" eb="86">
      <t>ヒリツ</t>
    </rPh>
    <rPh sb="91" eb="94">
      <t>タンネンド</t>
    </rPh>
    <rPh sb="95" eb="97">
      <t>クロジ</t>
    </rPh>
    <rPh sb="105" eb="107">
      <t>イッパン</t>
    </rPh>
    <rPh sb="107" eb="109">
      <t>カイケイ</t>
    </rPh>
    <rPh sb="112" eb="115">
      <t>クリイレキン</t>
    </rPh>
    <rPh sb="116" eb="118">
      <t>イゾン</t>
    </rPh>
    <rPh sb="129" eb="131">
      <t>イッポウ</t>
    </rPh>
    <rPh sb="132" eb="134">
      <t>キョウヨウ</t>
    </rPh>
    <rPh sb="134" eb="136">
      <t>カイシ</t>
    </rPh>
    <rPh sb="138" eb="140">
      <t>ネンスウ</t>
    </rPh>
    <rPh sb="141" eb="143">
      <t>ケイカ</t>
    </rPh>
    <rPh sb="150" eb="153">
      <t>キギョウサイ</t>
    </rPh>
    <rPh sb="153" eb="155">
      <t>ザンダカ</t>
    </rPh>
    <rPh sb="160" eb="161">
      <t>ス</t>
    </rPh>
    <rPh sb="168" eb="170">
      <t>カンキョ</t>
    </rPh>
    <rPh sb="171" eb="173">
      <t>カイチク</t>
    </rPh>
    <rPh sb="174" eb="175">
      <t>スス</t>
    </rPh>
    <rPh sb="179" eb="180">
      <t>ウエ</t>
    </rPh>
    <rPh sb="182" eb="184">
      <t>コンゴ</t>
    </rPh>
    <rPh sb="185" eb="188">
      <t>キギョウサイ</t>
    </rPh>
    <rPh sb="189" eb="191">
      <t>ゾウカ</t>
    </rPh>
    <rPh sb="192" eb="194">
      <t>ヨソウ</t>
    </rPh>
    <rPh sb="202" eb="204">
      <t>ジギョウ</t>
    </rPh>
    <rPh sb="205" eb="208">
      <t>ケイカクテキ</t>
    </rPh>
    <rPh sb="209" eb="211">
      <t>スイコウ</t>
    </rPh>
    <rPh sb="212" eb="214">
      <t>ヒツヨウ</t>
    </rPh>
    <rPh sb="235" eb="237">
      <t>ケイエイ</t>
    </rPh>
    <rPh sb="238" eb="241">
      <t>コウリツセイ</t>
    </rPh>
    <rPh sb="247" eb="249">
      <t>トウチョウ</t>
    </rPh>
    <rPh sb="250" eb="253">
      <t>ゲスイドウ</t>
    </rPh>
    <rPh sb="253" eb="256">
      <t>シヨウリョウ</t>
    </rPh>
    <rPh sb="257" eb="258">
      <t>ナカ</t>
    </rPh>
    <rPh sb="260" eb="262">
      <t>オンセン</t>
    </rPh>
    <rPh sb="262" eb="264">
      <t>オスイ</t>
    </rPh>
    <rPh sb="264" eb="266">
      <t>リョウキン</t>
    </rPh>
    <rPh sb="267" eb="268">
      <t>フク</t>
    </rPh>
    <rPh sb="273" eb="275">
      <t>ケイヒ</t>
    </rPh>
    <rPh sb="275" eb="278">
      <t>カイシュウリツ</t>
    </rPh>
    <rPh sb="279" eb="280">
      <t>タカ</t>
    </rPh>
    <rPh sb="282" eb="284">
      <t>オスイ</t>
    </rPh>
    <rPh sb="284" eb="286">
      <t>ショリ</t>
    </rPh>
    <rPh sb="286" eb="288">
      <t>ゲンカ</t>
    </rPh>
    <rPh sb="289" eb="290">
      <t>ヒク</t>
    </rPh>
    <rPh sb="291" eb="292">
      <t>オサ</t>
    </rPh>
    <rPh sb="301" eb="304">
      <t>シヨウリョウ</t>
    </rPh>
    <rPh sb="304" eb="306">
      <t>シュウニュウ</t>
    </rPh>
    <rPh sb="307" eb="309">
      <t>ゲンショウ</t>
    </rPh>
    <rPh sb="310" eb="312">
      <t>オンセン</t>
    </rPh>
    <rPh sb="312" eb="314">
      <t>リヨウ</t>
    </rPh>
    <rPh sb="315" eb="317">
      <t>ハイシ</t>
    </rPh>
    <rPh sb="318" eb="320">
      <t>ゾウカ</t>
    </rPh>
    <rPh sb="320" eb="322">
      <t>ケイコウ</t>
    </rPh>
    <rPh sb="330" eb="332">
      <t>ショウライ</t>
    </rPh>
    <rPh sb="333" eb="335">
      <t>ミス</t>
    </rPh>
    <rPh sb="337" eb="339">
      <t>テキセイ</t>
    </rPh>
    <rPh sb="340" eb="342">
      <t>リョウキン</t>
    </rPh>
    <rPh sb="342" eb="344">
      <t>セッテイ</t>
    </rPh>
    <rPh sb="345" eb="346">
      <t>オコナ</t>
    </rPh>
    <rPh sb="347" eb="34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</si>
</sst>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
                  <c:v>0</c:v>
                </c:pt>
                <c:pt idx="3">
                  <c:v>0.14000000000000001</c:v>
                </c:pt>
                <c:pt idx="4">
                  <c:v>0.22</c:v>
                </c:pt>
              </c:numCache>
            </c:numRef>
          </c:val>
        </c:ser>
        <c:dLbls>
          <c:showLegendKey val="0"/>
          <c:showVal val="0"/>
          <c:showCatName val="0"/>
          <c:showSerName val="0"/>
          <c:showPercent val="0"/>
          <c:showBubbleSize val="0"/>
        </c:dLbls>
        <c:gapWidth val="150"/>
        <c:axId val="77961088"/>
        <c:axId val="779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0.11</c:v>
                </c:pt>
                <c:pt idx="3">
                  <c:v>0.09</c:v>
                </c:pt>
                <c:pt idx="4">
                  <c:v>0.19</c:v>
                </c:pt>
              </c:numCache>
            </c:numRef>
          </c:val>
          <c:smooth val="0"/>
        </c:ser>
        <c:dLbls>
          <c:showLegendKey val="0"/>
          <c:showVal val="0"/>
          <c:showCatName val="0"/>
          <c:showSerName val="0"/>
          <c:showPercent val="0"/>
          <c:showBubbleSize val="0"/>
        </c:dLbls>
        <c:marker val="1"/>
        <c:smooth val="0"/>
        <c:axId val="77961088"/>
        <c:axId val="77975552"/>
      </c:lineChart>
      <c:dateAx>
        <c:axId val="77961088"/>
        <c:scaling>
          <c:orientation val="minMax"/>
        </c:scaling>
        <c:delete val="1"/>
        <c:axPos val="b"/>
        <c:numFmt formatCode="ge" sourceLinked="1"/>
        <c:majorTickMark val="none"/>
        <c:minorTickMark val="none"/>
        <c:tickLblPos val="none"/>
        <c:crossAx val="77975552"/>
        <c:crosses val="autoZero"/>
        <c:auto val="1"/>
        <c:lblOffset val="100"/>
        <c:baseTimeUnit val="years"/>
      </c:dateAx>
      <c:valAx>
        <c:axId val="7797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690752"/>
        <c:axId val="997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64.23</c:v>
                </c:pt>
                <c:pt idx="3">
                  <c:v>59.4</c:v>
                </c:pt>
                <c:pt idx="4">
                  <c:v>59.35</c:v>
                </c:pt>
              </c:numCache>
            </c:numRef>
          </c:val>
          <c:smooth val="0"/>
        </c:ser>
        <c:dLbls>
          <c:showLegendKey val="0"/>
          <c:showVal val="0"/>
          <c:showCatName val="0"/>
          <c:showSerName val="0"/>
          <c:showPercent val="0"/>
          <c:showBubbleSize val="0"/>
        </c:dLbls>
        <c:marker val="1"/>
        <c:smooth val="0"/>
        <c:axId val="99690752"/>
        <c:axId val="99717504"/>
      </c:lineChart>
      <c:dateAx>
        <c:axId val="99690752"/>
        <c:scaling>
          <c:orientation val="minMax"/>
        </c:scaling>
        <c:delete val="1"/>
        <c:axPos val="b"/>
        <c:numFmt formatCode="ge" sourceLinked="1"/>
        <c:majorTickMark val="none"/>
        <c:minorTickMark val="none"/>
        <c:tickLblPos val="none"/>
        <c:crossAx val="99717504"/>
        <c:crosses val="autoZero"/>
        <c:auto val="1"/>
        <c:lblOffset val="100"/>
        <c:baseTimeUnit val="years"/>
      </c:dateAx>
      <c:valAx>
        <c:axId val="997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96.74</c:v>
                </c:pt>
                <c:pt idx="3">
                  <c:v>96.75</c:v>
                </c:pt>
                <c:pt idx="4">
                  <c:v>98.02</c:v>
                </c:pt>
              </c:numCache>
            </c:numRef>
          </c:val>
        </c:ser>
        <c:dLbls>
          <c:showLegendKey val="0"/>
          <c:showVal val="0"/>
          <c:showCatName val="0"/>
          <c:showSerName val="0"/>
          <c:showPercent val="0"/>
          <c:showBubbleSize val="0"/>
        </c:dLbls>
        <c:gapWidth val="150"/>
        <c:axId val="99747712"/>
        <c:axId val="997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90.22</c:v>
                </c:pt>
                <c:pt idx="3">
                  <c:v>89.81</c:v>
                </c:pt>
                <c:pt idx="4">
                  <c:v>89.88</c:v>
                </c:pt>
              </c:numCache>
            </c:numRef>
          </c:val>
          <c:smooth val="0"/>
        </c:ser>
        <c:dLbls>
          <c:showLegendKey val="0"/>
          <c:showVal val="0"/>
          <c:showCatName val="0"/>
          <c:showSerName val="0"/>
          <c:showPercent val="0"/>
          <c:showBubbleSize val="0"/>
        </c:dLbls>
        <c:marker val="1"/>
        <c:smooth val="0"/>
        <c:axId val="99747712"/>
        <c:axId val="99749888"/>
      </c:lineChart>
      <c:dateAx>
        <c:axId val="99747712"/>
        <c:scaling>
          <c:orientation val="minMax"/>
        </c:scaling>
        <c:delete val="1"/>
        <c:axPos val="b"/>
        <c:numFmt formatCode="ge" sourceLinked="1"/>
        <c:majorTickMark val="none"/>
        <c:minorTickMark val="none"/>
        <c:tickLblPos val="none"/>
        <c:crossAx val="99749888"/>
        <c:crosses val="autoZero"/>
        <c:auto val="1"/>
        <c:lblOffset val="100"/>
        <c:baseTimeUnit val="years"/>
      </c:dateAx>
      <c:valAx>
        <c:axId val="9974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102.31</c:v>
                </c:pt>
                <c:pt idx="3">
                  <c:v>101.51</c:v>
                </c:pt>
                <c:pt idx="4">
                  <c:v>101.92</c:v>
                </c:pt>
              </c:numCache>
            </c:numRef>
          </c:val>
        </c:ser>
        <c:dLbls>
          <c:showLegendKey val="0"/>
          <c:showVal val="0"/>
          <c:showCatName val="0"/>
          <c:showSerName val="0"/>
          <c:showPercent val="0"/>
          <c:showBubbleSize val="0"/>
        </c:dLbls>
        <c:gapWidth val="150"/>
        <c:axId val="97519104"/>
        <c:axId val="975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107.31</c:v>
                </c:pt>
                <c:pt idx="3">
                  <c:v>115.25</c:v>
                </c:pt>
                <c:pt idx="4">
                  <c:v>105.98</c:v>
                </c:pt>
              </c:numCache>
            </c:numRef>
          </c:val>
          <c:smooth val="0"/>
        </c:ser>
        <c:dLbls>
          <c:showLegendKey val="0"/>
          <c:showVal val="0"/>
          <c:showCatName val="0"/>
          <c:showSerName val="0"/>
          <c:showPercent val="0"/>
          <c:showBubbleSize val="0"/>
        </c:dLbls>
        <c:marker val="1"/>
        <c:smooth val="0"/>
        <c:axId val="97519104"/>
        <c:axId val="97521024"/>
      </c:lineChart>
      <c:dateAx>
        <c:axId val="97519104"/>
        <c:scaling>
          <c:orientation val="minMax"/>
        </c:scaling>
        <c:delete val="1"/>
        <c:axPos val="b"/>
        <c:numFmt formatCode="ge" sourceLinked="1"/>
        <c:majorTickMark val="none"/>
        <c:minorTickMark val="none"/>
        <c:tickLblPos val="none"/>
        <c:crossAx val="97521024"/>
        <c:crosses val="autoZero"/>
        <c:auto val="1"/>
        <c:lblOffset val="100"/>
        <c:baseTimeUnit val="years"/>
      </c:dateAx>
      <c:valAx>
        <c:axId val="975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3.85</c:v>
                </c:pt>
                <c:pt idx="3">
                  <c:v>7.01</c:v>
                </c:pt>
                <c:pt idx="4">
                  <c:v>10.29</c:v>
                </c:pt>
              </c:numCache>
            </c:numRef>
          </c:val>
        </c:ser>
        <c:dLbls>
          <c:showLegendKey val="0"/>
          <c:showVal val="0"/>
          <c:showCatName val="0"/>
          <c:showSerName val="0"/>
          <c:showPercent val="0"/>
          <c:showBubbleSize val="0"/>
        </c:dLbls>
        <c:gapWidth val="150"/>
        <c:axId val="99366016"/>
        <c:axId val="9936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33.46</c:v>
                </c:pt>
                <c:pt idx="3">
                  <c:v>30.5</c:v>
                </c:pt>
                <c:pt idx="4">
                  <c:v>27.12</c:v>
                </c:pt>
              </c:numCache>
            </c:numRef>
          </c:val>
          <c:smooth val="0"/>
        </c:ser>
        <c:dLbls>
          <c:showLegendKey val="0"/>
          <c:showVal val="0"/>
          <c:showCatName val="0"/>
          <c:showSerName val="0"/>
          <c:showPercent val="0"/>
          <c:showBubbleSize val="0"/>
        </c:dLbls>
        <c:marker val="1"/>
        <c:smooth val="0"/>
        <c:axId val="99366016"/>
        <c:axId val="99367936"/>
      </c:lineChart>
      <c:dateAx>
        <c:axId val="99366016"/>
        <c:scaling>
          <c:orientation val="minMax"/>
        </c:scaling>
        <c:delete val="1"/>
        <c:axPos val="b"/>
        <c:numFmt formatCode="ge" sourceLinked="1"/>
        <c:majorTickMark val="none"/>
        <c:minorTickMark val="none"/>
        <c:tickLblPos val="none"/>
        <c:crossAx val="99367936"/>
        <c:crosses val="autoZero"/>
        <c:auto val="1"/>
        <c:lblOffset val="100"/>
        <c:baseTimeUnit val="years"/>
      </c:dateAx>
      <c:valAx>
        <c:axId val="9936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9398400"/>
        <c:axId val="994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3.12</c:v>
                </c:pt>
                <c:pt idx="3">
                  <c:v>3</c:v>
                </c:pt>
                <c:pt idx="4">
                  <c:v>1.93</c:v>
                </c:pt>
              </c:numCache>
            </c:numRef>
          </c:val>
          <c:smooth val="0"/>
        </c:ser>
        <c:dLbls>
          <c:showLegendKey val="0"/>
          <c:showVal val="0"/>
          <c:showCatName val="0"/>
          <c:showSerName val="0"/>
          <c:showPercent val="0"/>
          <c:showBubbleSize val="0"/>
        </c:dLbls>
        <c:marker val="1"/>
        <c:smooth val="0"/>
        <c:axId val="99398400"/>
        <c:axId val="99400320"/>
      </c:lineChart>
      <c:dateAx>
        <c:axId val="99398400"/>
        <c:scaling>
          <c:orientation val="minMax"/>
        </c:scaling>
        <c:delete val="1"/>
        <c:axPos val="b"/>
        <c:numFmt formatCode="ge" sourceLinked="1"/>
        <c:majorTickMark val="none"/>
        <c:minorTickMark val="none"/>
        <c:tickLblPos val="none"/>
        <c:crossAx val="99400320"/>
        <c:crosses val="autoZero"/>
        <c:auto val="1"/>
        <c:lblOffset val="100"/>
        <c:baseTimeUnit val="years"/>
      </c:dateAx>
      <c:valAx>
        <c:axId val="994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9515008"/>
        <c:axId val="9951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24.54</c:v>
                </c:pt>
                <c:pt idx="3">
                  <c:v>19.440000000000001</c:v>
                </c:pt>
                <c:pt idx="4">
                  <c:v>41.15</c:v>
                </c:pt>
              </c:numCache>
            </c:numRef>
          </c:val>
          <c:smooth val="0"/>
        </c:ser>
        <c:dLbls>
          <c:showLegendKey val="0"/>
          <c:showVal val="0"/>
          <c:showCatName val="0"/>
          <c:showSerName val="0"/>
          <c:showPercent val="0"/>
          <c:showBubbleSize val="0"/>
        </c:dLbls>
        <c:marker val="1"/>
        <c:smooth val="0"/>
        <c:axId val="99515008"/>
        <c:axId val="99517184"/>
      </c:lineChart>
      <c:dateAx>
        <c:axId val="99515008"/>
        <c:scaling>
          <c:orientation val="minMax"/>
        </c:scaling>
        <c:delete val="1"/>
        <c:axPos val="b"/>
        <c:numFmt formatCode="ge" sourceLinked="1"/>
        <c:majorTickMark val="none"/>
        <c:minorTickMark val="none"/>
        <c:tickLblPos val="none"/>
        <c:crossAx val="99517184"/>
        <c:crosses val="autoZero"/>
        <c:auto val="1"/>
        <c:lblOffset val="100"/>
        <c:baseTimeUnit val="years"/>
      </c:dateAx>
      <c:valAx>
        <c:axId val="9951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35.92</c:v>
                </c:pt>
                <c:pt idx="3">
                  <c:v>37.49</c:v>
                </c:pt>
                <c:pt idx="4">
                  <c:v>51.71</c:v>
                </c:pt>
              </c:numCache>
            </c:numRef>
          </c:val>
        </c:ser>
        <c:dLbls>
          <c:showLegendKey val="0"/>
          <c:showVal val="0"/>
          <c:showCatName val="0"/>
          <c:showSerName val="0"/>
          <c:showPercent val="0"/>
          <c:showBubbleSize val="0"/>
        </c:dLbls>
        <c:gapWidth val="150"/>
        <c:axId val="99821824"/>
        <c:axId val="9982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56.94</c:v>
                </c:pt>
                <c:pt idx="3">
                  <c:v>71.52</c:v>
                </c:pt>
                <c:pt idx="4">
                  <c:v>88.12</c:v>
                </c:pt>
              </c:numCache>
            </c:numRef>
          </c:val>
          <c:smooth val="0"/>
        </c:ser>
        <c:dLbls>
          <c:showLegendKey val="0"/>
          <c:showVal val="0"/>
          <c:showCatName val="0"/>
          <c:showSerName val="0"/>
          <c:showPercent val="0"/>
          <c:showBubbleSize val="0"/>
        </c:dLbls>
        <c:marker val="1"/>
        <c:smooth val="0"/>
        <c:axId val="99821824"/>
        <c:axId val="99828096"/>
      </c:lineChart>
      <c:dateAx>
        <c:axId val="99821824"/>
        <c:scaling>
          <c:orientation val="minMax"/>
        </c:scaling>
        <c:delete val="1"/>
        <c:axPos val="b"/>
        <c:numFmt formatCode="ge" sourceLinked="1"/>
        <c:majorTickMark val="none"/>
        <c:minorTickMark val="none"/>
        <c:tickLblPos val="none"/>
        <c:crossAx val="99828096"/>
        <c:crosses val="autoZero"/>
        <c:auto val="1"/>
        <c:lblOffset val="100"/>
        <c:baseTimeUnit val="years"/>
      </c:dateAx>
      <c:valAx>
        <c:axId val="9982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372.86</c:v>
                </c:pt>
                <c:pt idx="3">
                  <c:v>302.27</c:v>
                </c:pt>
                <c:pt idx="4">
                  <c:v>276.61</c:v>
                </c:pt>
              </c:numCache>
            </c:numRef>
          </c:val>
        </c:ser>
        <c:dLbls>
          <c:showLegendKey val="0"/>
          <c:showVal val="0"/>
          <c:showCatName val="0"/>
          <c:showSerName val="0"/>
          <c:showPercent val="0"/>
          <c:showBubbleSize val="0"/>
        </c:dLbls>
        <c:gapWidth val="150"/>
        <c:axId val="99852672"/>
        <c:axId val="998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721.06</c:v>
                </c:pt>
                <c:pt idx="3">
                  <c:v>862.87</c:v>
                </c:pt>
                <c:pt idx="4">
                  <c:v>716.96</c:v>
                </c:pt>
              </c:numCache>
            </c:numRef>
          </c:val>
          <c:smooth val="0"/>
        </c:ser>
        <c:dLbls>
          <c:showLegendKey val="0"/>
          <c:showVal val="0"/>
          <c:showCatName val="0"/>
          <c:showSerName val="0"/>
          <c:showPercent val="0"/>
          <c:showBubbleSize val="0"/>
        </c:dLbls>
        <c:marker val="1"/>
        <c:smooth val="0"/>
        <c:axId val="99852672"/>
        <c:axId val="99854592"/>
      </c:lineChart>
      <c:dateAx>
        <c:axId val="99852672"/>
        <c:scaling>
          <c:orientation val="minMax"/>
        </c:scaling>
        <c:delete val="1"/>
        <c:axPos val="b"/>
        <c:numFmt formatCode="ge" sourceLinked="1"/>
        <c:majorTickMark val="none"/>
        <c:minorTickMark val="none"/>
        <c:tickLblPos val="none"/>
        <c:crossAx val="99854592"/>
        <c:crosses val="autoZero"/>
        <c:auto val="1"/>
        <c:lblOffset val="100"/>
        <c:baseTimeUnit val="years"/>
      </c:dateAx>
      <c:valAx>
        <c:axId val="998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128.5</c:v>
                </c:pt>
                <c:pt idx="3">
                  <c:v>113.32</c:v>
                </c:pt>
                <c:pt idx="4">
                  <c:v>110.61</c:v>
                </c:pt>
              </c:numCache>
            </c:numRef>
          </c:val>
        </c:ser>
        <c:dLbls>
          <c:showLegendKey val="0"/>
          <c:showVal val="0"/>
          <c:showCatName val="0"/>
          <c:showSerName val="0"/>
          <c:showPercent val="0"/>
          <c:showBubbleSize val="0"/>
        </c:dLbls>
        <c:gapWidth val="150"/>
        <c:axId val="99622912"/>
        <c:axId val="9962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84.86</c:v>
                </c:pt>
                <c:pt idx="3">
                  <c:v>85.39</c:v>
                </c:pt>
                <c:pt idx="4">
                  <c:v>88.09</c:v>
                </c:pt>
              </c:numCache>
            </c:numRef>
          </c:val>
          <c:smooth val="0"/>
        </c:ser>
        <c:dLbls>
          <c:showLegendKey val="0"/>
          <c:showVal val="0"/>
          <c:showCatName val="0"/>
          <c:showSerName val="0"/>
          <c:showPercent val="0"/>
          <c:showBubbleSize val="0"/>
        </c:dLbls>
        <c:marker val="1"/>
        <c:smooth val="0"/>
        <c:axId val="99622912"/>
        <c:axId val="99624832"/>
      </c:lineChart>
      <c:dateAx>
        <c:axId val="99622912"/>
        <c:scaling>
          <c:orientation val="minMax"/>
        </c:scaling>
        <c:delete val="1"/>
        <c:axPos val="b"/>
        <c:numFmt formatCode="ge" sourceLinked="1"/>
        <c:majorTickMark val="none"/>
        <c:minorTickMark val="none"/>
        <c:tickLblPos val="none"/>
        <c:crossAx val="99624832"/>
        <c:crosses val="autoZero"/>
        <c:auto val="1"/>
        <c:lblOffset val="100"/>
        <c:baseTimeUnit val="years"/>
      </c:dateAx>
      <c:valAx>
        <c:axId val="996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123.84</c:v>
                </c:pt>
                <c:pt idx="3">
                  <c:v>137.03</c:v>
                </c:pt>
                <c:pt idx="4">
                  <c:v>143.13</c:v>
                </c:pt>
              </c:numCache>
            </c:numRef>
          </c:val>
        </c:ser>
        <c:dLbls>
          <c:showLegendKey val="0"/>
          <c:showVal val="0"/>
          <c:showCatName val="0"/>
          <c:showSerName val="0"/>
          <c:showPercent val="0"/>
          <c:showBubbleSize val="0"/>
        </c:dLbls>
        <c:gapWidth val="150"/>
        <c:axId val="99670656"/>
        <c:axId val="996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188.14</c:v>
                </c:pt>
                <c:pt idx="3">
                  <c:v>188.79</c:v>
                </c:pt>
                <c:pt idx="4">
                  <c:v>181.8</c:v>
                </c:pt>
              </c:numCache>
            </c:numRef>
          </c:val>
          <c:smooth val="0"/>
        </c:ser>
        <c:dLbls>
          <c:showLegendKey val="0"/>
          <c:showVal val="0"/>
          <c:showCatName val="0"/>
          <c:showSerName val="0"/>
          <c:showPercent val="0"/>
          <c:showBubbleSize val="0"/>
        </c:dLbls>
        <c:marker val="1"/>
        <c:smooth val="0"/>
        <c:axId val="99670656"/>
        <c:axId val="99676928"/>
      </c:lineChart>
      <c:dateAx>
        <c:axId val="99670656"/>
        <c:scaling>
          <c:orientation val="minMax"/>
        </c:scaling>
        <c:delete val="1"/>
        <c:axPos val="b"/>
        <c:numFmt formatCode="ge" sourceLinked="1"/>
        <c:majorTickMark val="none"/>
        <c:minorTickMark val="none"/>
        <c:tickLblPos val="none"/>
        <c:crossAx val="99676928"/>
        <c:crosses val="autoZero"/>
        <c:auto val="1"/>
        <c:lblOffset val="100"/>
        <c:baseTimeUnit val="years"/>
      </c:dateAx>
      <c:valAx>
        <c:axId val="996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7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下諏訪町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
        <v>121</v>
      </c>
      <c r="AE8" s="50"/>
      <c r="AF8" s="50"/>
      <c r="AG8" s="50"/>
      <c r="AH8" s="50"/>
      <c r="AI8" s="50"/>
      <c r="AJ8" s="50"/>
      <c r="AK8" s="4"/>
      <c r="AL8" s="51">
        <f>データ!S6</f>
        <v>20744</v>
      </c>
      <c r="AM8" s="51"/>
      <c r="AN8" s="51"/>
      <c r="AO8" s="51"/>
      <c r="AP8" s="51"/>
      <c r="AQ8" s="51"/>
      <c r="AR8" s="51"/>
      <c r="AS8" s="51"/>
      <c r="AT8" s="46">
        <f>データ!T6</f>
        <v>66.87</v>
      </c>
      <c r="AU8" s="46"/>
      <c r="AV8" s="46"/>
      <c r="AW8" s="46"/>
      <c r="AX8" s="46"/>
      <c r="AY8" s="46"/>
      <c r="AZ8" s="46"/>
      <c r="BA8" s="46"/>
      <c r="BB8" s="46">
        <f>データ!U6</f>
        <v>310.20999999999998</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73.900000000000006</v>
      </c>
      <c r="J10" s="46"/>
      <c r="K10" s="46"/>
      <c r="L10" s="46"/>
      <c r="M10" s="46"/>
      <c r="N10" s="46"/>
      <c r="O10" s="46"/>
      <c r="P10" s="46">
        <f>データ!P6</f>
        <v>99.94</v>
      </c>
      <c r="Q10" s="46"/>
      <c r="R10" s="46"/>
      <c r="S10" s="46"/>
      <c r="T10" s="46"/>
      <c r="U10" s="46"/>
      <c r="V10" s="46"/>
      <c r="W10" s="46">
        <f>データ!Q6</f>
        <v>74.92</v>
      </c>
      <c r="X10" s="46"/>
      <c r="Y10" s="46"/>
      <c r="Z10" s="46"/>
      <c r="AA10" s="46"/>
      <c r="AB10" s="46"/>
      <c r="AC10" s="46"/>
      <c r="AD10" s="51">
        <f>データ!R6</f>
        <v>2937</v>
      </c>
      <c r="AE10" s="51"/>
      <c r="AF10" s="51"/>
      <c r="AG10" s="51"/>
      <c r="AH10" s="51"/>
      <c r="AI10" s="51"/>
      <c r="AJ10" s="51"/>
      <c r="AK10" s="2"/>
      <c r="AL10" s="51">
        <f>データ!V6</f>
        <v>20635</v>
      </c>
      <c r="AM10" s="51"/>
      <c r="AN10" s="51"/>
      <c r="AO10" s="51"/>
      <c r="AP10" s="51"/>
      <c r="AQ10" s="51"/>
      <c r="AR10" s="51"/>
      <c r="AS10" s="51"/>
      <c r="AT10" s="46">
        <f>データ!W6</f>
        <v>5.19</v>
      </c>
      <c r="AU10" s="46"/>
      <c r="AV10" s="46"/>
      <c r="AW10" s="46"/>
      <c r="AX10" s="46"/>
      <c r="AY10" s="46"/>
      <c r="AZ10" s="46"/>
      <c r="BA10" s="46"/>
      <c r="BB10" s="46">
        <f>データ!X6</f>
        <v>3975.92</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203611</v>
      </c>
      <c r="D6" s="34">
        <f t="shared" si="3"/>
        <v>46</v>
      </c>
      <c r="E6" s="34">
        <f t="shared" si="3"/>
        <v>17</v>
      </c>
      <c r="F6" s="34">
        <f t="shared" si="3"/>
        <v>1</v>
      </c>
      <c r="G6" s="34">
        <f t="shared" si="3"/>
        <v>0</v>
      </c>
      <c r="H6" s="34" t="str">
        <f t="shared" si="3"/>
        <v>長野県　下諏訪町</v>
      </c>
      <c r="I6" s="34" t="str">
        <f t="shared" si="3"/>
        <v>法適用</v>
      </c>
      <c r="J6" s="34" t="str">
        <f t="shared" si="3"/>
        <v>下水道事業</v>
      </c>
      <c r="K6" s="34" t="str">
        <f t="shared" si="3"/>
        <v>公共下水道</v>
      </c>
      <c r="L6" s="34" t="str">
        <f t="shared" si="3"/>
        <v>Cc1</v>
      </c>
      <c r="M6" s="34">
        <f t="shared" si="3"/>
        <v>0</v>
      </c>
      <c r="N6" s="35" t="str">
        <f t="shared" si="3"/>
        <v>-</v>
      </c>
      <c r="O6" s="35">
        <f t="shared" si="3"/>
        <v>73.900000000000006</v>
      </c>
      <c r="P6" s="35">
        <f t="shared" si="3"/>
        <v>99.94</v>
      </c>
      <c r="Q6" s="35">
        <f t="shared" si="3"/>
        <v>74.92</v>
      </c>
      <c r="R6" s="35">
        <f t="shared" si="3"/>
        <v>2937</v>
      </c>
      <c r="S6" s="35">
        <f t="shared" si="3"/>
        <v>20744</v>
      </c>
      <c r="T6" s="35">
        <f t="shared" si="3"/>
        <v>66.87</v>
      </c>
      <c r="U6" s="35">
        <f t="shared" si="3"/>
        <v>310.20999999999998</v>
      </c>
      <c r="V6" s="35">
        <f t="shared" si="3"/>
        <v>20635</v>
      </c>
      <c r="W6" s="35">
        <f t="shared" si="3"/>
        <v>5.19</v>
      </c>
      <c r="X6" s="35">
        <f t="shared" si="3"/>
        <v>3975.92</v>
      </c>
      <c r="Y6" s="36" t="str">
        <f>IF(Y7="",NA(),Y7)</f>
        <v>-</v>
      </c>
      <c r="Z6" s="36" t="str">
        <f t="shared" ref="Z6:AH6" si="4">IF(Z7="",NA(),Z7)</f>
        <v>-</v>
      </c>
      <c r="AA6" s="36">
        <f t="shared" si="4"/>
        <v>102.31</v>
      </c>
      <c r="AB6" s="36">
        <f t="shared" si="4"/>
        <v>101.51</v>
      </c>
      <c r="AC6" s="36">
        <f t="shared" si="4"/>
        <v>101.92</v>
      </c>
      <c r="AD6" s="36" t="str">
        <f t="shared" si="4"/>
        <v>-</v>
      </c>
      <c r="AE6" s="36" t="str">
        <f t="shared" si="4"/>
        <v>-</v>
      </c>
      <c r="AF6" s="36">
        <f t="shared" si="4"/>
        <v>107.31</v>
      </c>
      <c r="AG6" s="36">
        <f t="shared" si="4"/>
        <v>115.25</v>
      </c>
      <c r="AH6" s="36">
        <f t="shared" si="4"/>
        <v>105.98</v>
      </c>
      <c r="AI6" s="35" t="str">
        <f>IF(AI7="","",IF(AI7="-","【-】","【"&amp;SUBSTITUTE(TEXT(AI7,"#,##0.00"),"-","△")&amp;"】"))</f>
        <v>【108.57】</v>
      </c>
      <c r="AJ6" s="36" t="str">
        <f>IF(AJ7="",NA(),AJ7)</f>
        <v>-</v>
      </c>
      <c r="AK6" s="36" t="str">
        <f t="shared" ref="AK6:AS6" si="5">IF(AK7="",NA(),AK7)</f>
        <v>-</v>
      </c>
      <c r="AL6" s="35">
        <f t="shared" si="5"/>
        <v>0</v>
      </c>
      <c r="AM6" s="35">
        <f t="shared" si="5"/>
        <v>0</v>
      </c>
      <c r="AN6" s="35">
        <f t="shared" si="5"/>
        <v>0</v>
      </c>
      <c r="AO6" s="36" t="str">
        <f t="shared" si="5"/>
        <v>-</v>
      </c>
      <c r="AP6" s="36" t="str">
        <f t="shared" si="5"/>
        <v>-</v>
      </c>
      <c r="AQ6" s="36">
        <f t="shared" si="5"/>
        <v>24.54</v>
      </c>
      <c r="AR6" s="36">
        <f t="shared" si="5"/>
        <v>19.440000000000001</v>
      </c>
      <c r="AS6" s="36">
        <f t="shared" si="5"/>
        <v>41.15</v>
      </c>
      <c r="AT6" s="35" t="str">
        <f>IF(AT7="","",IF(AT7="-","【-】","【"&amp;SUBSTITUTE(TEXT(AT7,"#,##0.00"),"-","△")&amp;"】"))</f>
        <v>【4.38】</v>
      </c>
      <c r="AU6" s="36" t="str">
        <f>IF(AU7="",NA(),AU7)</f>
        <v>-</v>
      </c>
      <c r="AV6" s="36" t="str">
        <f t="shared" ref="AV6:BD6" si="6">IF(AV7="",NA(),AV7)</f>
        <v>-</v>
      </c>
      <c r="AW6" s="36">
        <f t="shared" si="6"/>
        <v>35.92</v>
      </c>
      <c r="AX6" s="36">
        <f t="shared" si="6"/>
        <v>37.49</v>
      </c>
      <c r="AY6" s="36">
        <f t="shared" si="6"/>
        <v>51.71</v>
      </c>
      <c r="AZ6" s="36" t="str">
        <f t="shared" si="6"/>
        <v>-</v>
      </c>
      <c r="BA6" s="36" t="str">
        <f t="shared" si="6"/>
        <v>-</v>
      </c>
      <c r="BB6" s="36">
        <f t="shared" si="6"/>
        <v>56.94</v>
      </c>
      <c r="BC6" s="36">
        <f t="shared" si="6"/>
        <v>71.52</v>
      </c>
      <c r="BD6" s="36">
        <f t="shared" si="6"/>
        <v>88.12</v>
      </c>
      <c r="BE6" s="35" t="str">
        <f>IF(BE7="","",IF(BE7="-","【-】","【"&amp;SUBSTITUTE(TEXT(BE7,"#,##0.00"),"-","△")&amp;"】"))</f>
        <v>【59.95】</v>
      </c>
      <c r="BF6" s="36" t="str">
        <f>IF(BF7="",NA(),BF7)</f>
        <v>-</v>
      </c>
      <c r="BG6" s="36" t="str">
        <f t="shared" ref="BG6:BO6" si="7">IF(BG7="",NA(),BG7)</f>
        <v>-</v>
      </c>
      <c r="BH6" s="36">
        <f t="shared" si="7"/>
        <v>372.86</v>
      </c>
      <c r="BI6" s="36">
        <f t="shared" si="7"/>
        <v>302.27</v>
      </c>
      <c r="BJ6" s="36">
        <f t="shared" si="7"/>
        <v>276.61</v>
      </c>
      <c r="BK6" s="36" t="str">
        <f t="shared" si="7"/>
        <v>-</v>
      </c>
      <c r="BL6" s="36" t="str">
        <f t="shared" si="7"/>
        <v>-</v>
      </c>
      <c r="BM6" s="36">
        <f t="shared" si="7"/>
        <v>721.06</v>
      </c>
      <c r="BN6" s="36">
        <f t="shared" si="7"/>
        <v>862.87</v>
      </c>
      <c r="BO6" s="36">
        <f t="shared" si="7"/>
        <v>716.96</v>
      </c>
      <c r="BP6" s="35" t="str">
        <f>IF(BP7="","",IF(BP7="-","【-】","【"&amp;SUBSTITUTE(TEXT(BP7,"#,##0.00"),"-","△")&amp;"】"))</f>
        <v>【728.30】</v>
      </c>
      <c r="BQ6" s="36" t="str">
        <f>IF(BQ7="",NA(),BQ7)</f>
        <v>-</v>
      </c>
      <c r="BR6" s="36" t="str">
        <f t="shared" ref="BR6:BZ6" si="8">IF(BR7="",NA(),BR7)</f>
        <v>-</v>
      </c>
      <c r="BS6" s="36">
        <f t="shared" si="8"/>
        <v>128.5</v>
      </c>
      <c r="BT6" s="36">
        <f t="shared" si="8"/>
        <v>113.32</v>
      </c>
      <c r="BU6" s="36">
        <f t="shared" si="8"/>
        <v>110.61</v>
      </c>
      <c r="BV6" s="36" t="str">
        <f t="shared" si="8"/>
        <v>-</v>
      </c>
      <c r="BW6" s="36" t="str">
        <f t="shared" si="8"/>
        <v>-</v>
      </c>
      <c r="BX6" s="36">
        <f t="shared" si="8"/>
        <v>84.86</v>
      </c>
      <c r="BY6" s="36">
        <f t="shared" si="8"/>
        <v>85.39</v>
      </c>
      <c r="BZ6" s="36">
        <f t="shared" si="8"/>
        <v>88.09</v>
      </c>
      <c r="CA6" s="35" t="str">
        <f>IF(CA7="","",IF(CA7="-","【-】","【"&amp;SUBSTITUTE(TEXT(CA7,"#,##0.00"),"-","△")&amp;"】"))</f>
        <v>【100.04】</v>
      </c>
      <c r="CB6" s="36" t="str">
        <f>IF(CB7="",NA(),CB7)</f>
        <v>-</v>
      </c>
      <c r="CC6" s="36" t="str">
        <f t="shared" ref="CC6:CK6" si="9">IF(CC7="",NA(),CC7)</f>
        <v>-</v>
      </c>
      <c r="CD6" s="36">
        <f t="shared" si="9"/>
        <v>123.84</v>
      </c>
      <c r="CE6" s="36">
        <f t="shared" si="9"/>
        <v>137.03</v>
      </c>
      <c r="CF6" s="36">
        <f t="shared" si="9"/>
        <v>143.13</v>
      </c>
      <c r="CG6" s="36" t="str">
        <f t="shared" si="9"/>
        <v>-</v>
      </c>
      <c r="CH6" s="36" t="str">
        <f t="shared" si="9"/>
        <v>-</v>
      </c>
      <c r="CI6" s="36">
        <f t="shared" si="9"/>
        <v>188.14</v>
      </c>
      <c r="CJ6" s="36">
        <f t="shared" si="9"/>
        <v>188.79</v>
      </c>
      <c r="CK6" s="36">
        <f t="shared" si="9"/>
        <v>181.8</v>
      </c>
      <c r="CL6" s="35" t="str">
        <f>IF(CL7="","",IF(CL7="-","【-】","【"&amp;SUBSTITUTE(TEXT(CL7,"#,##0.00"),"-","△")&amp;"】"))</f>
        <v>【137.82】</v>
      </c>
      <c r="CM6" s="36" t="str">
        <f>IF(CM7="",NA(),CM7)</f>
        <v>-</v>
      </c>
      <c r="CN6" s="36" t="str">
        <f t="shared" ref="CN6:CV6" si="10">IF(CN7="",NA(),CN7)</f>
        <v>-</v>
      </c>
      <c r="CO6" s="36" t="str">
        <f t="shared" si="10"/>
        <v>-</v>
      </c>
      <c r="CP6" s="36" t="str">
        <f t="shared" si="10"/>
        <v>-</v>
      </c>
      <c r="CQ6" s="36" t="str">
        <f t="shared" si="10"/>
        <v>-</v>
      </c>
      <c r="CR6" s="36" t="str">
        <f t="shared" si="10"/>
        <v>-</v>
      </c>
      <c r="CS6" s="36" t="str">
        <f t="shared" si="10"/>
        <v>-</v>
      </c>
      <c r="CT6" s="36">
        <f t="shared" si="10"/>
        <v>64.23</v>
      </c>
      <c r="CU6" s="36">
        <f t="shared" si="10"/>
        <v>59.4</v>
      </c>
      <c r="CV6" s="36">
        <f t="shared" si="10"/>
        <v>59.35</v>
      </c>
      <c r="CW6" s="35" t="str">
        <f>IF(CW7="","",IF(CW7="-","【-】","【"&amp;SUBSTITUTE(TEXT(CW7,"#,##0.00"),"-","△")&amp;"】"))</f>
        <v>【60.09】</v>
      </c>
      <c r="CX6" s="36" t="str">
        <f>IF(CX7="",NA(),CX7)</f>
        <v>-</v>
      </c>
      <c r="CY6" s="36" t="str">
        <f t="shared" ref="CY6:DG6" si="11">IF(CY7="",NA(),CY7)</f>
        <v>-</v>
      </c>
      <c r="CZ6" s="36">
        <f t="shared" si="11"/>
        <v>96.74</v>
      </c>
      <c r="DA6" s="36">
        <f t="shared" si="11"/>
        <v>96.75</v>
      </c>
      <c r="DB6" s="36">
        <f t="shared" si="11"/>
        <v>98.02</v>
      </c>
      <c r="DC6" s="36" t="str">
        <f t="shared" si="11"/>
        <v>-</v>
      </c>
      <c r="DD6" s="36" t="str">
        <f t="shared" si="11"/>
        <v>-</v>
      </c>
      <c r="DE6" s="36">
        <f t="shared" si="11"/>
        <v>90.22</v>
      </c>
      <c r="DF6" s="36">
        <f t="shared" si="11"/>
        <v>89.81</v>
      </c>
      <c r="DG6" s="36">
        <f t="shared" si="11"/>
        <v>89.88</v>
      </c>
      <c r="DH6" s="35" t="str">
        <f>IF(DH7="","",IF(DH7="-","【-】","【"&amp;SUBSTITUTE(TEXT(DH7,"#,##0.00"),"-","△")&amp;"】"))</f>
        <v>【94.90】</v>
      </c>
      <c r="DI6" s="36" t="str">
        <f>IF(DI7="",NA(),DI7)</f>
        <v>-</v>
      </c>
      <c r="DJ6" s="36" t="str">
        <f t="shared" ref="DJ6:DR6" si="12">IF(DJ7="",NA(),DJ7)</f>
        <v>-</v>
      </c>
      <c r="DK6" s="36">
        <f t="shared" si="12"/>
        <v>3.85</v>
      </c>
      <c r="DL6" s="36">
        <f t="shared" si="12"/>
        <v>7.01</v>
      </c>
      <c r="DM6" s="36">
        <f t="shared" si="12"/>
        <v>10.29</v>
      </c>
      <c r="DN6" s="36" t="str">
        <f t="shared" si="12"/>
        <v>-</v>
      </c>
      <c r="DO6" s="36" t="str">
        <f t="shared" si="12"/>
        <v>-</v>
      </c>
      <c r="DP6" s="36">
        <f t="shared" si="12"/>
        <v>33.46</v>
      </c>
      <c r="DQ6" s="36">
        <f t="shared" si="12"/>
        <v>30.5</v>
      </c>
      <c r="DR6" s="36">
        <f t="shared" si="12"/>
        <v>27.12</v>
      </c>
      <c r="DS6" s="35" t="str">
        <f>IF(DS7="","",IF(DS7="-","【-】","【"&amp;SUBSTITUTE(TEXT(DS7,"#,##0.00"),"-","△")&amp;"】"))</f>
        <v>【37.36】</v>
      </c>
      <c r="DT6" s="36" t="str">
        <f>IF(DT7="",NA(),DT7)</f>
        <v>-</v>
      </c>
      <c r="DU6" s="36" t="str">
        <f t="shared" ref="DU6:EC6" si="13">IF(DU7="",NA(),DU7)</f>
        <v>-</v>
      </c>
      <c r="DV6" s="35">
        <f t="shared" si="13"/>
        <v>0</v>
      </c>
      <c r="DW6" s="35">
        <f t="shared" si="13"/>
        <v>0</v>
      </c>
      <c r="DX6" s="35">
        <f t="shared" si="13"/>
        <v>0</v>
      </c>
      <c r="DY6" s="36" t="str">
        <f t="shared" si="13"/>
        <v>-</v>
      </c>
      <c r="DZ6" s="36" t="str">
        <f t="shared" si="13"/>
        <v>-</v>
      </c>
      <c r="EA6" s="36">
        <f t="shared" si="13"/>
        <v>3.12</v>
      </c>
      <c r="EB6" s="36">
        <f t="shared" si="13"/>
        <v>3</v>
      </c>
      <c r="EC6" s="36">
        <f t="shared" si="13"/>
        <v>1.93</v>
      </c>
      <c r="ED6" s="35" t="str">
        <f>IF(ED7="","",IF(ED7="-","【-】","【"&amp;SUBSTITUTE(TEXT(ED7,"#,##0.00"),"-","△")&amp;"】"))</f>
        <v>【4.96】</v>
      </c>
      <c r="EE6" s="36" t="str">
        <f>IF(EE7="",NA(),EE7)</f>
        <v>-</v>
      </c>
      <c r="EF6" s="36" t="str">
        <f t="shared" ref="EF6:EN6" si="14">IF(EF7="",NA(),EF7)</f>
        <v>-</v>
      </c>
      <c r="EG6" s="35">
        <f t="shared" si="14"/>
        <v>0</v>
      </c>
      <c r="EH6" s="36">
        <f t="shared" si="14"/>
        <v>0.14000000000000001</v>
      </c>
      <c r="EI6" s="36">
        <f t="shared" si="14"/>
        <v>0.22</v>
      </c>
      <c r="EJ6" s="36" t="str">
        <f t="shared" si="14"/>
        <v>-</v>
      </c>
      <c r="EK6" s="36" t="str">
        <f t="shared" si="14"/>
        <v>-</v>
      </c>
      <c r="EL6" s="36">
        <f t="shared" si="14"/>
        <v>0.11</v>
      </c>
      <c r="EM6" s="36">
        <f t="shared" si="14"/>
        <v>0.09</v>
      </c>
      <c r="EN6" s="36">
        <f t="shared" si="14"/>
        <v>0.19</v>
      </c>
      <c r="EO6" s="35" t="str">
        <f>IF(EO7="","",IF(EO7="-","【-】","【"&amp;SUBSTITUTE(TEXT(EO7,"#,##0.00"),"-","△")&amp;"】"))</f>
        <v>【0.27】</v>
      </c>
    </row>
    <row r="7" spans="1:148" s="37" customFormat="1">
      <c r="A7" s="29"/>
      <c r="B7" s="38">
        <v>2016</v>
      </c>
      <c r="C7" s="38">
        <v>203611</v>
      </c>
      <c r="D7" s="38">
        <v>46</v>
      </c>
      <c r="E7" s="38">
        <v>17</v>
      </c>
      <c r="F7" s="38">
        <v>1</v>
      </c>
      <c r="G7" s="38">
        <v>0</v>
      </c>
      <c r="H7" s="38" t="s">
        <v>108</v>
      </c>
      <c r="I7" s="38" t="s">
        <v>109</v>
      </c>
      <c r="J7" s="38" t="s">
        <v>110</v>
      </c>
      <c r="K7" s="38" t="s">
        <v>111</v>
      </c>
      <c r="L7" s="38" t="s">
        <v>112</v>
      </c>
      <c r="M7" s="38"/>
      <c r="N7" s="39" t="s">
        <v>113</v>
      </c>
      <c r="O7" s="39">
        <v>73.900000000000006</v>
      </c>
      <c r="P7" s="39">
        <v>99.94</v>
      </c>
      <c r="Q7" s="39">
        <v>74.92</v>
      </c>
      <c r="R7" s="39">
        <v>2937</v>
      </c>
      <c r="S7" s="39">
        <v>20744</v>
      </c>
      <c r="T7" s="39">
        <v>66.87</v>
      </c>
      <c r="U7" s="39">
        <v>310.20999999999998</v>
      </c>
      <c r="V7" s="39">
        <v>20635</v>
      </c>
      <c r="W7" s="39">
        <v>5.19</v>
      </c>
      <c r="X7" s="39">
        <v>3975.92</v>
      </c>
      <c r="Y7" s="39" t="s">
        <v>113</v>
      </c>
      <c r="Z7" s="39" t="s">
        <v>113</v>
      </c>
      <c r="AA7" s="39">
        <v>102.31</v>
      </c>
      <c r="AB7" s="39">
        <v>101.51</v>
      </c>
      <c r="AC7" s="39">
        <v>101.92</v>
      </c>
      <c r="AD7" s="39" t="s">
        <v>113</v>
      </c>
      <c r="AE7" s="39" t="s">
        <v>113</v>
      </c>
      <c r="AF7" s="39">
        <v>107.31</v>
      </c>
      <c r="AG7" s="39">
        <v>115.25</v>
      </c>
      <c r="AH7" s="39">
        <v>105.98</v>
      </c>
      <c r="AI7" s="39">
        <v>108.57</v>
      </c>
      <c r="AJ7" s="39" t="s">
        <v>113</v>
      </c>
      <c r="AK7" s="39" t="s">
        <v>113</v>
      </c>
      <c r="AL7" s="39">
        <v>0</v>
      </c>
      <c r="AM7" s="39">
        <v>0</v>
      </c>
      <c r="AN7" s="39">
        <v>0</v>
      </c>
      <c r="AO7" s="39" t="s">
        <v>113</v>
      </c>
      <c r="AP7" s="39" t="s">
        <v>113</v>
      </c>
      <c r="AQ7" s="39">
        <v>24.54</v>
      </c>
      <c r="AR7" s="39">
        <v>19.440000000000001</v>
      </c>
      <c r="AS7" s="39">
        <v>41.15</v>
      </c>
      <c r="AT7" s="39">
        <v>4.38</v>
      </c>
      <c r="AU7" s="39" t="s">
        <v>113</v>
      </c>
      <c r="AV7" s="39" t="s">
        <v>113</v>
      </c>
      <c r="AW7" s="39">
        <v>35.92</v>
      </c>
      <c r="AX7" s="39">
        <v>37.49</v>
      </c>
      <c r="AY7" s="39">
        <v>51.71</v>
      </c>
      <c r="AZ7" s="39" t="s">
        <v>113</v>
      </c>
      <c r="BA7" s="39" t="s">
        <v>113</v>
      </c>
      <c r="BB7" s="39">
        <v>56.94</v>
      </c>
      <c r="BC7" s="39">
        <v>71.52</v>
      </c>
      <c r="BD7" s="39">
        <v>88.12</v>
      </c>
      <c r="BE7" s="39">
        <v>59.95</v>
      </c>
      <c r="BF7" s="39" t="s">
        <v>113</v>
      </c>
      <c r="BG7" s="39" t="s">
        <v>113</v>
      </c>
      <c r="BH7" s="39">
        <v>372.86</v>
      </c>
      <c r="BI7" s="39">
        <v>302.27</v>
      </c>
      <c r="BJ7" s="39">
        <v>276.61</v>
      </c>
      <c r="BK7" s="39" t="s">
        <v>113</v>
      </c>
      <c r="BL7" s="39" t="s">
        <v>113</v>
      </c>
      <c r="BM7" s="39">
        <v>721.06</v>
      </c>
      <c r="BN7" s="39">
        <v>862.87</v>
      </c>
      <c r="BO7" s="39">
        <v>716.96</v>
      </c>
      <c r="BP7" s="39">
        <v>728.3</v>
      </c>
      <c r="BQ7" s="39" t="s">
        <v>113</v>
      </c>
      <c r="BR7" s="39" t="s">
        <v>113</v>
      </c>
      <c r="BS7" s="39">
        <v>128.5</v>
      </c>
      <c r="BT7" s="39">
        <v>113.32</v>
      </c>
      <c r="BU7" s="39">
        <v>110.61</v>
      </c>
      <c r="BV7" s="39" t="s">
        <v>113</v>
      </c>
      <c r="BW7" s="39" t="s">
        <v>113</v>
      </c>
      <c r="BX7" s="39">
        <v>84.86</v>
      </c>
      <c r="BY7" s="39">
        <v>85.39</v>
      </c>
      <c r="BZ7" s="39">
        <v>88.09</v>
      </c>
      <c r="CA7" s="39">
        <v>100.04</v>
      </c>
      <c r="CB7" s="39" t="s">
        <v>113</v>
      </c>
      <c r="CC7" s="39" t="s">
        <v>113</v>
      </c>
      <c r="CD7" s="39">
        <v>123.84</v>
      </c>
      <c r="CE7" s="39">
        <v>137.03</v>
      </c>
      <c r="CF7" s="39">
        <v>143.13</v>
      </c>
      <c r="CG7" s="39" t="s">
        <v>113</v>
      </c>
      <c r="CH7" s="39" t="s">
        <v>113</v>
      </c>
      <c r="CI7" s="39">
        <v>188.14</v>
      </c>
      <c r="CJ7" s="39">
        <v>188.79</v>
      </c>
      <c r="CK7" s="39">
        <v>181.8</v>
      </c>
      <c r="CL7" s="39">
        <v>137.82</v>
      </c>
      <c r="CM7" s="39" t="s">
        <v>113</v>
      </c>
      <c r="CN7" s="39" t="s">
        <v>113</v>
      </c>
      <c r="CO7" s="39" t="s">
        <v>113</v>
      </c>
      <c r="CP7" s="39" t="s">
        <v>113</v>
      </c>
      <c r="CQ7" s="39" t="s">
        <v>113</v>
      </c>
      <c r="CR7" s="39" t="s">
        <v>113</v>
      </c>
      <c r="CS7" s="39" t="s">
        <v>113</v>
      </c>
      <c r="CT7" s="39">
        <v>64.23</v>
      </c>
      <c r="CU7" s="39">
        <v>59.4</v>
      </c>
      <c r="CV7" s="39">
        <v>59.35</v>
      </c>
      <c r="CW7" s="39">
        <v>60.09</v>
      </c>
      <c r="CX7" s="39" t="s">
        <v>113</v>
      </c>
      <c r="CY7" s="39" t="s">
        <v>113</v>
      </c>
      <c r="CZ7" s="39">
        <v>96.74</v>
      </c>
      <c r="DA7" s="39">
        <v>96.75</v>
      </c>
      <c r="DB7" s="39">
        <v>98.02</v>
      </c>
      <c r="DC7" s="39" t="s">
        <v>113</v>
      </c>
      <c r="DD7" s="39" t="s">
        <v>113</v>
      </c>
      <c r="DE7" s="39">
        <v>90.22</v>
      </c>
      <c r="DF7" s="39">
        <v>89.81</v>
      </c>
      <c r="DG7" s="39">
        <v>89.88</v>
      </c>
      <c r="DH7" s="39">
        <v>94.9</v>
      </c>
      <c r="DI7" s="39" t="s">
        <v>113</v>
      </c>
      <c r="DJ7" s="39" t="s">
        <v>113</v>
      </c>
      <c r="DK7" s="39">
        <v>3.85</v>
      </c>
      <c r="DL7" s="39">
        <v>7.01</v>
      </c>
      <c r="DM7" s="39">
        <v>10.29</v>
      </c>
      <c r="DN7" s="39" t="s">
        <v>113</v>
      </c>
      <c r="DO7" s="39" t="s">
        <v>113</v>
      </c>
      <c r="DP7" s="39">
        <v>33.46</v>
      </c>
      <c r="DQ7" s="39">
        <v>30.5</v>
      </c>
      <c r="DR7" s="39">
        <v>27.12</v>
      </c>
      <c r="DS7" s="39">
        <v>37.36</v>
      </c>
      <c r="DT7" s="39" t="s">
        <v>113</v>
      </c>
      <c r="DU7" s="39" t="s">
        <v>113</v>
      </c>
      <c r="DV7" s="39">
        <v>0</v>
      </c>
      <c r="DW7" s="39">
        <v>0</v>
      </c>
      <c r="DX7" s="39">
        <v>0</v>
      </c>
      <c r="DY7" s="39" t="s">
        <v>113</v>
      </c>
      <c r="DZ7" s="39" t="s">
        <v>113</v>
      </c>
      <c r="EA7" s="39">
        <v>3.12</v>
      </c>
      <c r="EB7" s="39">
        <v>3</v>
      </c>
      <c r="EC7" s="39">
        <v>1.93</v>
      </c>
      <c r="ED7" s="39">
        <v>4.96</v>
      </c>
      <c r="EE7" s="39" t="s">
        <v>113</v>
      </c>
      <c r="EF7" s="39" t="s">
        <v>113</v>
      </c>
      <c r="EG7" s="39">
        <v>0</v>
      </c>
      <c r="EH7" s="39">
        <v>0.14000000000000001</v>
      </c>
      <c r="EI7" s="39">
        <v>0.22</v>
      </c>
      <c r="EJ7" s="39" t="s">
        <v>113</v>
      </c>
      <c r="EK7" s="39" t="s">
        <v>113</v>
      </c>
      <c r="EL7" s="39">
        <v>0.11</v>
      </c>
      <c r="EM7" s="39">
        <v>0.09</v>
      </c>
      <c r="EN7" s="39">
        <v>0.19</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2018-02-01T04:09:07Z</cp:lastPrinted>
  <dcterms:created xsi:type="dcterms:W3CDTF">2017-12-25T01:51:32Z</dcterms:created>
  <dcterms:modified xsi:type="dcterms:W3CDTF">2018-02-20T08:47:22Z</dcterms:modified>
</cp:coreProperties>
</file>