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E85" i="4"/>
  <c r="BB10" i="4"/>
  <c r="AT10" i="4"/>
  <c r="AL10" i="4"/>
  <c r="W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<sst xmlns="http://schemas.openxmlformats.org/spreadsheetml/2006/main" count="232" uniqueCount="120">
  <si>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</si>
  <si>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</si>
  <si>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</si>
  <si>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</si>
  <si>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</si>
  <si>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</si>
  <si>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</si>
  <si>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</si>
  <si>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</si>
  <si>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</si>
  <si>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</si>
  <si>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</si>
  <si>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</si>
  <si>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</si>
  <si>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</si>
  <si>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</si>
  <si>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</si>
  <si>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</si>
  <si>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</si>
  <si>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</si>
  <si>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</si>
  <si>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</si>
  <si>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</si>
  <si>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</si>
  <si>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</si>
  <si>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</si>
  <si>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</si>
  <si>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</si>
  <si>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</si>
  <si>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</si>
  <si>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</si>
  <si>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</si>
  <si>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</si>
  <si>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</si>
  <si>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</si>
  <si>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</si>
  <si>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</si>
  <si>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</si>
  <si>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</si>
  <si>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</si>
  <si>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</si>
  <si>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</si>
  <si>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</si>
  <si>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</si>
  <si>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</si>
  <si>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</si>
  <si>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</si>
  <si>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</si>
  <si>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</si>
  <si>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</si>
  <si>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</si>
  <si>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</si>
  <si>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</si>
  <si>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</si>
  <si>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</si>
  <si>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</si>
  <si>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</si>
  <si>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</si>
  <si>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</si>
  <si>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</si>
  <si>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</si>
  <si>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</si>
  <si>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</si>
  <si>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</si>
  <si>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</si>
  <si>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</si>
  <si>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</si>
  <si>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</si>
  <si>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</si>
  <si>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</si>
  <si>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</si>
  <si>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</si>
  <si>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</si>
  <si>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</si>
  <si>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</si>
  <si>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</si>
  <si>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</si>
  <si>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</si>
  <si>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</si>
  <si>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</si>
  <si>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</si>
  <si>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</si>
  <si>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</si>
  <si>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</si>
  <si>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</si>
  <si>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</si>
  <si>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</si>
  <si>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</si>
  <si>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</si>
  <si>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</si>
  <si>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</si>
  <si>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</si>
  <si>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</si>
  <si>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</si>
  <si>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</si>
  <si>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</si>
  <si>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</si>
  <si>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</si>
  <si>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</si>
  <si>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</si>
  <si>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</si>
  <si>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</si>
  <si>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</si>
  <si>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</si>
  <si>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</si>
  <si>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辰野町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</si>
  <si>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</si>
  <si>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</si>
  <si>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</si>
  <si>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</si>
  <si>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</si>
  <si>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</si>
  <si>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</si>
  <si>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</si>
  <si>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</si>
  <si>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</si>
  <si>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</si>
  <si>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経常収支比率はここ数年１１０％を上回っており、類似団体平均値にほぼ同水準で推移しています。
　流動比率については現金及び預金の増加によって流動資産が増加したため、平均値を上回っており、短期的な債務に対しても十分な支払能力があります。
　企業債残高対給水収益比率は平均値より高い状況で推移していますが、事業を維持していく上で、必要な施設・管路の改修、更新について給水収益に見合う形で優先順位の高い事業から計画的に進めているため、概ね同比率で推移している状況です。
　料金回収率は過去５年以上１００％を超えており、給水収益で給水費用が賄える状況が続いております。
　給水原価は類似団体の平均値より低い状況が続いています。給水人口は減っているものの、ここ数年で有収水量が微増していることもあり、今のところは低い原価による給水を維持しております。
　施設利用率は類似団体の平均値より大幅に高く、遊休施設やオーバースペックの施設のない効率的な施設運営が行えている状況が継続しております。
　有収率は平均値を大きく下回っている状態ですが、ここ数年は漏水調査等を積極的に展開しており、発見した漏水箇所の修繕により有収率が微増しています。今後も漏水調査の範囲を広げて、継続して有収率の向上を図っていく必要があります。</t>
    <rPh sb="1" eb="3">
      <t>ケイジョウ</t>
    </rPh>
    <rPh sb="3" eb="5">
      <t>シュウシ</t>
    </rPh>
    <rPh sb="5" eb="7">
      <t>ヒリツ</t>
    </rPh>
    <rPh sb="10" eb="12">
      <t>スウネン</t>
    </rPh>
    <rPh sb="17" eb="19">
      <t>ウワマワ</t>
    </rPh>
    <rPh sb="24" eb="26">
      <t>ルイジ</t>
    </rPh>
    <rPh sb="26" eb="28">
      <t>ダンタイ</t>
    </rPh>
    <rPh sb="28" eb="31">
      <t>ヘイキンチ</t>
    </rPh>
    <rPh sb="34" eb="37">
      <t>ドウスイジュン</t>
    </rPh>
    <rPh sb="38" eb="40">
      <t>スイイ</t>
    </rPh>
    <rPh sb="48" eb="50">
      <t>リュウドウ</t>
    </rPh>
    <rPh sb="50" eb="52">
      <t>ヒリツ</t>
    </rPh>
    <rPh sb="57" eb="59">
      <t>ゲンキン</t>
    </rPh>
    <rPh sb="59" eb="60">
      <t>オヨ</t>
    </rPh>
    <rPh sb="61" eb="63">
      <t>ヨキン</t>
    </rPh>
    <rPh sb="64" eb="66">
      <t>ゾウカ</t>
    </rPh>
    <rPh sb="70" eb="72">
      <t>リュウドウ</t>
    </rPh>
    <rPh sb="72" eb="74">
      <t>シサン</t>
    </rPh>
    <rPh sb="75" eb="77">
      <t>ゾウカ</t>
    </rPh>
    <rPh sb="82" eb="85">
      <t>ヘイキンチ</t>
    </rPh>
    <rPh sb="86" eb="88">
      <t>ウワマワ</t>
    </rPh>
    <rPh sb="93" eb="95">
      <t>タンキ</t>
    </rPh>
    <rPh sb="95" eb="96">
      <t>テキ</t>
    </rPh>
    <rPh sb="97" eb="99">
      <t>サイム</t>
    </rPh>
    <rPh sb="100" eb="101">
      <t>タイ</t>
    </rPh>
    <rPh sb="104" eb="106">
      <t>ジュウブン</t>
    </rPh>
    <rPh sb="107" eb="109">
      <t>シハラ</t>
    </rPh>
    <rPh sb="109" eb="111">
      <t>ノウリョク</t>
    </rPh>
    <rPh sb="119" eb="121">
      <t>キギョウ</t>
    </rPh>
    <rPh sb="309" eb="311">
      <t>キュウスイ</t>
    </rPh>
    <rPh sb="311" eb="313">
      <t>ジンコウ</t>
    </rPh>
    <rPh sb="314" eb="315">
      <t>ヘ</t>
    </rPh>
    <rPh sb="345" eb="346">
      <t>イマ</t>
    </rPh>
    <phoneticPr fontId="4"/>
  </si>
  <si>
    <t>　管路更新率が類似団体の平均値に比べて低い状況が続いていますが、管路経年化率が非常に低いレベルであり、有形固定資産減価償却率も高くないことから、早急な検討が必要な状況ではないと判断しております。こういった状況を踏まえた中で、平成２８年度に辰野町水道施設整備計画を策定したため、計画に基づき、事業優先順位に従い、主要施設を中心に必要な事業を計画的に実施していく必要があります。</t>
    <rPh sb="1" eb="3">
      <t>カンロ</t>
    </rPh>
    <rPh sb="3" eb="5">
      <t>コウシン</t>
    </rPh>
    <rPh sb="5" eb="6">
      <t>リツ</t>
    </rPh>
    <rPh sb="7" eb="9">
      <t>ルイジ</t>
    </rPh>
    <rPh sb="9" eb="11">
      <t>ダンタイ</t>
    </rPh>
    <rPh sb="12" eb="15">
      <t>ヘイキンチ</t>
    </rPh>
    <rPh sb="16" eb="17">
      <t>クラ</t>
    </rPh>
    <rPh sb="19" eb="20">
      <t>ヒク</t>
    </rPh>
    <rPh sb="21" eb="23">
      <t>ジョウキョウ</t>
    </rPh>
    <rPh sb="24" eb="25">
      <t>ツヅ</t>
    </rPh>
    <rPh sb="32" eb="34">
      <t>カンロ</t>
    </rPh>
    <rPh sb="34" eb="36">
      <t>ケイネン</t>
    </rPh>
    <rPh sb="36" eb="37">
      <t>カ</t>
    </rPh>
    <rPh sb="37" eb="38">
      <t>リツ</t>
    </rPh>
    <rPh sb="39" eb="41">
      <t>ヒジョウ</t>
    </rPh>
    <rPh sb="42" eb="43">
      <t>ヒク</t>
    </rPh>
    <rPh sb="51" eb="53">
      <t>ユウケイ</t>
    </rPh>
    <rPh sb="53" eb="55">
      <t>コテイ</t>
    </rPh>
    <rPh sb="55" eb="57">
      <t>シサン</t>
    </rPh>
    <rPh sb="57" eb="59">
      <t>ゲンカ</t>
    </rPh>
    <rPh sb="59" eb="61">
      <t>ショウキャク</t>
    </rPh>
    <rPh sb="61" eb="62">
      <t>リツ</t>
    </rPh>
    <rPh sb="63" eb="64">
      <t>タカ</t>
    </rPh>
    <rPh sb="72" eb="74">
      <t>ソウキュウ</t>
    </rPh>
    <rPh sb="75" eb="77">
      <t>ケントウ</t>
    </rPh>
    <rPh sb="78" eb="80">
      <t>ヒツヨウ</t>
    </rPh>
    <rPh sb="81" eb="83">
      <t>ジョウキョウ</t>
    </rPh>
    <rPh sb="88" eb="90">
      <t>ハンダン</t>
    </rPh>
    <rPh sb="102" eb="104">
      <t>ジョウキョウ</t>
    </rPh>
    <rPh sb="105" eb="106">
      <t>フ</t>
    </rPh>
    <rPh sb="109" eb="110">
      <t>ナカ</t>
    </rPh>
    <rPh sb="112" eb="114">
      <t>ヘイセイ</t>
    </rPh>
    <rPh sb="116" eb="118">
      <t>ネンド</t>
    </rPh>
    <rPh sb="119" eb="122">
      <t>タツノマチ</t>
    </rPh>
    <rPh sb="122" eb="124">
      <t>スイドウ</t>
    </rPh>
    <rPh sb="124" eb="126">
      <t>シセツ</t>
    </rPh>
    <rPh sb="126" eb="128">
      <t>セイビ</t>
    </rPh>
    <rPh sb="128" eb="130">
      <t>ケイカク</t>
    </rPh>
    <rPh sb="131" eb="133">
      <t>サクテイ</t>
    </rPh>
    <rPh sb="138" eb="140">
      <t>ケイカク</t>
    </rPh>
    <rPh sb="141" eb="142">
      <t>モト</t>
    </rPh>
    <rPh sb="145" eb="147">
      <t>ジギョウ</t>
    </rPh>
    <rPh sb="147" eb="149">
      <t>ユウセン</t>
    </rPh>
    <rPh sb="149" eb="151">
      <t>ジュンイ</t>
    </rPh>
    <rPh sb="152" eb="153">
      <t>シタガ</t>
    </rPh>
    <rPh sb="155" eb="157">
      <t>シュヨウ</t>
    </rPh>
    <rPh sb="157" eb="159">
      <t>シセツ</t>
    </rPh>
    <rPh sb="160" eb="162">
      <t>チュウシン</t>
    </rPh>
    <rPh sb="163" eb="165">
      <t>ヒツヨウ</t>
    </rPh>
    <rPh sb="166" eb="168">
      <t>ジギョウ</t>
    </rPh>
    <rPh sb="169" eb="172">
      <t>ケイカクテキ</t>
    </rPh>
    <rPh sb="173" eb="175">
      <t>ジッシ</t>
    </rPh>
    <rPh sb="179" eb="181">
      <t>ヒツヨウ</t>
    </rPh>
    <phoneticPr fontId="4"/>
  </si>
  <si>
    <t>　経営面においては健全で良好な状態を維持していることが類似団体と比較によっても言えると思います。今後も経営状況の推移を平成２８年度に策定した経営戦略の投資・財政計画との比較検討を継続し、経営の効率化、健全化に取り組んで必要がります。
　具体的な取り組みとしては課題となっている有収率の向上に重点目標とし、各指標を注視しながら改善を目指していきます。
　また、平成３１年の簡易水道統合、平成３２年には法適用化が控えているため、それぞれの準備を計画的に進めながら必要な投資を行っていきます。</t>
    <rPh sb="1" eb="3">
      <t>ケイエイ</t>
    </rPh>
    <rPh sb="3" eb="4">
      <t>メン</t>
    </rPh>
    <rPh sb="9" eb="11">
      <t>ケンゼン</t>
    </rPh>
    <rPh sb="12" eb="14">
      <t>リョウコウ</t>
    </rPh>
    <rPh sb="15" eb="17">
      <t>ジョウタイ</t>
    </rPh>
    <rPh sb="18" eb="20">
      <t>イジ</t>
    </rPh>
    <rPh sb="27" eb="29">
      <t>ルイジ</t>
    </rPh>
    <rPh sb="29" eb="31">
      <t>ダンタイ</t>
    </rPh>
    <rPh sb="32" eb="34">
      <t>ヒカク</t>
    </rPh>
    <rPh sb="39" eb="40">
      <t>イ</t>
    </rPh>
    <rPh sb="43" eb="44">
      <t>オモ</t>
    </rPh>
    <rPh sb="48" eb="50">
      <t>コンゴ</t>
    </rPh>
    <rPh sb="51" eb="53">
      <t>ケイエイ</t>
    </rPh>
    <rPh sb="53" eb="55">
      <t>ジョウキョウ</t>
    </rPh>
    <rPh sb="56" eb="58">
      <t>スイイ</t>
    </rPh>
    <rPh sb="59" eb="61">
      <t>ヘイセイ</t>
    </rPh>
    <rPh sb="63" eb="65">
      <t>ネンド</t>
    </rPh>
    <rPh sb="66" eb="68">
      <t>サクテイ</t>
    </rPh>
    <rPh sb="70" eb="72">
      <t>ケイエイ</t>
    </rPh>
    <rPh sb="72" eb="74">
      <t>センリャク</t>
    </rPh>
    <rPh sb="75" eb="77">
      <t>トウシ</t>
    </rPh>
    <rPh sb="78" eb="80">
      <t>ザイセイ</t>
    </rPh>
    <rPh sb="80" eb="82">
      <t>ケイカク</t>
    </rPh>
    <rPh sb="84" eb="86">
      <t>ヒカク</t>
    </rPh>
    <rPh sb="86" eb="88">
      <t>ケントウ</t>
    </rPh>
    <rPh sb="89" eb="91">
      <t>ケイゾク</t>
    </rPh>
    <rPh sb="93" eb="95">
      <t>ケイエイ</t>
    </rPh>
    <rPh sb="96" eb="99">
      <t>コウリツカ</t>
    </rPh>
    <rPh sb="100" eb="103">
      <t>ケンゼンカ</t>
    </rPh>
    <rPh sb="104" eb="105">
      <t>ト</t>
    </rPh>
    <rPh sb="106" eb="107">
      <t>ク</t>
    </rPh>
    <rPh sb="109" eb="111">
      <t>ヒツヨウ</t>
    </rPh>
    <rPh sb="118" eb="121">
      <t>グタイテキ</t>
    </rPh>
    <rPh sb="122" eb="123">
      <t>ト</t>
    </rPh>
    <rPh sb="124" eb="125">
      <t>ク</t>
    </rPh>
    <rPh sb="130" eb="132">
      <t>カダイ</t>
    </rPh>
    <rPh sb="138" eb="139">
      <t>ユウ</t>
    </rPh>
    <rPh sb="139" eb="140">
      <t>シュウ</t>
    </rPh>
    <rPh sb="140" eb="141">
      <t>リツ</t>
    </rPh>
    <rPh sb="142" eb="144">
      <t>コウジョウ</t>
    </rPh>
    <rPh sb="145" eb="147">
      <t>ジュウテン</t>
    </rPh>
    <rPh sb="147" eb="149">
      <t>モクヒョウ</t>
    </rPh>
    <rPh sb="152" eb="153">
      <t>カク</t>
    </rPh>
    <rPh sb="153" eb="155">
      <t>シヒョウ</t>
    </rPh>
    <rPh sb="156" eb="158">
      <t>チュウシ</t>
    </rPh>
    <rPh sb="162" eb="164">
      <t>カイゼン</t>
    </rPh>
    <rPh sb="165" eb="167">
      <t>メザ</t>
    </rPh>
    <rPh sb="179" eb="181">
      <t>ヘイセイ</t>
    </rPh>
    <rPh sb="183" eb="184">
      <t>ネン</t>
    </rPh>
    <rPh sb="185" eb="187">
      <t>カンイ</t>
    </rPh>
    <rPh sb="187" eb="189">
      <t>スイドウ</t>
    </rPh>
    <rPh sb="189" eb="191">
      <t>トウゴウ</t>
    </rPh>
    <rPh sb="192" eb="194">
      <t>ヘイセイ</t>
    </rPh>
    <rPh sb="196" eb="197">
      <t>ネン</t>
    </rPh>
    <rPh sb="199" eb="200">
      <t>ホウ</t>
    </rPh>
    <rPh sb="200" eb="202">
      <t>テキヨウ</t>
    </rPh>
    <rPh sb="202" eb="203">
      <t>カ</t>
    </rPh>
    <rPh sb="204" eb="205">
      <t>ヒカ</t>
    </rPh>
    <rPh sb="217" eb="219">
      <t>ジュンビ</t>
    </rPh>
    <rPh sb="220" eb="222">
      <t>ケイカク</t>
    </rPh>
    <rPh sb="222" eb="223">
      <t>テキ</t>
    </rPh>
    <rPh sb="224" eb="225">
      <t>スス</t>
    </rPh>
    <rPh sb="229" eb="231">
      <t>ヒツヨウ</t>
    </rPh>
    <rPh sb="232" eb="234">
      <t>トウシ</t>
    </rPh>
    <rPh sb="235" eb="23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</si>
</sst>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0.48</c:v>
                </c:pt>
                <c:pt idx="1">
                  <c:v>0.34</c:v>
                </c:pt>
                <c:pt idx="2">
                  <c:v>0.28000000000000003</c:v>
                </c:pt>
                <c:pt idx="3" formatCode="#,##0.00;&quot;△&quot;#,##0.00">
                  <c:v>0</c:v>
                </c:pt>
                <c:pt idx="4" formatCode="#,##0.00;&quot;△&quot;#,##0.00">
                  <c:v>0</c:v>
                </c:pt>
              </c:numCache>
            </c:numRef>
          </c:val>
        </c:ser>
        <c:dLbls>
          <c:showLegendKey val="0"/>
          <c:showVal val="0"/>
          <c:showCatName val="0"/>
          <c:showSerName val="0"/>
          <c:showPercent val="0"/>
          <c:showBubbleSize val="0"/>
        </c:dLbls>
        <c:gapWidth val="150"/>
        <c:axId val="103332864"/>
        <c:axId val="706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03332864"/>
        <c:axId val="70682304"/>
      </c:lineChart>
      <c:dateAx>
        <c:axId val="103332864"/>
        <c:scaling>
          <c:orientation val="minMax"/>
        </c:scaling>
        <c:delete val="1"/>
        <c:axPos val="b"/>
        <c:numFmt formatCode="ge" sourceLinked="1"/>
        <c:majorTickMark val="none"/>
        <c:minorTickMark val="none"/>
        <c:tickLblPos val="none"/>
        <c:crossAx val="70682304"/>
        <c:crosses val="autoZero"/>
        <c:auto val="1"/>
        <c:lblOffset val="100"/>
        <c:baseTimeUnit val="years"/>
      </c:dateAx>
      <c:valAx>
        <c:axId val="706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3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67.5</c:v>
                </c:pt>
                <c:pt idx="1">
                  <c:v>65.72</c:v>
                </c:pt>
                <c:pt idx="2">
                  <c:v>74.010000000000005</c:v>
                </c:pt>
                <c:pt idx="3">
                  <c:v>71.64</c:v>
                </c:pt>
                <c:pt idx="4">
                  <c:v>72.41</c:v>
                </c:pt>
              </c:numCache>
            </c:numRef>
          </c:val>
        </c:ser>
        <c:dLbls>
          <c:showLegendKey val="0"/>
          <c:showVal val="0"/>
          <c:showCatName val="0"/>
          <c:showSerName val="0"/>
          <c:showPercent val="0"/>
          <c:showBubbleSize val="0"/>
        </c:dLbls>
        <c:gapWidth val="150"/>
        <c:axId val="123708928"/>
        <c:axId val="12397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23708928"/>
        <c:axId val="123970688"/>
      </c:lineChart>
      <c:dateAx>
        <c:axId val="123708928"/>
        <c:scaling>
          <c:orientation val="minMax"/>
        </c:scaling>
        <c:delete val="1"/>
        <c:axPos val="b"/>
        <c:numFmt formatCode="ge" sourceLinked="1"/>
        <c:majorTickMark val="none"/>
        <c:minorTickMark val="none"/>
        <c:tickLblPos val="none"/>
        <c:crossAx val="123970688"/>
        <c:crosses val="autoZero"/>
        <c:auto val="1"/>
        <c:lblOffset val="100"/>
        <c:baseTimeUnit val="years"/>
      </c:dateAx>
      <c:valAx>
        <c:axId val="1239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75.400000000000006</c:v>
                </c:pt>
                <c:pt idx="1">
                  <c:v>75.72</c:v>
                </c:pt>
                <c:pt idx="2">
                  <c:v>73.03</c:v>
                </c:pt>
                <c:pt idx="3">
                  <c:v>76.790000000000006</c:v>
                </c:pt>
                <c:pt idx="4">
                  <c:v>79.7</c:v>
                </c:pt>
              </c:numCache>
            </c:numRef>
          </c:val>
        </c:ser>
        <c:dLbls>
          <c:showLegendKey val="0"/>
          <c:showVal val="0"/>
          <c:showCatName val="0"/>
          <c:showSerName val="0"/>
          <c:showPercent val="0"/>
          <c:showBubbleSize val="0"/>
        </c:dLbls>
        <c:gapWidth val="150"/>
        <c:axId val="123710464"/>
        <c:axId val="12397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23710464"/>
        <c:axId val="123972416"/>
      </c:lineChart>
      <c:dateAx>
        <c:axId val="123710464"/>
        <c:scaling>
          <c:orientation val="minMax"/>
        </c:scaling>
        <c:delete val="1"/>
        <c:axPos val="b"/>
        <c:numFmt formatCode="ge" sourceLinked="1"/>
        <c:majorTickMark val="none"/>
        <c:minorTickMark val="none"/>
        <c:tickLblPos val="none"/>
        <c:crossAx val="123972416"/>
        <c:crosses val="autoZero"/>
        <c:auto val="1"/>
        <c:lblOffset val="100"/>
        <c:baseTimeUnit val="years"/>
      </c:dateAx>
      <c:valAx>
        <c:axId val="1239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1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113.57</c:v>
                </c:pt>
                <c:pt idx="1">
                  <c:v>99.16</c:v>
                </c:pt>
                <c:pt idx="2">
                  <c:v>110.29</c:v>
                </c:pt>
                <c:pt idx="3">
                  <c:v>111</c:v>
                </c:pt>
                <c:pt idx="4">
                  <c:v>111.83</c:v>
                </c:pt>
              </c:numCache>
            </c:numRef>
          </c:val>
        </c:ser>
        <c:dLbls>
          <c:showLegendKey val="0"/>
          <c:showVal val="0"/>
          <c:showCatName val="0"/>
          <c:showSerName val="0"/>
          <c:showPercent val="0"/>
          <c:showBubbleSize val="0"/>
        </c:dLbls>
        <c:gapWidth val="150"/>
        <c:axId val="104629760"/>
        <c:axId val="706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04629760"/>
        <c:axId val="70684032"/>
      </c:lineChart>
      <c:dateAx>
        <c:axId val="104629760"/>
        <c:scaling>
          <c:orientation val="minMax"/>
        </c:scaling>
        <c:delete val="1"/>
        <c:axPos val="b"/>
        <c:numFmt formatCode="ge" sourceLinked="1"/>
        <c:majorTickMark val="none"/>
        <c:minorTickMark val="none"/>
        <c:tickLblPos val="none"/>
        <c:crossAx val="70684032"/>
        <c:crosses val="autoZero"/>
        <c:auto val="1"/>
        <c:lblOffset val="100"/>
        <c:baseTimeUnit val="years"/>
      </c:dateAx>
      <c:valAx>
        <c:axId val="70684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6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42.83</c:v>
                </c:pt>
                <c:pt idx="1">
                  <c:v>40.86</c:v>
                </c:pt>
                <c:pt idx="2">
                  <c:v>38.799999999999997</c:v>
                </c:pt>
                <c:pt idx="3">
                  <c:v>40.54</c:v>
                </c:pt>
                <c:pt idx="4">
                  <c:v>42.71</c:v>
                </c:pt>
              </c:numCache>
            </c:numRef>
          </c:val>
        </c:ser>
        <c:dLbls>
          <c:showLegendKey val="0"/>
          <c:showVal val="0"/>
          <c:showCatName val="0"/>
          <c:showSerName val="0"/>
          <c:showPercent val="0"/>
          <c:showBubbleSize val="0"/>
        </c:dLbls>
        <c:gapWidth val="150"/>
        <c:axId val="104631808"/>
        <c:axId val="706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04631808"/>
        <c:axId val="70685760"/>
      </c:lineChart>
      <c:dateAx>
        <c:axId val="104631808"/>
        <c:scaling>
          <c:orientation val="minMax"/>
        </c:scaling>
        <c:delete val="1"/>
        <c:axPos val="b"/>
        <c:numFmt formatCode="ge" sourceLinked="1"/>
        <c:majorTickMark val="none"/>
        <c:minorTickMark val="none"/>
        <c:tickLblPos val="none"/>
        <c:crossAx val="70685760"/>
        <c:crosses val="autoZero"/>
        <c:auto val="1"/>
        <c:lblOffset val="100"/>
        <c:baseTimeUnit val="years"/>
      </c:dateAx>
      <c:valAx>
        <c:axId val="706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0.76</c:v>
                </c:pt>
                <c:pt idx="1">
                  <c:v>0.76</c:v>
                </c:pt>
                <c:pt idx="2">
                  <c:v>0.68</c:v>
                </c:pt>
                <c:pt idx="3">
                  <c:v>2.33</c:v>
                </c:pt>
                <c:pt idx="4">
                  <c:v>2.36</c:v>
                </c:pt>
              </c:numCache>
            </c:numRef>
          </c:val>
        </c:ser>
        <c:dLbls>
          <c:showLegendKey val="0"/>
          <c:showVal val="0"/>
          <c:showCatName val="0"/>
          <c:showSerName val="0"/>
          <c:showPercent val="0"/>
          <c:showBubbleSize val="0"/>
        </c:dLbls>
        <c:gapWidth val="150"/>
        <c:axId val="123315200"/>
        <c:axId val="706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23315200"/>
        <c:axId val="70687488"/>
      </c:lineChart>
      <c:dateAx>
        <c:axId val="123315200"/>
        <c:scaling>
          <c:orientation val="minMax"/>
        </c:scaling>
        <c:delete val="1"/>
        <c:axPos val="b"/>
        <c:numFmt formatCode="ge" sourceLinked="1"/>
        <c:majorTickMark val="none"/>
        <c:minorTickMark val="none"/>
        <c:tickLblPos val="none"/>
        <c:crossAx val="70687488"/>
        <c:crosses val="autoZero"/>
        <c:auto val="1"/>
        <c:lblOffset val="100"/>
        <c:baseTimeUnit val="years"/>
      </c:dateAx>
      <c:valAx>
        <c:axId val="706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315712"/>
        <c:axId val="1234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23315712"/>
        <c:axId val="123429440"/>
      </c:lineChart>
      <c:dateAx>
        <c:axId val="123315712"/>
        <c:scaling>
          <c:orientation val="minMax"/>
        </c:scaling>
        <c:delete val="1"/>
        <c:axPos val="b"/>
        <c:numFmt formatCode="ge" sourceLinked="1"/>
        <c:majorTickMark val="none"/>
        <c:minorTickMark val="none"/>
        <c:tickLblPos val="none"/>
        <c:crossAx val="123429440"/>
        <c:crosses val="autoZero"/>
        <c:auto val="1"/>
        <c:lblOffset val="100"/>
        <c:baseTimeUnit val="years"/>
      </c:dateAx>
      <c:valAx>
        <c:axId val="123429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3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270.27</c:v>
                </c:pt>
                <c:pt idx="1">
                  <c:v>5342.81</c:v>
                </c:pt>
                <c:pt idx="2">
                  <c:v>378.7</c:v>
                </c:pt>
                <c:pt idx="3">
                  <c:v>338.12</c:v>
                </c:pt>
                <c:pt idx="4">
                  <c:v>423.88</c:v>
                </c:pt>
              </c:numCache>
            </c:numRef>
          </c:val>
        </c:ser>
        <c:dLbls>
          <c:showLegendKey val="0"/>
          <c:showVal val="0"/>
          <c:showCatName val="0"/>
          <c:showSerName val="0"/>
          <c:showPercent val="0"/>
          <c:showBubbleSize val="0"/>
        </c:dLbls>
        <c:gapWidth val="150"/>
        <c:axId val="123317760"/>
        <c:axId val="1234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23317760"/>
        <c:axId val="123431168"/>
      </c:lineChart>
      <c:dateAx>
        <c:axId val="123317760"/>
        <c:scaling>
          <c:orientation val="minMax"/>
        </c:scaling>
        <c:delete val="1"/>
        <c:axPos val="b"/>
        <c:numFmt formatCode="ge" sourceLinked="1"/>
        <c:majorTickMark val="none"/>
        <c:minorTickMark val="none"/>
        <c:tickLblPos val="none"/>
        <c:crossAx val="123431168"/>
        <c:crosses val="autoZero"/>
        <c:auto val="1"/>
        <c:lblOffset val="100"/>
        <c:baseTimeUnit val="years"/>
      </c:dateAx>
      <c:valAx>
        <c:axId val="123431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3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521.45000000000005</c:v>
                </c:pt>
                <c:pt idx="1">
                  <c:v>510.07</c:v>
                </c:pt>
                <c:pt idx="2">
                  <c:v>524.64</c:v>
                </c:pt>
                <c:pt idx="3">
                  <c:v>513.71</c:v>
                </c:pt>
                <c:pt idx="4">
                  <c:v>518.4</c:v>
                </c:pt>
              </c:numCache>
            </c:numRef>
          </c:val>
        </c:ser>
        <c:dLbls>
          <c:showLegendKey val="0"/>
          <c:showVal val="0"/>
          <c:showCatName val="0"/>
          <c:showSerName val="0"/>
          <c:showPercent val="0"/>
          <c:showBubbleSize val="0"/>
        </c:dLbls>
        <c:gapWidth val="150"/>
        <c:axId val="123868672"/>
        <c:axId val="12343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23868672"/>
        <c:axId val="123432896"/>
      </c:lineChart>
      <c:dateAx>
        <c:axId val="123868672"/>
        <c:scaling>
          <c:orientation val="minMax"/>
        </c:scaling>
        <c:delete val="1"/>
        <c:axPos val="b"/>
        <c:numFmt formatCode="ge" sourceLinked="1"/>
        <c:majorTickMark val="none"/>
        <c:minorTickMark val="none"/>
        <c:tickLblPos val="none"/>
        <c:crossAx val="123432896"/>
        <c:crosses val="autoZero"/>
        <c:auto val="1"/>
        <c:lblOffset val="100"/>
        <c:baseTimeUnit val="years"/>
      </c:dateAx>
      <c:valAx>
        <c:axId val="123432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8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111.13</c:v>
                </c:pt>
                <c:pt idx="1">
                  <c:v>96.29</c:v>
                </c:pt>
                <c:pt idx="2">
                  <c:v>108.67</c:v>
                </c:pt>
                <c:pt idx="3">
                  <c:v>109.13</c:v>
                </c:pt>
                <c:pt idx="4">
                  <c:v>110.59</c:v>
                </c:pt>
              </c:numCache>
            </c:numRef>
          </c:val>
        </c:ser>
        <c:dLbls>
          <c:showLegendKey val="0"/>
          <c:showVal val="0"/>
          <c:showCatName val="0"/>
          <c:showSerName val="0"/>
          <c:showPercent val="0"/>
          <c:showBubbleSize val="0"/>
        </c:dLbls>
        <c:gapWidth val="150"/>
        <c:axId val="123870208"/>
        <c:axId val="12343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23870208"/>
        <c:axId val="123434624"/>
      </c:lineChart>
      <c:dateAx>
        <c:axId val="123870208"/>
        <c:scaling>
          <c:orientation val="minMax"/>
        </c:scaling>
        <c:delete val="1"/>
        <c:axPos val="b"/>
        <c:numFmt formatCode="ge" sourceLinked="1"/>
        <c:majorTickMark val="none"/>
        <c:minorTickMark val="none"/>
        <c:tickLblPos val="none"/>
        <c:crossAx val="123434624"/>
        <c:crosses val="autoZero"/>
        <c:auto val="1"/>
        <c:lblOffset val="100"/>
        <c:baseTimeUnit val="years"/>
      </c:dateAx>
      <c:valAx>
        <c:axId val="1234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145.44999999999999</c:v>
                </c:pt>
                <c:pt idx="1">
                  <c:v>166.95</c:v>
                </c:pt>
                <c:pt idx="2">
                  <c:v>151.47</c:v>
                </c:pt>
                <c:pt idx="3">
                  <c:v>147.15</c:v>
                </c:pt>
                <c:pt idx="4">
                  <c:v>145.26</c:v>
                </c:pt>
              </c:numCache>
            </c:numRef>
          </c:val>
        </c:ser>
        <c:dLbls>
          <c:showLegendKey val="0"/>
          <c:showVal val="0"/>
          <c:showCatName val="0"/>
          <c:showSerName val="0"/>
          <c:showPercent val="0"/>
          <c:showBubbleSize val="0"/>
        </c:dLbls>
        <c:gapWidth val="150"/>
        <c:axId val="101194752"/>
        <c:axId val="12343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01194752"/>
        <c:axId val="123436352"/>
      </c:lineChart>
      <c:dateAx>
        <c:axId val="101194752"/>
        <c:scaling>
          <c:orientation val="minMax"/>
        </c:scaling>
        <c:delete val="1"/>
        <c:axPos val="b"/>
        <c:numFmt formatCode="ge" sourceLinked="1"/>
        <c:majorTickMark val="none"/>
        <c:minorTickMark val="none"/>
        <c:tickLblPos val="none"/>
        <c:crossAx val="123436352"/>
        <c:crosses val="autoZero"/>
        <c:auto val="1"/>
        <c:lblOffset val="100"/>
        <c:baseTimeUnit val="years"/>
      </c:dateAx>
      <c:valAx>
        <c:axId val="1234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長野県　辰野町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20056</v>
      </c>
      <c r="AM8" s="61"/>
      <c r="AN8" s="61"/>
      <c r="AO8" s="61"/>
      <c r="AP8" s="61"/>
      <c r="AQ8" s="61"/>
      <c r="AR8" s="61"/>
      <c r="AS8" s="61"/>
      <c r="AT8" s="51">
        <f>データ!$S$6</f>
        <v>169.2</v>
      </c>
      <c r="AU8" s="52"/>
      <c r="AV8" s="52"/>
      <c r="AW8" s="52"/>
      <c r="AX8" s="52"/>
      <c r="AY8" s="52"/>
      <c r="AZ8" s="52"/>
      <c r="BA8" s="52"/>
      <c r="BB8" s="53">
        <f>データ!$T$6</f>
        <v>118.53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63.27</v>
      </c>
      <c r="J10" s="52"/>
      <c r="K10" s="52"/>
      <c r="L10" s="52"/>
      <c r="M10" s="52"/>
      <c r="N10" s="52"/>
      <c r="O10" s="64"/>
      <c r="P10" s="53">
        <f>データ!$P$6</f>
        <v>94.23</v>
      </c>
      <c r="Q10" s="53"/>
      <c r="R10" s="53"/>
      <c r="S10" s="53"/>
      <c r="T10" s="53"/>
      <c r="U10" s="53"/>
      <c r="V10" s="53"/>
      <c r="W10" s="61">
        <f>データ!$Q$6</f>
        <v>3114</v>
      </c>
      <c r="X10" s="61"/>
      <c r="Y10" s="61"/>
      <c r="Z10" s="61"/>
      <c r="AA10" s="61"/>
      <c r="AB10" s="61"/>
      <c r="AC10" s="61"/>
      <c r="AD10" s="2"/>
      <c r="AE10" s="2"/>
      <c r="AF10" s="2"/>
      <c r="AG10" s="2"/>
      <c r="AH10" s="5"/>
      <c r="AI10" s="5"/>
      <c r="AJ10" s="5"/>
      <c r="AK10" s="5"/>
      <c r="AL10" s="61">
        <f>データ!$U$6</f>
        <v>18801</v>
      </c>
      <c r="AM10" s="61"/>
      <c r="AN10" s="61"/>
      <c r="AO10" s="61"/>
      <c r="AP10" s="61"/>
      <c r="AQ10" s="61"/>
      <c r="AR10" s="61"/>
      <c r="AS10" s="61"/>
      <c r="AT10" s="51">
        <f>データ!$V$6</f>
        <v>17.23</v>
      </c>
      <c r="AU10" s="52"/>
      <c r="AV10" s="52"/>
      <c r="AW10" s="52"/>
      <c r="AX10" s="52"/>
      <c r="AY10" s="52"/>
      <c r="AZ10" s="52"/>
      <c r="BA10" s="52"/>
      <c r="BB10" s="53">
        <f>データ!$W$6</f>
        <v>1091.18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203823</v>
      </c>
      <c r="D6" s="34">
        <f t="shared" si="3"/>
        <v>46</v>
      </c>
      <c r="E6" s="34">
        <f t="shared" si="3"/>
        <v>1</v>
      </c>
      <c r="F6" s="34">
        <f t="shared" si="3"/>
        <v>0</v>
      </c>
      <c r="G6" s="34">
        <f t="shared" si="3"/>
        <v>1</v>
      </c>
      <c r="H6" s="34" t="str">
        <f t="shared" si="3"/>
        <v>長野県　辰野町</v>
      </c>
      <c r="I6" s="34" t="str">
        <f t="shared" si="3"/>
        <v>法適用</v>
      </c>
      <c r="J6" s="34" t="str">
        <f t="shared" si="3"/>
        <v>水道事業</v>
      </c>
      <c r="K6" s="34" t="str">
        <f t="shared" si="3"/>
        <v>末端給水事業</v>
      </c>
      <c r="L6" s="34" t="str">
        <f t="shared" si="3"/>
        <v>A6</v>
      </c>
      <c r="M6" s="34">
        <f t="shared" si="3"/>
        <v>0</v>
      </c>
      <c r="N6" s="35" t="str">
        <f t="shared" si="3"/>
        <v>-</v>
      </c>
      <c r="O6" s="35">
        <f t="shared" si="3"/>
        <v>63.27</v>
      </c>
      <c r="P6" s="35">
        <f t="shared" si="3"/>
        <v>94.23</v>
      </c>
      <c r="Q6" s="35">
        <f t="shared" si="3"/>
        <v>3114</v>
      </c>
      <c r="R6" s="35">
        <f t="shared" si="3"/>
        <v>20056</v>
      </c>
      <c r="S6" s="35">
        <f t="shared" si="3"/>
        <v>169.2</v>
      </c>
      <c r="T6" s="35">
        <f t="shared" si="3"/>
        <v>118.53</v>
      </c>
      <c r="U6" s="35">
        <f t="shared" si="3"/>
        <v>18801</v>
      </c>
      <c r="V6" s="35">
        <f t="shared" si="3"/>
        <v>17.23</v>
      </c>
      <c r="W6" s="35">
        <f t="shared" si="3"/>
        <v>1091.18</v>
      </c>
      <c r="X6" s="36">
        <f>IF(X7="",NA(),X7)</f>
        <v>113.57</v>
      </c>
      <c r="Y6" s="36">
        <f t="shared" ref="Y6:AG6" si="4">IF(Y7="",NA(),Y7)</f>
        <v>99.16</v>
      </c>
      <c r="Z6" s="36">
        <f t="shared" si="4"/>
        <v>110.29</v>
      </c>
      <c r="AA6" s="36">
        <f t="shared" si="4"/>
        <v>111</v>
      </c>
      <c r="AB6" s="36">
        <f t="shared" si="4"/>
        <v>111.83</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270.27</v>
      </c>
      <c r="AU6" s="36">
        <f t="shared" ref="AU6:BC6" si="6">IF(AU7="",NA(),AU7)</f>
        <v>5342.81</v>
      </c>
      <c r="AV6" s="36">
        <f t="shared" si="6"/>
        <v>378.7</v>
      </c>
      <c r="AW6" s="36">
        <f t="shared" si="6"/>
        <v>338.12</v>
      </c>
      <c r="AX6" s="36">
        <f t="shared" si="6"/>
        <v>423.88</v>
      </c>
      <c r="AY6" s="36">
        <f t="shared" si="6"/>
        <v>915.5</v>
      </c>
      <c r="AZ6" s="36">
        <f t="shared" si="6"/>
        <v>963.24</v>
      </c>
      <c r="BA6" s="36">
        <f t="shared" si="6"/>
        <v>381.53</v>
      </c>
      <c r="BB6" s="36">
        <f t="shared" si="6"/>
        <v>391.54</v>
      </c>
      <c r="BC6" s="36">
        <f t="shared" si="6"/>
        <v>384.34</v>
      </c>
      <c r="BD6" s="35" t="str">
        <f>IF(BD7="","",IF(BD7="-","【-】","【"&amp;SUBSTITUTE(TEXT(BD7,"#,##0.00"),"-","△")&amp;"】"))</f>
        <v>【262.87】</v>
      </c>
      <c r="BE6" s="36">
        <f>IF(BE7="",NA(),BE7)</f>
        <v>521.45000000000005</v>
      </c>
      <c r="BF6" s="36">
        <f t="shared" ref="BF6:BN6" si="7">IF(BF7="",NA(),BF7)</f>
        <v>510.07</v>
      </c>
      <c r="BG6" s="36">
        <f t="shared" si="7"/>
        <v>524.64</v>
      </c>
      <c r="BH6" s="36">
        <f t="shared" si="7"/>
        <v>513.71</v>
      </c>
      <c r="BI6" s="36">
        <f t="shared" si="7"/>
        <v>518.4</v>
      </c>
      <c r="BJ6" s="36">
        <f t="shared" si="7"/>
        <v>404.78</v>
      </c>
      <c r="BK6" s="36">
        <f t="shared" si="7"/>
        <v>400.38</v>
      </c>
      <c r="BL6" s="36">
        <f t="shared" si="7"/>
        <v>393.27</v>
      </c>
      <c r="BM6" s="36">
        <f t="shared" si="7"/>
        <v>386.97</v>
      </c>
      <c r="BN6" s="36">
        <f t="shared" si="7"/>
        <v>380.58</v>
      </c>
      <c r="BO6" s="35" t="str">
        <f>IF(BO7="","",IF(BO7="-","【-】","【"&amp;SUBSTITUTE(TEXT(BO7,"#,##0.00"),"-","△")&amp;"】"))</f>
        <v>【270.87】</v>
      </c>
      <c r="BP6" s="36">
        <f>IF(BP7="",NA(),BP7)</f>
        <v>111.13</v>
      </c>
      <c r="BQ6" s="36">
        <f t="shared" ref="BQ6:BY6" si="8">IF(BQ7="",NA(),BQ7)</f>
        <v>96.29</v>
      </c>
      <c r="BR6" s="36">
        <f t="shared" si="8"/>
        <v>108.67</v>
      </c>
      <c r="BS6" s="36">
        <f t="shared" si="8"/>
        <v>109.13</v>
      </c>
      <c r="BT6" s="36">
        <f t="shared" si="8"/>
        <v>110.59</v>
      </c>
      <c r="BU6" s="36">
        <f t="shared" si="8"/>
        <v>98.07</v>
      </c>
      <c r="BV6" s="36">
        <f t="shared" si="8"/>
        <v>96.56</v>
      </c>
      <c r="BW6" s="36">
        <f t="shared" si="8"/>
        <v>100.47</v>
      </c>
      <c r="BX6" s="36">
        <f t="shared" si="8"/>
        <v>101.72</v>
      </c>
      <c r="BY6" s="36">
        <f t="shared" si="8"/>
        <v>102.38</v>
      </c>
      <c r="BZ6" s="35" t="str">
        <f>IF(BZ7="","",IF(BZ7="-","【-】","【"&amp;SUBSTITUTE(TEXT(BZ7,"#,##0.00"),"-","△")&amp;"】"))</f>
        <v>【105.59】</v>
      </c>
      <c r="CA6" s="36">
        <f>IF(CA7="",NA(),CA7)</f>
        <v>145.44999999999999</v>
      </c>
      <c r="CB6" s="36">
        <f t="shared" ref="CB6:CJ6" si="9">IF(CB7="",NA(),CB7)</f>
        <v>166.95</v>
      </c>
      <c r="CC6" s="36">
        <f t="shared" si="9"/>
        <v>151.47</v>
      </c>
      <c r="CD6" s="36">
        <f t="shared" si="9"/>
        <v>147.15</v>
      </c>
      <c r="CE6" s="36">
        <f t="shared" si="9"/>
        <v>145.26</v>
      </c>
      <c r="CF6" s="36">
        <f t="shared" si="9"/>
        <v>172.26</v>
      </c>
      <c r="CG6" s="36">
        <f t="shared" si="9"/>
        <v>177.14</v>
      </c>
      <c r="CH6" s="36">
        <f t="shared" si="9"/>
        <v>169.82</v>
      </c>
      <c r="CI6" s="36">
        <f t="shared" si="9"/>
        <v>168.2</v>
      </c>
      <c r="CJ6" s="36">
        <f t="shared" si="9"/>
        <v>168.67</v>
      </c>
      <c r="CK6" s="35" t="str">
        <f>IF(CK7="","",IF(CK7="-","【-】","【"&amp;SUBSTITUTE(TEXT(CK7,"#,##0.00"),"-","△")&amp;"】"))</f>
        <v>【163.27】</v>
      </c>
      <c r="CL6" s="36">
        <f>IF(CL7="",NA(),CL7)</f>
        <v>67.5</v>
      </c>
      <c r="CM6" s="36">
        <f t="shared" ref="CM6:CU6" si="10">IF(CM7="",NA(),CM7)</f>
        <v>65.72</v>
      </c>
      <c r="CN6" s="36">
        <f t="shared" si="10"/>
        <v>74.010000000000005</v>
      </c>
      <c r="CO6" s="36">
        <f t="shared" si="10"/>
        <v>71.64</v>
      </c>
      <c r="CP6" s="36">
        <f t="shared" si="10"/>
        <v>72.41</v>
      </c>
      <c r="CQ6" s="36">
        <f t="shared" si="10"/>
        <v>55.68</v>
      </c>
      <c r="CR6" s="36">
        <f t="shared" si="10"/>
        <v>55.64</v>
      </c>
      <c r="CS6" s="36">
        <f t="shared" si="10"/>
        <v>55.13</v>
      </c>
      <c r="CT6" s="36">
        <f t="shared" si="10"/>
        <v>54.77</v>
      </c>
      <c r="CU6" s="36">
        <f t="shared" si="10"/>
        <v>54.92</v>
      </c>
      <c r="CV6" s="35" t="str">
        <f>IF(CV7="","",IF(CV7="-","【-】","【"&amp;SUBSTITUTE(TEXT(CV7,"#,##0.00"),"-","△")&amp;"】"))</f>
        <v>【59.94】</v>
      </c>
      <c r="CW6" s="36">
        <f>IF(CW7="",NA(),CW7)</f>
        <v>75.400000000000006</v>
      </c>
      <c r="CX6" s="36">
        <f t="shared" ref="CX6:DF6" si="11">IF(CX7="",NA(),CX7)</f>
        <v>75.72</v>
      </c>
      <c r="CY6" s="36">
        <f t="shared" si="11"/>
        <v>73.03</v>
      </c>
      <c r="CZ6" s="36">
        <f t="shared" si="11"/>
        <v>76.790000000000006</v>
      </c>
      <c r="DA6" s="36">
        <f t="shared" si="11"/>
        <v>79.7</v>
      </c>
      <c r="DB6" s="36">
        <f t="shared" si="11"/>
        <v>83.18</v>
      </c>
      <c r="DC6" s="36">
        <f t="shared" si="11"/>
        <v>83.09</v>
      </c>
      <c r="DD6" s="36">
        <f t="shared" si="11"/>
        <v>83</v>
      </c>
      <c r="DE6" s="36">
        <f t="shared" si="11"/>
        <v>82.89</v>
      </c>
      <c r="DF6" s="36">
        <f t="shared" si="11"/>
        <v>82.66</v>
      </c>
      <c r="DG6" s="35" t="str">
        <f>IF(DG7="","",IF(DG7="-","【-】","【"&amp;SUBSTITUTE(TEXT(DG7,"#,##0.00"),"-","△")&amp;"】"))</f>
        <v>【90.22】</v>
      </c>
      <c r="DH6" s="36">
        <f>IF(DH7="",NA(),DH7)</f>
        <v>42.83</v>
      </c>
      <c r="DI6" s="36">
        <f t="shared" ref="DI6:DQ6" si="12">IF(DI7="",NA(),DI7)</f>
        <v>40.86</v>
      </c>
      <c r="DJ6" s="36">
        <f t="shared" si="12"/>
        <v>38.799999999999997</v>
      </c>
      <c r="DK6" s="36">
        <f t="shared" si="12"/>
        <v>40.54</v>
      </c>
      <c r="DL6" s="36">
        <f t="shared" si="12"/>
        <v>42.71</v>
      </c>
      <c r="DM6" s="36">
        <f t="shared" si="12"/>
        <v>38.07</v>
      </c>
      <c r="DN6" s="36">
        <f t="shared" si="12"/>
        <v>39.06</v>
      </c>
      <c r="DO6" s="36">
        <f t="shared" si="12"/>
        <v>46.66</v>
      </c>
      <c r="DP6" s="36">
        <f t="shared" si="12"/>
        <v>47.46</v>
      </c>
      <c r="DQ6" s="36">
        <f t="shared" si="12"/>
        <v>48.49</v>
      </c>
      <c r="DR6" s="35" t="str">
        <f>IF(DR7="","",IF(DR7="-","【-】","【"&amp;SUBSTITUTE(TEXT(DR7,"#,##0.00"),"-","△")&amp;"】"))</f>
        <v>【47.91】</v>
      </c>
      <c r="DS6" s="36">
        <f>IF(DS7="",NA(),DS7)</f>
        <v>0.76</v>
      </c>
      <c r="DT6" s="36">
        <f t="shared" ref="DT6:EB6" si="13">IF(DT7="",NA(),DT7)</f>
        <v>0.76</v>
      </c>
      <c r="DU6" s="36">
        <f t="shared" si="13"/>
        <v>0.68</v>
      </c>
      <c r="DV6" s="36">
        <f t="shared" si="13"/>
        <v>2.33</v>
      </c>
      <c r="DW6" s="36">
        <f t="shared" si="13"/>
        <v>2.36</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0.48</v>
      </c>
      <c r="EE6" s="36">
        <f t="shared" ref="EE6:EM6" si="14">IF(EE7="",NA(),EE7)</f>
        <v>0.34</v>
      </c>
      <c r="EF6" s="36">
        <f t="shared" si="14"/>
        <v>0.28000000000000003</v>
      </c>
      <c r="EG6" s="35">
        <f t="shared" si="14"/>
        <v>0</v>
      </c>
      <c r="EH6" s="35">
        <f t="shared" si="14"/>
        <v>0</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203823</v>
      </c>
      <c r="D7" s="38">
        <v>46</v>
      </c>
      <c r="E7" s="38">
        <v>1</v>
      </c>
      <c r="F7" s="38">
        <v>0</v>
      </c>
      <c r="G7" s="38">
        <v>1</v>
      </c>
      <c r="H7" s="38" t="s">
        <v>105</v>
      </c>
      <c r="I7" s="38" t="s">
        <v>106</v>
      </c>
      <c r="J7" s="38" t="s">
        <v>107</v>
      </c>
      <c r="K7" s="38" t="s">
        <v>108</v>
      </c>
      <c r="L7" s="38" t="s">
        <v>109</v>
      </c>
      <c r="M7" s="38"/>
      <c r="N7" s="39" t="s">
        <v>110</v>
      </c>
      <c r="O7" s="39">
        <v>63.27</v>
      </c>
      <c r="P7" s="39">
        <v>94.23</v>
      </c>
      <c r="Q7" s="39">
        <v>3114</v>
      </c>
      <c r="R7" s="39">
        <v>20056</v>
      </c>
      <c r="S7" s="39">
        <v>169.2</v>
      </c>
      <c r="T7" s="39">
        <v>118.53</v>
      </c>
      <c r="U7" s="39">
        <v>18801</v>
      </c>
      <c r="V7" s="39">
        <v>17.23</v>
      </c>
      <c r="W7" s="39">
        <v>1091.18</v>
      </c>
      <c r="X7" s="39">
        <v>113.57</v>
      </c>
      <c r="Y7" s="39">
        <v>99.16</v>
      </c>
      <c r="Z7" s="39">
        <v>110.29</v>
      </c>
      <c r="AA7" s="39">
        <v>111</v>
      </c>
      <c r="AB7" s="39">
        <v>111.83</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270.27</v>
      </c>
      <c r="AU7" s="39">
        <v>5342.81</v>
      </c>
      <c r="AV7" s="39">
        <v>378.7</v>
      </c>
      <c r="AW7" s="39">
        <v>338.12</v>
      </c>
      <c r="AX7" s="39">
        <v>423.88</v>
      </c>
      <c r="AY7" s="39">
        <v>915.5</v>
      </c>
      <c r="AZ7" s="39">
        <v>963.24</v>
      </c>
      <c r="BA7" s="39">
        <v>381.53</v>
      </c>
      <c r="BB7" s="39">
        <v>391.54</v>
      </c>
      <c r="BC7" s="39">
        <v>384.34</v>
      </c>
      <c r="BD7" s="39">
        <v>262.87</v>
      </c>
      <c r="BE7" s="39">
        <v>521.45000000000005</v>
      </c>
      <c r="BF7" s="39">
        <v>510.07</v>
      </c>
      <c r="BG7" s="39">
        <v>524.64</v>
      </c>
      <c r="BH7" s="39">
        <v>513.71</v>
      </c>
      <c r="BI7" s="39">
        <v>518.4</v>
      </c>
      <c r="BJ7" s="39">
        <v>404.78</v>
      </c>
      <c r="BK7" s="39">
        <v>400.38</v>
      </c>
      <c r="BL7" s="39">
        <v>393.27</v>
      </c>
      <c r="BM7" s="39">
        <v>386.97</v>
      </c>
      <c r="BN7" s="39">
        <v>380.58</v>
      </c>
      <c r="BO7" s="39">
        <v>270.87</v>
      </c>
      <c r="BP7" s="39">
        <v>111.13</v>
      </c>
      <c r="BQ7" s="39">
        <v>96.29</v>
      </c>
      <c r="BR7" s="39">
        <v>108.67</v>
      </c>
      <c r="BS7" s="39">
        <v>109.13</v>
      </c>
      <c r="BT7" s="39">
        <v>110.59</v>
      </c>
      <c r="BU7" s="39">
        <v>98.07</v>
      </c>
      <c r="BV7" s="39">
        <v>96.56</v>
      </c>
      <c r="BW7" s="39">
        <v>100.47</v>
      </c>
      <c r="BX7" s="39">
        <v>101.72</v>
      </c>
      <c r="BY7" s="39">
        <v>102.38</v>
      </c>
      <c r="BZ7" s="39">
        <v>105.59</v>
      </c>
      <c r="CA7" s="39">
        <v>145.44999999999999</v>
      </c>
      <c r="CB7" s="39">
        <v>166.95</v>
      </c>
      <c r="CC7" s="39">
        <v>151.47</v>
      </c>
      <c r="CD7" s="39">
        <v>147.15</v>
      </c>
      <c r="CE7" s="39">
        <v>145.26</v>
      </c>
      <c r="CF7" s="39">
        <v>172.26</v>
      </c>
      <c r="CG7" s="39">
        <v>177.14</v>
      </c>
      <c r="CH7" s="39">
        <v>169.82</v>
      </c>
      <c r="CI7" s="39">
        <v>168.2</v>
      </c>
      <c r="CJ7" s="39">
        <v>168.67</v>
      </c>
      <c r="CK7" s="39">
        <v>163.27000000000001</v>
      </c>
      <c r="CL7" s="39">
        <v>67.5</v>
      </c>
      <c r="CM7" s="39">
        <v>65.72</v>
      </c>
      <c r="CN7" s="39">
        <v>74.010000000000005</v>
      </c>
      <c r="CO7" s="39">
        <v>71.64</v>
      </c>
      <c r="CP7" s="39">
        <v>72.41</v>
      </c>
      <c r="CQ7" s="39">
        <v>55.68</v>
      </c>
      <c r="CR7" s="39">
        <v>55.64</v>
      </c>
      <c r="CS7" s="39">
        <v>55.13</v>
      </c>
      <c r="CT7" s="39">
        <v>54.77</v>
      </c>
      <c r="CU7" s="39">
        <v>54.92</v>
      </c>
      <c r="CV7" s="39">
        <v>59.94</v>
      </c>
      <c r="CW7" s="39">
        <v>75.400000000000006</v>
      </c>
      <c r="CX7" s="39">
        <v>75.72</v>
      </c>
      <c r="CY7" s="39">
        <v>73.03</v>
      </c>
      <c r="CZ7" s="39">
        <v>76.790000000000006</v>
      </c>
      <c r="DA7" s="39">
        <v>79.7</v>
      </c>
      <c r="DB7" s="39">
        <v>83.18</v>
      </c>
      <c r="DC7" s="39">
        <v>83.09</v>
      </c>
      <c r="DD7" s="39">
        <v>83</v>
      </c>
      <c r="DE7" s="39">
        <v>82.89</v>
      </c>
      <c r="DF7" s="39">
        <v>82.66</v>
      </c>
      <c r="DG7" s="39">
        <v>90.22</v>
      </c>
      <c r="DH7" s="39">
        <v>42.83</v>
      </c>
      <c r="DI7" s="39">
        <v>40.86</v>
      </c>
      <c r="DJ7" s="39">
        <v>38.799999999999997</v>
      </c>
      <c r="DK7" s="39">
        <v>40.54</v>
      </c>
      <c r="DL7" s="39">
        <v>42.71</v>
      </c>
      <c r="DM7" s="39">
        <v>38.07</v>
      </c>
      <c r="DN7" s="39">
        <v>39.06</v>
      </c>
      <c r="DO7" s="39">
        <v>46.66</v>
      </c>
      <c r="DP7" s="39">
        <v>47.46</v>
      </c>
      <c r="DQ7" s="39">
        <v>48.49</v>
      </c>
      <c r="DR7" s="39">
        <v>47.91</v>
      </c>
      <c r="DS7" s="39">
        <v>0.76</v>
      </c>
      <c r="DT7" s="39">
        <v>0.76</v>
      </c>
      <c r="DU7" s="39">
        <v>0.68</v>
      </c>
      <c r="DV7" s="39">
        <v>2.33</v>
      </c>
      <c r="DW7" s="39">
        <v>2.36</v>
      </c>
      <c r="DX7" s="39">
        <v>7.73</v>
      </c>
      <c r="DY7" s="39">
        <v>8.8699999999999992</v>
      </c>
      <c r="DZ7" s="39">
        <v>9.85</v>
      </c>
      <c r="EA7" s="39">
        <v>9.7100000000000009</v>
      </c>
      <c r="EB7" s="39">
        <v>12.79</v>
      </c>
      <c r="EC7" s="39">
        <v>15</v>
      </c>
      <c r="ED7" s="39">
        <v>0.48</v>
      </c>
      <c r="EE7" s="39">
        <v>0.34</v>
      </c>
      <c r="EF7" s="39">
        <v>0.28000000000000003</v>
      </c>
      <c r="EG7" s="39">
        <v>0</v>
      </c>
      <c r="EH7" s="39">
        <v>0</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瀬戸八州</cp:lastModifiedBy>
  <cp:lastPrinted>2018-02-01T01:39:25Z</cp:lastPrinted>
  <dcterms:created xsi:type="dcterms:W3CDTF">2017-12-25T01:28:28Z</dcterms:created>
  <dcterms:modified xsi:type="dcterms:W3CDTF">2018-02-01T02:55:30Z</dcterms:modified>
  <cp:category/>
</cp:coreProperties>
</file>