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17\Desktop\H30.2.5 経営比較分析\"/>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<sst xmlns="http://schemas.openxmlformats.org/spreadsheetml/2006/main" count="232" uniqueCount="120">
  <si>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</si>
  <si>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</si>
  <si>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</si>
  <si>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</si>
  <si>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</si>
  <si>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</si>
  <si>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</si>
  <si>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</si>
  <si>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</si>
  <si>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</si>
  <si>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</si>
  <si>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</si>
  <si>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</si>
  <si>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</si>
  <si>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</si>
  <si>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</si>
  <si>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</si>
  <si>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</si>
  <si>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</si>
  <si>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</si>
  <si>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</si>
  <si>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</si>
  <si>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</si>
  <si>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</si>
  <si>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</si>
  <si>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</si>
  <si>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</si>
  <si>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</si>
  <si>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</si>
  <si>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</si>
  <si>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</si>
  <si>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</si>
  <si>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</si>
  <si>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</si>
  <si>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</si>
  <si>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</si>
  <si>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</si>
  <si>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</si>
  <si>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</si>
  <si>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</si>
  <si>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</si>
  <si>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</si>
  <si>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</si>
  <si>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</si>
  <si>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</si>
  <si>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</si>
  <si>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</si>
  <si>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</si>
  <si>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</si>
  <si>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</si>
  <si>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</si>
  <si>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</si>
  <si>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</si>
  <si>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</si>
  <si>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</si>
  <si>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</si>
  <si>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</si>
  <si>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</si>
  <si>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</si>
  <si>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</si>
  <si>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</si>
  <si>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</si>
  <si>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</si>
  <si>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</si>
  <si>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</si>
  <si>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</si>
  <si>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</si>
  <si>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</si>
  <si>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</si>
  <si>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</si>
  <si>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</si>
  <si>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</si>
  <si>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</si>
  <si>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</si>
  <si>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</si>
  <si>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</si>
  <si>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</si>
  <si>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</si>
  <si>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</si>
  <si>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</si>
  <si>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</si>
  <si>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</si>
  <si>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</si>
  <si>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</si>
  <si>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</si>
  <si>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</si>
  <si>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</si>
  <si>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</si>
  <si>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</si>
  <si>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</si>
  <si>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</si>
  <si>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</si>
  <si>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</si>
  <si>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</si>
  <si>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</si>
  <si>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</si>
  <si>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</si>
  <si>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</si>
  <si>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</si>
  <si>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</si>
  <si>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</si>
  <si>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</si>
  <si>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</si>
  <si>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</si>
  <si>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</si>
  <si>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松川町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</si>
  <si>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</si>
  <si>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</si>
  <si>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</si>
  <si>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</si>
  <si>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</si>
  <si>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</si>
  <si>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</si>
  <si>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</si>
  <si>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</si>
  <si>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</si>
  <si>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</si>
  <si>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①経常収支比率100％超(110％超が理想的)を安定させるため、また、来るべき人口減少時代に備えて計画的な料金改定(料金体系の改定も含む。)を行う。
②人口減少による有収水量減を最低限とするために公営水道の安全・安定・安心をPRする。
③更新時期を迎える施設のダウンサイジングやスペックダウン、統廃合を検討するとともに事業費の平準化を図りながら計画的な施設更新を進める。
④不要・遊休施設及び用地の売却処分を検討する。
⑤経営改善の推進は、「アセットマネジメント」や「経営戦略」を有効活用する。
⑥経営指標の分析に基づき、根拠を明確にした上で目的をもった経営改善を推進する。
⑦水道職員の経営参画意識の高揚を図り、職員一丸となって経営改善に取り組む。
⑧住民(水道使用者)に経営実態を定期的に公表し、定期的な料金改定実施の機運を醸成する。</t>
    <phoneticPr fontId="4"/>
  </si>
  <si>
    <t>　経常収支比率は、ここ数年100％前後を上下しており、経営は安定していない。今年は107.91
％と前年に比べて上昇している。
　料金回収率が100％に達しているが、基準外の他会計繰入金はない。経常収支比率を安定させるため料金改定による収益増の検討が必要である。
　累積欠損金比率は、0％で安定している。
　流動比率が向上しているが、類似団体及び全国平均と比べて低い水準となっている。企業債残高対給水収益比率は、対類似団体と比べ若干低い値であるが、起債残高は減少傾向であるため、今後は下降が期待できる。
　給水原価は、191.84円と他団体と比較して高い傾向にあるが、昨年比では改善されている。当町は全町水道計画を実現する中で地形的な要因から人口に対する施設規模が比較的大きくなり、建設改良費が増大してきた。このことにより営業費用に占める維持管理費並びに減価償却費及び資産減耗費が大きくなっており、給水原価を上げる要因となっている。今後、人口減少による有収水量の減少からさらなる給水原価の上昇が予測される。不断の経費節減に努め、将来を見通した施設の見直し、抜本的な経常費用削減を進める必要がある。
　老朽管の更新が概ね完了し、経年管がなくなったことから漏水がほぼなくなり高い有収率を確保している。一方で使用者に向けて公営水道の安全性及び安定性のPRに努め、有収水量の増加につなげたい。
　　　　　　　　　　　　　　　　</t>
    <rPh sb="56" eb="58">
      <t>ジョウショウ</t>
    </rPh>
    <rPh sb="97" eb="99">
      <t>ケイジョウ</t>
    </rPh>
    <rPh sb="99" eb="101">
      <t>シュウシ</t>
    </rPh>
    <rPh sb="101" eb="103">
      <t>ヒリツ</t>
    </rPh>
    <rPh sb="104" eb="106">
      <t>アンテイ</t>
    </rPh>
    <rPh sb="125" eb="127">
      <t>ヒツヨウ</t>
    </rPh>
    <rPh sb="212" eb="213">
      <t>クラ</t>
    </rPh>
    <rPh sb="214" eb="216">
      <t>ジャッカン</t>
    </rPh>
    <rPh sb="216" eb="217">
      <t>ヒク</t>
    </rPh>
    <rPh sb="218" eb="219">
      <t>アタイ</t>
    </rPh>
    <rPh sb="239" eb="241">
      <t>コンゴ</t>
    </rPh>
    <rPh sb="275" eb="276">
      <t>タカ</t>
    </rPh>
    <rPh sb="277" eb="279">
      <t>ケイコウ</t>
    </rPh>
    <rPh sb="284" eb="287">
      <t>サクネンヒ</t>
    </rPh>
    <rPh sb="289" eb="291">
      <t>カイゼン</t>
    </rPh>
    <rPh sb="404" eb="405">
      <t>ア</t>
    </rPh>
    <phoneticPr fontId="4"/>
  </si>
  <si>
    <t>固定資産減価償却率は、固定資産台帳の見直しに伴い、類似団体の平均値を維持している。
　管路は、計画的に老朽管更新を進めてきた結果、最も古いもので28年を経過しており、法定耐用年数を超えた施設はない。このことが高い有収率を支えている。管路以外の施設は40年を超え、耐用年数を超えるものも出始めてきているが、現時点では、早急に更新が必要な施設はない。機械や電気設備については、突発的な修繕に対応する一方で計画的な更新を進めている。
　今後、平成元年度に簡水統合整備事業において整備した施設の更新時期が到来する。人口減少や有収水量減に対応するため、施設のダウンサイジングやスペックダウンを検討する必要がある。アセットマネジメントの手法も利用して計画的な設備更新が必要である。</t>
    <rPh sb="22" eb="23">
      <t>トモナ</t>
    </rPh>
    <rPh sb="25" eb="27">
      <t>ルイジ</t>
    </rPh>
    <rPh sb="34" eb="36">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</si>
</sst>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0.86</c:v>
                </c:pt>
                <c:pt idx="1">
                  <c:v>1.2</c:v>
                </c:pt>
                <c:pt idx="2">
                  <c:v>0.27</c:v>
                </c:pt>
                <c:pt idx="3">
                  <c:v>8.56</c:v>
                </c:pt>
                <c:pt idx="4">
                  <c:v>1.02</c:v>
                </c:pt>
              </c:numCache>
            </c:numRef>
          </c:val>
        </c:ser>
        <c:dLbls>
          <c:showLegendKey val="0"/>
          <c:showVal val="0"/>
          <c:showCatName val="0"/>
          <c:showSerName val="0"/>
          <c:showPercent val="0"/>
          <c:showBubbleSize val="0"/>
        </c:dLbls>
        <c:gapWidth val="150"/>
        <c:axId val="195570792"/>
        <c:axId val="1955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95570792"/>
        <c:axId val="195571184"/>
      </c:lineChart>
      <c:dateAx>
        <c:axId val="195570792"/>
        <c:scaling>
          <c:orientation val="minMax"/>
        </c:scaling>
        <c:delete val="1"/>
        <c:axPos val="b"/>
        <c:numFmt formatCode="ge" sourceLinked="1"/>
        <c:majorTickMark val="none"/>
        <c:minorTickMark val="none"/>
        <c:tickLblPos val="none"/>
        <c:crossAx val="195571184"/>
        <c:crosses val="autoZero"/>
        <c:auto val="1"/>
        <c:lblOffset val="100"/>
        <c:baseTimeUnit val="years"/>
      </c:dateAx>
      <c:valAx>
        <c:axId val="1955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7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64.11</c:v>
                </c:pt>
                <c:pt idx="1">
                  <c:v>62.57</c:v>
                </c:pt>
                <c:pt idx="2">
                  <c:v>61.26</c:v>
                </c:pt>
                <c:pt idx="3">
                  <c:v>63.03</c:v>
                </c:pt>
                <c:pt idx="4">
                  <c:v>64.88</c:v>
                </c:pt>
              </c:numCache>
            </c:numRef>
          </c:val>
        </c:ser>
        <c:dLbls>
          <c:showLegendKey val="0"/>
          <c:showVal val="0"/>
          <c:showCatName val="0"/>
          <c:showSerName val="0"/>
          <c:showPercent val="0"/>
          <c:showBubbleSize val="0"/>
        </c:dLbls>
        <c:gapWidth val="150"/>
        <c:axId val="404100288"/>
        <c:axId val="40410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404100288"/>
        <c:axId val="404100680"/>
      </c:lineChart>
      <c:dateAx>
        <c:axId val="404100288"/>
        <c:scaling>
          <c:orientation val="minMax"/>
        </c:scaling>
        <c:delete val="1"/>
        <c:axPos val="b"/>
        <c:numFmt formatCode="ge" sourceLinked="1"/>
        <c:majorTickMark val="none"/>
        <c:minorTickMark val="none"/>
        <c:tickLblPos val="none"/>
        <c:crossAx val="404100680"/>
        <c:crosses val="autoZero"/>
        <c:auto val="1"/>
        <c:lblOffset val="100"/>
        <c:baseTimeUnit val="years"/>
      </c:dateAx>
      <c:valAx>
        <c:axId val="40410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95.89</c:v>
                </c:pt>
                <c:pt idx="1">
                  <c:v>98.42</c:v>
                </c:pt>
                <c:pt idx="2">
                  <c:v>98.3</c:v>
                </c:pt>
                <c:pt idx="3">
                  <c:v>96.1</c:v>
                </c:pt>
                <c:pt idx="4">
                  <c:v>94.8</c:v>
                </c:pt>
              </c:numCache>
            </c:numRef>
          </c:val>
        </c:ser>
        <c:dLbls>
          <c:showLegendKey val="0"/>
          <c:showVal val="0"/>
          <c:showCatName val="0"/>
          <c:showSerName val="0"/>
          <c:showPercent val="0"/>
          <c:showBubbleSize val="0"/>
        </c:dLbls>
        <c:gapWidth val="150"/>
        <c:axId val="404157104"/>
        <c:axId val="40415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404157104"/>
        <c:axId val="404157496"/>
      </c:lineChart>
      <c:dateAx>
        <c:axId val="404157104"/>
        <c:scaling>
          <c:orientation val="minMax"/>
        </c:scaling>
        <c:delete val="1"/>
        <c:axPos val="b"/>
        <c:numFmt formatCode="ge" sourceLinked="1"/>
        <c:majorTickMark val="none"/>
        <c:minorTickMark val="none"/>
        <c:tickLblPos val="none"/>
        <c:crossAx val="404157496"/>
        <c:crosses val="autoZero"/>
        <c:auto val="1"/>
        <c:lblOffset val="100"/>
        <c:baseTimeUnit val="years"/>
      </c:dateAx>
      <c:valAx>
        <c:axId val="40415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5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97.34</c:v>
                </c:pt>
                <c:pt idx="1">
                  <c:v>97.56</c:v>
                </c:pt>
                <c:pt idx="2">
                  <c:v>104.19</c:v>
                </c:pt>
                <c:pt idx="3">
                  <c:v>92.59</c:v>
                </c:pt>
                <c:pt idx="4">
                  <c:v>107.91</c:v>
                </c:pt>
              </c:numCache>
            </c:numRef>
          </c:val>
        </c:ser>
        <c:dLbls>
          <c:showLegendKey val="0"/>
          <c:showVal val="0"/>
          <c:showCatName val="0"/>
          <c:showSerName val="0"/>
          <c:showPercent val="0"/>
          <c:showBubbleSize val="0"/>
        </c:dLbls>
        <c:gapWidth val="150"/>
        <c:axId val="195572360"/>
        <c:axId val="19557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95572360"/>
        <c:axId val="195572752"/>
      </c:lineChart>
      <c:dateAx>
        <c:axId val="195572360"/>
        <c:scaling>
          <c:orientation val="minMax"/>
        </c:scaling>
        <c:delete val="1"/>
        <c:axPos val="b"/>
        <c:numFmt formatCode="ge" sourceLinked="1"/>
        <c:majorTickMark val="none"/>
        <c:minorTickMark val="none"/>
        <c:tickLblPos val="none"/>
        <c:crossAx val="195572752"/>
        <c:crosses val="autoZero"/>
        <c:auto val="1"/>
        <c:lblOffset val="100"/>
        <c:baseTimeUnit val="years"/>
      </c:dateAx>
      <c:valAx>
        <c:axId val="19557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57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38.93</c:v>
                </c:pt>
                <c:pt idx="1">
                  <c:v>39.11</c:v>
                </c:pt>
                <c:pt idx="2">
                  <c:v>46.77</c:v>
                </c:pt>
                <c:pt idx="3">
                  <c:v>47.79</c:v>
                </c:pt>
                <c:pt idx="4">
                  <c:v>49.11</c:v>
                </c:pt>
              </c:numCache>
            </c:numRef>
          </c:val>
        </c:ser>
        <c:dLbls>
          <c:showLegendKey val="0"/>
          <c:showVal val="0"/>
          <c:showCatName val="0"/>
          <c:showSerName val="0"/>
          <c:showPercent val="0"/>
          <c:showBubbleSize val="0"/>
        </c:dLbls>
        <c:gapWidth val="150"/>
        <c:axId val="403763792"/>
        <c:axId val="40376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403763792"/>
        <c:axId val="403764184"/>
      </c:lineChart>
      <c:dateAx>
        <c:axId val="403763792"/>
        <c:scaling>
          <c:orientation val="minMax"/>
        </c:scaling>
        <c:delete val="1"/>
        <c:axPos val="b"/>
        <c:numFmt formatCode="ge" sourceLinked="1"/>
        <c:majorTickMark val="none"/>
        <c:minorTickMark val="none"/>
        <c:tickLblPos val="none"/>
        <c:crossAx val="403764184"/>
        <c:crosses val="autoZero"/>
        <c:auto val="1"/>
        <c:lblOffset val="100"/>
        <c:baseTimeUnit val="years"/>
      </c:dateAx>
      <c:valAx>
        <c:axId val="40376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76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3765360"/>
        <c:axId val="40376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403765360"/>
        <c:axId val="403765752"/>
      </c:lineChart>
      <c:dateAx>
        <c:axId val="403765360"/>
        <c:scaling>
          <c:orientation val="minMax"/>
        </c:scaling>
        <c:delete val="1"/>
        <c:axPos val="b"/>
        <c:numFmt formatCode="ge" sourceLinked="1"/>
        <c:majorTickMark val="none"/>
        <c:minorTickMark val="none"/>
        <c:tickLblPos val="none"/>
        <c:crossAx val="403765752"/>
        <c:crosses val="autoZero"/>
        <c:auto val="1"/>
        <c:lblOffset val="100"/>
        <c:baseTimeUnit val="years"/>
      </c:dateAx>
      <c:valAx>
        <c:axId val="40376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76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3766928"/>
        <c:axId val="40376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403766928"/>
        <c:axId val="403767320"/>
      </c:lineChart>
      <c:dateAx>
        <c:axId val="403766928"/>
        <c:scaling>
          <c:orientation val="minMax"/>
        </c:scaling>
        <c:delete val="1"/>
        <c:axPos val="b"/>
        <c:numFmt formatCode="ge" sourceLinked="1"/>
        <c:majorTickMark val="none"/>
        <c:minorTickMark val="none"/>
        <c:tickLblPos val="none"/>
        <c:crossAx val="403767320"/>
        <c:crosses val="autoZero"/>
        <c:auto val="1"/>
        <c:lblOffset val="100"/>
        <c:baseTimeUnit val="years"/>
      </c:dateAx>
      <c:valAx>
        <c:axId val="403767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76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726.53</c:v>
                </c:pt>
                <c:pt idx="1">
                  <c:v>340.22</c:v>
                </c:pt>
                <c:pt idx="2">
                  <c:v>196.45</c:v>
                </c:pt>
                <c:pt idx="3">
                  <c:v>211.92</c:v>
                </c:pt>
                <c:pt idx="4">
                  <c:v>226.96</c:v>
                </c:pt>
              </c:numCache>
            </c:numRef>
          </c:val>
        </c:ser>
        <c:dLbls>
          <c:showLegendKey val="0"/>
          <c:showVal val="0"/>
          <c:showCatName val="0"/>
          <c:showSerName val="0"/>
          <c:showPercent val="0"/>
          <c:showBubbleSize val="0"/>
        </c:dLbls>
        <c:gapWidth val="150"/>
        <c:axId val="403892144"/>
        <c:axId val="40389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403892144"/>
        <c:axId val="403892536"/>
      </c:lineChart>
      <c:dateAx>
        <c:axId val="403892144"/>
        <c:scaling>
          <c:orientation val="minMax"/>
        </c:scaling>
        <c:delete val="1"/>
        <c:axPos val="b"/>
        <c:numFmt formatCode="ge" sourceLinked="1"/>
        <c:majorTickMark val="none"/>
        <c:minorTickMark val="none"/>
        <c:tickLblPos val="none"/>
        <c:crossAx val="403892536"/>
        <c:crosses val="autoZero"/>
        <c:auto val="1"/>
        <c:lblOffset val="100"/>
        <c:baseTimeUnit val="years"/>
      </c:dateAx>
      <c:valAx>
        <c:axId val="403892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89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444.97</c:v>
                </c:pt>
                <c:pt idx="1">
                  <c:v>453.27</c:v>
                </c:pt>
                <c:pt idx="2">
                  <c:v>434.44</c:v>
                </c:pt>
                <c:pt idx="3">
                  <c:v>400.26</c:v>
                </c:pt>
                <c:pt idx="4">
                  <c:v>366.34</c:v>
                </c:pt>
              </c:numCache>
            </c:numRef>
          </c:val>
        </c:ser>
        <c:dLbls>
          <c:showLegendKey val="0"/>
          <c:showVal val="0"/>
          <c:showCatName val="0"/>
          <c:showSerName val="0"/>
          <c:showPercent val="0"/>
          <c:showBubbleSize val="0"/>
        </c:dLbls>
        <c:gapWidth val="150"/>
        <c:axId val="403893712"/>
        <c:axId val="40389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403893712"/>
        <c:axId val="403894104"/>
      </c:lineChart>
      <c:dateAx>
        <c:axId val="403893712"/>
        <c:scaling>
          <c:orientation val="minMax"/>
        </c:scaling>
        <c:delete val="1"/>
        <c:axPos val="b"/>
        <c:numFmt formatCode="ge" sourceLinked="1"/>
        <c:majorTickMark val="none"/>
        <c:minorTickMark val="none"/>
        <c:tickLblPos val="none"/>
        <c:crossAx val="403894104"/>
        <c:crosses val="autoZero"/>
        <c:auto val="1"/>
        <c:lblOffset val="100"/>
        <c:baseTimeUnit val="years"/>
      </c:dateAx>
      <c:valAx>
        <c:axId val="403894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89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85.98</c:v>
                </c:pt>
                <c:pt idx="1">
                  <c:v>86.53</c:v>
                </c:pt>
                <c:pt idx="2">
                  <c:v>94.05</c:v>
                </c:pt>
                <c:pt idx="3">
                  <c:v>84.7</c:v>
                </c:pt>
                <c:pt idx="4">
                  <c:v>100.4</c:v>
                </c:pt>
              </c:numCache>
            </c:numRef>
          </c:val>
        </c:ser>
        <c:dLbls>
          <c:showLegendKey val="0"/>
          <c:showVal val="0"/>
          <c:showCatName val="0"/>
          <c:showSerName val="0"/>
          <c:showPercent val="0"/>
          <c:showBubbleSize val="0"/>
        </c:dLbls>
        <c:gapWidth val="150"/>
        <c:axId val="404097152"/>
        <c:axId val="40409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404097152"/>
        <c:axId val="404097544"/>
      </c:lineChart>
      <c:dateAx>
        <c:axId val="404097152"/>
        <c:scaling>
          <c:orientation val="minMax"/>
        </c:scaling>
        <c:delete val="1"/>
        <c:axPos val="b"/>
        <c:numFmt formatCode="ge" sourceLinked="1"/>
        <c:majorTickMark val="none"/>
        <c:minorTickMark val="none"/>
        <c:tickLblPos val="none"/>
        <c:crossAx val="404097544"/>
        <c:crosses val="autoZero"/>
        <c:auto val="1"/>
        <c:lblOffset val="100"/>
        <c:baseTimeUnit val="years"/>
      </c:dateAx>
      <c:valAx>
        <c:axId val="40409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0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223.69</c:v>
                </c:pt>
                <c:pt idx="1">
                  <c:v>222.11</c:v>
                </c:pt>
                <c:pt idx="2">
                  <c:v>205.01</c:v>
                </c:pt>
                <c:pt idx="3">
                  <c:v>227.21</c:v>
                </c:pt>
                <c:pt idx="4">
                  <c:v>191.84</c:v>
                </c:pt>
              </c:numCache>
            </c:numRef>
          </c:val>
        </c:ser>
        <c:dLbls>
          <c:showLegendKey val="0"/>
          <c:showVal val="0"/>
          <c:showCatName val="0"/>
          <c:showSerName val="0"/>
          <c:showPercent val="0"/>
          <c:showBubbleSize val="0"/>
        </c:dLbls>
        <c:gapWidth val="150"/>
        <c:axId val="404098720"/>
        <c:axId val="40409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404098720"/>
        <c:axId val="404099112"/>
      </c:lineChart>
      <c:dateAx>
        <c:axId val="404098720"/>
        <c:scaling>
          <c:orientation val="minMax"/>
        </c:scaling>
        <c:delete val="1"/>
        <c:axPos val="b"/>
        <c:numFmt formatCode="ge" sourceLinked="1"/>
        <c:majorTickMark val="none"/>
        <c:minorTickMark val="none"/>
        <c:tickLblPos val="none"/>
        <c:crossAx val="404099112"/>
        <c:crosses val="autoZero"/>
        <c:auto val="1"/>
        <c:lblOffset val="100"/>
        <c:baseTimeUnit val="years"/>
      </c:dateAx>
      <c:valAx>
        <c:axId val="40409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0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4" zoomScaleNormal="100" workbookViewId="0">
      <selection activeCell="BJ59" sqref="BJ5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松川町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13549</v>
      </c>
      <c r="AM8" s="61"/>
      <c r="AN8" s="61"/>
      <c r="AO8" s="61"/>
      <c r="AP8" s="61"/>
      <c r="AQ8" s="61"/>
      <c r="AR8" s="61"/>
      <c r="AS8" s="61"/>
      <c r="AT8" s="51">
        <f>データ!$S$6</f>
        <v>72.790000000000006</v>
      </c>
      <c r="AU8" s="52"/>
      <c r="AV8" s="52"/>
      <c r="AW8" s="52"/>
      <c r="AX8" s="52"/>
      <c r="AY8" s="52"/>
      <c r="AZ8" s="52"/>
      <c r="BA8" s="52"/>
      <c r="BB8" s="53">
        <f>データ!$T$6</f>
        <v>186.14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75.13</v>
      </c>
      <c r="J10" s="52"/>
      <c r="K10" s="52"/>
      <c r="L10" s="52"/>
      <c r="M10" s="52"/>
      <c r="N10" s="52"/>
      <c r="O10" s="64"/>
      <c r="P10" s="53">
        <f>データ!$P$6</f>
        <v>99.32</v>
      </c>
      <c r="Q10" s="53"/>
      <c r="R10" s="53"/>
      <c r="S10" s="53"/>
      <c r="T10" s="53"/>
      <c r="U10" s="53"/>
      <c r="V10" s="53"/>
      <c r="W10" s="61">
        <f>データ!$Q$6</f>
        <v>3716</v>
      </c>
      <c r="X10" s="61"/>
      <c r="Y10" s="61"/>
      <c r="Z10" s="61"/>
      <c r="AA10" s="61"/>
      <c r="AB10" s="61"/>
      <c r="AC10" s="61"/>
      <c r="AD10" s="2"/>
      <c r="AE10" s="2"/>
      <c r="AF10" s="2"/>
      <c r="AG10" s="2"/>
      <c r="AH10" s="5"/>
      <c r="AI10" s="5"/>
      <c r="AJ10" s="5"/>
      <c r="AK10" s="5"/>
      <c r="AL10" s="61">
        <f>データ!$U$6</f>
        <v>13379</v>
      </c>
      <c r="AM10" s="61"/>
      <c r="AN10" s="61"/>
      <c r="AO10" s="61"/>
      <c r="AP10" s="61"/>
      <c r="AQ10" s="61"/>
      <c r="AR10" s="61"/>
      <c r="AS10" s="61"/>
      <c r="AT10" s="51">
        <f>データ!$V$6</f>
        <v>32.03</v>
      </c>
      <c r="AU10" s="52"/>
      <c r="AV10" s="52"/>
      <c r="AW10" s="52"/>
      <c r="AX10" s="52"/>
      <c r="AY10" s="52"/>
      <c r="AZ10" s="52"/>
      <c r="BA10" s="52"/>
      <c r="BB10" s="53">
        <f>データ!$W$6</f>
        <v>417.7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204021</v>
      </c>
      <c r="D6" s="34">
        <f t="shared" si="3"/>
        <v>46</v>
      </c>
      <c r="E6" s="34">
        <f t="shared" si="3"/>
        <v>1</v>
      </c>
      <c r="F6" s="34">
        <f t="shared" si="3"/>
        <v>0</v>
      </c>
      <c r="G6" s="34">
        <f t="shared" si="3"/>
        <v>1</v>
      </c>
      <c r="H6" s="34" t="str">
        <f t="shared" si="3"/>
        <v>長野県　松川町</v>
      </c>
      <c r="I6" s="34" t="str">
        <f t="shared" si="3"/>
        <v>法適用</v>
      </c>
      <c r="J6" s="34" t="str">
        <f t="shared" si="3"/>
        <v>水道事業</v>
      </c>
      <c r="K6" s="34" t="str">
        <f t="shared" si="3"/>
        <v>末端給水事業</v>
      </c>
      <c r="L6" s="34" t="str">
        <f t="shared" si="3"/>
        <v>A7</v>
      </c>
      <c r="M6" s="34">
        <f t="shared" si="3"/>
        <v>0</v>
      </c>
      <c r="N6" s="35" t="str">
        <f t="shared" si="3"/>
        <v>-</v>
      </c>
      <c r="O6" s="35">
        <f t="shared" si="3"/>
        <v>75.13</v>
      </c>
      <c r="P6" s="35">
        <f t="shared" si="3"/>
        <v>99.32</v>
      </c>
      <c r="Q6" s="35">
        <f t="shared" si="3"/>
        <v>3716</v>
      </c>
      <c r="R6" s="35">
        <f t="shared" si="3"/>
        <v>13549</v>
      </c>
      <c r="S6" s="35">
        <f t="shared" si="3"/>
        <v>72.790000000000006</v>
      </c>
      <c r="T6" s="35">
        <f t="shared" si="3"/>
        <v>186.14</v>
      </c>
      <c r="U6" s="35">
        <f t="shared" si="3"/>
        <v>13379</v>
      </c>
      <c r="V6" s="35">
        <f t="shared" si="3"/>
        <v>32.03</v>
      </c>
      <c r="W6" s="35">
        <f t="shared" si="3"/>
        <v>417.7</v>
      </c>
      <c r="X6" s="36">
        <f>IF(X7="",NA(),X7)</f>
        <v>97.34</v>
      </c>
      <c r="Y6" s="36">
        <f t="shared" ref="Y6:AG6" si="4">IF(Y7="",NA(),Y7)</f>
        <v>97.56</v>
      </c>
      <c r="Z6" s="36">
        <f t="shared" si="4"/>
        <v>104.19</v>
      </c>
      <c r="AA6" s="36">
        <f t="shared" si="4"/>
        <v>92.59</v>
      </c>
      <c r="AB6" s="36">
        <f t="shared" si="4"/>
        <v>107.91</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726.53</v>
      </c>
      <c r="AU6" s="36">
        <f t="shared" ref="AU6:BC6" si="6">IF(AU7="",NA(),AU7)</f>
        <v>340.22</v>
      </c>
      <c r="AV6" s="36">
        <f t="shared" si="6"/>
        <v>196.45</v>
      </c>
      <c r="AW6" s="36">
        <f t="shared" si="6"/>
        <v>211.92</v>
      </c>
      <c r="AX6" s="36">
        <f t="shared" si="6"/>
        <v>226.96</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444.97</v>
      </c>
      <c r="BF6" s="36">
        <f t="shared" ref="BF6:BN6" si="7">IF(BF7="",NA(),BF7)</f>
        <v>453.27</v>
      </c>
      <c r="BG6" s="36">
        <f t="shared" si="7"/>
        <v>434.44</v>
      </c>
      <c r="BH6" s="36">
        <f t="shared" si="7"/>
        <v>400.26</v>
      </c>
      <c r="BI6" s="36">
        <f t="shared" si="7"/>
        <v>366.34</v>
      </c>
      <c r="BJ6" s="36">
        <f t="shared" si="7"/>
        <v>458</v>
      </c>
      <c r="BK6" s="36">
        <f t="shared" si="7"/>
        <v>443.13</v>
      </c>
      <c r="BL6" s="36">
        <f t="shared" si="7"/>
        <v>442.54</v>
      </c>
      <c r="BM6" s="36">
        <f t="shared" si="7"/>
        <v>431</v>
      </c>
      <c r="BN6" s="36">
        <f t="shared" si="7"/>
        <v>422.5</v>
      </c>
      <c r="BO6" s="35" t="str">
        <f>IF(BO7="","",IF(BO7="-","【-】","【"&amp;SUBSTITUTE(TEXT(BO7,"#,##0.00"),"-","△")&amp;"】"))</f>
        <v>【270.87】</v>
      </c>
      <c r="BP6" s="36">
        <f>IF(BP7="",NA(),BP7)</f>
        <v>85.98</v>
      </c>
      <c r="BQ6" s="36">
        <f t="shared" ref="BQ6:BY6" si="8">IF(BQ7="",NA(),BQ7)</f>
        <v>86.53</v>
      </c>
      <c r="BR6" s="36">
        <f t="shared" si="8"/>
        <v>94.05</v>
      </c>
      <c r="BS6" s="36">
        <f t="shared" si="8"/>
        <v>84.7</v>
      </c>
      <c r="BT6" s="36">
        <f t="shared" si="8"/>
        <v>100.4</v>
      </c>
      <c r="BU6" s="36">
        <f t="shared" si="8"/>
        <v>96.27</v>
      </c>
      <c r="BV6" s="36">
        <f t="shared" si="8"/>
        <v>95.4</v>
      </c>
      <c r="BW6" s="36">
        <f t="shared" si="8"/>
        <v>98.6</v>
      </c>
      <c r="BX6" s="36">
        <f t="shared" si="8"/>
        <v>100.82</v>
      </c>
      <c r="BY6" s="36">
        <f t="shared" si="8"/>
        <v>101.64</v>
      </c>
      <c r="BZ6" s="35" t="str">
        <f>IF(BZ7="","",IF(BZ7="-","【-】","【"&amp;SUBSTITUTE(TEXT(BZ7,"#,##0.00"),"-","△")&amp;"】"))</f>
        <v>【105.59】</v>
      </c>
      <c r="CA6" s="36">
        <f>IF(CA7="",NA(),CA7)</f>
        <v>223.69</v>
      </c>
      <c r="CB6" s="36">
        <f t="shared" ref="CB6:CJ6" si="9">IF(CB7="",NA(),CB7)</f>
        <v>222.11</v>
      </c>
      <c r="CC6" s="36">
        <f t="shared" si="9"/>
        <v>205.01</v>
      </c>
      <c r="CD6" s="36">
        <f t="shared" si="9"/>
        <v>227.21</v>
      </c>
      <c r="CE6" s="36">
        <f t="shared" si="9"/>
        <v>191.84</v>
      </c>
      <c r="CF6" s="36">
        <f t="shared" si="9"/>
        <v>186.94</v>
      </c>
      <c r="CG6" s="36">
        <f t="shared" si="9"/>
        <v>186.15</v>
      </c>
      <c r="CH6" s="36">
        <f t="shared" si="9"/>
        <v>181.67</v>
      </c>
      <c r="CI6" s="36">
        <f t="shared" si="9"/>
        <v>179.55</v>
      </c>
      <c r="CJ6" s="36">
        <f t="shared" si="9"/>
        <v>179.16</v>
      </c>
      <c r="CK6" s="35" t="str">
        <f>IF(CK7="","",IF(CK7="-","【-】","【"&amp;SUBSTITUTE(TEXT(CK7,"#,##0.00"),"-","△")&amp;"】"))</f>
        <v>【163.27】</v>
      </c>
      <c r="CL6" s="36">
        <f>IF(CL7="",NA(),CL7)</f>
        <v>64.11</v>
      </c>
      <c r="CM6" s="36">
        <f t="shared" ref="CM6:CU6" si="10">IF(CM7="",NA(),CM7)</f>
        <v>62.57</v>
      </c>
      <c r="CN6" s="36">
        <f t="shared" si="10"/>
        <v>61.26</v>
      </c>
      <c r="CO6" s="36">
        <f t="shared" si="10"/>
        <v>63.03</v>
      </c>
      <c r="CP6" s="36">
        <f t="shared" si="10"/>
        <v>64.88</v>
      </c>
      <c r="CQ6" s="36">
        <f t="shared" si="10"/>
        <v>54.51</v>
      </c>
      <c r="CR6" s="36">
        <f t="shared" si="10"/>
        <v>54.47</v>
      </c>
      <c r="CS6" s="36">
        <f t="shared" si="10"/>
        <v>53.61</v>
      </c>
      <c r="CT6" s="36">
        <f t="shared" si="10"/>
        <v>53.52</v>
      </c>
      <c r="CU6" s="36">
        <f t="shared" si="10"/>
        <v>54.24</v>
      </c>
      <c r="CV6" s="35" t="str">
        <f>IF(CV7="","",IF(CV7="-","【-】","【"&amp;SUBSTITUTE(TEXT(CV7,"#,##0.00"),"-","△")&amp;"】"))</f>
        <v>【59.94】</v>
      </c>
      <c r="CW6" s="36">
        <f>IF(CW7="",NA(),CW7)</f>
        <v>95.89</v>
      </c>
      <c r="CX6" s="36">
        <f t="shared" ref="CX6:DF6" si="11">IF(CX7="",NA(),CX7)</f>
        <v>98.42</v>
      </c>
      <c r="CY6" s="36">
        <f t="shared" si="11"/>
        <v>98.3</v>
      </c>
      <c r="CZ6" s="36">
        <f t="shared" si="11"/>
        <v>96.1</v>
      </c>
      <c r="DA6" s="36">
        <f t="shared" si="11"/>
        <v>94.8</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38.93</v>
      </c>
      <c r="DI6" s="36">
        <f t="shared" ref="DI6:DQ6" si="12">IF(DI7="",NA(),DI7)</f>
        <v>39.11</v>
      </c>
      <c r="DJ6" s="36">
        <f t="shared" si="12"/>
        <v>46.77</v>
      </c>
      <c r="DK6" s="36">
        <f t="shared" si="12"/>
        <v>47.79</v>
      </c>
      <c r="DL6" s="36">
        <f t="shared" si="12"/>
        <v>49.11</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0.86</v>
      </c>
      <c r="EE6" s="36">
        <f t="shared" ref="EE6:EM6" si="14">IF(EE7="",NA(),EE7)</f>
        <v>1.2</v>
      </c>
      <c r="EF6" s="36">
        <f t="shared" si="14"/>
        <v>0.27</v>
      </c>
      <c r="EG6" s="36">
        <f t="shared" si="14"/>
        <v>8.56</v>
      </c>
      <c r="EH6" s="36">
        <f t="shared" si="14"/>
        <v>1.02</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204021</v>
      </c>
      <c r="D7" s="38">
        <v>46</v>
      </c>
      <c r="E7" s="38">
        <v>1</v>
      </c>
      <c r="F7" s="38">
        <v>0</v>
      </c>
      <c r="G7" s="38">
        <v>1</v>
      </c>
      <c r="H7" s="38" t="s">
        <v>105</v>
      </c>
      <c r="I7" s="38" t="s">
        <v>106</v>
      </c>
      <c r="J7" s="38" t="s">
        <v>107</v>
      </c>
      <c r="K7" s="38" t="s">
        <v>108</v>
      </c>
      <c r="L7" s="38" t="s">
        <v>109</v>
      </c>
      <c r="M7" s="38"/>
      <c r="N7" s="39" t="s">
        <v>110</v>
      </c>
      <c r="O7" s="39">
        <v>75.13</v>
      </c>
      <c r="P7" s="39">
        <v>99.32</v>
      </c>
      <c r="Q7" s="39">
        <v>3716</v>
      </c>
      <c r="R7" s="39">
        <v>13549</v>
      </c>
      <c r="S7" s="39">
        <v>72.790000000000006</v>
      </c>
      <c r="T7" s="39">
        <v>186.14</v>
      </c>
      <c r="U7" s="39">
        <v>13379</v>
      </c>
      <c r="V7" s="39">
        <v>32.03</v>
      </c>
      <c r="W7" s="39">
        <v>417.7</v>
      </c>
      <c r="X7" s="39">
        <v>97.34</v>
      </c>
      <c r="Y7" s="39">
        <v>97.56</v>
      </c>
      <c r="Z7" s="39">
        <v>104.19</v>
      </c>
      <c r="AA7" s="39">
        <v>92.59</v>
      </c>
      <c r="AB7" s="39">
        <v>107.91</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726.53</v>
      </c>
      <c r="AU7" s="39">
        <v>340.22</v>
      </c>
      <c r="AV7" s="39">
        <v>196.45</v>
      </c>
      <c r="AW7" s="39">
        <v>211.92</v>
      </c>
      <c r="AX7" s="39">
        <v>226.96</v>
      </c>
      <c r="AY7" s="39">
        <v>1159.4100000000001</v>
      </c>
      <c r="AZ7" s="39">
        <v>1081.23</v>
      </c>
      <c r="BA7" s="39">
        <v>406.37</v>
      </c>
      <c r="BB7" s="39">
        <v>398.29</v>
      </c>
      <c r="BC7" s="39">
        <v>388.67</v>
      </c>
      <c r="BD7" s="39">
        <v>262.87</v>
      </c>
      <c r="BE7" s="39">
        <v>444.97</v>
      </c>
      <c r="BF7" s="39">
        <v>453.27</v>
      </c>
      <c r="BG7" s="39">
        <v>434.44</v>
      </c>
      <c r="BH7" s="39">
        <v>400.26</v>
      </c>
      <c r="BI7" s="39">
        <v>366.34</v>
      </c>
      <c r="BJ7" s="39">
        <v>458</v>
      </c>
      <c r="BK7" s="39">
        <v>443.13</v>
      </c>
      <c r="BL7" s="39">
        <v>442.54</v>
      </c>
      <c r="BM7" s="39">
        <v>431</v>
      </c>
      <c r="BN7" s="39">
        <v>422.5</v>
      </c>
      <c r="BO7" s="39">
        <v>270.87</v>
      </c>
      <c r="BP7" s="39">
        <v>85.98</v>
      </c>
      <c r="BQ7" s="39">
        <v>86.53</v>
      </c>
      <c r="BR7" s="39">
        <v>94.05</v>
      </c>
      <c r="BS7" s="39">
        <v>84.7</v>
      </c>
      <c r="BT7" s="39">
        <v>100.4</v>
      </c>
      <c r="BU7" s="39">
        <v>96.27</v>
      </c>
      <c r="BV7" s="39">
        <v>95.4</v>
      </c>
      <c r="BW7" s="39">
        <v>98.6</v>
      </c>
      <c r="BX7" s="39">
        <v>100.82</v>
      </c>
      <c r="BY7" s="39">
        <v>101.64</v>
      </c>
      <c r="BZ7" s="39">
        <v>105.59</v>
      </c>
      <c r="CA7" s="39">
        <v>223.69</v>
      </c>
      <c r="CB7" s="39">
        <v>222.11</v>
      </c>
      <c r="CC7" s="39">
        <v>205.01</v>
      </c>
      <c r="CD7" s="39">
        <v>227.21</v>
      </c>
      <c r="CE7" s="39">
        <v>191.84</v>
      </c>
      <c r="CF7" s="39">
        <v>186.94</v>
      </c>
      <c r="CG7" s="39">
        <v>186.15</v>
      </c>
      <c r="CH7" s="39">
        <v>181.67</v>
      </c>
      <c r="CI7" s="39">
        <v>179.55</v>
      </c>
      <c r="CJ7" s="39">
        <v>179.16</v>
      </c>
      <c r="CK7" s="39">
        <v>163.27000000000001</v>
      </c>
      <c r="CL7" s="39">
        <v>64.11</v>
      </c>
      <c r="CM7" s="39">
        <v>62.57</v>
      </c>
      <c r="CN7" s="39">
        <v>61.26</v>
      </c>
      <c r="CO7" s="39">
        <v>63.03</v>
      </c>
      <c r="CP7" s="39">
        <v>64.88</v>
      </c>
      <c r="CQ7" s="39">
        <v>54.51</v>
      </c>
      <c r="CR7" s="39">
        <v>54.47</v>
      </c>
      <c r="CS7" s="39">
        <v>53.61</v>
      </c>
      <c r="CT7" s="39">
        <v>53.52</v>
      </c>
      <c r="CU7" s="39">
        <v>54.24</v>
      </c>
      <c r="CV7" s="39">
        <v>59.94</v>
      </c>
      <c r="CW7" s="39">
        <v>95.89</v>
      </c>
      <c r="CX7" s="39">
        <v>98.42</v>
      </c>
      <c r="CY7" s="39">
        <v>98.3</v>
      </c>
      <c r="CZ7" s="39">
        <v>96.1</v>
      </c>
      <c r="DA7" s="39">
        <v>94.8</v>
      </c>
      <c r="DB7" s="39">
        <v>81.790000000000006</v>
      </c>
      <c r="DC7" s="39">
        <v>81.459999999999994</v>
      </c>
      <c r="DD7" s="39">
        <v>81.31</v>
      </c>
      <c r="DE7" s="39">
        <v>81.459999999999994</v>
      </c>
      <c r="DF7" s="39">
        <v>81.680000000000007</v>
      </c>
      <c r="DG7" s="39">
        <v>90.22</v>
      </c>
      <c r="DH7" s="39">
        <v>38.93</v>
      </c>
      <c r="DI7" s="39">
        <v>39.11</v>
      </c>
      <c r="DJ7" s="39">
        <v>46.77</v>
      </c>
      <c r="DK7" s="39">
        <v>47.79</v>
      </c>
      <c r="DL7" s="39">
        <v>49.11</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0.86</v>
      </c>
      <c r="EE7" s="39">
        <v>1.2</v>
      </c>
      <c r="EF7" s="39">
        <v>0.27</v>
      </c>
      <c r="EG7" s="39">
        <v>8.56</v>
      </c>
      <c r="EH7" s="39">
        <v>1.02</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2018-02-01T04:53:34Z</cp:lastPrinted>
  <dcterms:created xsi:type="dcterms:W3CDTF">2017-12-25T01:28:33Z</dcterms:created>
  <dcterms:modified xsi:type="dcterms:W3CDTF">2018-02-02T06:54:41Z</dcterms:modified>
  <cp:category/>
</cp:coreProperties>
</file>