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BB10" i="4"/>
  <c r="AL10" i="4"/>
  <c r="W10" i="4"/>
  <c r="P10" i="4"/>
  <c r="I10" i="4"/>
  <c r="BB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<sst xmlns="http://schemas.openxmlformats.org/spreadsheetml/2006/main" count="237" uniqueCount="123">
  <si>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</si>
  <si>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</si>
  <si>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</si>
  <si>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</si>
  <si>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</si>
  <si>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</si>
  <si>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</si>
  <si>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</si>
  <si>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</si>
  <si>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</si>
  <si>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</si>
  <si>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</si>
  <si>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</si>
  <si>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</si>
  <si>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</si>
  <si>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</si>
  <si>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</si>
  <si>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</si>
  <si>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</si>
  <si>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</si>
  <si>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</si>
  <si>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</si>
  <si>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</si>
  <si>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</si>
  <si>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</si>
  <si>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</si>
  <si>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</si>
  <si>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</si>
  <si>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</si>
  <si>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</si>
  <si>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</si>
  <si>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</si>
  <si>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</si>
  <si>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</si>
  <si>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</si>
  <si>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</si>
  <si>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</si>
  <si>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</si>
  <si>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</si>
  <si>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</si>
  <si>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</si>
  <si>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</si>
  <si>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</si>
  <si>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</si>
  <si>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</si>
  <si>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</si>
  <si>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</si>
  <si>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</si>
  <si>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</si>
  <si>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</si>
  <si>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</si>
  <si>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</si>
  <si>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</si>
  <si>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</si>
  <si>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</si>
  <si>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</si>
  <si>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</si>
  <si>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</si>
  <si>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</si>
  <si>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</si>
  <si>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</si>
  <si>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</si>
  <si>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</si>
  <si>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</si>
  <si>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</si>
  <si>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</si>
  <si>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</si>
  <si>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</si>
  <si>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</si>
  <si>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</si>
  <si>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</si>
  <si>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</si>
  <si>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</si>
  <si>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</si>
  <si>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</si>
  <si>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</si>
  <si>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</si>
  <si>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</si>
  <si>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</si>
  <si>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</si>
  <si>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</si>
  <si>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</si>
  <si>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</si>
  <si>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</si>
  <si>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</si>
  <si>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</si>
  <si>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</si>
  <si>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</si>
  <si>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</si>
  <si>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</si>
  <si>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</si>
  <si>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</si>
  <si>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</si>
  <si>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</si>
  <si>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</si>
  <si>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</si>
  <si>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</si>
  <si>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</si>
  <si>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</si>
  <si>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</si>
  <si>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</si>
  <si>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</si>
  <si>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</si>
  <si>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</si>
  <si>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</si>
  <si>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</si>
  <si>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</si>
  <si>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平谷村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</si>
  <si>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</si>
  <si>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</si>
  <si>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</si>
  <si>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</si>
  <si>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</si>
  <si>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</si>
  <si>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</si>
  <si>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</si>
  <si>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</si>
  <si>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</si>
  <si>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</si>
  <si>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施設等の耐震化の実施により安定した水道水の供給を行うとともに、経営の安定化を図るため、水道料金改定や施設修繕計画の策定など将来に向けた総合的な計画を検討する必要がある。また、人口増加対策として過疎対策を推進する。</t>
    <rPh sb="47" eb="49">
      <t>カイテイ</t>
    </rPh>
    <rPh sb="87" eb="89">
      <t>ジンコウ</t>
    </rPh>
    <rPh sb="89" eb="91">
      <t>ゾウカ</t>
    </rPh>
    <rPh sb="91" eb="93">
      <t>タイサク</t>
    </rPh>
    <rPh sb="96" eb="98">
      <t>カソ</t>
    </rPh>
    <rPh sb="98" eb="100">
      <t>タイサク</t>
    </rPh>
    <rPh sb="101" eb="103">
      <t>スイシン</t>
    </rPh>
    <phoneticPr fontId="7"/>
  </si>
  <si>
    <t>非設置</t>
    <rPh sb="0" eb="1">
      <t>ヒ</t>
    </rPh>
    <rPh sb="1" eb="3">
      <t>セッチ</t>
    </rPh>
    <phoneticPr fontId="4"/>
  </si>
  <si>
    <t>①経常収支比率はわずかに100％に届かない状況となっているが、実情としては一般会計からの繰入金に依存する黒字経営となっており、平成27年度から7ヶ年計画で実施している配水管耐震化に伴う更新事業により、④企業債残高対給水収益比率が更に増加してくる事から料金改定や経営方針の見直しを図る必要がある。⑤料金回収率は、類似団体平均値を上回っており、経営改善の成果を上げている要因の一つである。今後は配水管の更新に伴い料金改定を検討する。⑦施設利用率は類似団体平均値と比べ、下回っており、人口・観光客数の減少に伴うものと思われる。村の過疎化が進む中ではあるが、過疎対策をより一層推進していく。⑧有収率については、平成27年度より開始した配水管更新事業の成果により、平均よりも高く推移しており、今後も配水管の更新により有収率が上がると見込まれる。</t>
    <rPh sb="17" eb="18">
      <t>トド</t>
    </rPh>
    <rPh sb="21" eb="23">
      <t>ジョウキョウ</t>
    </rPh>
    <rPh sb="48" eb="50">
      <t>イゾン</t>
    </rPh>
    <rPh sb="52" eb="54">
      <t>クロジ</t>
    </rPh>
    <rPh sb="73" eb="74">
      <t>ネン</t>
    </rPh>
    <rPh sb="74" eb="76">
      <t>ケイカク</t>
    </rPh>
    <rPh sb="77" eb="79">
      <t>ジッシ</t>
    </rPh>
    <rPh sb="122" eb="123">
      <t>コト</t>
    </rPh>
    <rPh sb="127" eb="129">
      <t>カイテイ</t>
    </rPh>
    <rPh sb="199" eb="201">
      <t>コウシン</t>
    </rPh>
    <rPh sb="206" eb="208">
      <t>カイテイ</t>
    </rPh>
    <rPh sb="232" eb="234">
      <t>シタマワ</t>
    </rPh>
    <rPh sb="301" eb="303">
      <t>ヘイセイ</t>
    </rPh>
    <rPh sb="305" eb="307">
      <t>ネンド</t>
    </rPh>
    <rPh sb="309" eb="311">
      <t>カイシ</t>
    </rPh>
    <rPh sb="313" eb="315">
      <t>ハイスイ</t>
    </rPh>
    <rPh sb="315" eb="316">
      <t>カン</t>
    </rPh>
    <rPh sb="316" eb="318">
      <t>コウシン</t>
    </rPh>
    <rPh sb="318" eb="320">
      <t>ジギョウ</t>
    </rPh>
    <rPh sb="321" eb="323">
      <t>セイカ</t>
    </rPh>
    <rPh sb="348" eb="350">
      <t>コウシン</t>
    </rPh>
    <phoneticPr fontId="4"/>
  </si>
  <si>
    <t>③管路更新率については平成27年度より7ヶ年計画にて「生活基盤施設耐震化等交付金」により配水管交換及び施設改修を順次、実施・予定している。</t>
    <rPh sb="21" eb="22">
      <t>ネン</t>
    </rPh>
    <rPh sb="22" eb="24">
      <t>ケイカク</t>
    </rPh>
    <rPh sb="56" eb="58">
      <t>ジュンジ</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</si>
</sst>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10.59</c:v>
                </c:pt>
                <c:pt idx="4" formatCode="#,##0.00;&quot;△&quot;#,##0.00;&quot;-&quot;">
                  <c:v>11.58</c:v>
                </c:pt>
              </c:numCache>
            </c:numRef>
          </c:val>
        </c:ser>
        <c:dLbls>
          <c:showLegendKey val="0"/>
          <c:showVal val="0"/>
          <c:showCatName val="0"/>
          <c:showSerName val="0"/>
          <c:showPercent val="0"/>
          <c:showBubbleSize val="0"/>
        </c:dLbls>
        <c:gapWidth val="150"/>
        <c:axId val="56452992"/>
        <c:axId val="564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56452992"/>
        <c:axId val="56467456"/>
      </c:lineChart>
      <c:dateAx>
        <c:axId val="56452992"/>
        <c:scaling>
          <c:orientation val="minMax"/>
        </c:scaling>
        <c:delete val="1"/>
        <c:axPos val="b"/>
        <c:numFmt formatCode="ge" sourceLinked="1"/>
        <c:majorTickMark val="none"/>
        <c:minorTickMark val="none"/>
        <c:tickLblPos val="none"/>
        <c:crossAx val="56467456"/>
        <c:crosses val="autoZero"/>
        <c:auto val="1"/>
        <c:lblOffset val="100"/>
        <c:baseTimeUnit val="years"/>
      </c:dateAx>
      <c:valAx>
        <c:axId val="564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4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42.02</c:v>
                </c:pt>
                <c:pt idx="1">
                  <c:v>46.22</c:v>
                </c:pt>
                <c:pt idx="2">
                  <c:v>47.49</c:v>
                </c:pt>
                <c:pt idx="3">
                  <c:v>45.23</c:v>
                </c:pt>
                <c:pt idx="4">
                  <c:v>37.659999999999997</c:v>
                </c:pt>
              </c:numCache>
            </c:numRef>
          </c:val>
        </c:ser>
        <c:dLbls>
          <c:showLegendKey val="0"/>
          <c:showVal val="0"/>
          <c:showCatName val="0"/>
          <c:showSerName val="0"/>
          <c:showPercent val="0"/>
          <c:showBubbleSize val="0"/>
        </c:dLbls>
        <c:gapWidth val="150"/>
        <c:axId val="57002240"/>
        <c:axId val="5708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57002240"/>
        <c:axId val="57082240"/>
      </c:lineChart>
      <c:dateAx>
        <c:axId val="57002240"/>
        <c:scaling>
          <c:orientation val="minMax"/>
        </c:scaling>
        <c:delete val="1"/>
        <c:axPos val="b"/>
        <c:numFmt formatCode="ge" sourceLinked="1"/>
        <c:majorTickMark val="none"/>
        <c:minorTickMark val="none"/>
        <c:tickLblPos val="none"/>
        <c:crossAx val="57082240"/>
        <c:crosses val="autoZero"/>
        <c:auto val="1"/>
        <c:lblOffset val="100"/>
        <c:baseTimeUnit val="years"/>
      </c:dateAx>
      <c:valAx>
        <c:axId val="5708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78.739999999999995</c:v>
                </c:pt>
                <c:pt idx="1">
                  <c:v>78.03</c:v>
                </c:pt>
                <c:pt idx="2">
                  <c:v>78.739999999999995</c:v>
                </c:pt>
                <c:pt idx="3">
                  <c:v>81</c:v>
                </c:pt>
                <c:pt idx="4">
                  <c:v>89.63</c:v>
                </c:pt>
              </c:numCache>
            </c:numRef>
          </c:val>
        </c:ser>
        <c:dLbls>
          <c:showLegendKey val="0"/>
          <c:showVal val="0"/>
          <c:showCatName val="0"/>
          <c:showSerName val="0"/>
          <c:showPercent val="0"/>
          <c:showBubbleSize val="0"/>
        </c:dLbls>
        <c:gapWidth val="150"/>
        <c:axId val="57108352"/>
        <c:axId val="5711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57108352"/>
        <c:axId val="57118720"/>
      </c:lineChart>
      <c:dateAx>
        <c:axId val="57108352"/>
        <c:scaling>
          <c:orientation val="minMax"/>
        </c:scaling>
        <c:delete val="1"/>
        <c:axPos val="b"/>
        <c:numFmt formatCode="ge" sourceLinked="1"/>
        <c:majorTickMark val="none"/>
        <c:minorTickMark val="none"/>
        <c:tickLblPos val="none"/>
        <c:crossAx val="57118720"/>
        <c:crosses val="autoZero"/>
        <c:auto val="1"/>
        <c:lblOffset val="100"/>
        <c:baseTimeUnit val="years"/>
      </c:dateAx>
      <c:valAx>
        <c:axId val="5711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c:v>
                </c:pt>
                <c:pt idx="1">
                  <c:v>98.54</c:v>
                </c:pt>
                <c:pt idx="2">
                  <c:v>101.09</c:v>
                </c:pt>
                <c:pt idx="3">
                  <c:v>100.45</c:v>
                </c:pt>
                <c:pt idx="4">
                  <c:v>99.49</c:v>
                </c:pt>
              </c:numCache>
            </c:numRef>
          </c:val>
        </c:ser>
        <c:dLbls>
          <c:showLegendKey val="0"/>
          <c:showVal val="0"/>
          <c:showCatName val="0"/>
          <c:showSerName val="0"/>
          <c:showPercent val="0"/>
          <c:showBubbleSize val="0"/>
        </c:dLbls>
        <c:gapWidth val="150"/>
        <c:axId val="56890880"/>
        <c:axId val="5689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56890880"/>
        <c:axId val="56892800"/>
      </c:lineChart>
      <c:dateAx>
        <c:axId val="56890880"/>
        <c:scaling>
          <c:orientation val="minMax"/>
        </c:scaling>
        <c:delete val="1"/>
        <c:axPos val="b"/>
        <c:numFmt formatCode="ge" sourceLinked="1"/>
        <c:majorTickMark val="none"/>
        <c:minorTickMark val="none"/>
        <c:tickLblPos val="none"/>
        <c:crossAx val="56892800"/>
        <c:crosses val="autoZero"/>
        <c:auto val="1"/>
        <c:lblOffset val="100"/>
        <c:baseTimeUnit val="years"/>
      </c:dateAx>
      <c:valAx>
        <c:axId val="5689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935552"/>
        <c:axId val="569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935552"/>
        <c:axId val="56937472"/>
      </c:lineChart>
      <c:dateAx>
        <c:axId val="56935552"/>
        <c:scaling>
          <c:orientation val="minMax"/>
        </c:scaling>
        <c:delete val="1"/>
        <c:axPos val="b"/>
        <c:numFmt formatCode="ge" sourceLinked="1"/>
        <c:majorTickMark val="none"/>
        <c:minorTickMark val="none"/>
        <c:tickLblPos val="none"/>
        <c:crossAx val="56937472"/>
        <c:crosses val="autoZero"/>
        <c:auto val="1"/>
        <c:lblOffset val="100"/>
        <c:baseTimeUnit val="years"/>
      </c:dateAx>
      <c:valAx>
        <c:axId val="569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4437248"/>
        <c:axId val="1244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4437248"/>
        <c:axId val="124439168"/>
      </c:lineChart>
      <c:dateAx>
        <c:axId val="124437248"/>
        <c:scaling>
          <c:orientation val="minMax"/>
        </c:scaling>
        <c:delete val="1"/>
        <c:axPos val="b"/>
        <c:numFmt formatCode="ge" sourceLinked="1"/>
        <c:majorTickMark val="none"/>
        <c:minorTickMark val="none"/>
        <c:tickLblPos val="none"/>
        <c:crossAx val="124439168"/>
        <c:crosses val="autoZero"/>
        <c:auto val="1"/>
        <c:lblOffset val="100"/>
        <c:baseTimeUnit val="years"/>
      </c:dateAx>
      <c:valAx>
        <c:axId val="1244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4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60576"/>
        <c:axId val="5677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60576"/>
        <c:axId val="56770944"/>
      </c:lineChart>
      <c:dateAx>
        <c:axId val="56760576"/>
        <c:scaling>
          <c:orientation val="minMax"/>
        </c:scaling>
        <c:delete val="1"/>
        <c:axPos val="b"/>
        <c:numFmt formatCode="ge" sourceLinked="1"/>
        <c:majorTickMark val="none"/>
        <c:minorTickMark val="none"/>
        <c:tickLblPos val="none"/>
        <c:crossAx val="56770944"/>
        <c:crosses val="autoZero"/>
        <c:auto val="1"/>
        <c:lblOffset val="100"/>
        <c:baseTimeUnit val="years"/>
      </c:dateAx>
      <c:valAx>
        <c:axId val="5677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6797440"/>
        <c:axId val="5680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6797440"/>
        <c:axId val="56803712"/>
      </c:lineChart>
      <c:dateAx>
        <c:axId val="56797440"/>
        <c:scaling>
          <c:orientation val="minMax"/>
        </c:scaling>
        <c:delete val="1"/>
        <c:axPos val="b"/>
        <c:numFmt formatCode="ge" sourceLinked="1"/>
        <c:majorTickMark val="none"/>
        <c:minorTickMark val="none"/>
        <c:tickLblPos val="none"/>
        <c:crossAx val="56803712"/>
        <c:crosses val="autoZero"/>
        <c:auto val="1"/>
        <c:lblOffset val="100"/>
        <c:baseTimeUnit val="years"/>
      </c:dateAx>
      <c:valAx>
        <c:axId val="5680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79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0</c:v>
                </c:pt>
                <c:pt idx="1">
                  <c:v>0</c:v>
                </c:pt>
                <c:pt idx="2">
                  <c:v>0</c:v>
                </c:pt>
                <c:pt idx="3" formatCode="#,##0.00;&quot;△&quot;#,##0.00;&quot;-&quot;">
                  <c:v>291.43</c:v>
                </c:pt>
                <c:pt idx="4" formatCode="#,##0.00;&quot;△&quot;#,##0.00;&quot;-&quot;">
                  <c:v>909.81</c:v>
                </c:pt>
              </c:numCache>
            </c:numRef>
          </c:val>
        </c:ser>
        <c:dLbls>
          <c:showLegendKey val="0"/>
          <c:showVal val="0"/>
          <c:showCatName val="0"/>
          <c:showSerName val="0"/>
          <c:showPercent val="0"/>
          <c:showBubbleSize val="0"/>
        </c:dLbls>
        <c:gapWidth val="150"/>
        <c:axId val="56832000"/>
        <c:axId val="5683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56832000"/>
        <c:axId val="56833920"/>
      </c:lineChart>
      <c:dateAx>
        <c:axId val="56832000"/>
        <c:scaling>
          <c:orientation val="minMax"/>
        </c:scaling>
        <c:delete val="1"/>
        <c:axPos val="b"/>
        <c:numFmt formatCode="ge" sourceLinked="1"/>
        <c:majorTickMark val="none"/>
        <c:minorTickMark val="none"/>
        <c:tickLblPos val="none"/>
        <c:crossAx val="56833920"/>
        <c:crosses val="autoZero"/>
        <c:auto val="1"/>
        <c:lblOffset val="100"/>
        <c:baseTimeUnit val="years"/>
      </c:dateAx>
      <c:valAx>
        <c:axId val="5683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3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51.68</c:v>
                </c:pt>
                <c:pt idx="1">
                  <c:v>33.25</c:v>
                </c:pt>
                <c:pt idx="2">
                  <c:v>65.88</c:v>
                </c:pt>
                <c:pt idx="3">
                  <c:v>47.89</c:v>
                </c:pt>
                <c:pt idx="4">
                  <c:v>54.03</c:v>
                </c:pt>
              </c:numCache>
            </c:numRef>
          </c:val>
        </c:ser>
        <c:dLbls>
          <c:showLegendKey val="0"/>
          <c:showVal val="0"/>
          <c:showCatName val="0"/>
          <c:showSerName val="0"/>
          <c:showPercent val="0"/>
          <c:showBubbleSize val="0"/>
        </c:dLbls>
        <c:gapWidth val="150"/>
        <c:axId val="56876416"/>
        <c:axId val="568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56876416"/>
        <c:axId val="56882688"/>
      </c:lineChart>
      <c:dateAx>
        <c:axId val="56876416"/>
        <c:scaling>
          <c:orientation val="minMax"/>
        </c:scaling>
        <c:delete val="1"/>
        <c:axPos val="b"/>
        <c:numFmt formatCode="ge" sourceLinked="1"/>
        <c:majorTickMark val="none"/>
        <c:minorTickMark val="none"/>
        <c:tickLblPos val="none"/>
        <c:crossAx val="56882688"/>
        <c:crosses val="autoZero"/>
        <c:auto val="1"/>
        <c:lblOffset val="100"/>
        <c:baseTimeUnit val="years"/>
      </c:dateAx>
      <c:valAx>
        <c:axId val="568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8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304.25</c:v>
                </c:pt>
                <c:pt idx="1">
                  <c:v>435.43</c:v>
                </c:pt>
                <c:pt idx="2">
                  <c:v>213.79</c:v>
                </c:pt>
                <c:pt idx="3">
                  <c:v>286.51</c:v>
                </c:pt>
                <c:pt idx="4">
                  <c:v>265.55</c:v>
                </c:pt>
              </c:numCache>
            </c:numRef>
          </c:val>
        </c:ser>
        <c:dLbls>
          <c:showLegendKey val="0"/>
          <c:showVal val="0"/>
          <c:showCatName val="0"/>
          <c:showSerName val="0"/>
          <c:showPercent val="0"/>
          <c:showBubbleSize val="0"/>
        </c:dLbls>
        <c:gapWidth val="150"/>
        <c:axId val="56986240"/>
        <c:axId val="569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56986240"/>
        <c:axId val="56988416"/>
      </c:lineChart>
      <c:dateAx>
        <c:axId val="56986240"/>
        <c:scaling>
          <c:orientation val="minMax"/>
        </c:scaling>
        <c:delete val="1"/>
        <c:axPos val="b"/>
        <c:numFmt formatCode="ge" sourceLinked="1"/>
        <c:majorTickMark val="none"/>
        <c:minorTickMark val="none"/>
        <c:tickLblPos val="none"/>
        <c:crossAx val="56988416"/>
        <c:crosses val="autoZero"/>
        <c:auto val="1"/>
        <c:lblOffset val="100"/>
        <c:baseTimeUnit val="years"/>
      </c:dateAx>
      <c:valAx>
        <c:axId val="569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43" sqref="CA4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長野県　平谷村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450</v>
      </c>
      <c r="AM8" s="67"/>
      <c r="AN8" s="67"/>
      <c r="AO8" s="67"/>
      <c r="AP8" s="67"/>
      <c r="AQ8" s="67"/>
      <c r="AR8" s="67"/>
      <c r="AS8" s="67"/>
      <c r="AT8" s="66">
        <f>データ!$S$6</f>
        <v>77.37</v>
      </c>
      <c r="AU8" s="66"/>
      <c r="AV8" s="66"/>
      <c r="AW8" s="66"/>
      <c r="AX8" s="66"/>
      <c r="AY8" s="66"/>
      <c r="AZ8" s="66"/>
      <c r="BA8" s="66"/>
      <c r="BB8" s="66">
        <f>データ!$T$6</f>
        <v>5.82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97.45</v>
      </c>
      <c r="Q10" s="66"/>
      <c r="R10" s="66"/>
      <c r="S10" s="66"/>
      <c r="T10" s="66"/>
      <c r="U10" s="66"/>
      <c r="V10" s="66"/>
      <c r="W10" s="67">
        <f>データ!$Q$6</f>
        <v>1600</v>
      </c>
      <c r="X10" s="67"/>
      <c r="Y10" s="67"/>
      <c r="Z10" s="67"/>
      <c r="AA10" s="67"/>
      <c r="AB10" s="67"/>
      <c r="AC10" s="67"/>
      <c r="AD10" s="2"/>
      <c r="AE10" s="2"/>
      <c r="AF10" s="2"/>
      <c r="AG10" s="2"/>
      <c r="AH10" s="2"/>
      <c r="AI10" s="2"/>
      <c r="AJ10" s="2"/>
      <c r="AK10" s="2"/>
      <c r="AL10" s="67">
        <f>データ!$U$6</f>
        <v>421</v>
      </c>
      <c r="AM10" s="67"/>
      <c r="AN10" s="67"/>
      <c r="AO10" s="67"/>
      <c r="AP10" s="67"/>
      <c r="AQ10" s="67"/>
      <c r="AR10" s="67"/>
      <c r="AS10" s="67"/>
      <c r="AT10" s="66">
        <f>データ!$V$6</f>
        <v>0.37</v>
      </c>
      <c r="AU10" s="66"/>
      <c r="AV10" s="66"/>
      <c r="AW10" s="66"/>
      <c r="AX10" s="66"/>
      <c r="AY10" s="66"/>
      <c r="AZ10" s="66"/>
      <c r="BA10" s="66"/>
      <c r="BB10" s="66">
        <f>データ!$W$6</f>
        <v>1137.8399999999999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121</v>
      </c>
      <c r="BM16" s="86"/>
      <c r="BN16" s="86"/>
      <c r="BO16" s="86"/>
      <c r="BP16" s="86"/>
      <c r="BQ16" s="86"/>
      <c r="BR16" s="86"/>
      <c r="BS16" s="86"/>
      <c r="BT16" s="86"/>
      <c r="BU16" s="86"/>
      <c r="BV16" s="86"/>
      <c r="BW16" s="86"/>
      <c r="BX16" s="86"/>
      <c r="BY16" s="86"/>
      <c r="BZ16" s="8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91" t="s">
        <v>122</v>
      </c>
      <c r="BM47" s="92"/>
      <c r="BN47" s="92"/>
      <c r="BO47" s="92"/>
      <c r="BP47" s="92"/>
      <c r="BQ47" s="92"/>
      <c r="BR47" s="92"/>
      <c r="BS47" s="92"/>
      <c r="BT47" s="92"/>
      <c r="BU47" s="92"/>
      <c r="BV47" s="92"/>
      <c r="BW47" s="92"/>
      <c r="BX47" s="92"/>
      <c r="BY47" s="92"/>
      <c r="BZ47" s="93"/>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91"/>
      <c r="BM48" s="92"/>
      <c r="BN48" s="92"/>
      <c r="BO48" s="92"/>
      <c r="BP48" s="92"/>
      <c r="BQ48" s="92"/>
      <c r="BR48" s="92"/>
      <c r="BS48" s="92"/>
      <c r="BT48" s="92"/>
      <c r="BU48" s="92"/>
      <c r="BV48" s="92"/>
      <c r="BW48" s="92"/>
      <c r="BX48" s="92"/>
      <c r="BY48" s="92"/>
      <c r="BZ48" s="93"/>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91"/>
      <c r="BM49" s="92"/>
      <c r="BN49" s="92"/>
      <c r="BO49" s="92"/>
      <c r="BP49" s="92"/>
      <c r="BQ49" s="92"/>
      <c r="BR49" s="92"/>
      <c r="BS49" s="92"/>
      <c r="BT49" s="92"/>
      <c r="BU49" s="92"/>
      <c r="BV49" s="92"/>
      <c r="BW49" s="92"/>
      <c r="BX49" s="92"/>
      <c r="BY49" s="92"/>
      <c r="BZ49" s="93"/>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91"/>
      <c r="BM50" s="92"/>
      <c r="BN50" s="92"/>
      <c r="BO50" s="92"/>
      <c r="BP50" s="92"/>
      <c r="BQ50" s="92"/>
      <c r="BR50" s="92"/>
      <c r="BS50" s="92"/>
      <c r="BT50" s="92"/>
      <c r="BU50" s="92"/>
      <c r="BV50" s="92"/>
      <c r="BW50" s="92"/>
      <c r="BX50" s="92"/>
      <c r="BY50" s="92"/>
      <c r="BZ50" s="93"/>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91"/>
      <c r="BM51" s="92"/>
      <c r="BN51" s="92"/>
      <c r="BO51" s="92"/>
      <c r="BP51" s="92"/>
      <c r="BQ51" s="92"/>
      <c r="BR51" s="92"/>
      <c r="BS51" s="92"/>
      <c r="BT51" s="92"/>
      <c r="BU51" s="92"/>
      <c r="BV51" s="92"/>
      <c r="BW51" s="92"/>
      <c r="BX51" s="92"/>
      <c r="BY51" s="92"/>
      <c r="BZ51" s="93"/>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91"/>
      <c r="BM52" s="92"/>
      <c r="BN52" s="92"/>
      <c r="BO52" s="92"/>
      <c r="BP52" s="92"/>
      <c r="BQ52" s="92"/>
      <c r="BR52" s="92"/>
      <c r="BS52" s="92"/>
      <c r="BT52" s="92"/>
      <c r="BU52" s="92"/>
      <c r="BV52" s="92"/>
      <c r="BW52" s="92"/>
      <c r="BX52" s="92"/>
      <c r="BY52" s="92"/>
      <c r="BZ52" s="93"/>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91"/>
      <c r="BM53" s="92"/>
      <c r="BN53" s="92"/>
      <c r="BO53" s="92"/>
      <c r="BP53" s="92"/>
      <c r="BQ53" s="92"/>
      <c r="BR53" s="92"/>
      <c r="BS53" s="92"/>
      <c r="BT53" s="92"/>
      <c r="BU53" s="92"/>
      <c r="BV53" s="92"/>
      <c r="BW53" s="92"/>
      <c r="BX53" s="92"/>
      <c r="BY53" s="92"/>
      <c r="BZ53" s="93"/>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91"/>
      <c r="BM54" s="92"/>
      <c r="BN54" s="92"/>
      <c r="BO54" s="92"/>
      <c r="BP54" s="92"/>
      <c r="BQ54" s="92"/>
      <c r="BR54" s="92"/>
      <c r="BS54" s="92"/>
      <c r="BT54" s="92"/>
      <c r="BU54" s="92"/>
      <c r="BV54" s="92"/>
      <c r="BW54" s="92"/>
      <c r="BX54" s="92"/>
      <c r="BY54" s="92"/>
      <c r="BZ54" s="93"/>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91"/>
      <c r="BM55" s="92"/>
      <c r="BN55" s="92"/>
      <c r="BO55" s="92"/>
      <c r="BP55" s="92"/>
      <c r="BQ55" s="92"/>
      <c r="BR55" s="92"/>
      <c r="BS55" s="92"/>
      <c r="BT55" s="92"/>
      <c r="BU55" s="92"/>
      <c r="BV55" s="92"/>
      <c r="BW55" s="92"/>
      <c r="BX55" s="92"/>
      <c r="BY55" s="92"/>
      <c r="BZ55" s="93"/>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91"/>
      <c r="BM56" s="92"/>
      <c r="BN56" s="92"/>
      <c r="BO56" s="92"/>
      <c r="BP56" s="92"/>
      <c r="BQ56" s="92"/>
      <c r="BR56" s="92"/>
      <c r="BS56" s="92"/>
      <c r="BT56" s="92"/>
      <c r="BU56" s="92"/>
      <c r="BV56" s="92"/>
      <c r="BW56" s="92"/>
      <c r="BX56" s="92"/>
      <c r="BY56" s="92"/>
      <c r="BZ56" s="93"/>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91"/>
      <c r="BM57" s="92"/>
      <c r="BN57" s="92"/>
      <c r="BO57" s="92"/>
      <c r="BP57" s="92"/>
      <c r="BQ57" s="92"/>
      <c r="BR57" s="92"/>
      <c r="BS57" s="92"/>
      <c r="BT57" s="92"/>
      <c r="BU57" s="92"/>
      <c r="BV57" s="92"/>
      <c r="BW57" s="92"/>
      <c r="BX57" s="92"/>
      <c r="BY57" s="92"/>
      <c r="BZ57" s="93"/>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1"/>
      <c r="BM58" s="92"/>
      <c r="BN58" s="92"/>
      <c r="BO58" s="92"/>
      <c r="BP58" s="92"/>
      <c r="BQ58" s="92"/>
      <c r="BR58" s="92"/>
      <c r="BS58" s="92"/>
      <c r="BT58" s="92"/>
      <c r="BU58" s="92"/>
      <c r="BV58" s="92"/>
      <c r="BW58" s="92"/>
      <c r="BX58" s="92"/>
      <c r="BY58" s="92"/>
      <c r="BZ58" s="9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1"/>
      <c r="BM59" s="92"/>
      <c r="BN59" s="92"/>
      <c r="BO59" s="92"/>
      <c r="BP59" s="92"/>
      <c r="BQ59" s="92"/>
      <c r="BR59" s="92"/>
      <c r="BS59" s="92"/>
      <c r="BT59" s="92"/>
      <c r="BU59" s="92"/>
      <c r="BV59" s="92"/>
      <c r="BW59" s="92"/>
      <c r="BX59" s="92"/>
      <c r="BY59" s="92"/>
      <c r="BZ59" s="93"/>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91"/>
      <c r="BM60" s="92"/>
      <c r="BN60" s="92"/>
      <c r="BO60" s="92"/>
      <c r="BP60" s="92"/>
      <c r="BQ60" s="92"/>
      <c r="BR60" s="92"/>
      <c r="BS60" s="92"/>
      <c r="BT60" s="92"/>
      <c r="BU60" s="92"/>
      <c r="BV60" s="92"/>
      <c r="BW60" s="92"/>
      <c r="BX60" s="92"/>
      <c r="BY60" s="92"/>
      <c r="BZ60" s="93"/>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91"/>
      <c r="BM61" s="92"/>
      <c r="BN61" s="92"/>
      <c r="BO61" s="92"/>
      <c r="BP61" s="92"/>
      <c r="BQ61" s="92"/>
      <c r="BR61" s="92"/>
      <c r="BS61" s="92"/>
      <c r="BT61" s="92"/>
      <c r="BU61" s="92"/>
      <c r="BV61" s="92"/>
      <c r="BW61" s="92"/>
      <c r="BX61" s="92"/>
      <c r="BY61" s="92"/>
      <c r="BZ61" s="93"/>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91"/>
      <c r="BM62" s="92"/>
      <c r="BN62" s="92"/>
      <c r="BO62" s="92"/>
      <c r="BP62" s="92"/>
      <c r="BQ62" s="92"/>
      <c r="BR62" s="92"/>
      <c r="BS62" s="92"/>
      <c r="BT62" s="92"/>
      <c r="BU62" s="92"/>
      <c r="BV62" s="92"/>
      <c r="BW62" s="92"/>
      <c r="BX62" s="92"/>
      <c r="BY62" s="92"/>
      <c r="BZ62" s="93"/>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94"/>
      <c r="BM63" s="95"/>
      <c r="BN63" s="95"/>
      <c r="BO63" s="95"/>
      <c r="BP63" s="95"/>
      <c r="BQ63" s="95"/>
      <c r="BR63" s="95"/>
      <c r="BS63" s="95"/>
      <c r="BT63" s="95"/>
      <c r="BU63" s="95"/>
      <c r="BV63" s="95"/>
      <c r="BW63" s="95"/>
      <c r="BX63" s="95"/>
      <c r="BY63" s="95"/>
      <c r="BZ63" s="96"/>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204099</v>
      </c>
      <c r="D6" s="34">
        <f t="shared" si="3"/>
        <v>47</v>
      </c>
      <c r="E6" s="34">
        <f t="shared" si="3"/>
        <v>1</v>
      </c>
      <c r="F6" s="34">
        <f t="shared" si="3"/>
        <v>0</v>
      </c>
      <c r="G6" s="34">
        <f t="shared" si="3"/>
        <v>0</v>
      </c>
      <c r="H6" s="34" t="str">
        <f t="shared" si="3"/>
        <v>長野県　平谷村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97.45</v>
      </c>
      <c r="Q6" s="35">
        <f t="shared" si="3"/>
        <v>1600</v>
      </c>
      <c r="R6" s="35">
        <f t="shared" si="3"/>
        <v>450</v>
      </c>
      <c r="S6" s="35">
        <f t="shared" si="3"/>
        <v>77.37</v>
      </c>
      <c r="T6" s="35">
        <f t="shared" si="3"/>
        <v>5.82</v>
      </c>
      <c r="U6" s="35">
        <f t="shared" si="3"/>
        <v>421</v>
      </c>
      <c r="V6" s="35">
        <f t="shared" si="3"/>
        <v>0.37</v>
      </c>
      <c r="W6" s="35">
        <f t="shared" si="3"/>
        <v>1137.8399999999999</v>
      </c>
      <c r="X6" s="36">
        <f>IF(X7="",NA(),X7)</f>
        <v>100</v>
      </c>
      <c r="Y6" s="36">
        <f t="shared" ref="Y6:AG6" si="4">IF(Y7="",NA(),Y7)</f>
        <v>98.54</v>
      </c>
      <c r="Z6" s="36">
        <f t="shared" si="4"/>
        <v>101.09</v>
      </c>
      <c r="AA6" s="36">
        <f t="shared" si="4"/>
        <v>100.45</v>
      </c>
      <c r="AB6" s="36">
        <f t="shared" si="4"/>
        <v>99.49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6">
        <f t="shared" si="7"/>
        <v>291.43</v>
      </c>
      <c r="BI6" s="36">
        <f t="shared" si="7"/>
        <v>909.81</v>
      </c>
      <c r="BJ6" s="36">
        <f t="shared" si="7"/>
        <v>1496.15</v>
      </c>
      <c r="BK6" s="36">
        <f t="shared" si="7"/>
        <v>1462.56</v>
      </c>
      <c r="BL6" s="36">
        <f t="shared" si="7"/>
        <v>1486.62</v>
      </c>
      <c r="BM6" s="36">
        <f t="shared" si="7"/>
        <v>1510.14</v>
      </c>
      <c r="BN6" s="36">
        <f t="shared" si="7"/>
        <v>1595.62</v>
      </c>
      <c r="BO6" s="35" t="str">
        <f>IF(BO7="","",IF(BO7="-","【-】","【"&amp;SUBSTITUTE(TEXT(BO7,"#,##0.00"),"-","△")&amp;"】"))</f>
        <v>【1,280.76】</v>
      </c>
      <c r="BP6" s="36">
        <f>IF(BP7="",NA(),BP7)</f>
        <v>51.68</v>
      </c>
      <c r="BQ6" s="36">
        <f t="shared" ref="BQ6:BY6" si="8">IF(BQ7="",NA(),BQ7)</f>
        <v>33.25</v>
      </c>
      <c r="BR6" s="36">
        <f t="shared" si="8"/>
        <v>65.88</v>
      </c>
      <c r="BS6" s="36">
        <f t="shared" si="8"/>
        <v>47.89</v>
      </c>
      <c r="BT6" s="36">
        <f t="shared" si="8"/>
        <v>54.03</v>
      </c>
      <c r="BU6" s="36">
        <f t="shared" si="8"/>
        <v>33.01</v>
      </c>
      <c r="BV6" s="36">
        <f t="shared" si="8"/>
        <v>32.39</v>
      </c>
      <c r="BW6" s="36">
        <f t="shared" si="8"/>
        <v>24.39</v>
      </c>
      <c r="BX6" s="36">
        <f t="shared" si="8"/>
        <v>22.67</v>
      </c>
      <c r="BY6" s="36">
        <f t="shared" si="8"/>
        <v>37.92</v>
      </c>
      <c r="BZ6" s="35" t="str">
        <f>IF(BZ7="","",IF(BZ7="-","【-】","【"&amp;SUBSTITUTE(TEXT(BZ7,"#,##0.00"),"-","△")&amp;"】"))</f>
        <v>【53.06】</v>
      </c>
      <c r="CA6" s="36">
        <f>IF(CA7="",NA(),CA7)</f>
        <v>304.25</v>
      </c>
      <c r="CB6" s="36">
        <f t="shared" ref="CB6:CJ6" si="9">IF(CB7="",NA(),CB7)</f>
        <v>435.43</v>
      </c>
      <c r="CC6" s="36">
        <f t="shared" si="9"/>
        <v>213.79</v>
      </c>
      <c r="CD6" s="36">
        <f t="shared" si="9"/>
        <v>286.51</v>
      </c>
      <c r="CE6" s="36">
        <f t="shared" si="9"/>
        <v>265.55</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42.02</v>
      </c>
      <c r="CM6" s="36">
        <f t="shared" ref="CM6:CU6" si="10">IF(CM7="",NA(),CM7)</f>
        <v>46.22</v>
      </c>
      <c r="CN6" s="36">
        <f t="shared" si="10"/>
        <v>47.49</v>
      </c>
      <c r="CO6" s="36">
        <f t="shared" si="10"/>
        <v>45.23</v>
      </c>
      <c r="CP6" s="36">
        <f t="shared" si="10"/>
        <v>37.659999999999997</v>
      </c>
      <c r="CQ6" s="36">
        <f t="shared" si="10"/>
        <v>51.11</v>
      </c>
      <c r="CR6" s="36">
        <f t="shared" si="10"/>
        <v>50.49</v>
      </c>
      <c r="CS6" s="36">
        <f t="shared" si="10"/>
        <v>48.36</v>
      </c>
      <c r="CT6" s="36">
        <f t="shared" si="10"/>
        <v>48.7</v>
      </c>
      <c r="CU6" s="36">
        <f t="shared" si="10"/>
        <v>46.9</v>
      </c>
      <c r="CV6" s="35" t="str">
        <f>IF(CV7="","",IF(CV7="-","【-】","【"&amp;SUBSTITUTE(TEXT(CV7,"#,##0.00"),"-","△")&amp;"】"))</f>
        <v>【56.28】</v>
      </c>
      <c r="CW6" s="36">
        <f>IF(CW7="",NA(),CW7)</f>
        <v>78.739999999999995</v>
      </c>
      <c r="CX6" s="36">
        <f t="shared" ref="CX6:DF6" si="11">IF(CX7="",NA(),CX7)</f>
        <v>78.03</v>
      </c>
      <c r="CY6" s="36">
        <f t="shared" si="11"/>
        <v>78.739999999999995</v>
      </c>
      <c r="CZ6" s="36">
        <f t="shared" si="11"/>
        <v>81</v>
      </c>
      <c r="DA6" s="36">
        <f t="shared" si="11"/>
        <v>89.63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10.59</v>
      </c>
      <c r="EH6" s="36">
        <f t="shared" si="14"/>
        <v>11.58</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204099</v>
      </c>
      <c r="D7" s="38">
        <v>47</v>
      </c>
      <c r="E7" s="38">
        <v>1</v>
      </c>
      <c r="F7" s="38">
        <v>0</v>
      </c>
      <c r="G7" s="38">
        <v>0</v>
      </c>
      <c r="H7" s="38" t="s">
        <v>107</v>
      </c>
      <c r="I7" s="38" t="s">
        <v>108</v>
      </c>
      <c r="J7" s="38" t="s">
        <v>109</v>
      </c>
      <c r="K7" s="38" t="s">
        <v>110</v>
      </c>
      <c r="L7" s="38" t="s">
        <v>111</v>
      </c>
      <c r="M7" s="38"/>
      <c r="N7" s="39" t="s">
        <v>112</v>
      </c>
      <c r="O7" s="39" t="s">
        <v>113</v>
      </c>
      <c r="P7" s="39">
        <v>97.45</v>
      </c>
      <c r="Q7" s="39">
        <v>1600</v>
      </c>
      <c r="R7" s="39">
        <v>450</v>
      </c>
      <c r="S7" s="39">
        <v>77.37</v>
      </c>
      <c r="T7" s="39">
        <v>5.82</v>
      </c>
      <c r="U7" s="39">
        <v>421</v>
      </c>
      <c r="V7" s="39">
        <v>0.37</v>
      </c>
      <c r="W7" s="39">
        <v>1137.8399999999999</v>
      </c>
      <c r="X7" s="39">
        <v>100</v>
      </c>
      <c r="Y7" s="39">
        <v>98.54</v>
      </c>
      <c r="Z7" s="39">
        <v>101.09</v>
      </c>
      <c r="AA7" s="39">
        <v>100.45</v>
      </c>
      <c r="AB7" s="39">
        <v>99.49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291.43</v>
      </c>
      <c r="BI7" s="39">
        <v>909.81</v>
      </c>
      <c r="BJ7" s="39">
        <v>1496.15</v>
      </c>
      <c r="BK7" s="39">
        <v>1462.56</v>
      </c>
      <c r="BL7" s="39">
        <v>1486.62</v>
      </c>
      <c r="BM7" s="39">
        <v>1510.14</v>
      </c>
      <c r="BN7" s="39">
        <v>1595.62</v>
      </c>
      <c r="BO7" s="39">
        <v>1280.76</v>
      </c>
      <c r="BP7" s="39">
        <v>51.68</v>
      </c>
      <c r="BQ7" s="39">
        <v>33.25</v>
      </c>
      <c r="BR7" s="39">
        <v>65.88</v>
      </c>
      <c r="BS7" s="39">
        <v>47.89</v>
      </c>
      <c r="BT7" s="39">
        <v>54.03</v>
      </c>
      <c r="BU7" s="39">
        <v>33.01</v>
      </c>
      <c r="BV7" s="39">
        <v>32.39</v>
      </c>
      <c r="BW7" s="39">
        <v>24.39</v>
      </c>
      <c r="BX7" s="39">
        <v>22.67</v>
      </c>
      <c r="BY7" s="39">
        <v>37.92</v>
      </c>
      <c r="BZ7" s="39">
        <v>53.06</v>
      </c>
      <c r="CA7" s="39">
        <v>304.25</v>
      </c>
      <c r="CB7" s="39">
        <v>435.43</v>
      </c>
      <c r="CC7" s="39">
        <v>213.79</v>
      </c>
      <c r="CD7" s="39">
        <v>286.51</v>
      </c>
      <c r="CE7" s="39">
        <v>265.55</v>
      </c>
      <c r="CF7" s="39">
        <v>523.08000000000004</v>
      </c>
      <c r="CG7" s="39">
        <v>530.83000000000004</v>
      </c>
      <c r="CH7" s="39">
        <v>734.18</v>
      </c>
      <c r="CI7" s="39">
        <v>789.62</v>
      </c>
      <c r="CJ7" s="39">
        <v>423.18</v>
      </c>
      <c r="CK7" s="39">
        <v>314.83</v>
      </c>
      <c r="CL7" s="39">
        <v>42.02</v>
      </c>
      <c r="CM7" s="39">
        <v>46.22</v>
      </c>
      <c r="CN7" s="39">
        <v>47.49</v>
      </c>
      <c r="CO7" s="39">
        <v>45.23</v>
      </c>
      <c r="CP7" s="39">
        <v>37.659999999999997</v>
      </c>
      <c r="CQ7" s="39">
        <v>51.11</v>
      </c>
      <c r="CR7" s="39">
        <v>50.49</v>
      </c>
      <c r="CS7" s="39">
        <v>48.36</v>
      </c>
      <c r="CT7" s="39">
        <v>48.7</v>
      </c>
      <c r="CU7" s="39">
        <v>46.9</v>
      </c>
      <c r="CV7" s="39">
        <v>56.28</v>
      </c>
      <c r="CW7" s="39">
        <v>78.739999999999995</v>
      </c>
      <c r="CX7" s="39">
        <v>78.03</v>
      </c>
      <c r="CY7" s="39">
        <v>78.739999999999995</v>
      </c>
      <c r="CZ7" s="39">
        <v>81</v>
      </c>
      <c r="DA7" s="39">
        <v>89.63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10.59</v>
      </c>
      <c r="EH7" s="39">
        <v>11.58</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2018-02-02T02:51:28Z</cp:lastPrinted>
  <dcterms:created xsi:type="dcterms:W3CDTF">2017-12-25T01:43:43Z</dcterms:created>
  <dcterms:modified xsi:type="dcterms:W3CDTF">2018-02-26T02:06:00Z</dcterms:modified>
  <cp:category/>
</cp:coreProperties>
</file>