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6aa\share\受付簿\産業課\01 上下水\決算統計・高料金・高資本\03 経営分析表\H29 経営分析表\経営比較分析表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W10" i="4"/>
  <c r="P10" i="4"/>
  <c r="I10" i="4"/>
  <c r="BB8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<sst xmlns="http://schemas.openxmlformats.org/spreadsheetml/2006/main" count="237" uniqueCount="123">
  <si>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</si>
  <si>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</si>
  <si>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</si>
  <si>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</si>
  <si>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</si>
  <si>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</si>
  <si>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</si>
  <si>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</si>
  <si>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</si>
  <si>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</si>
  <si>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</si>
  <si>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</si>
  <si>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</si>
  <si>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</si>
  <si>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</si>
  <si>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</si>
  <si>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</si>
  <si>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</si>
  <si>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</si>
  <si>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</si>
  <si>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</si>
  <si>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</si>
  <si>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</si>
  <si>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</si>
  <si>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</si>
  <si>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</si>
  <si>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</si>
  <si>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</si>
  <si>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</si>
  <si>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</si>
  <si>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</si>
  <si>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</si>
  <si>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</si>
  <si>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</si>
  <si>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</si>
  <si>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</si>
  <si>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</si>
  <si>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</si>
  <si>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</si>
  <si>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</si>
  <si>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</si>
  <si>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</si>
  <si>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</si>
  <si>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</si>
  <si>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</si>
  <si>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</si>
  <si>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</si>
  <si>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</si>
  <si>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</si>
  <si>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</si>
  <si>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</si>
  <si>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</si>
  <si>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</si>
  <si>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</si>
  <si>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</si>
  <si>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</si>
  <si>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</si>
  <si>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</si>
  <si>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</si>
  <si>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</si>
  <si>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</si>
  <si>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</si>
  <si>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</si>
  <si>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</si>
  <si>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</si>
  <si>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</si>
  <si>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</si>
  <si>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</si>
  <si>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</si>
  <si>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</si>
  <si>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</si>
  <si>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</si>
  <si>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</si>
  <si>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</si>
  <si>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</si>
  <si>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</si>
  <si>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</si>
  <si>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</si>
  <si>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</si>
  <si>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</si>
  <si>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</si>
  <si>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</si>
  <si>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</si>
  <si>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</si>
  <si>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</si>
  <si>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</si>
  <si>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</si>
  <si>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</si>
  <si>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</si>
  <si>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</si>
  <si>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</si>
  <si>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</si>
  <si>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</si>
  <si>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</si>
  <si>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</si>
  <si>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</si>
  <si>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</si>
  <si>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</si>
  <si>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</si>
  <si>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</si>
  <si>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</si>
  <si>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</si>
  <si>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</si>
  <si>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</si>
  <si>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</si>
  <si>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</si>
  <si>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</si>
  <si>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売木村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</si>
  <si>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</si>
  <si>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</si>
  <si>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</si>
  <si>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</si>
  <si>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</si>
  <si>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</si>
  <si>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</si>
  <si>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</si>
  <si>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</si>
  <si>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</si>
  <si>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</si>
  <si>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</si>
  <si>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③管路について
　建設から、約２０年を経過し老朽化しつつある
　が、管路については延長24,080ｍで、時間漏水
　が1㎥ほどとなっている。
・その他について
　施設も老朽化し、村単で修繕・更新等を行って
　きたが、平成２８年度から計画的に機器の更新
　を行っていく。</t>
    <rPh sb="9" eb="11">
      <t>ケンセツ</t>
    </rPh>
    <phoneticPr fontId="4"/>
  </si>
  <si>
    <t>　売木村の簡易水道は、当初から「建設費については、一般会計から支出しなければ採算が取れない。」という事を前提に始まった。
　全体では、収入支出の７３％が、起債の償還という零細企業で財政的に健全と言えない状態。さらに、施設の老朽化も進んでおり、修繕・更新を計画的に行いながら、今後もより一層経費節減に努め、効率的な経営を行っていく必要がある。</t>
    <rPh sb="16" eb="18">
      <t>ケンセツ</t>
    </rPh>
    <rPh sb="108" eb="110">
      <t>シセツ</t>
    </rPh>
    <rPh sb="111" eb="114">
      <t>ロウキュウカ</t>
    </rPh>
    <rPh sb="115" eb="116">
      <t>スス</t>
    </rPh>
    <rPh sb="121" eb="123">
      <t>シュウゼン</t>
    </rPh>
    <rPh sb="124" eb="126">
      <t>コウシン</t>
    </rPh>
    <rPh sb="127" eb="130">
      <t>ケイカクテキ</t>
    </rPh>
    <rPh sb="131" eb="132">
      <t>オコナ</t>
    </rPh>
    <phoneticPr fontId="4"/>
  </si>
  <si>
    <t>①収益的収支比率について
　収益的収支比率については、給水収入が少ない
　ため平均を大きく下回り続けている。給水収益
　のみで経営していくためには、23.41％となって
　いる料金回収率を上げていかなければならない
　が、現在の３倍の人口が必要であり、独立採算
　での経営は、難しい状況です。
④企業債残高対給水収益比率について
　企業債残高対給水収益比率については、平均を
　大きく上回っています。人口が少なく収益が上
　がらないことと、起債残高が非常に多いためで
　す。建築から十数年が経過し、起債残高が減っ
　てきているため、差は徐々に改善しつつありま
　す。
⑤料金回収率（％）について
　事業全体に占める料金回収率ですが、収益的収
　支比率が100％を下回っているため赤字の状態
　である。また、給水収益以外でまかなわれてい
　るため、適切な料金収入の確保が必要です。
⑥給水原価について
　給水原価については、起債償還金が多いため、
　高い数値で推移しており、費用の効率性はよく
　ない状況です。
⑦施設利用率（％）について
　施設利用率については、Ｈ25･26と大規模漏水
　を発見修繕したことにより、下がってきまし
　た。今後も発見・修繕に努めることで、余裕の
　ある施設運営としていきたいと考えています。
⑧有収率（％）について
　有収率も施設利用率と同様、漏水を減らしたこ
　とで上がってきました。</t>
    <rPh sb="316" eb="319">
      <t>シュウエキテキ</t>
    </rPh>
    <rPh sb="323" eb="325">
      <t>ヒリツ</t>
    </rPh>
    <rPh sb="331" eb="333">
      <t>シタマワ</t>
    </rPh>
    <rPh sb="339" eb="341">
      <t>アカジ</t>
    </rPh>
    <rPh sb="342" eb="34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</si>
</sst>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22" fillId="0" borderId="6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7" xfId="1" applyFont="1" applyBorder="1" applyAlignment="1" applyProtection="1">
      <alignment horizontal="left" vertical="top" wrapText="1"/>
      <protection locked="0"/>
    </xf>
    <xf numFmtId="0" fontId="22" fillId="0" borderId="8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vertical="top" wrapText="1"/>
      <protection locked="0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38-8FB6-A93A3669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36480"/>
        <c:axId val="11925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0-4C38-8FB6-A93A3669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6480"/>
        <c:axId val="119250944"/>
      </c:lineChart>
      <c:dateAx>
        <c:axId val="11923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50944"/>
        <c:crosses val="autoZero"/>
        <c:auto val="1"/>
        <c:lblOffset val="100"/>
        <c:baseTimeUnit val="years"/>
      </c:dateAx>
      <c:valAx>
        <c:axId val="11925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3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104.99</c:v>
                </c:pt>
                <c:pt idx="1">
                  <c:v>94.61</c:v>
                </c:pt>
                <c:pt idx="2">
                  <c:v>97.15</c:v>
                </c:pt>
                <c:pt idx="3">
                  <c:v>85.71</c:v>
                </c:pt>
                <c:pt idx="4">
                  <c:v>85.23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1-4A9D-B0A6-F4DEAC75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69600"/>
        <c:axId val="14071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1-4A9D-B0A6-F4DEAC75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69600"/>
        <c:axId val="140715136"/>
      </c:lineChart>
      <c:dateAx>
        <c:axId val="14056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15136"/>
        <c:crosses val="autoZero"/>
        <c:auto val="1"/>
        <c:lblOffset val="100"/>
        <c:baseTimeUnit val="years"/>
      </c:dateAx>
      <c:valAx>
        <c:axId val="14071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56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82.3</c:v>
                </c:pt>
                <c:pt idx="1">
                  <c:v>90.91</c:v>
                </c:pt>
                <c:pt idx="2">
                  <c:v>90.91</c:v>
                </c:pt>
                <c:pt idx="3">
                  <c:v>98.87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A-4AF2-A4AE-1A8D775ED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4016"/>
        <c:axId val="1407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A-4AF2-A4AE-1A8D775ED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4016"/>
        <c:axId val="140792576"/>
      </c:lineChart>
      <c:dateAx>
        <c:axId val="14077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92576"/>
        <c:crosses val="autoZero"/>
        <c:auto val="1"/>
        <c:lblOffset val="100"/>
        <c:baseTimeUnit val="years"/>
      </c:dateAx>
      <c:valAx>
        <c:axId val="1407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7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47.56</c:v>
                </c:pt>
                <c:pt idx="1">
                  <c:v>47.26</c:v>
                </c:pt>
                <c:pt idx="2">
                  <c:v>45.59</c:v>
                </c:pt>
                <c:pt idx="3">
                  <c:v>46.27</c:v>
                </c:pt>
                <c:pt idx="4">
                  <c:v>42.97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1-41F9-88BC-CF4B9F1B0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64768"/>
        <c:axId val="11926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1-41F9-88BC-CF4B9F1B0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64768"/>
        <c:axId val="119266688"/>
      </c:lineChart>
      <c:dateAx>
        <c:axId val="11926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66688"/>
        <c:crosses val="autoZero"/>
        <c:auto val="1"/>
        <c:lblOffset val="100"/>
        <c:baseTimeUnit val="years"/>
      </c:dateAx>
      <c:valAx>
        <c:axId val="11926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6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8-4F74-A7E0-B1E518384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98848"/>
        <c:axId val="13200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18-4F74-A7E0-B1E518384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8848"/>
        <c:axId val="132000768"/>
      </c:lineChart>
      <c:dateAx>
        <c:axId val="1319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00768"/>
        <c:crosses val="autoZero"/>
        <c:auto val="1"/>
        <c:lblOffset val="100"/>
        <c:baseTimeUnit val="years"/>
      </c:dateAx>
      <c:valAx>
        <c:axId val="13200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BC9-A24C-4E8C6BAD6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43520"/>
        <c:axId val="13204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2-4BC9-A24C-4E8C6BAD6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43520"/>
        <c:axId val="132045440"/>
      </c:lineChart>
      <c:dateAx>
        <c:axId val="13204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45440"/>
        <c:crosses val="autoZero"/>
        <c:auto val="1"/>
        <c:lblOffset val="100"/>
        <c:baseTimeUnit val="years"/>
      </c:dateAx>
      <c:valAx>
        <c:axId val="13204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4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B-42E6-90CA-85C162DF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68096"/>
        <c:axId val="13207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B-42E6-90CA-85C162DF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8096"/>
        <c:axId val="132070016"/>
      </c:lineChart>
      <c:dateAx>
        <c:axId val="13206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70016"/>
        <c:crosses val="autoZero"/>
        <c:auto val="1"/>
        <c:lblOffset val="100"/>
        <c:baseTimeUnit val="years"/>
      </c:dateAx>
      <c:valAx>
        <c:axId val="13207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6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9-4006-BFCF-96426B45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04576"/>
        <c:axId val="13210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9-4006-BFCF-96426B45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04576"/>
        <c:axId val="132106496"/>
      </c:lineChart>
      <c:dateAx>
        <c:axId val="13210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06496"/>
        <c:crosses val="autoZero"/>
        <c:auto val="1"/>
        <c:lblOffset val="100"/>
        <c:baseTimeUnit val="years"/>
      </c:dateAx>
      <c:valAx>
        <c:axId val="13210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10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3671.54</c:v>
                </c:pt>
                <c:pt idx="1">
                  <c:v>3432.87</c:v>
                </c:pt>
                <c:pt idx="2">
                  <c:v>3231.59</c:v>
                </c:pt>
                <c:pt idx="3">
                  <c:v>3024.23</c:v>
                </c:pt>
                <c:pt idx="4">
                  <c:v>2829.65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5-4A60-958B-ED28C73C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29952"/>
        <c:axId val="1400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5-4A60-958B-ED28C73C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9952"/>
        <c:axId val="140031872"/>
      </c:lineChart>
      <c:dateAx>
        <c:axId val="14002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031872"/>
        <c:crosses val="autoZero"/>
        <c:auto val="1"/>
        <c:lblOffset val="100"/>
        <c:baseTimeUnit val="years"/>
      </c:dateAx>
      <c:valAx>
        <c:axId val="1400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2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24.76</c:v>
                </c:pt>
                <c:pt idx="2">
                  <c:v>23.66</c:v>
                </c:pt>
                <c:pt idx="3">
                  <c:v>24.52</c:v>
                </c:pt>
                <c:pt idx="4">
                  <c:v>23.41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7-4475-BEC9-4D430C2D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49792"/>
        <c:axId val="14024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7-4475-BEC9-4D430C2D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9792"/>
        <c:axId val="140244480"/>
      </c:lineChart>
      <c:dateAx>
        <c:axId val="1400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244480"/>
        <c:crosses val="autoZero"/>
        <c:auto val="1"/>
        <c:lblOffset val="100"/>
        <c:baseTimeUnit val="years"/>
      </c:dateAx>
      <c:valAx>
        <c:axId val="14024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4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681.26</c:v>
                </c:pt>
                <c:pt idx="1">
                  <c:v>685.16</c:v>
                </c:pt>
                <c:pt idx="2">
                  <c:v>692.44</c:v>
                </c:pt>
                <c:pt idx="3">
                  <c:v>687.93</c:v>
                </c:pt>
                <c:pt idx="4">
                  <c:v>705.33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5-4A16-B6BF-DC0863F0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20832"/>
        <c:axId val="14052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5-4A16-B6BF-DC0863F0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20832"/>
        <c:axId val="140527104"/>
      </c:lineChart>
      <c:dateAx>
        <c:axId val="14052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527104"/>
        <c:crosses val="autoZero"/>
        <c:auto val="1"/>
        <c:lblOffset val="100"/>
        <c:baseTimeUnit val="years"/>
      </c:dateAx>
      <c:valAx>
        <c:axId val="14052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52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CA70" sqref="CA70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</row>
    <row r="3" spans="1:7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2" t="str">
        <f>データ!H6</f>
        <v>長野県　売木村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8" t="s">
        <v>1</v>
      </c>
      <c r="C7" s="78"/>
      <c r="D7" s="78"/>
      <c r="E7" s="78"/>
      <c r="F7" s="78"/>
      <c r="G7" s="78"/>
      <c r="H7" s="78"/>
      <c r="I7" s="78" t="s">
        <v>2</v>
      </c>
      <c r="J7" s="78"/>
      <c r="K7" s="78"/>
      <c r="L7" s="78"/>
      <c r="M7" s="78"/>
      <c r="N7" s="78"/>
      <c r="O7" s="78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2"/>
      <c r="AL7" s="78" t="s">
        <v>6</v>
      </c>
      <c r="AM7" s="78"/>
      <c r="AN7" s="78"/>
      <c r="AO7" s="78"/>
      <c r="AP7" s="78"/>
      <c r="AQ7" s="78"/>
      <c r="AR7" s="78"/>
      <c r="AS7" s="78"/>
      <c r="AT7" s="78" t="s">
        <v>7</v>
      </c>
      <c r="AU7" s="78"/>
      <c r="AV7" s="78"/>
      <c r="AW7" s="78"/>
      <c r="AX7" s="78"/>
      <c r="AY7" s="78"/>
      <c r="AZ7" s="78"/>
      <c r="BA7" s="78"/>
      <c r="BB7" s="78" t="s">
        <v>8</v>
      </c>
      <c r="BC7" s="78"/>
      <c r="BD7" s="78"/>
      <c r="BE7" s="78"/>
      <c r="BF7" s="78"/>
      <c r="BG7" s="78"/>
      <c r="BH7" s="78"/>
      <c r="BI7" s="78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法非適用</v>
      </c>
      <c r="C8" s="79"/>
      <c r="D8" s="79"/>
      <c r="E8" s="79"/>
      <c r="F8" s="79"/>
      <c r="G8" s="79"/>
      <c r="H8" s="79"/>
      <c r="I8" s="79" t="str">
        <f>データ!$J$6</f>
        <v>水道事業</v>
      </c>
      <c r="J8" s="79"/>
      <c r="K8" s="79"/>
      <c r="L8" s="79"/>
      <c r="M8" s="79"/>
      <c r="N8" s="79"/>
      <c r="O8" s="79"/>
      <c r="P8" s="79" t="str">
        <f>データ!$K$6</f>
        <v>簡易水道事業</v>
      </c>
      <c r="Q8" s="79"/>
      <c r="R8" s="79"/>
      <c r="S8" s="79"/>
      <c r="T8" s="79"/>
      <c r="U8" s="79"/>
      <c r="V8" s="79"/>
      <c r="W8" s="79" t="str">
        <f>データ!$L$6</f>
        <v>D4</v>
      </c>
      <c r="X8" s="79"/>
      <c r="Y8" s="79"/>
      <c r="Z8" s="79"/>
      <c r="AA8" s="79"/>
      <c r="AB8" s="79"/>
      <c r="AC8" s="79"/>
      <c r="AD8" s="80" t="s">
        <v>119</v>
      </c>
      <c r="AE8" s="80"/>
      <c r="AF8" s="80"/>
      <c r="AG8" s="80"/>
      <c r="AH8" s="80"/>
      <c r="AI8" s="80"/>
      <c r="AJ8" s="80"/>
      <c r="AK8" s="2"/>
      <c r="AL8" s="73">
        <f>データ!$R$6</f>
        <v>584</v>
      </c>
      <c r="AM8" s="73"/>
      <c r="AN8" s="73"/>
      <c r="AO8" s="73"/>
      <c r="AP8" s="73"/>
      <c r="AQ8" s="73"/>
      <c r="AR8" s="73"/>
      <c r="AS8" s="73"/>
      <c r="AT8" s="72">
        <f>データ!$S$6</f>
        <v>43.43</v>
      </c>
      <c r="AU8" s="72"/>
      <c r="AV8" s="72"/>
      <c r="AW8" s="72"/>
      <c r="AX8" s="72"/>
      <c r="AY8" s="72"/>
      <c r="AZ8" s="72"/>
      <c r="BA8" s="72"/>
      <c r="BB8" s="72">
        <f>データ!$T$6</f>
        <v>13.45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8" t="s">
        <v>12</v>
      </c>
      <c r="C9" s="78"/>
      <c r="D9" s="78"/>
      <c r="E9" s="78"/>
      <c r="F9" s="78"/>
      <c r="G9" s="78"/>
      <c r="H9" s="78"/>
      <c r="I9" s="78" t="s">
        <v>13</v>
      </c>
      <c r="J9" s="78"/>
      <c r="K9" s="78"/>
      <c r="L9" s="78"/>
      <c r="M9" s="78"/>
      <c r="N9" s="78"/>
      <c r="O9" s="78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2"/>
      <c r="AJ9" s="2"/>
      <c r="AK9" s="2"/>
      <c r="AL9" s="78" t="s">
        <v>16</v>
      </c>
      <c r="AM9" s="78"/>
      <c r="AN9" s="78"/>
      <c r="AO9" s="78"/>
      <c r="AP9" s="78"/>
      <c r="AQ9" s="78"/>
      <c r="AR9" s="78"/>
      <c r="AS9" s="78"/>
      <c r="AT9" s="78" t="s">
        <v>17</v>
      </c>
      <c r="AU9" s="78"/>
      <c r="AV9" s="78"/>
      <c r="AW9" s="78"/>
      <c r="AX9" s="78"/>
      <c r="AY9" s="78"/>
      <c r="AZ9" s="78"/>
      <c r="BA9" s="78"/>
      <c r="BB9" s="78" t="s">
        <v>18</v>
      </c>
      <c r="BC9" s="78"/>
      <c r="BD9" s="78"/>
      <c r="BE9" s="78"/>
      <c r="BF9" s="78"/>
      <c r="BG9" s="78"/>
      <c r="BH9" s="78"/>
      <c r="BI9" s="78"/>
      <c r="BJ9" s="4"/>
      <c r="BK9" s="4"/>
      <c r="BL9" s="70" t="s">
        <v>19</v>
      </c>
      <c r="BM9" s="7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データ!$N$6</f>
        <v>-</v>
      </c>
      <c r="C10" s="72"/>
      <c r="D10" s="72"/>
      <c r="E10" s="72"/>
      <c r="F10" s="72"/>
      <c r="G10" s="72"/>
      <c r="H10" s="72"/>
      <c r="I10" s="72" t="str">
        <f>データ!$O$6</f>
        <v>該当数値なし</v>
      </c>
      <c r="J10" s="72"/>
      <c r="K10" s="72"/>
      <c r="L10" s="72"/>
      <c r="M10" s="72"/>
      <c r="N10" s="72"/>
      <c r="O10" s="72"/>
      <c r="P10" s="72">
        <f>データ!$P$6</f>
        <v>95.49</v>
      </c>
      <c r="Q10" s="72"/>
      <c r="R10" s="72"/>
      <c r="S10" s="72"/>
      <c r="T10" s="72"/>
      <c r="U10" s="72"/>
      <c r="V10" s="72"/>
      <c r="W10" s="73">
        <f>データ!$Q$6</f>
        <v>2900</v>
      </c>
      <c r="X10" s="73"/>
      <c r="Y10" s="73"/>
      <c r="Z10" s="73"/>
      <c r="AA10" s="73"/>
      <c r="AB10" s="73"/>
      <c r="AC10" s="73"/>
      <c r="AD10" s="2"/>
      <c r="AE10" s="2"/>
      <c r="AF10" s="2"/>
      <c r="AG10" s="2"/>
      <c r="AH10" s="2"/>
      <c r="AI10" s="2"/>
      <c r="AJ10" s="2"/>
      <c r="AK10" s="2"/>
      <c r="AL10" s="73">
        <f>データ!$U$6</f>
        <v>551</v>
      </c>
      <c r="AM10" s="73"/>
      <c r="AN10" s="73"/>
      <c r="AO10" s="73"/>
      <c r="AP10" s="73"/>
      <c r="AQ10" s="73"/>
      <c r="AR10" s="73"/>
      <c r="AS10" s="73"/>
      <c r="AT10" s="72">
        <f>データ!$V$6</f>
        <v>12.06</v>
      </c>
      <c r="AU10" s="72"/>
      <c r="AV10" s="72"/>
      <c r="AW10" s="72"/>
      <c r="AX10" s="72"/>
      <c r="AY10" s="72"/>
      <c r="AZ10" s="72"/>
      <c r="BA10" s="72"/>
      <c r="BB10" s="72">
        <f>データ!$W$6</f>
        <v>45.69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21</v>
      </c>
      <c r="BM10" s="7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58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58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58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58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58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58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58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58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58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58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58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58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58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58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58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58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58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58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58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58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58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58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58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58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58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58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58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9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58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58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58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58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58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58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58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58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58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58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8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8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2" t="s">
        <v>35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8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8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58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9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1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84" t="s">
        <v>63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64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65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15">
      <c r="A4" s="29" t="s">
        <v>66</v>
      </c>
      <c r="B4" s="31"/>
      <c r="C4" s="31"/>
      <c r="D4" s="31"/>
      <c r="E4" s="31"/>
      <c r="F4" s="31"/>
      <c r="G4" s="31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67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68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69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70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71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72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73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74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75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76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77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15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 x14ac:dyDescent="0.15">
      <c r="A6" s="29" t="s">
        <v>106</v>
      </c>
      <c r="B6" s="34">
        <f>B7</f>
        <v>2016</v>
      </c>
      <c r="C6" s="34">
        <f t="shared" ref="C6:W6" si="3">C7</f>
        <v>204129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売木村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95.49</v>
      </c>
      <c r="Q6" s="35">
        <f t="shared" si="3"/>
        <v>2900</v>
      </c>
      <c r="R6" s="35">
        <f t="shared" si="3"/>
        <v>584</v>
      </c>
      <c r="S6" s="35">
        <f t="shared" si="3"/>
        <v>43.43</v>
      </c>
      <c r="T6" s="35">
        <f t="shared" si="3"/>
        <v>13.45</v>
      </c>
      <c r="U6" s="35">
        <f t="shared" si="3"/>
        <v>551</v>
      </c>
      <c r="V6" s="35">
        <f t="shared" si="3"/>
        <v>12.06</v>
      </c>
      <c r="W6" s="35">
        <f t="shared" si="3"/>
        <v>45.69</v>
      </c>
      <c r="X6" s="36">
        <f>IF(X7="",NA(),X7)</f>
        <v>47.56</v>
      </c>
      <c r="Y6" s="36">
        <f t="shared" ref="Y6:AG6" si="4">IF(Y7="",NA(),Y7)</f>
        <v>47.26</v>
      </c>
      <c r="Z6" s="36">
        <f t="shared" si="4"/>
        <v>45.59</v>
      </c>
      <c r="AA6" s="36">
        <f t="shared" si="4"/>
        <v>46.27</v>
      </c>
      <c r="AB6" s="36">
        <f t="shared" si="4"/>
        <v>42.97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3671.54</v>
      </c>
      <c r="BF6" s="36">
        <f t="shared" ref="BF6:BN6" si="7">IF(BF7="",NA(),BF7)</f>
        <v>3432.87</v>
      </c>
      <c r="BG6" s="36">
        <f t="shared" si="7"/>
        <v>3231.59</v>
      </c>
      <c r="BH6" s="36">
        <f t="shared" si="7"/>
        <v>3024.23</v>
      </c>
      <c r="BI6" s="36">
        <f t="shared" si="7"/>
        <v>2829.65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24.68</v>
      </c>
      <c r="BQ6" s="36">
        <f t="shared" ref="BQ6:BY6" si="8">IF(BQ7="",NA(),BQ7)</f>
        <v>24.76</v>
      </c>
      <c r="BR6" s="36">
        <f t="shared" si="8"/>
        <v>23.66</v>
      </c>
      <c r="BS6" s="36">
        <f t="shared" si="8"/>
        <v>24.52</v>
      </c>
      <c r="BT6" s="36">
        <f t="shared" si="8"/>
        <v>23.41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681.26</v>
      </c>
      <c r="CB6" s="36">
        <f t="shared" ref="CB6:CJ6" si="9">IF(CB7="",NA(),CB7)</f>
        <v>685.16</v>
      </c>
      <c r="CC6" s="36">
        <f t="shared" si="9"/>
        <v>692.44</v>
      </c>
      <c r="CD6" s="36">
        <f t="shared" si="9"/>
        <v>687.93</v>
      </c>
      <c r="CE6" s="36">
        <f t="shared" si="9"/>
        <v>705.33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104.99</v>
      </c>
      <c r="CM6" s="36">
        <f t="shared" ref="CM6:CU6" si="10">IF(CM7="",NA(),CM7)</f>
        <v>94.61</v>
      </c>
      <c r="CN6" s="36">
        <f t="shared" si="10"/>
        <v>97.15</v>
      </c>
      <c r="CO6" s="36">
        <f t="shared" si="10"/>
        <v>85.71</v>
      </c>
      <c r="CP6" s="36">
        <f t="shared" si="10"/>
        <v>85.23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82.3</v>
      </c>
      <c r="CX6" s="36">
        <f t="shared" ref="CX6:DF6" si="11">IF(CX7="",NA(),CX7)</f>
        <v>90.91</v>
      </c>
      <c r="CY6" s="36">
        <f t="shared" si="11"/>
        <v>90.91</v>
      </c>
      <c r="CZ6" s="36">
        <f t="shared" si="11"/>
        <v>98.87</v>
      </c>
      <c r="DA6" s="36">
        <f t="shared" si="11"/>
        <v>100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204129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95.49</v>
      </c>
      <c r="Q7" s="39">
        <v>2900</v>
      </c>
      <c r="R7" s="39">
        <v>584</v>
      </c>
      <c r="S7" s="39">
        <v>43.43</v>
      </c>
      <c r="T7" s="39">
        <v>13.45</v>
      </c>
      <c r="U7" s="39">
        <v>551</v>
      </c>
      <c r="V7" s="39">
        <v>12.06</v>
      </c>
      <c r="W7" s="39">
        <v>45.69</v>
      </c>
      <c r="X7" s="39">
        <v>47.56</v>
      </c>
      <c r="Y7" s="39">
        <v>47.26</v>
      </c>
      <c r="Z7" s="39">
        <v>45.59</v>
      </c>
      <c r="AA7" s="39">
        <v>46.27</v>
      </c>
      <c r="AB7" s="39">
        <v>42.97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3671.54</v>
      </c>
      <c r="BF7" s="39">
        <v>3432.87</v>
      </c>
      <c r="BG7" s="39">
        <v>3231.59</v>
      </c>
      <c r="BH7" s="39">
        <v>3024.23</v>
      </c>
      <c r="BI7" s="39">
        <v>2829.65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24.68</v>
      </c>
      <c r="BQ7" s="39">
        <v>24.76</v>
      </c>
      <c r="BR7" s="39">
        <v>23.66</v>
      </c>
      <c r="BS7" s="39">
        <v>24.52</v>
      </c>
      <c r="BT7" s="39">
        <v>23.41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681.26</v>
      </c>
      <c r="CB7" s="39">
        <v>685.16</v>
      </c>
      <c r="CC7" s="39">
        <v>692.44</v>
      </c>
      <c r="CD7" s="39">
        <v>687.93</v>
      </c>
      <c r="CE7" s="39">
        <v>705.33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104.99</v>
      </c>
      <c r="CM7" s="39">
        <v>94.61</v>
      </c>
      <c r="CN7" s="39">
        <v>97.15</v>
      </c>
      <c r="CO7" s="39">
        <v>85.71</v>
      </c>
      <c r="CP7" s="39">
        <v>85.23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82.3</v>
      </c>
      <c r="CX7" s="39">
        <v>90.91</v>
      </c>
      <c r="CY7" s="39">
        <v>90.91</v>
      </c>
      <c r="CZ7" s="39">
        <v>98.87</v>
      </c>
      <c r="DA7" s="39">
        <v>100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LWS1809</cp:lastModifiedBy>
  <dcterms:created xsi:type="dcterms:W3CDTF">2017-12-25T01:43:45Z</dcterms:created>
  <dcterms:modified xsi:type="dcterms:W3CDTF">2018-02-09T06:48:58Z</dcterms:modified>
  <cp:category/>
</cp:coreProperties>
</file>