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IDA-SEISAKU\seisaku\H22データ\05企画振興係\公営企業\H29\08　経営比較分析表\02　市町村提出データ\〇09売木村\"/>
    </mc:Choice>
  </mc:AlternateContent>
  <workbookProtection workbookPassword="B31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62913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AD10" i="4" s="1"/>
  <c r="Q6" i="5"/>
  <c r="W10" i="4" s="1"/>
  <c r="P6" i="5"/>
  <c r="O6" i="5"/>
  <c r="N6" i="5"/>
  <c r="M6" i="5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P10" i="4"/>
  <c r="I10" i="4"/>
  <c r="B10" i="4"/>
  <c r="AT8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<sst xmlns="http://schemas.openxmlformats.org/spreadsheetml/2006/main" count="240" uniqueCount="126">
  <si>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</si>
  <si>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</si>
  <si>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</si>
  <si>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</si>
  <si>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</si>
  <si>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</si>
  <si>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</si>
  <si>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</si>
  <si>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</si>
  <si>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</si>
  <si>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</si>
  <si>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</si>
  <si>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</si>
  <si>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</si>
  <si>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</si>
  <si>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</si>
  <si>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</si>
  <si>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</si>
  <si>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</si>
  <si>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</si>
  <si>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</si>
  <si>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</si>
  <si>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</si>
  <si>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</si>
  <si>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</si>
  <si>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</si>
  <si>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</si>
  <si>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</si>
  <si>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</si>
  <si>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</si>
  <si>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</si>
  <si>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</si>
  <si>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</si>
  <si>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</si>
  <si>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</si>
  <si>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</si>
  <si>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</si>
  <si>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</si>
  <si>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</si>
  <si>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</si>
  <si>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</si>
  <si>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</si>
  <si>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</si>
  <si>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</si>
  <si>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</si>
  <si>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</si>
  <si>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</si>
  <si>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</si>
  <si>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</si>
  <si>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</si>
  <si>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</si>
  <si>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</si>
  <si>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</si>
  <si>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</si>
  <si>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</si>
  <si>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</si>
  <si>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</si>
  <si>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</si>
  <si>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</si>
  <si>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</si>
  <si>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</si>
  <si>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</si>
  <si>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</si>
  <si>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</si>
  <si>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</si>
  <si>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</si>
  <si>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</si>
  <si>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</si>
  <si>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</si>
  <si>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</si>
  <si>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</si>
  <si>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</si>
  <si>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</si>
  <si>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</si>
  <si>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</si>
  <si>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</si>
  <si>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</si>
  <si>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</si>
  <si>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</si>
  <si>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</si>
  <si>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</si>
  <si>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</si>
  <si>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</si>
  <si>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</si>
  <si>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</si>
  <si>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</si>
  <si>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</si>
  <si>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</si>
  <si>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</si>
  <si>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</si>
  <si>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</si>
  <si>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</si>
  <si>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</si>
  <si>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</si>
  <si>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</si>
  <si>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</si>
  <si>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</si>
  <si>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</si>
  <si>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</si>
  <si>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</si>
  <si>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</si>
  <si>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</si>
  <si>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</si>
  <si>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</si>
  <si>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</si>
  <si>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</si>
  <si>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</si>
  <si>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</si>
  <si>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</si>
  <si>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</si>
  <si>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長野県　売木村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</si>
  <si>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</si>
  <si>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</si>
  <si>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</si>
  <si>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</si>
  <si>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</si>
  <si>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</si>
  <si>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</si>
  <si>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</si>
  <si>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</si>
  <si>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</si>
  <si>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</si>
  <si>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 xml:space="preserve">  管路以外の機器は、計画的に更新やオーバーホ
　ールを行っています。管路は、水田農業が始ま
　ると、流入水が増加することから、かなり不明
　水が流入していると思われます。機器への負荷
　を減らすため、なお一層の不明水対策が必要だ
　と考えます。</t>
    <phoneticPr fontId="4"/>
  </si>
  <si>
    <t xml:space="preserve">  売木村の農業集落排水事業は当初から、「建設
　費については、一般会計から支出しなければ採
　算が取れない。」という見込の下、事業を始め
　ました。事業費の約５割を、一般会計繰出金で
　賄っています。さらに、施設の老朽化も進んで
　おり、修繕・更新を計画的に行いながら、少し
　でも健全経営に努めるため、なお一層の経費節
　減に努める必要があります。</t>
    <phoneticPr fontId="4"/>
  </si>
  <si>
    <t>その他</t>
    <rPh sb="2" eb="3">
      <t>タ</t>
    </rPh>
    <phoneticPr fontId="4"/>
  </si>
  <si>
    <t>①収益的収支比率について
　収益的収支比率については、100％を下回って
　いる状態であるが、利用者の負担率も高くなる
　ため、厳しい状況です。また故障等により修繕
　や更新があれば、さらに比率が悪くなります。
④企業債残高対給水収益比率について
　平成28年度より、総務省から要請された「売木
　村農業集落排水事業経営戦略」、「売木村農業
　集落排水資産評価業務委託」を行ったことによ
　り、比率が上がりました。この事業は、10年間
　の計画であり、今後比率が上がると思われます
　が、必要最低限の経費節減に努めます。
⑤経費回収率（％）について
　経年比較、類似団体の平均値との比較でも、高
　い水準で推移してきました。この表には現れま
　せんが、職員給与を簡水事業で負担しているた
　めの平均水準を超えているにすぎません。
⑥汚水処理原価について
　汚水処理原価については、平均を下回っていま
　す。より一層効率性をあげ、汚水原価を下げら
　れるように努力が必要だと考えています。
⑦施設利用率（％）について
　施設利用率については、水洗化率の状況から限
　界に達している。新たな利用率を上げる努力が
　必要だと考えています。
⑧水洗化率（％）について
　水洗化率については、平均を上回っています。
　高齢化に伴い水洗化し、和式から洋式化が進ん
　だためです。</t>
    <rPh sb="32" eb="34">
      <t>シタマワ</t>
    </rPh>
    <rPh sb="40" eb="42">
      <t>ジョウタイ</t>
    </rPh>
    <rPh sb="47" eb="50">
      <t>リヨウシャ</t>
    </rPh>
    <rPh sb="51" eb="53">
      <t>フタン</t>
    </rPh>
    <rPh sb="53" eb="54">
      <t>リツ</t>
    </rPh>
    <rPh sb="55" eb="56">
      <t>タカ</t>
    </rPh>
    <rPh sb="64" eb="65">
      <t>キビ</t>
    </rPh>
    <rPh sb="67" eb="69">
      <t>ジョウキョウ</t>
    </rPh>
    <rPh sb="125" eb="127">
      <t>ヘイセイ</t>
    </rPh>
    <rPh sb="129" eb="131">
      <t>ネンド</t>
    </rPh>
    <rPh sb="134" eb="137">
      <t>ソウムショウ</t>
    </rPh>
    <rPh sb="139" eb="141">
      <t>ヨウセイ</t>
    </rPh>
    <rPh sb="150" eb="152">
      <t>ノウギョウ</t>
    </rPh>
    <rPh sb="154" eb="156">
      <t>ハイスイ</t>
    </rPh>
    <rPh sb="156" eb="158">
      <t>ジギョウ</t>
    </rPh>
    <rPh sb="160" eb="162">
      <t>センリャク</t>
    </rPh>
    <rPh sb="165" eb="168">
      <t>ウルギムラ</t>
    </rPh>
    <rPh sb="168" eb="170">
      <t>ノウギョウ</t>
    </rPh>
    <rPh sb="172" eb="174">
      <t>シュウラク</t>
    </rPh>
    <rPh sb="174" eb="176">
      <t>ハイスイ</t>
    </rPh>
    <rPh sb="176" eb="178">
      <t>シサン</t>
    </rPh>
    <rPh sb="178" eb="180">
      <t>ヒョウカ</t>
    </rPh>
    <rPh sb="180" eb="182">
      <t>ギョウム</t>
    </rPh>
    <rPh sb="182" eb="184">
      <t>イタク</t>
    </rPh>
    <rPh sb="186" eb="187">
      <t>オコナ</t>
    </rPh>
    <rPh sb="197" eb="199">
      <t>ヒリツ</t>
    </rPh>
    <rPh sb="200" eb="201">
      <t>ア</t>
    </rPh>
    <rPh sb="209" eb="211">
      <t>ジギョウ</t>
    </rPh>
    <rPh sb="215" eb="216">
      <t>ネン</t>
    </rPh>
    <rPh sb="216" eb="217">
      <t>カン</t>
    </rPh>
    <rPh sb="220" eb="222">
      <t>ケイカク</t>
    </rPh>
    <rPh sb="226" eb="228">
      <t>コンゴ</t>
    </rPh>
    <rPh sb="228" eb="230">
      <t>ヒリツ</t>
    </rPh>
    <rPh sb="231" eb="232">
      <t>ア</t>
    </rPh>
    <rPh sb="235" eb="236">
      <t>オモ</t>
    </rPh>
    <rPh sb="244" eb="246">
      <t>ヒツヨウ</t>
    </rPh>
    <rPh sb="246" eb="249">
      <t>サイテイゲン</t>
    </rPh>
    <rPh sb="250" eb="252">
      <t>ケイヒ</t>
    </rPh>
    <rPh sb="252" eb="254">
      <t>セツゲン</t>
    </rPh>
    <rPh sb="255" eb="256">
      <t>ツト</t>
    </rPh>
    <rPh sb="276" eb="278">
      <t>ケイネン</t>
    </rPh>
    <rPh sb="278" eb="280">
      <t>ヒカク</t>
    </rPh>
    <rPh sb="281" eb="283">
      <t>ルイジ</t>
    </rPh>
    <rPh sb="283" eb="285">
      <t>ダンタイ</t>
    </rPh>
    <rPh sb="286" eb="289">
      <t>ヘイキンチ</t>
    </rPh>
    <rPh sb="291" eb="293">
      <t>ヒカク</t>
    </rPh>
    <rPh sb="296" eb="297">
      <t>タカ</t>
    </rPh>
    <rPh sb="300" eb="302">
      <t>スイジュン</t>
    </rPh>
    <rPh sb="303" eb="305">
      <t>スイイ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</si>
</sst>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22" fillId="0" borderId="6" xfId="1" applyFont="1" applyBorder="1" applyAlignment="1" applyProtection="1">
      <alignment horizontal="left" vertical="top" wrapText="1"/>
      <protection locked="0"/>
    </xf>
    <xf numFmtId="0" fontId="22" fillId="0" borderId="0" xfId="1" applyFont="1" applyBorder="1" applyAlignment="1" applyProtection="1">
      <alignment horizontal="left" vertical="top" wrapText="1"/>
      <protection locked="0"/>
    </xf>
    <xf numFmtId="0" fontId="22" fillId="0" borderId="7" xfId="1" applyFont="1" applyBorder="1" applyAlignment="1" applyProtection="1">
      <alignment horizontal="left" vertical="top" wrapText="1"/>
      <protection locked="0"/>
    </xf>
    <xf numFmtId="0" fontId="22" fillId="0" borderId="8" xfId="1" applyFont="1" applyBorder="1" applyAlignment="1" applyProtection="1">
      <alignment horizontal="left" vertical="top" wrapText="1"/>
      <protection locked="0"/>
    </xf>
    <xf numFmtId="0" fontId="22" fillId="0" borderId="1" xfId="1" applyFont="1" applyBorder="1" applyAlignment="1" applyProtection="1">
      <alignment horizontal="left" vertical="top" wrapText="1"/>
      <protection locked="0"/>
    </xf>
    <xf numFmtId="0" fontId="22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09-4527-AC1F-282B03CFA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165888"/>
        <c:axId val="100225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0.06</c:v>
                </c:pt>
                <c:pt idx="1">
                  <c:v>0.03</c:v>
                </c:pt>
                <c:pt idx="2">
                  <c:v>0.02</c:v>
                </c:pt>
                <c:pt idx="3">
                  <c:v>0.01</c:v>
                </c:pt>
                <c:pt idx="4">
                  <c:v>2.0499999999999998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09-4527-AC1F-282B03CFA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5888"/>
        <c:axId val="100225408"/>
      </c:lineChart>
      <c:dateAx>
        <c:axId val="100165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225408"/>
        <c:crosses val="autoZero"/>
        <c:auto val="1"/>
        <c:lblOffset val="100"/>
        <c:baseTimeUnit val="years"/>
      </c:dateAx>
      <c:valAx>
        <c:axId val="100225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165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43.93</c:v>
                </c:pt>
                <c:pt idx="1">
                  <c:v>44.51</c:v>
                </c:pt>
                <c:pt idx="2">
                  <c:v>43.93</c:v>
                </c:pt>
                <c:pt idx="3">
                  <c:v>53.76</c:v>
                </c:pt>
                <c:pt idx="4">
                  <c:v>47.69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45-4A70-8D4D-ABB259F28E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881664"/>
        <c:axId val="11889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46.06</c:v>
                </c:pt>
                <c:pt idx="1">
                  <c:v>53.78</c:v>
                </c:pt>
                <c:pt idx="2">
                  <c:v>53.24</c:v>
                </c:pt>
                <c:pt idx="3">
                  <c:v>52.31</c:v>
                </c:pt>
                <c:pt idx="4">
                  <c:v>60.65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45-4A70-8D4D-ABB259F28E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881664"/>
        <c:axId val="118892032"/>
      </c:lineChart>
      <c:dateAx>
        <c:axId val="118881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892032"/>
        <c:crosses val="autoZero"/>
        <c:auto val="1"/>
        <c:lblOffset val="100"/>
        <c:baseTimeUnit val="years"/>
      </c:dateAx>
      <c:valAx>
        <c:axId val="11889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881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78.5</c:v>
                </c:pt>
                <c:pt idx="1">
                  <c:v>91.6</c:v>
                </c:pt>
                <c:pt idx="2">
                  <c:v>91.65</c:v>
                </c:pt>
                <c:pt idx="3">
                  <c:v>92.19</c:v>
                </c:pt>
                <c:pt idx="4">
                  <c:v>92.03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1E-4EC0-9233-A2AE07D49B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930432"/>
        <c:axId val="118932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72.989999999999995</c:v>
                </c:pt>
                <c:pt idx="1">
                  <c:v>84.06</c:v>
                </c:pt>
                <c:pt idx="2">
                  <c:v>84.07</c:v>
                </c:pt>
                <c:pt idx="3">
                  <c:v>84.32</c:v>
                </c:pt>
                <c:pt idx="4">
                  <c:v>84.58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1E-4EC0-9233-A2AE07D49B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930432"/>
        <c:axId val="118932608"/>
      </c:lineChart>
      <c:dateAx>
        <c:axId val="118930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932608"/>
        <c:crosses val="autoZero"/>
        <c:auto val="1"/>
        <c:lblOffset val="100"/>
        <c:baseTimeUnit val="years"/>
      </c:dateAx>
      <c:valAx>
        <c:axId val="118932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930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59.25</c:v>
                </c:pt>
                <c:pt idx="1">
                  <c:v>59.73</c:v>
                </c:pt>
                <c:pt idx="2">
                  <c:v>56.9</c:v>
                </c:pt>
                <c:pt idx="3">
                  <c:v>63.69</c:v>
                </c:pt>
                <c:pt idx="4">
                  <c:v>61.76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CA-42EE-A178-E50A0D71C2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580864"/>
        <c:axId val="100245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CA-42EE-A178-E50A0D71C2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80864"/>
        <c:axId val="100245504"/>
      </c:lineChart>
      <c:dateAx>
        <c:axId val="90580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245504"/>
        <c:crosses val="autoZero"/>
        <c:auto val="1"/>
        <c:lblOffset val="100"/>
        <c:baseTimeUnit val="years"/>
      </c:dateAx>
      <c:valAx>
        <c:axId val="100245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580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59-4CF0-B88F-CA586F947D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271616"/>
        <c:axId val="100273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59-4CF0-B88F-CA586F947D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536"/>
      </c:lineChart>
      <c:dateAx>
        <c:axId val="100271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273536"/>
        <c:crosses val="autoZero"/>
        <c:auto val="1"/>
        <c:lblOffset val="100"/>
        <c:baseTimeUnit val="years"/>
      </c:dateAx>
      <c:valAx>
        <c:axId val="100273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271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9E-4945-967D-694C35EF3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032000"/>
        <c:axId val="110033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9E-4945-967D-694C35EF3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032000"/>
        <c:axId val="110033920"/>
      </c:lineChart>
      <c:dateAx>
        <c:axId val="110032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0033920"/>
        <c:crosses val="autoZero"/>
        <c:auto val="1"/>
        <c:lblOffset val="100"/>
        <c:baseTimeUnit val="years"/>
      </c:dateAx>
      <c:valAx>
        <c:axId val="110033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0032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58-4259-A602-3F254A3C43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314112"/>
        <c:axId val="118316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58-4259-A602-3F254A3C43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314112"/>
        <c:axId val="118316032"/>
      </c:lineChart>
      <c:dateAx>
        <c:axId val="118314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316032"/>
        <c:crosses val="autoZero"/>
        <c:auto val="1"/>
        <c:lblOffset val="100"/>
        <c:baseTimeUnit val="years"/>
      </c:dateAx>
      <c:valAx>
        <c:axId val="118316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314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81-490F-91D9-56780B5AB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342400"/>
        <c:axId val="118344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81-490F-91D9-56780B5AB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342400"/>
        <c:axId val="118344320"/>
      </c:lineChart>
      <c:dateAx>
        <c:axId val="118342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344320"/>
        <c:crosses val="autoZero"/>
        <c:auto val="1"/>
        <c:lblOffset val="100"/>
        <c:baseTimeUnit val="years"/>
      </c:dateAx>
      <c:valAx>
        <c:axId val="118344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342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1210.53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C4-4671-BD37-7135D4AA8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702464"/>
        <c:axId val="118704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1144.05</c:v>
                </c:pt>
                <c:pt idx="1">
                  <c:v>1126.77</c:v>
                </c:pt>
                <c:pt idx="2">
                  <c:v>1044.8</c:v>
                </c:pt>
                <c:pt idx="3">
                  <c:v>1081.8</c:v>
                </c:pt>
                <c:pt idx="4">
                  <c:v>974.93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C4-4671-BD37-7135D4AA8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702464"/>
        <c:axId val="118704384"/>
      </c:lineChart>
      <c:dateAx>
        <c:axId val="118702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704384"/>
        <c:crosses val="autoZero"/>
        <c:auto val="1"/>
        <c:lblOffset val="100"/>
        <c:baseTimeUnit val="years"/>
      </c:dateAx>
      <c:valAx>
        <c:axId val="118704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702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115.2</c:v>
                </c:pt>
                <c:pt idx="1">
                  <c:v>121.39</c:v>
                </c:pt>
                <c:pt idx="2">
                  <c:v>101.57</c:v>
                </c:pt>
                <c:pt idx="3">
                  <c:v>174.26</c:v>
                </c:pt>
                <c:pt idx="4">
                  <c:v>178.76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FF-4C95-A7A3-76CE8FBDF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829056"/>
        <c:axId val="118830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42.48</c:v>
                </c:pt>
                <c:pt idx="1">
                  <c:v>50.9</c:v>
                </c:pt>
                <c:pt idx="2">
                  <c:v>50.82</c:v>
                </c:pt>
                <c:pt idx="3">
                  <c:v>52.19</c:v>
                </c:pt>
                <c:pt idx="4">
                  <c:v>55.32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FF-4C95-A7A3-76CE8FBDF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829056"/>
        <c:axId val="118830976"/>
      </c:lineChart>
      <c:dateAx>
        <c:axId val="118829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830976"/>
        <c:crosses val="autoZero"/>
        <c:auto val="1"/>
        <c:lblOffset val="100"/>
        <c:baseTimeUnit val="years"/>
      </c:dateAx>
      <c:valAx>
        <c:axId val="118830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829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225.13</c:v>
                </c:pt>
                <c:pt idx="1">
                  <c:v>219.81</c:v>
                </c:pt>
                <c:pt idx="2">
                  <c:v>280.24</c:v>
                </c:pt>
                <c:pt idx="3">
                  <c:v>129.15</c:v>
                </c:pt>
                <c:pt idx="4">
                  <c:v>138.32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34-42F0-B211-8E95DB437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845440"/>
        <c:axId val="118847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343.8</c:v>
                </c:pt>
                <c:pt idx="1">
                  <c:v>293.27</c:v>
                </c:pt>
                <c:pt idx="2">
                  <c:v>300.52</c:v>
                </c:pt>
                <c:pt idx="3">
                  <c:v>296.14</c:v>
                </c:pt>
                <c:pt idx="4">
                  <c:v>283.17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34-42F0-B211-8E95DB437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845440"/>
        <c:axId val="118847360"/>
      </c:lineChart>
      <c:dateAx>
        <c:axId val="118845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847360"/>
        <c:crosses val="autoZero"/>
        <c:auto val="1"/>
        <c:lblOffset val="100"/>
        <c:baseTimeUnit val="years"/>
      </c:dateAx>
      <c:valAx>
        <c:axId val="118847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845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【914.53】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【276.78】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B2" sqref="B2:BZ4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43" t="str">
        <f>データ!H6</f>
        <v>長野県　売木村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4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農業集落排水</v>
      </c>
      <c r="Q8" s="48"/>
      <c r="R8" s="48"/>
      <c r="S8" s="48"/>
      <c r="T8" s="48"/>
      <c r="U8" s="48"/>
      <c r="V8" s="48"/>
      <c r="W8" s="48" t="str">
        <f>データ!L6</f>
        <v>F2</v>
      </c>
      <c r="X8" s="48"/>
      <c r="Y8" s="48"/>
      <c r="Z8" s="48"/>
      <c r="AA8" s="48"/>
      <c r="AB8" s="48"/>
      <c r="AC8" s="48"/>
      <c r="AD8" s="49" t="s">
        <v>124</v>
      </c>
      <c r="AE8" s="49"/>
      <c r="AF8" s="49"/>
      <c r="AG8" s="49"/>
      <c r="AH8" s="49"/>
      <c r="AI8" s="49"/>
      <c r="AJ8" s="49"/>
      <c r="AK8" s="4"/>
      <c r="AL8" s="50">
        <f>データ!S6</f>
        <v>584</v>
      </c>
      <c r="AM8" s="50"/>
      <c r="AN8" s="50"/>
      <c r="AO8" s="50"/>
      <c r="AP8" s="50"/>
      <c r="AQ8" s="50"/>
      <c r="AR8" s="50"/>
      <c r="AS8" s="50"/>
      <c r="AT8" s="45">
        <f>データ!T6</f>
        <v>43.43</v>
      </c>
      <c r="AU8" s="45"/>
      <c r="AV8" s="45"/>
      <c r="AW8" s="45"/>
      <c r="AX8" s="45"/>
      <c r="AY8" s="45"/>
      <c r="AZ8" s="45"/>
      <c r="BA8" s="45"/>
      <c r="BB8" s="45">
        <f>データ!U6</f>
        <v>13.45</v>
      </c>
      <c r="BC8" s="45"/>
      <c r="BD8" s="45"/>
      <c r="BE8" s="45"/>
      <c r="BF8" s="45"/>
      <c r="BG8" s="45"/>
      <c r="BH8" s="45"/>
      <c r="BI8" s="45"/>
      <c r="BJ8" s="4"/>
      <c r="BK8" s="4"/>
      <c r="BL8" s="46" t="s">
        <v>10</v>
      </c>
      <c r="BM8" s="47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4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4"/>
      <c r="BK9" s="4"/>
      <c r="BL9" s="51" t="s">
        <v>20</v>
      </c>
      <c r="BM9" s="52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64.540000000000006</v>
      </c>
      <c r="Q10" s="45"/>
      <c r="R10" s="45"/>
      <c r="S10" s="45"/>
      <c r="T10" s="45"/>
      <c r="U10" s="45"/>
      <c r="V10" s="45"/>
      <c r="W10" s="45">
        <f>データ!Q6</f>
        <v>100</v>
      </c>
      <c r="X10" s="45"/>
      <c r="Y10" s="45"/>
      <c r="Z10" s="45"/>
      <c r="AA10" s="45"/>
      <c r="AB10" s="45"/>
      <c r="AC10" s="45"/>
      <c r="AD10" s="50">
        <f>データ!R6</f>
        <v>4000</v>
      </c>
      <c r="AE10" s="50"/>
      <c r="AF10" s="50"/>
      <c r="AG10" s="50"/>
      <c r="AH10" s="50"/>
      <c r="AI10" s="50"/>
      <c r="AJ10" s="50"/>
      <c r="AK10" s="2"/>
      <c r="AL10" s="50">
        <f>データ!V6</f>
        <v>364</v>
      </c>
      <c r="AM10" s="50"/>
      <c r="AN10" s="50"/>
      <c r="AO10" s="50"/>
      <c r="AP10" s="50"/>
      <c r="AQ10" s="50"/>
      <c r="AR10" s="50"/>
      <c r="AS10" s="50"/>
      <c r="AT10" s="45">
        <f>データ!W6</f>
        <v>0.28000000000000003</v>
      </c>
      <c r="AU10" s="45"/>
      <c r="AV10" s="45"/>
      <c r="AW10" s="45"/>
      <c r="AX10" s="45"/>
      <c r="AY10" s="45"/>
      <c r="AZ10" s="45"/>
      <c r="BA10" s="45"/>
      <c r="BB10" s="45">
        <f>データ!X6</f>
        <v>1300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 x14ac:dyDescent="0.15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69" t="s">
        <v>125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 x14ac:dyDescent="0.15">
      <c r="A34" s="2"/>
      <c r="B34" s="17"/>
      <c r="C34" s="75" t="s">
        <v>27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20"/>
      <c r="R34" s="75" t="s">
        <v>28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20"/>
      <c r="AG34" s="75" t="s">
        <v>29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20"/>
      <c r="AV34" s="75" t="s">
        <v>30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19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 x14ac:dyDescent="0.15">
      <c r="A35" s="2"/>
      <c r="B35" s="17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20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20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20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19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69" t="s">
        <v>122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 x14ac:dyDescent="0.15">
      <c r="A56" s="2"/>
      <c r="B56" s="17"/>
      <c r="C56" s="75" t="s">
        <v>32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20"/>
      <c r="R56" s="75" t="s">
        <v>33</v>
      </c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20"/>
      <c r="AG56" s="75" t="s">
        <v>34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20"/>
      <c r="AV56" s="75" t="s">
        <v>35</v>
      </c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19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 x14ac:dyDescent="0.15">
      <c r="A57" s="2"/>
      <c r="B57" s="17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20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20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20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19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 x14ac:dyDescent="0.15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69" t="s">
        <v>123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 x14ac:dyDescent="0.15">
      <c r="A79" s="2"/>
      <c r="B79" s="17"/>
      <c r="C79" s="75" t="s">
        <v>38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20"/>
      <c r="V79" s="20"/>
      <c r="W79" s="75" t="s">
        <v>39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20"/>
      <c r="AP79" s="20"/>
      <c r="AQ79" s="75" t="s">
        <v>40</v>
      </c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18"/>
      <c r="BJ79" s="19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 x14ac:dyDescent="0.15">
      <c r="A80" s="2"/>
      <c r="B80" s="17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20"/>
      <c r="V80" s="20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20"/>
      <c r="AP80" s="20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18"/>
      <c r="BJ80" s="19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【914.53】</v>
      </c>
      <c r="I86" s="26" t="str">
        <f>データ!CA6</f>
        <v>【55.73】</v>
      </c>
      <c r="J86" s="26" t="str">
        <f>データ!CL6</f>
        <v>【276.78】</v>
      </c>
      <c r="K86" s="26" t="str">
        <f>データ!CW6</f>
        <v>【59.15】</v>
      </c>
      <c r="L86" s="26" t="str">
        <f>データ!DH6</f>
        <v>【85.01】</v>
      </c>
      <c r="M86" s="26" t="s">
        <v>56</v>
      </c>
      <c r="N86" s="26" t="s">
        <v>56</v>
      </c>
      <c r="O86" s="26" t="str">
        <f>データ!EO6</f>
        <v>【1.58】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5" x14ac:dyDescent="0.15">
      <c r="A1" s="3" t="s">
        <v>57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58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59</v>
      </c>
      <c r="B3" s="29" t="s">
        <v>60</v>
      </c>
      <c r="C3" s="29" t="s">
        <v>61</v>
      </c>
      <c r="D3" s="29" t="s">
        <v>62</v>
      </c>
      <c r="E3" s="29" t="s">
        <v>63</v>
      </c>
      <c r="F3" s="29" t="s">
        <v>64</v>
      </c>
      <c r="G3" s="29" t="s">
        <v>65</v>
      </c>
      <c r="H3" s="77" t="s">
        <v>66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67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69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70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71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72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73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74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75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76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77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78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79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80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81</v>
      </c>
      <c r="B5" s="31"/>
      <c r="C5" s="31"/>
      <c r="D5" s="31"/>
      <c r="E5" s="31"/>
      <c r="F5" s="31"/>
      <c r="G5" s="31"/>
      <c r="H5" s="32" t="s">
        <v>82</v>
      </c>
      <c r="I5" s="32" t="s">
        <v>83</v>
      </c>
      <c r="J5" s="32" t="s">
        <v>84</v>
      </c>
      <c r="K5" s="32" t="s">
        <v>85</v>
      </c>
      <c r="L5" s="32" t="s">
        <v>86</v>
      </c>
      <c r="M5" s="32" t="s">
        <v>5</v>
      </c>
      <c r="N5" s="32" t="s">
        <v>87</v>
      </c>
      <c r="O5" s="32" t="s">
        <v>88</v>
      </c>
      <c r="P5" s="32" t="s">
        <v>89</v>
      </c>
      <c r="Q5" s="32" t="s">
        <v>90</v>
      </c>
      <c r="R5" s="32" t="s">
        <v>91</v>
      </c>
      <c r="S5" s="32" t="s">
        <v>92</v>
      </c>
      <c r="T5" s="32" t="s">
        <v>93</v>
      </c>
      <c r="U5" s="32" t="s">
        <v>94</v>
      </c>
      <c r="V5" s="32" t="s">
        <v>95</v>
      </c>
      <c r="W5" s="32" t="s">
        <v>96</v>
      </c>
      <c r="X5" s="32" t="s">
        <v>97</v>
      </c>
      <c r="Y5" s="32" t="s">
        <v>98</v>
      </c>
      <c r="Z5" s="32" t="s">
        <v>99</v>
      </c>
      <c r="AA5" s="32" t="s">
        <v>100</v>
      </c>
      <c r="AB5" s="32" t="s">
        <v>101</v>
      </c>
      <c r="AC5" s="32" t="s">
        <v>102</v>
      </c>
      <c r="AD5" s="32" t="s">
        <v>103</v>
      </c>
      <c r="AE5" s="32" t="s">
        <v>104</v>
      </c>
      <c r="AF5" s="32" t="s">
        <v>105</v>
      </c>
      <c r="AG5" s="32" t="s">
        <v>106</v>
      </c>
      <c r="AH5" s="32" t="s">
        <v>107</v>
      </c>
      <c r="AI5" s="32" t="s">
        <v>43</v>
      </c>
      <c r="AJ5" s="32" t="s">
        <v>98</v>
      </c>
      <c r="AK5" s="32" t="s">
        <v>99</v>
      </c>
      <c r="AL5" s="32" t="s">
        <v>100</v>
      </c>
      <c r="AM5" s="32" t="s">
        <v>101</v>
      </c>
      <c r="AN5" s="32" t="s">
        <v>102</v>
      </c>
      <c r="AO5" s="32" t="s">
        <v>103</v>
      </c>
      <c r="AP5" s="32" t="s">
        <v>104</v>
      </c>
      <c r="AQ5" s="32" t="s">
        <v>105</v>
      </c>
      <c r="AR5" s="32" t="s">
        <v>106</v>
      </c>
      <c r="AS5" s="32" t="s">
        <v>107</v>
      </c>
      <c r="AT5" s="32" t="s">
        <v>108</v>
      </c>
      <c r="AU5" s="32" t="s">
        <v>98</v>
      </c>
      <c r="AV5" s="32" t="s">
        <v>99</v>
      </c>
      <c r="AW5" s="32" t="s">
        <v>100</v>
      </c>
      <c r="AX5" s="32" t="s">
        <v>101</v>
      </c>
      <c r="AY5" s="32" t="s">
        <v>102</v>
      </c>
      <c r="AZ5" s="32" t="s">
        <v>103</v>
      </c>
      <c r="BA5" s="32" t="s">
        <v>104</v>
      </c>
      <c r="BB5" s="32" t="s">
        <v>105</v>
      </c>
      <c r="BC5" s="32" t="s">
        <v>106</v>
      </c>
      <c r="BD5" s="32" t="s">
        <v>107</v>
      </c>
      <c r="BE5" s="32" t="s">
        <v>108</v>
      </c>
      <c r="BF5" s="32" t="s">
        <v>98</v>
      </c>
      <c r="BG5" s="32" t="s">
        <v>99</v>
      </c>
      <c r="BH5" s="32" t="s">
        <v>100</v>
      </c>
      <c r="BI5" s="32" t="s">
        <v>101</v>
      </c>
      <c r="BJ5" s="32" t="s">
        <v>102</v>
      </c>
      <c r="BK5" s="32" t="s">
        <v>103</v>
      </c>
      <c r="BL5" s="32" t="s">
        <v>104</v>
      </c>
      <c r="BM5" s="32" t="s">
        <v>105</v>
      </c>
      <c r="BN5" s="32" t="s">
        <v>106</v>
      </c>
      <c r="BO5" s="32" t="s">
        <v>107</v>
      </c>
      <c r="BP5" s="32" t="s">
        <v>108</v>
      </c>
      <c r="BQ5" s="32" t="s">
        <v>98</v>
      </c>
      <c r="BR5" s="32" t="s">
        <v>99</v>
      </c>
      <c r="BS5" s="32" t="s">
        <v>100</v>
      </c>
      <c r="BT5" s="32" t="s">
        <v>101</v>
      </c>
      <c r="BU5" s="32" t="s">
        <v>102</v>
      </c>
      <c r="BV5" s="32" t="s">
        <v>103</v>
      </c>
      <c r="BW5" s="32" t="s">
        <v>104</v>
      </c>
      <c r="BX5" s="32" t="s">
        <v>105</v>
      </c>
      <c r="BY5" s="32" t="s">
        <v>106</v>
      </c>
      <c r="BZ5" s="32" t="s">
        <v>107</v>
      </c>
      <c r="CA5" s="32" t="s">
        <v>108</v>
      </c>
      <c r="CB5" s="32" t="s">
        <v>98</v>
      </c>
      <c r="CC5" s="32" t="s">
        <v>99</v>
      </c>
      <c r="CD5" s="32" t="s">
        <v>100</v>
      </c>
      <c r="CE5" s="32" t="s">
        <v>101</v>
      </c>
      <c r="CF5" s="32" t="s">
        <v>102</v>
      </c>
      <c r="CG5" s="32" t="s">
        <v>103</v>
      </c>
      <c r="CH5" s="32" t="s">
        <v>104</v>
      </c>
      <c r="CI5" s="32" t="s">
        <v>105</v>
      </c>
      <c r="CJ5" s="32" t="s">
        <v>106</v>
      </c>
      <c r="CK5" s="32" t="s">
        <v>107</v>
      </c>
      <c r="CL5" s="32" t="s">
        <v>108</v>
      </c>
      <c r="CM5" s="32" t="s">
        <v>98</v>
      </c>
      <c r="CN5" s="32" t="s">
        <v>99</v>
      </c>
      <c r="CO5" s="32" t="s">
        <v>100</v>
      </c>
      <c r="CP5" s="32" t="s">
        <v>101</v>
      </c>
      <c r="CQ5" s="32" t="s">
        <v>102</v>
      </c>
      <c r="CR5" s="32" t="s">
        <v>103</v>
      </c>
      <c r="CS5" s="32" t="s">
        <v>104</v>
      </c>
      <c r="CT5" s="32" t="s">
        <v>105</v>
      </c>
      <c r="CU5" s="32" t="s">
        <v>106</v>
      </c>
      <c r="CV5" s="32" t="s">
        <v>107</v>
      </c>
      <c r="CW5" s="32" t="s">
        <v>108</v>
      </c>
      <c r="CX5" s="32" t="s">
        <v>98</v>
      </c>
      <c r="CY5" s="32" t="s">
        <v>99</v>
      </c>
      <c r="CZ5" s="32" t="s">
        <v>100</v>
      </c>
      <c r="DA5" s="32" t="s">
        <v>101</v>
      </c>
      <c r="DB5" s="32" t="s">
        <v>102</v>
      </c>
      <c r="DC5" s="32" t="s">
        <v>103</v>
      </c>
      <c r="DD5" s="32" t="s">
        <v>104</v>
      </c>
      <c r="DE5" s="32" t="s">
        <v>105</v>
      </c>
      <c r="DF5" s="32" t="s">
        <v>106</v>
      </c>
      <c r="DG5" s="32" t="s">
        <v>107</v>
      </c>
      <c r="DH5" s="32" t="s">
        <v>108</v>
      </c>
      <c r="DI5" s="32" t="s">
        <v>98</v>
      </c>
      <c r="DJ5" s="32" t="s">
        <v>99</v>
      </c>
      <c r="DK5" s="32" t="s">
        <v>100</v>
      </c>
      <c r="DL5" s="32" t="s">
        <v>101</v>
      </c>
      <c r="DM5" s="32" t="s">
        <v>102</v>
      </c>
      <c r="DN5" s="32" t="s">
        <v>103</v>
      </c>
      <c r="DO5" s="32" t="s">
        <v>104</v>
      </c>
      <c r="DP5" s="32" t="s">
        <v>105</v>
      </c>
      <c r="DQ5" s="32" t="s">
        <v>106</v>
      </c>
      <c r="DR5" s="32" t="s">
        <v>107</v>
      </c>
      <c r="DS5" s="32" t="s">
        <v>108</v>
      </c>
      <c r="DT5" s="32" t="s">
        <v>98</v>
      </c>
      <c r="DU5" s="32" t="s">
        <v>99</v>
      </c>
      <c r="DV5" s="32" t="s">
        <v>100</v>
      </c>
      <c r="DW5" s="32" t="s">
        <v>101</v>
      </c>
      <c r="DX5" s="32" t="s">
        <v>102</v>
      </c>
      <c r="DY5" s="32" t="s">
        <v>103</v>
      </c>
      <c r="DZ5" s="32" t="s">
        <v>104</v>
      </c>
      <c r="EA5" s="32" t="s">
        <v>105</v>
      </c>
      <c r="EB5" s="32" t="s">
        <v>106</v>
      </c>
      <c r="EC5" s="32" t="s">
        <v>107</v>
      </c>
      <c r="ED5" s="32" t="s">
        <v>108</v>
      </c>
      <c r="EE5" s="32" t="s">
        <v>98</v>
      </c>
      <c r="EF5" s="32" t="s">
        <v>99</v>
      </c>
      <c r="EG5" s="32" t="s">
        <v>100</v>
      </c>
      <c r="EH5" s="32" t="s">
        <v>101</v>
      </c>
      <c r="EI5" s="32" t="s">
        <v>102</v>
      </c>
      <c r="EJ5" s="32" t="s">
        <v>103</v>
      </c>
      <c r="EK5" s="32" t="s">
        <v>104</v>
      </c>
      <c r="EL5" s="32" t="s">
        <v>105</v>
      </c>
      <c r="EM5" s="32" t="s">
        <v>106</v>
      </c>
      <c r="EN5" s="32" t="s">
        <v>107</v>
      </c>
      <c r="EO5" s="32" t="s">
        <v>108</v>
      </c>
    </row>
    <row r="6" spans="1:145" s="36" customFormat="1" x14ac:dyDescent="0.15">
      <c r="A6" s="28" t="s">
        <v>109</v>
      </c>
      <c r="B6" s="33">
        <f>B7</f>
        <v>2016</v>
      </c>
      <c r="C6" s="33">
        <f t="shared" ref="C6:X6" si="3">C7</f>
        <v>204129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長野県　売木村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64.540000000000006</v>
      </c>
      <c r="Q6" s="34">
        <f t="shared" si="3"/>
        <v>100</v>
      </c>
      <c r="R6" s="34">
        <f t="shared" si="3"/>
        <v>4000</v>
      </c>
      <c r="S6" s="34">
        <f t="shared" si="3"/>
        <v>584</v>
      </c>
      <c r="T6" s="34">
        <f t="shared" si="3"/>
        <v>43.43</v>
      </c>
      <c r="U6" s="34">
        <f t="shared" si="3"/>
        <v>13.45</v>
      </c>
      <c r="V6" s="34">
        <f t="shared" si="3"/>
        <v>364</v>
      </c>
      <c r="W6" s="34">
        <f t="shared" si="3"/>
        <v>0.28000000000000003</v>
      </c>
      <c r="X6" s="34">
        <f t="shared" si="3"/>
        <v>1300</v>
      </c>
      <c r="Y6" s="35">
        <f>IF(Y7="",NA(),Y7)</f>
        <v>59.25</v>
      </c>
      <c r="Z6" s="35">
        <f t="shared" ref="Z6:AH6" si="4">IF(Z7="",NA(),Z7)</f>
        <v>59.73</v>
      </c>
      <c r="AA6" s="35">
        <f t="shared" si="4"/>
        <v>56.9</v>
      </c>
      <c r="AB6" s="35">
        <f t="shared" si="4"/>
        <v>63.69</v>
      </c>
      <c r="AC6" s="35">
        <f t="shared" si="4"/>
        <v>61.76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5">
        <f t="shared" si="7"/>
        <v>1210.53</v>
      </c>
      <c r="BK6" s="35">
        <f t="shared" si="7"/>
        <v>1144.05</v>
      </c>
      <c r="BL6" s="35">
        <f t="shared" si="7"/>
        <v>1126.77</v>
      </c>
      <c r="BM6" s="35">
        <f t="shared" si="7"/>
        <v>1044.8</v>
      </c>
      <c r="BN6" s="35">
        <f t="shared" si="7"/>
        <v>1081.8</v>
      </c>
      <c r="BO6" s="35">
        <f t="shared" si="7"/>
        <v>974.93</v>
      </c>
      <c r="BP6" s="34" t="str">
        <f>IF(BP7="","",IF(BP7="-","【-】","【"&amp;SUBSTITUTE(TEXT(BP7,"#,##0.00"),"-","△")&amp;"】"))</f>
        <v>【914.53】</v>
      </c>
      <c r="BQ6" s="35">
        <f>IF(BQ7="",NA(),BQ7)</f>
        <v>115.2</v>
      </c>
      <c r="BR6" s="35">
        <f t="shared" ref="BR6:BZ6" si="8">IF(BR7="",NA(),BR7)</f>
        <v>121.39</v>
      </c>
      <c r="BS6" s="35">
        <f t="shared" si="8"/>
        <v>101.57</v>
      </c>
      <c r="BT6" s="35">
        <f t="shared" si="8"/>
        <v>174.26</v>
      </c>
      <c r="BU6" s="35">
        <f t="shared" si="8"/>
        <v>178.76</v>
      </c>
      <c r="BV6" s="35">
        <f t="shared" si="8"/>
        <v>42.48</v>
      </c>
      <c r="BW6" s="35">
        <f t="shared" si="8"/>
        <v>50.9</v>
      </c>
      <c r="BX6" s="35">
        <f t="shared" si="8"/>
        <v>50.82</v>
      </c>
      <c r="BY6" s="35">
        <f t="shared" si="8"/>
        <v>52.19</v>
      </c>
      <c r="BZ6" s="35">
        <f t="shared" si="8"/>
        <v>55.32</v>
      </c>
      <c r="CA6" s="34" t="str">
        <f>IF(CA7="","",IF(CA7="-","【-】","【"&amp;SUBSTITUTE(TEXT(CA7,"#,##0.00"),"-","△")&amp;"】"))</f>
        <v>【55.73】</v>
      </c>
      <c r="CB6" s="35">
        <f>IF(CB7="",NA(),CB7)</f>
        <v>225.13</v>
      </c>
      <c r="CC6" s="35">
        <f t="shared" ref="CC6:CK6" si="9">IF(CC7="",NA(),CC7)</f>
        <v>219.81</v>
      </c>
      <c r="CD6" s="35">
        <f t="shared" si="9"/>
        <v>280.24</v>
      </c>
      <c r="CE6" s="35">
        <f t="shared" si="9"/>
        <v>129.15</v>
      </c>
      <c r="CF6" s="35">
        <f t="shared" si="9"/>
        <v>138.32</v>
      </c>
      <c r="CG6" s="35">
        <f t="shared" si="9"/>
        <v>343.8</v>
      </c>
      <c r="CH6" s="35">
        <f t="shared" si="9"/>
        <v>293.27</v>
      </c>
      <c r="CI6" s="35">
        <f t="shared" si="9"/>
        <v>300.52</v>
      </c>
      <c r="CJ6" s="35">
        <f t="shared" si="9"/>
        <v>296.14</v>
      </c>
      <c r="CK6" s="35">
        <f t="shared" si="9"/>
        <v>283.17</v>
      </c>
      <c r="CL6" s="34" t="str">
        <f>IF(CL7="","",IF(CL7="-","【-】","【"&amp;SUBSTITUTE(TEXT(CL7,"#,##0.00"),"-","△")&amp;"】"))</f>
        <v>【276.78】</v>
      </c>
      <c r="CM6" s="35">
        <f>IF(CM7="",NA(),CM7)</f>
        <v>43.93</v>
      </c>
      <c r="CN6" s="35">
        <f t="shared" ref="CN6:CV6" si="10">IF(CN7="",NA(),CN7)</f>
        <v>44.51</v>
      </c>
      <c r="CO6" s="35">
        <f t="shared" si="10"/>
        <v>43.93</v>
      </c>
      <c r="CP6" s="35">
        <f t="shared" si="10"/>
        <v>53.76</v>
      </c>
      <c r="CQ6" s="35">
        <f t="shared" si="10"/>
        <v>47.69</v>
      </c>
      <c r="CR6" s="35">
        <f t="shared" si="10"/>
        <v>46.06</v>
      </c>
      <c r="CS6" s="35">
        <f t="shared" si="10"/>
        <v>53.78</v>
      </c>
      <c r="CT6" s="35">
        <f t="shared" si="10"/>
        <v>53.24</v>
      </c>
      <c r="CU6" s="35">
        <f t="shared" si="10"/>
        <v>52.31</v>
      </c>
      <c r="CV6" s="35">
        <f t="shared" si="10"/>
        <v>60.65</v>
      </c>
      <c r="CW6" s="34" t="str">
        <f>IF(CW7="","",IF(CW7="-","【-】","【"&amp;SUBSTITUTE(TEXT(CW7,"#,##0.00"),"-","△")&amp;"】"))</f>
        <v>【59.15】</v>
      </c>
      <c r="CX6" s="35">
        <f>IF(CX7="",NA(),CX7)</f>
        <v>78.5</v>
      </c>
      <c r="CY6" s="35">
        <f t="shared" ref="CY6:DG6" si="11">IF(CY7="",NA(),CY7)</f>
        <v>91.6</v>
      </c>
      <c r="CZ6" s="35">
        <f t="shared" si="11"/>
        <v>91.65</v>
      </c>
      <c r="DA6" s="35">
        <f t="shared" si="11"/>
        <v>92.19</v>
      </c>
      <c r="DB6" s="35">
        <f t="shared" si="11"/>
        <v>92.03</v>
      </c>
      <c r="DC6" s="35">
        <f t="shared" si="11"/>
        <v>72.989999999999995</v>
      </c>
      <c r="DD6" s="35">
        <f t="shared" si="11"/>
        <v>84.06</v>
      </c>
      <c r="DE6" s="35">
        <f t="shared" si="11"/>
        <v>84.07</v>
      </c>
      <c r="DF6" s="35">
        <f t="shared" si="11"/>
        <v>84.32</v>
      </c>
      <c r="DG6" s="35">
        <f t="shared" si="11"/>
        <v>84.58</v>
      </c>
      <c r="DH6" s="34" t="str">
        <f>IF(DH7="","",IF(DH7="-","【-】","【"&amp;SUBSTITUTE(TEXT(DH7,"#,##0.00"),"-","△")&amp;"】"))</f>
        <v>【85.01】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0.06</v>
      </c>
      <c r="EK6" s="35">
        <f t="shared" si="14"/>
        <v>0.03</v>
      </c>
      <c r="EL6" s="35">
        <f t="shared" si="14"/>
        <v>0.02</v>
      </c>
      <c r="EM6" s="35">
        <f t="shared" si="14"/>
        <v>0.01</v>
      </c>
      <c r="EN6" s="35">
        <f t="shared" si="14"/>
        <v>2.0499999999999998</v>
      </c>
      <c r="EO6" s="34" t="str">
        <f>IF(EO7="","",IF(EO7="-","【-】","【"&amp;SUBSTITUTE(TEXT(EO7,"#,##0.00"),"-","△")&amp;"】"))</f>
        <v>【1.58】</v>
      </c>
    </row>
    <row r="7" spans="1:145" s="36" customFormat="1" x14ac:dyDescent="0.15">
      <c r="A7" s="28"/>
      <c r="B7" s="37">
        <v>2016</v>
      </c>
      <c r="C7" s="37">
        <v>204129</v>
      </c>
      <c r="D7" s="37">
        <v>47</v>
      </c>
      <c r="E7" s="37">
        <v>17</v>
      </c>
      <c r="F7" s="37">
        <v>5</v>
      </c>
      <c r="G7" s="37">
        <v>0</v>
      </c>
      <c r="H7" s="37" t="s">
        <v>110</v>
      </c>
      <c r="I7" s="37" t="s">
        <v>111</v>
      </c>
      <c r="J7" s="37" t="s">
        <v>112</v>
      </c>
      <c r="K7" s="37" t="s">
        <v>113</v>
      </c>
      <c r="L7" s="37" t="s">
        <v>114</v>
      </c>
      <c r="M7" s="37"/>
      <c r="N7" s="38" t="s">
        <v>115</v>
      </c>
      <c r="O7" s="38" t="s">
        <v>116</v>
      </c>
      <c r="P7" s="38">
        <v>64.540000000000006</v>
      </c>
      <c r="Q7" s="38">
        <v>100</v>
      </c>
      <c r="R7" s="38">
        <v>4000</v>
      </c>
      <c r="S7" s="38">
        <v>584</v>
      </c>
      <c r="T7" s="38">
        <v>43.43</v>
      </c>
      <c r="U7" s="38">
        <v>13.45</v>
      </c>
      <c r="V7" s="38">
        <v>364</v>
      </c>
      <c r="W7" s="38">
        <v>0.28000000000000003</v>
      </c>
      <c r="X7" s="38">
        <v>1300</v>
      </c>
      <c r="Y7" s="38">
        <v>59.25</v>
      </c>
      <c r="Z7" s="38">
        <v>59.73</v>
      </c>
      <c r="AA7" s="38">
        <v>56.9</v>
      </c>
      <c r="AB7" s="38">
        <v>63.69</v>
      </c>
      <c r="AC7" s="38">
        <v>61.76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1210.53</v>
      </c>
      <c r="BK7" s="38">
        <v>1144.05</v>
      </c>
      <c r="BL7" s="38">
        <v>1126.77</v>
      </c>
      <c r="BM7" s="38">
        <v>1044.8</v>
      </c>
      <c r="BN7" s="38">
        <v>1081.8</v>
      </c>
      <c r="BO7" s="38">
        <v>974.93</v>
      </c>
      <c r="BP7" s="38">
        <v>914.53</v>
      </c>
      <c r="BQ7" s="38">
        <v>115.2</v>
      </c>
      <c r="BR7" s="38">
        <v>121.39</v>
      </c>
      <c r="BS7" s="38">
        <v>101.57</v>
      </c>
      <c r="BT7" s="38">
        <v>174.26</v>
      </c>
      <c r="BU7" s="38">
        <v>178.76</v>
      </c>
      <c r="BV7" s="38">
        <v>42.48</v>
      </c>
      <c r="BW7" s="38">
        <v>50.9</v>
      </c>
      <c r="BX7" s="38">
        <v>50.82</v>
      </c>
      <c r="BY7" s="38">
        <v>52.19</v>
      </c>
      <c r="BZ7" s="38">
        <v>55.32</v>
      </c>
      <c r="CA7" s="38">
        <v>55.73</v>
      </c>
      <c r="CB7" s="38">
        <v>225.13</v>
      </c>
      <c r="CC7" s="38">
        <v>219.81</v>
      </c>
      <c r="CD7" s="38">
        <v>280.24</v>
      </c>
      <c r="CE7" s="38">
        <v>129.15</v>
      </c>
      <c r="CF7" s="38">
        <v>138.32</v>
      </c>
      <c r="CG7" s="38">
        <v>343.8</v>
      </c>
      <c r="CH7" s="38">
        <v>293.27</v>
      </c>
      <c r="CI7" s="38">
        <v>300.52</v>
      </c>
      <c r="CJ7" s="38">
        <v>296.14</v>
      </c>
      <c r="CK7" s="38">
        <v>283.17</v>
      </c>
      <c r="CL7" s="38">
        <v>276.77999999999997</v>
      </c>
      <c r="CM7" s="38">
        <v>43.93</v>
      </c>
      <c r="CN7" s="38">
        <v>44.51</v>
      </c>
      <c r="CO7" s="38">
        <v>43.93</v>
      </c>
      <c r="CP7" s="38">
        <v>53.76</v>
      </c>
      <c r="CQ7" s="38">
        <v>47.69</v>
      </c>
      <c r="CR7" s="38">
        <v>46.06</v>
      </c>
      <c r="CS7" s="38">
        <v>53.78</v>
      </c>
      <c r="CT7" s="38">
        <v>53.24</v>
      </c>
      <c r="CU7" s="38">
        <v>52.31</v>
      </c>
      <c r="CV7" s="38">
        <v>60.65</v>
      </c>
      <c r="CW7" s="38">
        <v>59.15</v>
      </c>
      <c r="CX7" s="38">
        <v>78.5</v>
      </c>
      <c r="CY7" s="38">
        <v>91.6</v>
      </c>
      <c r="CZ7" s="38">
        <v>91.65</v>
      </c>
      <c r="DA7" s="38">
        <v>92.19</v>
      </c>
      <c r="DB7" s="38">
        <v>92.03</v>
      </c>
      <c r="DC7" s="38">
        <v>72.989999999999995</v>
      </c>
      <c r="DD7" s="38">
        <v>84.06</v>
      </c>
      <c r="DE7" s="38">
        <v>84.07</v>
      </c>
      <c r="DF7" s="38">
        <v>84.32</v>
      </c>
      <c r="DG7" s="38">
        <v>84.58</v>
      </c>
      <c r="DH7" s="38">
        <v>85.01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0.06</v>
      </c>
      <c r="EK7" s="38">
        <v>0.03</v>
      </c>
      <c r="EL7" s="38">
        <v>0.02</v>
      </c>
      <c r="EM7" s="38">
        <v>0.01</v>
      </c>
      <c r="EN7" s="38">
        <v>2.0499999999999998</v>
      </c>
      <c r="EO7" s="38">
        <v>1.58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117</v>
      </c>
      <c r="C9" s="40" t="s">
        <v>118</v>
      </c>
      <c r="D9" s="40" t="s">
        <v>119</v>
      </c>
      <c r="E9" s="40" t="s">
        <v>120</v>
      </c>
      <c r="F9" s="40" t="s">
        <v>121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60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2018-02-13T01:33:30Z</cp:lastPrinted>
  <dcterms:created xsi:type="dcterms:W3CDTF">2017-12-25T02:29:00Z</dcterms:created>
  <dcterms:modified xsi:type="dcterms:W3CDTF">2018-02-13T01:41:13Z</dcterms:modified>
  <cp:category/>
</cp:coreProperties>
</file>