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001総務課\3000_財政一般\02-0_H29調査\180205経営比較分析表\【提出】204293王滝村\"/>
    </mc:Choice>
  </mc:AlternateContent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O6" i="5" l="1"/>
  <c r="O86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<sst xmlns="http://schemas.openxmlformats.org/spreadsheetml/2006/main" count="240" uniqueCount="126">
  <si>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</si>
  <si>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</si>
  <si>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</si>
  <si>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</si>
  <si>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</si>
  <si>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</si>
  <si>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</si>
  <si>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</si>
  <si>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</si>
  <si>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</si>
  <si>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</si>
  <si>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</si>
  <si>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</si>
  <si>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</si>
  <si>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</si>
  <si>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</si>
  <si>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</si>
  <si>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</si>
  <si>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</si>
  <si>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</si>
  <si>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</si>
  <si>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</si>
  <si>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</si>
  <si>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</si>
  <si>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</si>
  <si>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</si>
  <si>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</si>
  <si>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</si>
  <si>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</si>
  <si>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</si>
  <si>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</si>
  <si>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</si>
  <si>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</si>
  <si>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</si>
  <si>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</si>
  <si>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</si>
  <si>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</si>
  <si>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</si>
  <si>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</si>
  <si>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</si>
  <si>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</si>
  <si>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</si>
  <si>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</si>
  <si>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</si>
  <si>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</si>
  <si>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</si>
  <si>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</si>
  <si>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</si>
  <si>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</si>
  <si>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</si>
  <si>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</si>
  <si>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</si>
  <si>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</si>
  <si>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</si>
  <si>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</si>
  <si>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</si>
  <si>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</si>
  <si>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</si>
  <si>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</si>
  <si>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</si>
  <si>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</si>
  <si>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</si>
  <si>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</si>
  <si>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</si>
  <si>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</si>
  <si>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</si>
  <si>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</si>
  <si>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</si>
  <si>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</si>
  <si>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</si>
  <si>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</si>
  <si>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</si>
  <si>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</si>
  <si>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</si>
  <si>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</si>
  <si>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</si>
  <si>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</si>
  <si>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</si>
  <si>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</si>
  <si>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</si>
  <si>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</si>
  <si>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</si>
  <si>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</si>
  <si>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</si>
  <si>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</si>
  <si>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</si>
  <si>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</si>
  <si>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</si>
  <si>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</si>
  <si>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</si>
  <si>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</si>
  <si>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</si>
  <si>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</si>
  <si>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</si>
  <si>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</si>
  <si>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</si>
  <si>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</si>
  <si>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</si>
  <si>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</si>
  <si>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</si>
  <si>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</si>
  <si>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</si>
  <si>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</si>
  <si>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</si>
  <si>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</si>
  <si>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</si>
  <si>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</si>
  <si>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</si>
  <si>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</si>
  <si>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</si>
  <si>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長野県　王滝村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</si>
  <si>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</si>
  <si>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</si>
  <si>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</si>
  <si>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</si>
  <si>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</si>
  <si>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</si>
  <si>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</si>
  <si>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</si>
  <si>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</si>
  <si>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</si>
  <si>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</si>
  <si>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</si>
  <si>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　指標となる数値はないが、老朽化が進行している。</t>
    <phoneticPr fontId="4"/>
  </si>
  <si>
    <t>①収益的収支比率については、50～60％前後で推移しており、増加傾向にある。
④企業債残高対事業規模比率については、類似団体平均値に比べて極めて低い水準で推移してきたが、H28は類似団体平均を上回った。
⑤経費回収率については、類似団体平均値を上回っており、平成25年度までは100％前後を維持していたが、低下傾向にある。
⑥汚水処理原価については、類似団体平均値を下回ってきていたが、平均値と同水準まで増加した。
⑦施設利用率については、類似団体平均値を下回っている。
⑧水洗化率については、類似団体平均値を上回っており、100％近くを維持している。
　経営の健全化を維持するためには、使用料金の値上げで対応するほかないと考えるが、平成17年度に実施した30％の料金改定では、処理水量の減少もあり大きな収入増にはならなかった。</t>
    <rPh sb="30" eb="32">
      <t>ゾウカ</t>
    </rPh>
    <rPh sb="32" eb="34">
      <t>ケイコウ</t>
    </rPh>
    <rPh sb="77" eb="79">
      <t>スイイ</t>
    </rPh>
    <rPh sb="89" eb="91">
      <t>ルイジ</t>
    </rPh>
    <rPh sb="91" eb="93">
      <t>ダンタイ</t>
    </rPh>
    <rPh sb="93" eb="95">
      <t>ヘイキン</t>
    </rPh>
    <rPh sb="96" eb="98">
      <t>ウワマワ</t>
    </rPh>
    <rPh sb="193" eb="196">
      <t>ヘイキンチ</t>
    </rPh>
    <rPh sb="197" eb="200">
      <t>ドウスイジュン</t>
    </rPh>
    <rPh sb="202" eb="204">
      <t>ゾウカ</t>
    </rPh>
    <phoneticPr fontId="4"/>
  </si>
  <si>
    <t>　人口減少により使用者数が減少していることから、将来にわたり料金収入の増加を見込むことが困難である。単純な料金値上げも限界があるため、現状を維持し、壊れた部分を修繕しながら使用してきている。
　今後については平成28年度に策定した経営戦略に基づき、中長期的視点に立って経営健全化を図っていく。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</si>
</sst>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A2-42E0-9762-7A53BA71D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86368"/>
        <c:axId val="100245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0.03</c:v>
                </c:pt>
                <c:pt idx="2">
                  <c:v>0.02</c:v>
                </c:pt>
                <c:pt idx="3">
                  <c:v>0.01</c:v>
                </c:pt>
                <c:pt idx="4">
                  <c:v>2.0499999999999998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A2-42E0-9762-7A53BA71D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86368"/>
        <c:axId val="100245888"/>
      </c:lineChart>
      <c:dateAx>
        <c:axId val="100186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245888"/>
        <c:crosses val="autoZero"/>
        <c:auto val="1"/>
        <c:lblOffset val="100"/>
        <c:baseTimeUnit val="years"/>
      </c:dateAx>
      <c:valAx>
        <c:axId val="100245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186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46.01</c:v>
                </c:pt>
                <c:pt idx="1">
                  <c:v>42.29</c:v>
                </c:pt>
                <c:pt idx="2">
                  <c:v>42.29</c:v>
                </c:pt>
                <c:pt idx="3">
                  <c:v>42.29</c:v>
                </c:pt>
                <c:pt idx="4">
                  <c:v>42.29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D4-4360-89F9-D00B1CC5D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06240"/>
        <c:axId val="118908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54.74</c:v>
                </c:pt>
                <c:pt idx="1">
                  <c:v>53.78</c:v>
                </c:pt>
                <c:pt idx="2">
                  <c:v>53.24</c:v>
                </c:pt>
                <c:pt idx="3">
                  <c:v>52.31</c:v>
                </c:pt>
                <c:pt idx="4">
                  <c:v>60.65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D4-4360-89F9-D00B1CC5D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06240"/>
        <c:axId val="118908416"/>
      </c:lineChart>
      <c:dateAx>
        <c:axId val="118906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908416"/>
        <c:crosses val="autoZero"/>
        <c:auto val="1"/>
        <c:lblOffset val="100"/>
        <c:baseTimeUnit val="years"/>
      </c:dateAx>
      <c:valAx>
        <c:axId val="118908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906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98.38</c:v>
                </c:pt>
                <c:pt idx="1">
                  <c:v>98.53</c:v>
                </c:pt>
                <c:pt idx="2">
                  <c:v>98.82</c:v>
                </c:pt>
                <c:pt idx="3">
                  <c:v>98.78</c:v>
                </c:pt>
                <c:pt idx="4">
                  <c:v>98.56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89-4BE6-A384-1F6CC51EE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46816"/>
        <c:axId val="119080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83.88</c:v>
                </c:pt>
                <c:pt idx="1">
                  <c:v>84.06</c:v>
                </c:pt>
                <c:pt idx="2">
                  <c:v>84.07</c:v>
                </c:pt>
                <c:pt idx="3">
                  <c:v>84.32</c:v>
                </c:pt>
                <c:pt idx="4">
                  <c:v>84.58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89-4BE6-A384-1F6CC51EE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46816"/>
        <c:axId val="119080064"/>
      </c:lineChart>
      <c:dateAx>
        <c:axId val="118946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080064"/>
        <c:crosses val="autoZero"/>
        <c:auto val="1"/>
        <c:lblOffset val="100"/>
        <c:baseTimeUnit val="years"/>
      </c:dateAx>
      <c:valAx>
        <c:axId val="119080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946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55.36</c:v>
                </c:pt>
                <c:pt idx="1">
                  <c:v>53.9</c:v>
                </c:pt>
                <c:pt idx="2">
                  <c:v>61.23</c:v>
                </c:pt>
                <c:pt idx="3">
                  <c:v>59.49</c:v>
                </c:pt>
                <c:pt idx="4">
                  <c:v>64.34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46-44B8-A752-1EFDF52CB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59712"/>
        <c:axId val="100270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46-44B8-A752-1EFDF52CB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59712"/>
        <c:axId val="100270080"/>
      </c:lineChart>
      <c:dateAx>
        <c:axId val="100259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270080"/>
        <c:crosses val="autoZero"/>
        <c:auto val="1"/>
        <c:lblOffset val="100"/>
        <c:baseTimeUnit val="years"/>
      </c:dateAx>
      <c:valAx>
        <c:axId val="100270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259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B-4352-98FE-5DB7059ED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316672"/>
        <c:axId val="100318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9B-4352-98FE-5DB7059ED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16672"/>
        <c:axId val="100318592"/>
      </c:lineChart>
      <c:dateAx>
        <c:axId val="100316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318592"/>
        <c:crosses val="autoZero"/>
        <c:auto val="1"/>
        <c:lblOffset val="100"/>
        <c:baseTimeUnit val="years"/>
      </c:dateAx>
      <c:valAx>
        <c:axId val="100318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316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A6-4D74-9D0A-0AE6B68A7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10016"/>
        <c:axId val="118311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A6-4D74-9D0A-0AE6B68A7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10016"/>
        <c:axId val="118311936"/>
      </c:lineChart>
      <c:dateAx>
        <c:axId val="11831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311936"/>
        <c:crosses val="autoZero"/>
        <c:auto val="1"/>
        <c:lblOffset val="100"/>
        <c:baseTimeUnit val="years"/>
      </c:dateAx>
      <c:valAx>
        <c:axId val="118311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31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6F-4DA7-8730-E425B3BD4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30496"/>
        <c:axId val="118332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6F-4DA7-8730-E425B3BD4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30496"/>
        <c:axId val="118332416"/>
      </c:lineChart>
      <c:dateAx>
        <c:axId val="118330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332416"/>
        <c:crosses val="autoZero"/>
        <c:auto val="1"/>
        <c:lblOffset val="100"/>
        <c:baseTimeUnit val="years"/>
      </c:dateAx>
      <c:valAx>
        <c:axId val="118332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330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E7-459A-8DC2-164CDF7FB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686464"/>
        <c:axId val="118688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E7-459A-8DC2-164CDF7FB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686464"/>
        <c:axId val="118688384"/>
      </c:lineChart>
      <c:dateAx>
        <c:axId val="118686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688384"/>
        <c:crosses val="autoZero"/>
        <c:auto val="1"/>
        <c:lblOffset val="100"/>
        <c:baseTimeUnit val="years"/>
      </c:dateAx>
      <c:valAx>
        <c:axId val="118688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686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319.16000000000003</c:v>
                </c:pt>
                <c:pt idx="1">
                  <c:v>12.53</c:v>
                </c:pt>
                <c:pt idx="2">
                  <c:v>127.73</c:v>
                </c:pt>
                <c:pt idx="3">
                  <c:v>160.72999999999999</c:v>
                </c:pt>
                <c:pt idx="4">
                  <c:v>1371.38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94-4503-804D-301F67DFD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722944"/>
        <c:axId val="118724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1197.82</c:v>
                </c:pt>
                <c:pt idx="1">
                  <c:v>1126.77</c:v>
                </c:pt>
                <c:pt idx="2">
                  <c:v>1044.8</c:v>
                </c:pt>
                <c:pt idx="3">
                  <c:v>1081.8</c:v>
                </c:pt>
                <c:pt idx="4">
                  <c:v>974.93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94-4503-804D-301F67DFD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22944"/>
        <c:axId val="118724864"/>
      </c:lineChart>
      <c:dateAx>
        <c:axId val="118722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724864"/>
        <c:crosses val="autoZero"/>
        <c:auto val="1"/>
        <c:lblOffset val="100"/>
        <c:baseTimeUnit val="years"/>
      </c:dateAx>
      <c:valAx>
        <c:axId val="118724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722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99.41</c:v>
                </c:pt>
                <c:pt idx="1">
                  <c:v>133.74</c:v>
                </c:pt>
                <c:pt idx="2">
                  <c:v>73.66</c:v>
                </c:pt>
                <c:pt idx="3">
                  <c:v>75.23</c:v>
                </c:pt>
                <c:pt idx="4">
                  <c:v>66.75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32-4535-8152-F83EDF7DE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41344"/>
        <c:axId val="118843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51.03</c:v>
                </c:pt>
                <c:pt idx="1">
                  <c:v>50.9</c:v>
                </c:pt>
                <c:pt idx="2">
                  <c:v>50.82</c:v>
                </c:pt>
                <c:pt idx="3">
                  <c:v>52.19</c:v>
                </c:pt>
                <c:pt idx="4">
                  <c:v>55.32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32-4535-8152-F83EDF7DE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41344"/>
        <c:axId val="118843264"/>
      </c:lineChart>
      <c:dateAx>
        <c:axId val="118841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843264"/>
        <c:crosses val="autoZero"/>
        <c:auto val="1"/>
        <c:lblOffset val="100"/>
        <c:baseTimeUnit val="years"/>
      </c:dateAx>
      <c:valAx>
        <c:axId val="118843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841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189.8</c:v>
                </c:pt>
                <c:pt idx="1">
                  <c:v>140.27000000000001</c:v>
                </c:pt>
                <c:pt idx="2">
                  <c:v>259.33</c:v>
                </c:pt>
                <c:pt idx="3">
                  <c:v>253.64</c:v>
                </c:pt>
                <c:pt idx="4">
                  <c:v>292.14999999999998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5-48B1-B69D-50B19E56D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74112"/>
        <c:axId val="118876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289.60000000000002</c:v>
                </c:pt>
                <c:pt idx="1">
                  <c:v>293.27</c:v>
                </c:pt>
                <c:pt idx="2">
                  <c:v>300.52</c:v>
                </c:pt>
                <c:pt idx="3">
                  <c:v>296.14</c:v>
                </c:pt>
                <c:pt idx="4">
                  <c:v>283.17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C5-48B1-B69D-50B19E56D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74112"/>
        <c:axId val="118876032"/>
      </c:lineChart>
      <c:dateAx>
        <c:axId val="118874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876032"/>
        <c:crosses val="autoZero"/>
        <c:auto val="1"/>
        <c:lblOffset val="100"/>
        <c:baseTimeUnit val="years"/>
      </c:dateAx>
      <c:valAx>
        <c:axId val="118876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874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L83" sqref="BL83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75" t="str">
        <f>データ!H6</f>
        <v>長野県　王滝村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F2</v>
      </c>
      <c r="X8" s="72"/>
      <c r="Y8" s="72"/>
      <c r="Z8" s="72"/>
      <c r="AA8" s="72"/>
      <c r="AB8" s="72"/>
      <c r="AC8" s="72"/>
      <c r="AD8" s="73" t="s">
        <v>122</v>
      </c>
      <c r="AE8" s="73"/>
      <c r="AF8" s="73"/>
      <c r="AG8" s="73"/>
      <c r="AH8" s="73"/>
      <c r="AI8" s="73"/>
      <c r="AJ8" s="73"/>
      <c r="AK8" s="4"/>
      <c r="AL8" s="67">
        <f>データ!S6</f>
        <v>806</v>
      </c>
      <c r="AM8" s="67"/>
      <c r="AN8" s="67"/>
      <c r="AO8" s="67"/>
      <c r="AP8" s="67"/>
      <c r="AQ8" s="67"/>
      <c r="AR8" s="67"/>
      <c r="AS8" s="67"/>
      <c r="AT8" s="66">
        <f>データ!T6</f>
        <v>310.82</v>
      </c>
      <c r="AU8" s="66"/>
      <c r="AV8" s="66"/>
      <c r="AW8" s="66"/>
      <c r="AX8" s="66"/>
      <c r="AY8" s="66"/>
      <c r="AZ8" s="66"/>
      <c r="BA8" s="66"/>
      <c r="BB8" s="66">
        <f>データ!U6</f>
        <v>2.59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70.39</v>
      </c>
      <c r="Q10" s="66"/>
      <c r="R10" s="66"/>
      <c r="S10" s="66"/>
      <c r="T10" s="66"/>
      <c r="U10" s="66"/>
      <c r="V10" s="66"/>
      <c r="W10" s="66">
        <f>データ!Q6</f>
        <v>100</v>
      </c>
      <c r="X10" s="66"/>
      <c r="Y10" s="66"/>
      <c r="Z10" s="66"/>
      <c r="AA10" s="66"/>
      <c r="AB10" s="66"/>
      <c r="AC10" s="66"/>
      <c r="AD10" s="67">
        <f>データ!R6</f>
        <v>3240</v>
      </c>
      <c r="AE10" s="67"/>
      <c r="AF10" s="67"/>
      <c r="AG10" s="67"/>
      <c r="AH10" s="67"/>
      <c r="AI10" s="67"/>
      <c r="AJ10" s="67"/>
      <c r="AK10" s="2"/>
      <c r="AL10" s="67">
        <f>データ!V6</f>
        <v>554</v>
      </c>
      <c r="AM10" s="67"/>
      <c r="AN10" s="67"/>
      <c r="AO10" s="67"/>
      <c r="AP10" s="67"/>
      <c r="AQ10" s="67"/>
      <c r="AR10" s="67"/>
      <c r="AS10" s="67"/>
      <c r="AT10" s="66">
        <f>データ!W6</f>
        <v>0.73</v>
      </c>
      <c r="AU10" s="66"/>
      <c r="AV10" s="66"/>
      <c r="AW10" s="66"/>
      <c r="AX10" s="66"/>
      <c r="AY10" s="66"/>
      <c r="AZ10" s="66"/>
      <c r="BA10" s="66"/>
      <c r="BB10" s="66">
        <f>データ!X6</f>
        <v>758.9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 x14ac:dyDescent="0.15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124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 x14ac:dyDescent="0.15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 x14ac:dyDescent="0.15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123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15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15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15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15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125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【914.53】</v>
      </c>
      <c r="I86" s="26" t="str">
        <f>データ!CA6</f>
        <v>【55.73】</v>
      </c>
      <c r="J86" s="26" t="str">
        <f>データ!CL6</f>
        <v>【276.78】</v>
      </c>
      <c r="K86" s="26" t="str">
        <f>データ!CW6</f>
        <v>【59.15】</v>
      </c>
      <c r="L86" s="26" t="str">
        <f>データ!DH6</f>
        <v>【85.01】</v>
      </c>
      <c r="M86" s="26" t="s">
        <v>56</v>
      </c>
      <c r="N86" s="26" t="s">
        <v>56</v>
      </c>
      <c r="O86" s="26" t="str">
        <f>データ!EO6</f>
        <v>【1.58】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 x14ac:dyDescent="0.15">
      <c r="A6" s="28" t="s">
        <v>109</v>
      </c>
      <c r="B6" s="33">
        <f>B7</f>
        <v>2016</v>
      </c>
      <c r="C6" s="33">
        <f t="shared" ref="C6:X6" si="3">C7</f>
        <v>204293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長野県　王滝村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70.39</v>
      </c>
      <c r="Q6" s="34">
        <f t="shared" si="3"/>
        <v>100</v>
      </c>
      <c r="R6" s="34">
        <f t="shared" si="3"/>
        <v>3240</v>
      </c>
      <c r="S6" s="34">
        <f t="shared" si="3"/>
        <v>806</v>
      </c>
      <c r="T6" s="34">
        <f t="shared" si="3"/>
        <v>310.82</v>
      </c>
      <c r="U6" s="34">
        <f t="shared" si="3"/>
        <v>2.59</v>
      </c>
      <c r="V6" s="34">
        <f t="shared" si="3"/>
        <v>554</v>
      </c>
      <c r="W6" s="34">
        <f t="shared" si="3"/>
        <v>0.73</v>
      </c>
      <c r="X6" s="34">
        <f t="shared" si="3"/>
        <v>758.9</v>
      </c>
      <c r="Y6" s="35">
        <f>IF(Y7="",NA(),Y7)</f>
        <v>55.36</v>
      </c>
      <c r="Z6" s="35">
        <f t="shared" ref="Z6:AH6" si="4">IF(Z7="",NA(),Z7)</f>
        <v>53.9</v>
      </c>
      <c r="AA6" s="35">
        <f t="shared" si="4"/>
        <v>61.23</v>
      </c>
      <c r="AB6" s="35">
        <f t="shared" si="4"/>
        <v>59.49</v>
      </c>
      <c r="AC6" s="35">
        <f t="shared" si="4"/>
        <v>64.34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319.16000000000003</v>
      </c>
      <c r="BG6" s="35">
        <f t="shared" ref="BG6:BO6" si="7">IF(BG7="",NA(),BG7)</f>
        <v>12.53</v>
      </c>
      <c r="BH6" s="35">
        <f t="shared" si="7"/>
        <v>127.73</v>
      </c>
      <c r="BI6" s="35">
        <f t="shared" si="7"/>
        <v>160.72999999999999</v>
      </c>
      <c r="BJ6" s="35">
        <f t="shared" si="7"/>
        <v>1371.38</v>
      </c>
      <c r="BK6" s="35">
        <f t="shared" si="7"/>
        <v>1197.82</v>
      </c>
      <c r="BL6" s="35">
        <f t="shared" si="7"/>
        <v>1126.77</v>
      </c>
      <c r="BM6" s="35">
        <f t="shared" si="7"/>
        <v>1044.8</v>
      </c>
      <c r="BN6" s="35">
        <f t="shared" si="7"/>
        <v>1081.8</v>
      </c>
      <c r="BO6" s="35">
        <f t="shared" si="7"/>
        <v>974.93</v>
      </c>
      <c r="BP6" s="34" t="str">
        <f>IF(BP7="","",IF(BP7="-","【-】","【"&amp;SUBSTITUTE(TEXT(BP7,"#,##0.00"),"-","△")&amp;"】"))</f>
        <v>【914.53】</v>
      </c>
      <c r="BQ6" s="35">
        <f>IF(BQ7="",NA(),BQ7)</f>
        <v>99.41</v>
      </c>
      <c r="BR6" s="35">
        <f t="shared" ref="BR6:BZ6" si="8">IF(BR7="",NA(),BR7)</f>
        <v>133.74</v>
      </c>
      <c r="BS6" s="35">
        <f t="shared" si="8"/>
        <v>73.66</v>
      </c>
      <c r="BT6" s="35">
        <f t="shared" si="8"/>
        <v>75.23</v>
      </c>
      <c r="BU6" s="35">
        <f t="shared" si="8"/>
        <v>66.75</v>
      </c>
      <c r="BV6" s="35">
        <f t="shared" si="8"/>
        <v>51.03</v>
      </c>
      <c r="BW6" s="35">
        <f t="shared" si="8"/>
        <v>50.9</v>
      </c>
      <c r="BX6" s="35">
        <f t="shared" si="8"/>
        <v>50.82</v>
      </c>
      <c r="BY6" s="35">
        <f t="shared" si="8"/>
        <v>52.19</v>
      </c>
      <c r="BZ6" s="35">
        <f t="shared" si="8"/>
        <v>55.32</v>
      </c>
      <c r="CA6" s="34" t="str">
        <f>IF(CA7="","",IF(CA7="-","【-】","【"&amp;SUBSTITUTE(TEXT(CA7,"#,##0.00"),"-","△")&amp;"】"))</f>
        <v>【55.73】</v>
      </c>
      <c r="CB6" s="35">
        <f>IF(CB7="",NA(),CB7)</f>
        <v>189.8</v>
      </c>
      <c r="CC6" s="35">
        <f t="shared" ref="CC6:CK6" si="9">IF(CC7="",NA(),CC7)</f>
        <v>140.27000000000001</v>
      </c>
      <c r="CD6" s="35">
        <f t="shared" si="9"/>
        <v>259.33</v>
      </c>
      <c r="CE6" s="35">
        <f t="shared" si="9"/>
        <v>253.64</v>
      </c>
      <c r="CF6" s="35">
        <f t="shared" si="9"/>
        <v>292.14999999999998</v>
      </c>
      <c r="CG6" s="35">
        <f t="shared" si="9"/>
        <v>289.60000000000002</v>
      </c>
      <c r="CH6" s="35">
        <f t="shared" si="9"/>
        <v>293.27</v>
      </c>
      <c r="CI6" s="35">
        <f t="shared" si="9"/>
        <v>300.52</v>
      </c>
      <c r="CJ6" s="35">
        <f t="shared" si="9"/>
        <v>296.14</v>
      </c>
      <c r="CK6" s="35">
        <f t="shared" si="9"/>
        <v>283.17</v>
      </c>
      <c r="CL6" s="34" t="str">
        <f>IF(CL7="","",IF(CL7="-","【-】","【"&amp;SUBSTITUTE(TEXT(CL7,"#,##0.00"),"-","△")&amp;"】"))</f>
        <v>【276.78】</v>
      </c>
      <c r="CM6" s="35">
        <f>IF(CM7="",NA(),CM7)</f>
        <v>46.01</v>
      </c>
      <c r="CN6" s="35">
        <f t="shared" ref="CN6:CV6" si="10">IF(CN7="",NA(),CN7)</f>
        <v>42.29</v>
      </c>
      <c r="CO6" s="35">
        <f t="shared" si="10"/>
        <v>42.29</v>
      </c>
      <c r="CP6" s="35">
        <f t="shared" si="10"/>
        <v>42.29</v>
      </c>
      <c r="CQ6" s="35">
        <f t="shared" si="10"/>
        <v>42.29</v>
      </c>
      <c r="CR6" s="35">
        <f t="shared" si="10"/>
        <v>54.74</v>
      </c>
      <c r="CS6" s="35">
        <f t="shared" si="10"/>
        <v>53.78</v>
      </c>
      <c r="CT6" s="35">
        <f t="shared" si="10"/>
        <v>53.24</v>
      </c>
      <c r="CU6" s="35">
        <f t="shared" si="10"/>
        <v>52.31</v>
      </c>
      <c r="CV6" s="35">
        <f t="shared" si="10"/>
        <v>60.65</v>
      </c>
      <c r="CW6" s="34" t="str">
        <f>IF(CW7="","",IF(CW7="-","【-】","【"&amp;SUBSTITUTE(TEXT(CW7,"#,##0.00"),"-","△")&amp;"】"))</f>
        <v>【59.15】</v>
      </c>
      <c r="CX6" s="35">
        <f>IF(CX7="",NA(),CX7)</f>
        <v>98.38</v>
      </c>
      <c r="CY6" s="35">
        <f t="shared" ref="CY6:DG6" si="11">IF(CY7="",NA(),CY7)</f>
        <v>98.53</v>
      </c>
      <c r="CZ6" s="35">
        <f t="shared" si="11"/>
        <v>98.82</v>
      </c>
      <c r="DA6" s="35">
        <f t="shared" si="11"/>
        <v>98.78</v>
      </c>
      <c r="DB6" s="35">
        <f t="shared" si="11"/>
        <v>98.56</v>
      </c>
      <c r="DC6" s="35">
        <f t="shared" si="11"/>
        <v>83.88</v>
      </c>
      <c r="DD6" s="35">
        <f t="shared" si="11"/>
        <v>84.06</v>
      </c>
      <c r="DE6" s="35">
        <f t="shared" si="11"/>
        <v>84.07</v>
      </c>
      <c r="DF6" s="35">
        <f t="shared" si="11"/>
        <v>84.32</v>
      </c>
      <c r="DG6" s="35">
        <f t="shared" si="11"/>
        <v>84.58</v>
      </c>
      <c r="DH6" s="34" t="str">
        <f>IF(DH7="","",IF(DH7="-","【-】","【"&amp;SUBSTITUTE(TEXT(DH7,"#,##0.00"),"-","△")&amp;"】"))</f>
        <v>【85.01】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0.04</v>
      </c>
      <c r="EK6" s="35">
        <f t="shared" si="14"/>
        <v>0.03</v>
      </c>
      <c r="EL6" s="35">
        <f t="shared" si="14"/>
        <v>0.02</v>
      </c>
      <c r="EM6" s="35">
        <f t="shared" si="14"/>
        <v>0.01</v>
      </c>
      <c r="EN6" s="35">
        <f t="shared" si="14"/>
        <v>2.0499999999999998</v>
      </c>
      <c r="EO6" s="34" t="str">
        <f>IF(EO7="","",IF(EO7="-","【-】","【"&amp;SUBSTITUTE(TEXT(EO7,"#,##0.00"),"-","△")&amp;"】"))</f>
        <v>【1.58】</v>
      </c>
    </row>
    <row r="7" spans="1:145" s="36" customFormat="1" x14ac:dyDescent="0.15">
      <c r="A7" s="28"/>
      <c r="B7" s="37">
        <v>2016</v>
      </c>
      <c r="C7" s="37">
        <v>204293</v>
      </c>
      <c r="D7" s="37">
        <v>47</v>
      </c>
      <c r="E7" s="37">
        <v>17</v>
      </c>
      <c r="F7" s="37">
        <v>5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70.39</v>
      </c>
      <c r="Q7" s="38">
        <v>100</v>
      </c>
      <c r="R7" s="38">
        <v>3240</v>
      </c>
      <c r="S7" s="38">
        <v>806</v>
      </c>
      <c r="T7" s="38">
        <v>310.82</v>
      </c>
      <c r="U7" s="38">
        <v>2.59</v>
      </c>
      <c r="V7" s="38">
        <v>554</v>
      </c>
      <c r="W7" s="38">
        <v>0.73</v>
      </c>
      <c r="X7" s="38">
        <v>758.9</v>
      </c>
      <c r="Y7" s="38">
        <v>55.36</v>
      </c>
      <c r="Z7" s="38">
        <v>53.9</v>
      </c>
      <c r="AA7" s="38">
        <v>61.23</v>
      </c>
      <c r="AB7" s="38">
        <v>59.49</v>
      </c>
      <c r="AC7" s="38">
        <v>64.34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319.16000000000003</v>
      </c>
      <c r="BG7" s="38">
        <v>12.53</v>
      </c>
      <c r="BH7" s="38">
        <v>127.73</v>
      </c>
      <c r="BI7" s="38">
        <v>160.72999999999999</v>
      </c>
      <c r="BJ7" s="38">
        <v>1371.38</v>
      </c>
      <c r="BK7" s="38">
        <v>1197.82</v>
      </c>
      <c r="BL7" s="38">
        <v>1126.77</v>
      </c>
      <c r="BM7" s="38">
        <v>1044.8</v>
      </c>
      <c r="BN7" s="38">
        <v>1081.8</v>
      </c>
      <c r="BO7" s="38">
        <v>974.93</v>
      </c>
      <c r="BP7" s="38">
        <v>914.53</v>
      </c>
      <c r="BQ7" s="38">
        <v>99.41</v>
      </c>
      <c r="BR7" s="38">
        <v>133.74</v>
      </c>
      <c r="BS7" s="38">
        <v>73.66</v>
      </c>
      <c r="BT7" s="38">
        <v>75.23</v>
      </c>
      <c r="BU7" s="38">
        <v>66.75</v>
      </c>
      <c r="BV7" s="38">
        <v>51.03</v>
      </c>
      <c r="BW7" s="38">
        <v>50.9</v>
      </c>
      <c r="BX7" s="38">
        <v>50.82</v>
      </c>
      <c r="BY7" s="38">
        <v>52.19</v>
      </c>
      <c r="BZ7" s="38">
        <v>55.32</v>
      </c>
      <c r="CA7" s="38">
        <v>55.73</v>
      </c>
      <c r="CB7" s="38">
        <v>189.8</v>
      </c>
      <c r="CC7" s="38">
        <v>140.27000000000001</v>
      </c>
      <c r="CD7" s="38">
        <v>259.33</v>
      </c>
      <c r="CE7" s="38">
        <v>253.64</v>
      </c>
      <c r="CF7" s="38">
        <v>292.14999999999998</v>
      </c>
      <c r="CG7" s="38">
        <v>289.60000000000002</v>
      </c>
      <c r="CH7" s="38">
        <v>293.27</v>
      </c>
      <c r="CI7" s="38">
        <v>300.52</v>
      </c>
      <c r="CJ7" s="38">
        <v>296.14</v>
      </c>
      <c r="CK7" s="38">
        <v>283.17</v>
      </c>
      <c r="CL7" s="38">
        <v>276.77999999999997</v>
      </c>
      <c r="CM7" s="38">
        <v>46.01</v>
      </c>
      <c r="CN7" s="38">
        <v>42.29</v>
      </c>
      <c r="CO7" s="38">
        <v>42.29</v>
      </c>
      <c r="CP7" s="38">
        <v>42.29</v>
      </c>
      <c r="CQ7" s="38">
        <v>42.29</v>
      </c>
      <c r="CR7" s="38">
        <v>54.74</v>
      </c>
      <c r="CS7" s="38">
        <v>53.78</v>
      </c>
      <c r="CT7" s="38">
        <v>53.24</v>
      </c>
      <c r="CU7" s="38">
        <v>52.31</v>
      </c>
      <c r="CV7" s="38">
        <v>60.65</v>
      </c>
      <c r="CW7" s="38">
        <v>59.15</v>
      </c>
      <c r="CX7" s="38">
        <v>98.38</v>
      </c>
      <c r="CY7" s="38">
        <v>98.53</v>
      </c>
      <c r="CZ7" s="38">
        <v>98.82</v>
      </c>
      <c r="DA7" s="38">
        <v>98.78</v>
      </c>
      <c r="DB7" s="38">
        <v>98.56</v>
      </c>
      <c r="DC7" s="38">
        <v>83.88</v>
      </c>
      <c r="DD7" s="38">
        <v>84.06</v>
      </c>
      <c r="DE7" s="38">
        <v>84.07</v>
      </c>
      <c r="DF7" s="38">
        <v>84.32</v>
      </c>
      <c r="DG7" s="38">
        <v>84.58</v>
      </c>
      <c r="DH7" s="38">
        <v>85.01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0.04</v>
      </c>
      <c r="EK7" s="38">
        <v>0.03</v>
      </c>
      <c r="EL7" s="38">
        <v>0.02</v>
      </c>
      <c r="EM7" s="38">
        <v>0.01</v>
      </c>
      <c r="EN7" s="38">
        <v>2.0499999999999998</v>
      </c>
      <c r="EO7" s="38">
        <v>1.58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otaki1707</cp:lastModifiedBy>
  <cp:lastPrinted>2018-02-02T00:16:43Z</cp:lastPrinted>
  <dcterms:created xsi:type="dcterms:W3CDTF">2017-12-25T02:29:04Z</dcterms:created>
  <dcterms:modified xsi:type="dcterms:W3CDTF">2018-02-02T00:16:46Z</dcterms:modified>
  <cp:category/>
</cp:coreProperties>
</file>