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9\【木曽町：提出用】経営比較分析表\"/>
    </mc:Choice>
  </mc:AlternateContent>
  <workbookProtection workbookAlgorithmName="SHA-512" workbookHashValue="kYBLhmhpYB1jhxz4TuMiMHDtObG/SUZdGdGxY46TtwaAD2EKka17x8rUfcYsOPSz5Jse+fuolQGGgCVOiIphFQ==" workbookSaltValue="ZLv+Gvoz6CMxySlnnMmjGQ==" workbookSpinCount="100000" lockStructure="1"/>
  <bookViews>
    <workbookView xWindow="0" yWindow="0" windowWidth="19200" windowHeight="11010"/>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<sst xmlns="http://schemas.openxmlformats.org/spreadsheetml/2006/main" count="251" uniqueCount="126">
  <si>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</si>
  <si>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</si>
  <si>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</si>
  <si>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</si>
  <si>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</si>
  <si>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</si>
  <si>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</si>
  <si>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</si>
  <si>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</si>
  <si>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</si>
  <si>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</si>
  <si>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</si>
  <si>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</si>
  <si>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</si>
  <si>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</si>
  <si>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</si>
  <si>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</si>
  <si>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</si>
  <si>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</si>
  <si>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</si>
  <si>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</si>
  <si>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</si>
  <si>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</si>
  <si>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</si>
  <si>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</si>
  <si>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</si>
  <si>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</si>
  <si>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</si>
  <si>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</si>
  <si>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</si>
  <si>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</si>
  <si>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</si>
  <si>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</si>
  <si>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</si>
  <si>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</si>
  <si>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</si>
  <si>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</si>
  <si>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</si>
  <si>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</si>
  <si>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</si>
  <si>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</si>
  <si>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</si>
  <si>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</si>
  <si>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</si>
  <si>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</si>
  <si>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</si>
  <si>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</si>
  <si>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</si>
  <si>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</si>
  <si>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</si>
  <si>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</si>
  <si>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</si>
  <si>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</si>
  <si>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</si>
  <si>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</si>
  <si>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</si>
  <si>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</si>
  <si>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</si>
  <si>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</si>
  <si>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</si>
  <si>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</si>
  <si>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</si>
  <si>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</si>
  <si>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</si>
  <si>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</si>
  <si>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</si>
  <si>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</si>
  <si>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</si>
  <si>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</si>
  <si>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</si>
  <si>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</si>
  <si>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</si>
  <si>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</si>
  <si>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</si>
  <si>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</si>
  <si>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</si>
  <si>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</si>
  <si>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</si>
  <si>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</si>
  <si>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</si>
  <si>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</si>
  <si>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</si>
  <si>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</si>
  <si>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</si>
  <si>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</si>
  <si>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</si>
  <si>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</si>
  <si>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</si>
  <si>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</si>
  <si>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</si>
  <si>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</si>
  <si>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</si>
  <si>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</si>
  <si>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</si>
  <si>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</si>
  <si>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</si>
  <si>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</si>
  <si>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</si>
  <si>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</si>
  <si>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</si>
  <si>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</si>
  <si>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</si>
  <si>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</si>
  <si>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</si>
  <si>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</si>
  <si>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</si>
  <si>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</si>
  <si>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</si>
  <si>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</si>
  <si>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</si>
  <si>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</si>
  <si>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</si>
  <si>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</si>
  <si>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</si>
  <si>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</si>
  <si>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</si>
  <si>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</si>
  <si>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</si>
  <si>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</si>
  <si>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</si>
  <si>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</si>
  <si>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</si>
  <si>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管渠改善率は過去10年以上０%となっている。 これは平成17年度の供用開始から12年と施設が比較的新しく、耐用年数を超えるものが存在しないためである。将来的には計画的に更新することや予防保全的な管理により長寿命化を図る必要がある。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7" eb="29">
      <t>ヘイセイ</t>
    </rPh>
    <rPh sb="31" eb="33">
      <t>ネンド</t>
    </rPh>
    <rPh sb="34" eb="36">
      <t>キョウヨウ</t>
    </rPh>
    <rPh sb="36" eb="38">
      <t>カイシ</t>
    </rPh>
    <rPh sb="42" eb="43">
      <t>ネン</t>
    </rPh>
    <rPh sb="44" eb="46">
      <t>シセツ</t>
    </rPh>
    <rPh sb="47" eb="50">
      <t>ヒカクテキ</t>
    </rPh>
    <rPh sb="50" eb="51">
      <t>アタラ</t>
    </rPh>
    <rPh sb="54" eb="56">
      <t>タイヨウ</t>
    </rPh>
    <rPh sb="56" eb="58">
      <t>ネンスウ</t>
    </rPh>
    <rPh sb="59" eb="60">
      <t>コ</t>
    </rPh>
    <rPh sb="65" eb="67">
      <t>ソンザイ</t>
    </rPh>
    <rPh sb="76" eb="79">
      <t>ショウライテキ</t>
    </rPh>
    <rPh sb="81" eb="84">
      <t>ケイカクテキ</t>
    </rPh>
    <rPh sb="85" eb="87">
      <t>コウシン</t>
    </rPh>
    <rPh sb="92" eb="94">
      <t>ヨボウ</t>
    </rPh>
    <rPh sb="94" eb="96">
      <t>ホゼン</t>
    </rPh>
    <rPh sb="96" eb="97">
      <t>テキ</t>
    </rPh>
    <rPh sb="98" eb="100">
      <t>カンリ</t>
    </rPh>
    <rPh sb="103" eb="104">
      <t>チョウ</t>
    </rPh>
    <rPh sb="104" eb="107">
      <t>ジュミョウカ</t>
    </rPh>
    <rPh sb="108" eb="109">
      <t>ハカ</t>
    </rPh>
    <rPh sb="110" eb="112">
      <t>ヒツヨウ</t>
    </rPh>
    <phoneticPr fontId="4"/>
  </si>
  <si>
    <t>　施設が比較的新しいため当面は大規模な更新投資が必要となる状況にはないが、処理区域内人口が大きく減少している。
　施設規模の現状維持を図るとともに経費の低減に留意する必要がある。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2">
      <t>クイキナイ</t>
    </rPh>
    <rPh sb="42" eb="44">
      <t>ジンコウ</t>
    </rPh>
    <rPh sb="45" eb="46">
      <t>オオ</t>
    </rPh>
    <rPh sb="48" eb="50">
      <t>ゲンショウ</t>
    </rPh>
    <rPh sb="57" eb="59">
      <t>シセツ</t>
    </rPh>
    <rPh sb="59" eb="61">
      <t>キボ</t>
    </rPh>
    <rPh sb="62" eb="64">
      <t>ゲンジョウ</t>
    </rPh>
    <rPh sb="64" eb="66">
      <t>イジ</t>
    </rPh>
    <rPh sb="67" eb="68">
      <t>ハカ</t>
    </rPh>
    <rPh sb="73" eb="75">
      <t>ケイヒ</t>
    </rPh>
    <rPh sb="76" eb="78">
      <t>テイゲン</t>
    </rPh>
    <rPh sb="79" eb="81">
      <t>リュウイ</t>
    </rPh>
    <rPh sb="83" eb="85">
      <t>ヒツヨウ</t>
    </rPh>
    <phoneticPr fontId="4"/>
  </si>
  <si>
    <t>非設置</t>
    <rPh sb="0" eb="1">
      <t>ヒ</t>
    </rPh>
    <rPh sb="1" eb="3">
      <t>セッチ</t>
    </rPh>
    <phoneticPr fontId="4"/>
  </si>
  <si>
    <t>　収益的収支比率は100%を超えているものの、経営に必要な支出を料金収入では賄えず、一般会計からの繰入金なども財源に充てている。
　経費回収率は全国平均や類似規模団体の平均を上回るとともに約97%で、 概ね料金収入で賄われており良好と判断される。
　汚水処理原価は全国平均や類似規模団体の平均を下回り良好で、現状を維持できるよう努めることが必要である。
　施設利用率は全国平均や類似規模団体の平均を下回っている。一般的には高い数値が望ましいが、供用開始時より処理区域内人口が減少しており止むを得ないものと判断される。
　なお、水洗化率は100%である。</t>
    <rPh sb="1" eb="4">
      <t>シュウエキテキ</t>
    </rPh>
    <rPh sb="4" eb="6">
      <t>シュウシ</t>
    </rPh>
    <rPh sb="6" eb="8">
      <t>ヒリツ</t>
    </rPh>
    <rPh sb="14" eb="15">
      <t>コ</t>
    </rPh>
    <rPh sb="23" eb="25">
      <t>ケイエイ</t>
    </rPh>
    <rPh sb="26" eb="28">
      <t>ヒツヨウ</t>
    </rPh>
    <rPh sb="29" eb="31">
      <t>シシュツ</t>
    </rPh>
    <rPh sb="32" eb="34">
      <t>リョウキン</t>
    </rPh>
    <rPh sb="34" eb="36">
      <t>シュウニュウ</t>
    </rPh>
    <rPh sb="38" eb="39">
      <t>マカナ</t>
    </rPh>
    <rPh sb="42" eb="44">
      <t>イッパン</t>
    </rPh>
    <rPh sb="44" eb="46">
      <t>カイケイ</t>
    </rPh>
    <rPh sb="49" eb="51">
      <t>クリイレ</t>
    </rPh>
    <rPh sb="51" eb="52">
      <t>キン</t>
    </rPh>
    <rPh sb="55" eb="57">
      <t>ザイゲン</t>
    </rPh>
    <rPh sb="58" eb="59">
      <t>ア</t>
    </rPh>
    <rPh sb="66" eb="68">
      <t>ケイヒ</t>
    </rPh>
    <rPh sb="68" eb="70">
      <t>カイシュウ</t>
    </rPh>
    <rPh sb="70" eb="71">
      <t>リツ</t>
    </rPh>
    <rPh sb="72" eb="74">
      <t>ゼンコク</t>
    </rPh>
    <rPh sb="74" eb="76">
      <t>ヘイキン</t>
    </rPh>
    <rPh sb="77" eb="79">
      <t>ルイジ</t>
    </rPh>
    <rPh sb="79" eb="81">
      <t>キボ</t>
    </rPh>
    <rPh sb="81" eb="83">
      <t>ダンタイ</t>
    </rPh>
    <rPh sb="84" eb="86">
      <t>ヘイキン</t>
    </rPh>
    <rPh sb="87" eb="89">
      <t>ウワマワ</t>
    </rPh>
    <rPh sb="94" eb="95">
      <t>ヤク</t>
    </rPh>
    <rPh sb="101" eb="102">
      <t>オオム</t>
    </rPh>
    <rPh sb="103" eb="105">
      <t>リョウキン</t>
    </rPh>
    <rPh sb="105" eb="107">
      <t>シュウニュウ</t>
    </rPh>
    <rPh sb="108" eb="109">
      <t>マカナ</t>
    </rPh>
    <rPh sb="114" eb="116">
      <t>リョウコウ</t>
    </rPh>
    <rPh sb="117" eb="119">
      <t>ハンダン</t>
    </rPh>
    <rPh sb="125" eb="127">
      <t>オスイ</t>
    </rPh>
    <rPh sb="127" eb="129">
      <t>ショリ</t>
    </rPh>
    <rPh sb="129" eb="131">
      <t>ゲンカ</t>
    </rPh>
    <rPh sb="132" eb="134">
      <t>ゼンコク</t>
    </rPh>
    <rPh sb="134" eb="136">
      <t>ヘイキン</t>
    </rPh>
    <rPh sb="137" eb="139">
      <t>ルイジ</t>
    </rPh>
    <rPh sb="139" eb="141">
      <t>キボ</t>
    </rPh>
    <rPh sb="141" eb="143">
      <t>ダンタイ</t>
    </rPh>
    <rPh sb="144" eb="146">
      <t>ヘイキン</t>
    </rPh>
    <rPh sb="147" eb="149">
      <t>シタマワ</t>
    </rPh>
    <rPh sb="150" eb="152">
      <t>リョウコウ</t>
    </rPh>
    <rPh sb="154" eb="156">
      <t>ゲンジョウ</t>
    </rPh>
    <rPh sb="157" eb="159">
      <t>イジ</t>
    </rPh>
    <rPh sb="164" eb="165">
      <t>ツト</t>
    </rPh>
    <rPh sb="170" eb="172">
      <t>ヒツヨウ</t>
    </rPh>
    <rPh sb="178" eb="180">
      <t>シセツ</t>
    </rPh>
    <rPh sb="180" eb="183">
      <t>リヨウリツ</t>
    </rPh>
    <rPh sb="184" eb="186">
      <t>ゼンコク</t>
    </rPh>
    <rPh sb="186" eb="188">
      <t>ヘイキン</t>
    </rPh>
    <rPh sb="189" eb="191">
      <t>ルイジ</t>
    </rPh>
    <rPh sb="191" eb="193">
      <t>キボ</t>
    </rPh>
    <rPh sb="193" eb="195">
      <t>ダンタイ</t>
    </rPh>
    <rPh sb="196" eb="198">
      <t>ヘイキン</t>
    </rPh>
    <rPh sb="199" eb="201">
      <t>シタマワ</t>
    </rPh>
    <rPh sb="206" eb="209">
      <t>イッパンテキ</t>
    </rPh>
    <rPh sb="211" eb="212">
      <t>タカ</t>
    </rPh>
    <rPh sb="213" eb="215">
      <t>スウチ</t>
    </rPh>
    <rPh sb="216" eb="217">
      <t>ノゾ</t>
    </rPh>
    <rPh sb="222" eb="224">
      <t>キョウヨウ</t>
    </rPh>
    <rPh sb="224" eb="226">
      <t>カイシ</t>
    </rPh>
    <rPh sb="226" eb="227">
      <t>ジ</t>
    </rPh>
    <rPh sb="229" eb="231">
      <t>ショリ</t>
    </rPh>
    <rPh sb="231" eb="233">
      <t>クイキ</t>
    </rPh>
    <rPh sb="233" eb="234">
      <t>ナイ</t>
    </rPh>
    <rPh sb="234" eb="236">
      <t>ジンコウ</t>
    </rPh>
    <rPh sb="237" eb="239">
      <t>ゲンショウ</t>
    </rPh>
    <rPh sb="243" eb="244">
      <t>ヤ</t>
    </rPh>
    <rPh sb="246" eb="247">
      <t>エ</t>
    </rPh>
    <rPh sb="252" eb="254">
      <t>ハンダン</t>
    </rPh>
    <rPh sb="263" eb="266">
      <t>スイセンカ</t>
    </rPh>
    <rPh sb="266" eb="26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</si>
</sst>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723176"/>
        <c:axId val="11972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9723176"/>
        <c:axId val="119723560"/>
      </c:lineChart>
      <c:dateAx>
        <c:axId val="119723176"/>
        <c:scaling>
          <c:orientation val="minMax"/>
        </c:scaling>
        <c:delete val="1"/>
        <c:axPos val="b"/>
        <c:numFmt formatCode="ge" sourceLinked="1"/>
        <c:majorTickMark val="none"/>
        <c:minorTickMark val="none"/>
        <c:tickLblPos val="none"/>
        <c:crossAx val="119723560"/>
        <c:crosses val="autoZero"/>
        <c:auto val="1"/>
        <c:lblOffset val="100"/>
        <c:baseTimeUnit val="years"/>
      </c:dateAx>
      <c:valAx>
        <c:axId val="11972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2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34.479999999999997</c:v>
                </c:pt>
                <c:pt idx="1">
                  <c:v>34.479999999999997</c:v>
                </c:pt>
                <c:pt idx="2">
                  <c:v>33.5</c:v>
                </c:pt>
                <c:pt idx="3">
                  <c:v>32.51</c:v>
                </c:pt>
                <c:pt idx="4">
                  <c:v>32.51</c:v>
                </c:pt>
              </c:numCache>
            </c:numRef>
          </c:val>
        </c:ser>
        <c:dLbls>
          <c:showLegendKey val="0"/>
          <c:showVal val="0"/>
          <c:showCatName val="0"/>
          <c:showSerName val="0"/>
          <c:showPercent val="0"/>
          <c:showBubbleSize val="0"/>
        </c:dLbls>
        <c:gapWidth val="150"/>
        <c:axId val="174539256"/>
        <c:axId val="174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74539256"/>
        <c:axId val="174539648"/>
      </c:lineChart>
      <c:dateAx>
        <c:axId val="174539256"/>
        <c:scaling>
          <c:orientation val="minMax"/>
        </c:scaling>
        <c:delete val="1"/>
        <c:axPos val="b"/>
        <c:numFmt formatCode="ge" sourceLinked="1"/>
        <c:majorTickMark val="none"/>
        <c:minorTickMark val="none"/>
        <c:tickLblPos val="none"/>
        <c:crossAx val="174539648"/>
        <c:crosses val="autoZero"/>
        <c:auto val="1"/>
        <c:lblOffset val="100"/>
        <c:baseTimeUnit val="years"/>
      </c:dateAx>
      <c:valAx>
        <c:axId val="174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3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4540824"/>
        <c:axId val="1745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74540824"/>
        <c:axId val="174541216"/>
      </c:lineChart>
      <c:dateAx>
        <c:axId val="174540824"/>
        <c:scaling>
          <c:orientation val="minMax"/>
        </c:scaling>
        <c:delete val="1"/>
        <c:axPos val="b"/>
        <c:numFmt formatCode="ge" sourceLinked="1"/>
        <c:majorTickMark val="none"/>
        <c:minorTickMark val="none"/>
        <c:tickLblPos val="none"/>
        <c:crossAx val="174541216"/>
        <c:crosses val="autoZero"/>
        <c:auto val="1"/>
        <c:lblOffset val="100"/>
        <c:baseTimeUnit val="years"/>
      </c:dateAx>
      <c:valAx>
        <c:axId val="1745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106.37</c:v>
                </c:pt>
                <c:pt idx="1">
                  <c:v>103.31</c:v>
                </c:pt>
                <c:pt idx="2">
                  <c:v>98.33</c:v>
                </c:pt>
                <c:pt idx="3">
                  <c:v>106.93</c:v>
                </c:pt>
                <c:pt idx="4">
                  <c:v>101.48</c:v>
                </c:pt>
              </c:numCache>
            </c:numRef>
          </c:val>
        </c:ser>
        <c:dLbls>
          <c:showLegendKey val="0"/>
          <c:showVal val="0"/>
          <c:showCatName val="0"/>
          <c:showSerName val="0"/>
          <c:showPercent val="0"/>
          <c:showBubbleSize val="0"/>
        </c:dLbls>
        <c:gapWidth val="150"/>
        <c:axId val="174102672"/>
        <c:axId val="17410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102672"/>
        <c:axId val="174107152"/>
      </c:lineChart>
      <c:dateAx>
        <c:axId val="174102672"/>
        <c:scaling>
          <c:orientation val="minMax"/>
        </c:scaling>
        <c:delete val="1"/>
        <c:axPos val="b"/>
        <c:numFmt formatCode="ge" sourceLinked="1"/>
        <c:majorTickMark val="none"/>
        <c:minorTickMark val="none"/>
        <c:tickLblPos val="none"/>
        <c:crossAx val="174107152"/>
        <c:crosses val="autoZero"/>
        <c:auto val="1"/>
        <c:lblOffset val="100"/>
        <c:baseTimeUnit val="years"/>
      </c:dateAx>
      <c:valAx>
        <c:axId val="1741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128336"/>
        <c:axId val="17414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128336"/>
        <c:axId val="174141304"/>
      </c:lineChart>
      <c:dateAx>
        <c:axId val="174128336"/>
        <c:scaling>
          <c:orientation val="minMax"/>
        </c:scaling>
        <c:delete val="1"/>
        <c:axPos val="b"/>
        <c:numFmt formatCode="ge" sourceLinked="1"/>
        <c:majorTickMark val="none"/>
        <c:minorTickMark val="none"/>
        <c:tickLblPos val="none"/>
        <c:crossAx val="174141304"/>
        <c:crosses val="autoZero"/>
        <c:auto val="1"/>
        <c:lblOffset val="100"/>
        <c:baseTimeUnit val="years"/>
      </c:dateAx>
      <c:valAx>
        <c:axId val="17414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2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36024"/>
        <c:axId val="17423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36024"/>
        <c:axId val="174236408"/>
      </c:lineChart>
      <c:dateAx>
        <c:axId val="174236024"/>
        <c:scaling>
          <c:orientation val="minMax"/>
        </c:scaling>
        <c:delete val="1"/>
        <c:axPos val="b"/>
        <c:numFmt formatCode="ge" sourceLinked="1"/>
        <c:majorTickMark val="none"/>
        <c:minorTickMark val="none"/>
        <c:tickLblPos val="none"/>
        <c:crossAx val="174236408"/>
        <c:crosses val="autoZero"/>
        <c:auto val="1"/>
        <c:lblOffset val="100"/>
        <c:baseTimeUnit val="years"/>
      </c:dateAx>
      <c:valAx>
        <c:axId val="1742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38184"/>
        <c:axId val="17423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38184"/>
        <c:axId val="174238576"/>
      </c:lineChart>
      <c:dateAx>
        <c:axId val="174238184"/>
        <c:scaling>
          <c:orientation val="minMax"/>
        </c:scaling>
        <c:delete val="1"/>
        <c:axPos val="b"/>
        <c:numFmt formatCode="ge" sourceLinked="1"/>
        <c:majorTickMark val="none"/>
        <c:minorTickMark val="none"/>
        <c:tickLblPos val="none"/>
        <c:crossAx val="174238576"/>
        <c:crosses val="autoZero"/>
        <c:auto val="1"/>
        <c:lblOffset val="100"/>
        <c:baseTimeUnit val="years"/>
      </c:dateAx>
      <c:valAx>
        <c:axId val="17423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39752"/>
        <c:axId val="17424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39752"/>
        <c:axId val="174240144"/>
      </c:lineChart>
      <c:dateAx>
        <c:axId val="174239752"/>
        <c:scaling>
          <c:orientation val="minMax"/>
        </c:scaling>
        <c:delete val="1"/>
        <c:axPos val="b"/>
        <c:numFmt formatCode="ge" sourceLinked="1"/>
        <c:majorTickMark val="none"/>
        <c:minorTickMark val="none"/>
        <c:tickLblPos val="none"/>
        <c:crossAx val="174240144"/>
        <c:crosses val="autoZero"/>
        <c:auto val="1"/>
        <c:lblOffset val="100"/>
        <c:baseTimeUnit val="years"/>
      </c:dateAx>
      <c:valAx>
        <c:axId val="1742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958920"/>
        <c:axId val="17395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73958920"/>
        <c:axId val="173959312"/>
      </c:lineChart>
      <c:dateAx>
        <c:axId val="173958920"/>
        <c:scaling>
          <c:orientation val="minMax"/>
        </c:scaling>
        <c:delete val="1"/>
        <c:axPos val="b"/>
        <c:numFmt formatCode="ge" sourceLinked="1"/>
        <c:majorTickMark val="none"/>
        <c:minorTickMark val="none"/>
        <c:tickLblPos val="none"/>
        <c:crossAx val="173959312"/>
        <c:crosses val="autoZero"/>
        <c:auto val="1"/>
        <c:lblOffset val="100"/>
        <c:baseTimeUnit val="years"/>
      </c:dateAx>
      <c:valAx>
        <c:axId val="17395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5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108.65</c:v>
                </c:pt>
                <c:pt idx="1">
                  <c:v>102.98</c:v>
                </c:pt>
                <c:pt idx="2">
                  <c:v>97.17</c:v>
                </c:pt>
                <c:pt idx="3">
                  <c:v>105.74</c:v>
                </c:pt>
                <c:pt idx="4">
                  <c:v>96.8</c:v>
                </c:pt>
              </c:numCache>
            </c:numRef>
          </c:val>
        </c:ser>
        <c:dLbls>
          <c:showLegendKey val="0"/>
          <c:showVal val="0"/>
          <c:showCatName val="0"/>
          <c:showSerName val="0"/>
          <c:showPercent val="0"/>
          <c:showBubbleSize val="0"/>
        </c:dLbls>
        <c:gapWidth val="150"/>
        <c:axId val="173960488"/>
        <c:axId val="17396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73960488"/>
        <c:axId val="173960880"/>
      </c:lineChart>
      <c:dateAx>
        <c:axId val="173960488"/>
        <c:scaling>
          <c:orientation val="minMax"/>
        </c:scaling>
        <c:delete val="1"/>
        <c:axPos val="b"/>
        <c:numFmt formatCode="ge" sourceLinked="1"/>
        <c:majorTickMark val="none"/>
        <c:minorTickMark val="none"/>
        <c:tickLblPos val="none"/>
        <c:crossAx val="173960880"/>
        <c:crosses val="autoZero"/>
        <c:auto val="1"/>
        <c:lblOffset val="100"/>
        <c:baseTimeUnit val="years"/>
      </c:dateAx>
      <c:valAx>
        <c:axId val="17396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6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197.25</c:v>
                </c:pt>
                <c:pt idx="1">
                  <c:v>210.94</c:v>
                </c:pt>
                <c:pt idx="2">
                  <c:v>226.44</c:v>
                </c:pt>
                <c:pt idx="3">
                  <c:v>211.19</c:v>
                </c:pt>
                <c:pt idx="4">
                  <c:v>234.13</c:v>
                </c:pt>
              </c:numCache>
            </c:numRef>
          </c:val>
        </c:ser>
        <c:dLbls>
          <c:showLegendKey val="0"/>
          <c:showVal val="0"/>
          <c:showCatName val="0"/>
          <c:showSerName val="0"/>
          <c:showPercent val="0"/>
          <c:showBubbleSize val="0"/>
        </c:dLbls>
        <c:gapWidth val="150"/>
        <c:axId val="173962056"/>
        <c:axId val="17396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73962056"/>
        <c:axId val="173962448"/>
      </c:lineChart>
      <c:dateAx>
        <c:axId val="173962056"/>
        <c:scaling>
          <c:orientation val="minMax"/>
        </c:scaling>
        <c:delete val="1"/>
        <c:axPos val="b"/>
        <c:numFmt formatCode="ge" sourceLinked="1"/>
        <c:majorTickMark val="none"/>
        <c:minorTickMark val="none"/>
        <c:tickLblPos val="none"/>
        <c:crossAx val="173962448"/>
        <c:crosses val="autoZero"/>
        <c:auto val="1"/>
        <c:lblOffset val="100"/>
        <c:baseTimeUnit val="years"/>
      </c:dateAx>
      <c:valAx>
        <c:axId val="1739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6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11681</v>
      </c>
      <c r="AM8" s="50"/>
      <c r="AN8" s="50"/>
      <c r="AO8" s="50"/>
      <c r="AP8" s="50"/>
      <c r="AQ8" s="50"/>
      <c r="AR8" s="50"/>
      <c r="AS8" s="50"/>
      <c r="AT8" s="45">
        <f>データ!T6</f>
        <v>476.03</v>
      </c>
      <c r="AU8" s="45"/>
      <c r="AV8" s="45"/>
      <c r="AW8" s="45"/>
      <c r="AX8" s="45"/>
      <c r="AY8" s="45"/>
      <c r="AZ8" s="45"/>
      <c r="BA8" s="45"/>
      <c r="BB8" s="45">
        <f>データ!U6</f>
        <v>24.54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1.63</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188</v>
      </c>
      <c r="AM10" s="50"/>
      <c r="AN10" s="50"/>
      <c r="AO10" s="50"/>
      <c r="AP10" s="50"/>
      <c r="AQ10" s="50"/>
      <c r="AR10" s="50"/>
      <c r="AS10" s="50"/>
      <c r="AT10" s="45">
        <f>データ!W6</f>
        <v>0.02</v>
      </c>
      <c r="AU10" s="45"/>
      <c r="AV10" s="45"/>
      <c r="AW10" s="45"/>
      <c r="AX10" s="45"/>
      <c r="AY10" s="45"/>
      <c r="AZ10" s="45"/>
      <c r="BA10" s="45"/>
      <c r="BB10" s="45">
        <f>データ!X6</f>
        <v>9400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algorithmName="SHA-512" hashValue="KizXIwkvamhF91VNmaEQP27Do2bBi0IM7eDCCrWhFyzMdBxFZpI2fuEfvw4vOhUr8J4KfJdtQuK7VqzBsaiB2w==" saltValue="k5QFXv05c0v9hgN52OXp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J6" sqref="BJ6"/>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204323</v>
      </c>
      <c r="D6" s="33">
        <f t="shared" si="3"/>
        <v>47</v>
      </c>
      <c r="E6" s="33">
        <f t="shared" si="3"/>
        <v>18</v>
      </c>
      <c r="F6" s="33">
        <f t="shared" si="3"/>
        <v>0</v>
      </c>
      <c r="G6" s="33">
        <f t="shared" si="3"/>
        <v>0</v>
      </c>
      <c r="H6" s="33" t="str">
        <f t="shared" si="3"/>
        <v>長野県　木曽町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1.63</v>
      </c>
      <c r="Q6" s="34">
        <f t="shared" si="3"/>
        <v>100</v>
      </c>
      <c r="R6" s="34">
        <f t="shared" si="3"/>
        <v>3888</v>
      </c>
      <c r="S6" s="34">
        <f t="shared" si="3"/>
        <v>11681</v>
      </c>
      <c r="T6" s="34">
        <f t="shared" si="3"/>
        <v>476.03</v>
      </c>
      <c r="U6" s="34">
        <f t="shared" si="3"/>
        <v>24.54</v>
      </c>
      <c r="V6" s="34">
        <f t="shared" si="3"/>
        <v>188</v>
      </c>
      <c r="W6" s="34">
        <f t="shared" si="3"/>
        <v>0.02</v>
      </c>
      <c r="X6" s="34">
        <f t="shared" si="3"/>
        <v>9400</v>
      </c>
      <c r="Y6" s="35">
        <f>IF(Y7="",NA(),Y7)</f>
        <v>106.37</v>
      </c>
      <c r="Z6" s="35">
        <f t="shared" ref="Z6:AH6" si="4">IF(Z7="",NA(),Z7)</f>
        <v>103.31</v>
      </c>
      <c r="AA6" s="35">
        <f t="shared" si="4"/>
        <v>98.33</v>
      </c>
      <c r="AB6" s="35">
        <f t="shared" si="4"/>
        <v>106.93</v>
      </c>
      <c r="AC6" s="35">
        <f t="shared" si="4"/>
        <v>101.48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108.65</v>
      </c>
      <c r="BR6" s="35">
        <f t="shared" ref="BR6:BZ6" si="8">IF(BR7="",NA(),BR7)</f>
        <v>102.98</v>
      </c>
      <c r="BS6" s="35">
        <f t="shared" si="8"/>
        <v>97.17</v>
      </c>
      <c r="BT6" s="35">
        <f t="shared" si="8"/>
        <v>105.74</v>
      </c>
      <c r="BU6" s="35">
        <f t="shared" si="8"/>
        <v>96.8</v>
      </c>
      <c r="BV6" s="35">
        <f t="shared" si="8"/>
        <v>58.78</v>
      </c>
      <c r="BW6" s="35">
        <f t="shared" si="8"/>
        <v>58.53</v>
      </c>
      <c r="BX6" s="35">
        <f t="shared" si="8"/>
        <v>57.93</v>
      </c>
      <c r="BY6" s="35">
        <f t="shared" si="8"/>
        <v>57.03</v>
      </c>
      <c r="BZ6" s="35">
        <f t="shared" si="8"/>
        <v>55.84</v>
      </c>
      <c r="CA6" s="34" t="str">
        <f>IF(CA7="","",IF(CA7="-","【-】","【"&amp;SUBSTITUTE(TEXT(CA7,"#,##0.00"),"-","△")&amp;"】"))</f>
        <v>【59.83】</v>
      </c>
      <c r="CB6" s="35">
        <f>IF(CB7="",NA(),CB7)</f>
        <v>197.25</v>
      </c>
      <c r="CC6" s="35">
        <f t="shared" ref="CC6:CK6" si="9">IF(CC7="",NA(),CC7)</f>
        <v>210.94</v>
      </c>
      <c r="CD6" s="35">
        <f t="shared" si="9"/>
        <v>226.44</v>
      </c>
      <c r="CE6" s="35">
        <f t="shared" si="9"/>
        <v>211.19</v>
      </c>
      <c r="CF6" s="35">
        <f t="shared" si="9"/>
        <v>234.13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34.479999999999997</v>
      </c>
      <c r="CN6" s="35">
        <f t="shared" ref="CN6:CV6" si="10">IF(CN7="",NA(),CN7)</f>
        <v>34.479999999999997</v>
      </c>
      <c r="CO6" s="35">
        <f t="shared" si="10"/>
        <v>33.5</v>
      </c>
      <c r="CP6" s="35">
        <f t="shared" si="10"/>
        <v>32.51</v>
      </c>
      <c r="CQ6" s="35">
        <f t="shared" si="10"/>
        <v>32.51</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204323</v>
      </c>
      <c r="D7" s="37">
        <v>47</v>
      </c>
      <c r="E7" s="37">
        <v>18</v>
      </c>
      <c r="F7" s="37">
        <v>0</v>
      </c>
      <c r="G7" s="37">
        <v>0</v>
      </c>
      <c r="H7" s="37" t="s">
        <v>110</v>
      </c>
      <c r="I7" s="37" t="s">
        <v>111</v>
      </c>
      <c r="J7" s="37" t="s">
        <v>112</v>
      </c>
      <c r="K7" s="37" t="s">
        <v>113</v>
      </c>
      <c r="L7" s="37" t="s">
        <v>114</v>
      </c>
      <c r="M7" s="37"/>
      <c r="N7" s="38" t="s">
        <v>115</v>
      </c>
      <c r="O7" s="38" t="s">
        <v>116</v>
      </c>
      <c r="P7" s="38">
        <v>1.63</v>
      </c>
      <c r="Q7" s="38">
        <v>100</v>
      </c>
      <c r="R7" s="38">
        <v>3888</v>
      </c>
      <c r="S7" s="38">
        <v>11681</v>
      </c>
      <c r="T7" s="38">
        <v>476.03</v>
      </c>
      <c r="U7" s="38">
        <v>24.54</v>
      </c>
      <c r="V7" s="38">
        <v>188</v>
      </c>
      <c r="W7" s="38">
        <v>0.02</v>
      </c>
      <c r="X7" s="38">
        <v>9400</v>
      </c>
      <c r="Y7" s="38">
        <v>106.37</v>
      </c>
      <c r="Z7" s="38">
        <v>103.31</v>
      </c>
      <c r="AA7" s="38">
        <v>98.33</v>
      </c>
      <c r="AB7" s="38">
        <v>106.93</v>
      </c>
      <c r="AC7" s="38">
        <v>101.48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108.65</v>
      </c>
      <c r="BR7" s="38">
        <v>102.98</v>
      </c>
      <c r="BS7" s="38">
        <v>97.17</v>
      </c>
      <c r="BT7" s="38">
        <v>105.74</v>
      </c>
      <c r="BU7" s="38">
        <v>96.8</v>
      </c>
      <c r="BV7" s="38">
        <v>58.78</v>
      </c>
      <c r="BW7" s="38">
        <v>58.53</v>
      </c>
      <c r="BX7" s="38">
        <v>57.93</v>
      </c>
      <c r="BY7" s="38">
        <v>57.03</v>
      </c>
      <c r="BZ7" s="38">
        <v>55.84</v>
      </c>
      <c r="CA7" s="38">
        <v>59.83</v>
      </c>
      <c r="CB7" s="38">
        <v>197.25</v>
      </c>
      <c r="CC7" s="38">
        <v>210.94</v>
      </c>
      <c r="CD7" s="38">
        <v>226.44</v>
      </c>
      <c r="CE7" s="38">
        <v>211.19</v>
      </c>
      <c r="CF7" s="38">
        <v>234.13</v>
      </c>
      <c r="CG7" s="38">
        <v>257.02999999999997</v>
      </c>
      <c r="CH7" s="38">
        <v>266.57</v>
      </c>
      <c r="CI7" s="38">
        <v>276.93</v>
      </c>
      <c r="CJ7" s="38">
        <v>283.73</v>
      </c>
      <c r="CK7" s="38">
        <v>287.57</v>
      </c>
      <c r="CL7" s="38">
        <v>268.69</v>
      </c>
      <c r="CM7" s="38">
        <v>34.479999999999997</v>
      </c>
      <c r="CN7" s="38">
        <v>34.479999999999997</v>
      </c>
      <c r="CO7" s="38">
        <v>33.5</v>
      </c>
      <c r="CP7" s="38">
        <v>32.51</v>
      </c>
      <c r="CQ7" s="38">
        <v>32.51</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2017-12-25T02:40:44Z</dcterms:created>
  <dcterms:modified xsi:type="dcterms:W3CDTF">2018-02-05T01:50:59Z</dcterms:modified>
  <cp:category/>
</cp:coreProperties>
</file>