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<sst xmlns="http://schemas.openxmlformats.org/spreadsheetml/2006/main" count="240" uniqueCount="125">
  <si>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</si>
  <si>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</si>
  <si>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</si>
  <si>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</si>
  <si>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</si>
  <si>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</si>
  <si>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</si>
  <si>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</si>
  <si>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</si>
  <si>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</si>
  <si>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</si>
  <si>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</si>
  <si>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</si>
  <si>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</si>
  <si>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</si>
  <si>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</si>
  <si>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</si>
  <si>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</si>
  <si>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</si>
  <si>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</si>
  <si>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</si>
  <si>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</si>
  <si>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</si>
  <si>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</si>
  <si>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</si>
  <si>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</si>
  <si>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</si>
  <si>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</si>
  <si>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</si>
  <si>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</si>
  <si>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</si>
  <si>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</si>
  <si>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</si>
  <si>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</si>
  <si>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</si>
  <si>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</si>
  <si>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</si>
  <si>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</si>
  <si>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</si>
  <si>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</si>
  <si>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</si>
  <si>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</si>
  <si>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</si>
  <si>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</si>
  <si>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</si>
  <si>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</si>
  <si>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</si>
  <si>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</si>
  <si>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</si>
  <si>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</si>
  <si>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</si>
  <si>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</si>
  <si>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</si>
  <si>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</si>
  <si>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</si>
  <si>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</si>
  <si>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</si>
  <si>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</si>
  <si>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</si>
  <si>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</si>
  <si>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</si>
  <si>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</si>
  <si>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</si>
  <si>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</si>
  <si>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</si>
  <si>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</si>
  <si>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</si>
  <si>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</si>
  <si>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</si>
  <si>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</si>
  <si>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</si>
  <si>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</si>
  <si>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</si>
  <si>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</si>
  <si>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</si>
  <si>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</si>
  <si>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</si>
  <si>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</si>
  <si>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</si>
  <si>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</si>
  <si>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</si>
  <si>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</si>
  <si>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</si>
  <si>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</si>
  <si>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</si>
  <si>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</si>
  <si>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</si>
  <si>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</si>
  <si>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</si>
  <si>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</si>
  <si>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</si>
  <si>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</si>
  <si>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</si>
  <si>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</si>
  <si>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</si>
  <si>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</si>
  <si>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</si>
  <si>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</si>
  <si>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</si>
  <si>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</si>
  <si>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</si>
  <si>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</si>
  <si>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</si>
  <si>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</si>
  <si>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</si>
  <si>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</si>
  <si>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</si>
  <si>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</si>
  <si>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</si>
  <si>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生坂村</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</si>
  <si>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</si>
  <si>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</si>
  <si>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</si>
  <si>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</si>
  <si>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</si>
  <si>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</si>
  <si>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</si>
  <si>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</si>
  <si>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</si>
  <si>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</si>
  <si>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</si>
  <si>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</si>
  <si>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収益的収支比率は徐々に伸びていたが、平成28年度決算は前年比-1.44％となった。起債償還額が多く一般会計からの繰り入れに頼らざるを得ない経営となっており、設備の修繕費が嵩むと収益的収支比率は低下してしまう。
　料金体系については、平成25年度に300円の増額をなったが、経費回収率は100％前後で推移しているため、概ね適正な水準だといえる。また、汚水処理原価も類似団体と比較して低くなっており効率的な汚水処理が行われているといえる。しかし、施設の老朽化が進み今後は維持管理費も増大してしまう可能性もあることから適切なタイミングでの設備更新も検討しなければならない。</t>
    <rPh sb="1" eb="4">
      <t>シュウエキテキ</t>
    </rPh>
    <rPh sb="4" eb="6">
      <t>シュウシ</t>
    </rPh>
    <rPh sb="6" eb="8">
      <t>ヒリツ</t>
    </rPh>
    <rPh sb="9" eb="11">
      <t>ジョジョ</t>
    </rPh>
    <rPh sb="12" eb="13">
      <t>ノ</t>
    </rPh>
    <rPh sb="19" eb="21">
      <t>ヘイセイ</t>
    </rPh>
    <rPh sb="23" eb="25">
      <t>ネンド</t>
    </rPh>
    <rPh sb="25" eb="27">
      <t>ケッサン</t>
    </rPh>
    <rPh sb="28" eb="31">
      <t>ゼンネンヒ</t>
    </rPh>
    <rPh sb="42" eb="44">
      <t>キサイ</t>
    </rPh>
    <rPh sb="44" eb="46">
      <t>ショウカン</t>
    </rPh>
    <rPh sb="46" eb="47">
      <t>ガク</t>
    </rPh>
    <rPh sb="48" eb="49">
      <t>オオ</t>
    </rPh>
    <rPh sb="50" eb="52">
      <t>イッパン</t>
    </rPh>
    <rPh sb="52" eb="54">
      <t>カイケイ</t>
    </rPh>
    <rPh sb="57" eb="58">
      <t>ク</t>
    </rPh>
    <rPh sb="59" eb="60">
      <t>イ</t>
    </rPh>
    <rPh sb="62" eb="63">
      <t>タヨ</t>
    </rPh>
    <rPh sb="67" eb="68">
      <t>エ</t>
    </rPh>
    <rPh sb="70" eb="72">
      <t>ケイエイ</t>
    </rPh>
    <rPh sb="79" eb="81">
      <t>セツビ</t>
    </rPh>
    <rPh sb="82" eb="85">
      <t>シュウゼンヒ</t>
    </rPh>
    <rPh sb="86" eb="87">
      <t>カサ</t>
    </rPh>
    <rPh sb="89" eb="92">
      <t>シュウエキテキ</t>
    </rPh>
    <rPh sb="92" eb="94">
      <t>シュウシ</t>
    </rPh>
    <rPh sb="94" eb="96">
      <t>ヒリツ</t>
    </rPh>
    <rPh sb="97" eb="99">
      <t>テイカ</t>
    </rPh>
    <rPh sb="107" eb="109">
      <t>リョウキン</t>
    </rPh>
    <rPh sb="109" eb="111">
      <t>タイケイ</t>
    </rPh>
    <rPh sb="117" eb="119">
      <t>ヘイセイ</t>
    </rPh>
    <rPh sb="121" eb="123">
      <t>ネンド</t>
    </rPh>
    <rPh sb="127" eb="128">
      <t>エン</t>
    </rPh>
    <rPh sb="129" eb="131">
      <t>ゾウガク</t>
    </rPh>
    <rPh sb="137" eb="139">
      <t>ケイヒ</t>
    </rPh>
    <rPh sb="139" eb="141">
      <t>カイシュウ</t>
    </rPh>
    <rPh sb="141" eb="142">
      <t>リツ</t>
    </rPh>
    <rPh sb="147" eb="149">
      <t>ゼンゴ</t>
    </rPh>
    <rPh sb="150" eb="152">
      <t>スイイ</t>
    </rPh>
    <rPh sb="159" eb="160">
      <t>オオム</t>
    </rPh>
    <rPh sb="161" eb="163">
      <t>テキセイ</t>
    </rPh>
    <rPh sb="164" eb="166">
      <t>スイジュン</t>
    </rPh>
    <rPh sb="175" eb="177">
      <t>オスイ</t>
    </rPh>
    <rPh sb="177" eb="179">
      <t>ショリ</t>
    </rPh>
    <rPh sb="179" eb="181">
      <t>ゲンカ</t>
    </rPh>
    <rPh sb="182" eb="184">
      <t>ルイジ</t>
    </rPh>
    <rPh sb="184" eb="186">
      <t>ダンタイ</t>
    </rPh>
    <rPh sb="187" eb="189">
      <t>ヒカク</t>
    </rPh>
    <rPh sb="191" eb="192">
      <t>ヒク</t>
    </rPh>
    <rPh sb="198" eb="201">
      <t>コウリツテキ</t>
    </rPh>
    <rPh sb="202" eb="204">
      <t>オスイ</t>
    </rPh>
    <rPh sb="204" eb="206">
      <t>ショリ</t>
    </rPh>
    <rPh sb="207" eb="208">
      <t>オコナ</t>
    </rPh>
    <rPh sb="222" eb="224">
      <t>シセツ</t>
    </rPh>
    <rPh sb="225" eb="228">
      <t>ロウキュウカ</t>
    </rPh>
    <rPh sb="229" eb="230">
      <t>スス</t>
    </rPh>
    <rPh sb="231" eb="233">
      <t>コンゴ</t>
    </rPh>
    <rPh sb="234" eb="236">
      <t>イジ</t>
    </rPh>
    <rPh sb="236" eb="239">
      <t>カンリヒ</t>
    </rPh>
    <rPh sb="240" eb="242">
      <t>ゾウダイ</t>
    </rPh>
    <rPh sb="247" eb="250">
      <t>カノウセイ</t>
    </rPh>
    <rPh sb="257" eb="259">
      <t>テキセツ</t>
    </rPh>
    <rPh sb="267" eb="269">
      <t>セツビ</t>
    </rPh>
    <rPh sb="269" eb="271">
      <t>コウシン</t>
    </rPh>
    <rPh sb="272" eb="274">
      <t>ケントウ</t>
    </rPh>
    <phoneticPr fontId="4"/>
  </si>
  <si>
    <t>　供用開始以降管渠の更新は行われていないが、供用開始後20年以上経過した施設もあり老朽化は着実に進んでいる。また、雨水等不明水の流入も認められるため、先ずは管路の現況を把握することが重要であると考えられる。
　処理施設は管路よりも老朽化の進行が顕著であり、突発的な故障も含めその影響は大きい状態である。維持管理業務に併せ機器類の絶縁抵抗値を計測しており、その状況に合わせて機器の更新を行っている。</t>
    <rPh sb="1" eb="3">
      <t>キョウヨウ</t>
    </rPh>
    <rPh sb="3" eb="5">
      <t>カイシ</t>
    </rPh>
    <rPh sb="5" eb="7">
      <t>イコウ</t>
    </rPh>
    <rPh sb="7" eb="9">
      <t>カンキョ</t>
    </rPh>
    <rPh sb="10" eb="12">
      <t>コウシン</t>
    </rPh>
    <rPh sb="13" eb="14">
      <t>オコナ</t>
    </rPh>
    <rPh sb="22" eb="24">
      <t>キョウヨウ</t>
    </rPh>
    <rPh sb="24" eb="27">
      <t>カイシゴ</t>
    </rPh>
    <rPh sb="29" eb="32">
      <t>ネンイジョウ</t>
    </rPh>
    <rPh sb="32" eb="34">
      <t>ケイカ</t>
    </rPh>
    <rPh sb="36" eb="38">
      <t>シセツ</t>
    </rPh>
    <rPh sb="41" eb="44">
      <t>ロウキュウカ</t>
    </rPh>
    <rPh sb="45" eb="47">
      <t>チャクジツ</t>
    </rPh>
    <rPh sb="48" eb="49">
      <t>スス</t>
    </rPh>
    <rPh sb="57" eb="59">
      <t>ウスイ</t>
    </rPh>
    <rPh sb="59" eb="60">
      <t>トウ</t>
    </rPh>
    <rPh sb="60" eb="62">
      <t>フメイ</t>
    </rPh>
    <rPh sb="62" eb="63">
      <t>スイ</t>
    </rPh>
    <rPh sb="64" eb="66">
      <t>リュウニュウ</t>
    </rPh>
    <rPh sb="67" eb="68">
      <t>ミト</t>
    </rPh>
    <rPh sb="75" eb="76">
      <t>マ</t>
    </rPh>
    <rPh sb="78" eb="80">
      <t>カンロ</t>
    </rPh>
    <rPh sb="81" eb="83">
      <t>ゲンキョウ</t>
    </rPh>
    <rPh sb="84" eb="86">
      <t>ハアク</t>
    </rPh>
    <rPh sb="91" eb="93">
      <t>ジュウヨウ</t>
    </rPh>
    <rPh sb="97" eb="98">
      <t>カンガ</t>
    </rPh>
    <rPh sb="105" eb="107">
      <t>ショリ</t>
    </rPh>
    <rPh sb="107" eb="109">
      <t>シセツ</t>
    </rPh>
    <rPh sb="110" eb="111">
      <t>カン</t>
    </rPh>
    <rPh sb="111" eb="112">
      <t>ロ</t>
    </rPh>
    <rPh sb="115" eb="118">
      <t>ロウキュウカ</t>
    </rPh>
    <rPh sb="119" eb="121">
      <t>シンコウ</t>
    </rPh>
    <rPh sb="122" eb="124">
      <t>ケンチョ</t>
    </rPh>
    <rPh sb="128" eb="131">
      <t>トッパツテキ</t>
    </rPh>
    <rPh sb="132" eb="134">
      <t>コショウ</t>
    </rPh>
    <rPh sb="135" eb="136">
      <t>フク</t>
    </rPh>
    <rPh sb="139" eb="141">
      <t>エイキョウ</t>
    </rPh>
    <rPh sb="142" eb="143">
      <t>オオ</t>
    </rPh>
    <rPh sb="145" eb="147">
      <t>ジョウタイ</t>
    </rPh>
    <rPh sb="151" eb="153">
      <t>イジ</t>
    </rPh>
    <rPh sb="153" eb="155">
      <t>カンリ</t>
    </rPh>
    <rPh sb="155" eb="157">
      <t>ギョウム</t>
    </rPh>
    <rPh sb="158" eb="159">
      <t>アワ</t>
    </rPh>
    <rPh sb="160" eb="162">
      <t>キキ</t>
    </rPh>
    <rPh sb="162" eb="163">
      <t>ルイ</t>
    </rPh>
    <rPh sb="164" eb="166">
      <t>ゼツエン</t>
    </rPh>
    <rPh sb="166" eb="169">
      <t>テイコウチ</t>
    </rPh>
    <rPh sb="170" eb="172">
      <t>ケイソク</t>
    </rPh>
    <rPh sb="179" eb="181">
      <t>ジョウキョウ</t>
    </rPh>
    <rPh sb="182" eb="183">
      <t>ア</t>
    </rPh>
    <rPh sb="186" eb="188">
      <t>キキ</t>
    </rPh>
    <rPh sb="189" eb="191">
      <t>コウシン</t>
    </rPh>
    <rPh sb="192" eb="193">
      <t>オコナ</t>
    </rPh>
    <phoneticPr fontId="4"/>
  </si>
  <si>
    <t>　建設時の起債償還が今後20年続くため使用料収入とバランスのとれた更新計画が必要である。人口減少の続く社会情勢の中で使用料収入の確保については非常に困難を伴うと予想されるが、未接続世帯への啓発に努め少しでも使用料収入を増やす努力が第一である。そして管路及び施設の現状を正確に把握し効率的な維持管理や更新の計画を立て経営の健全性を確保したい。</t>
    <rPh sb="1" eb="3">
      <t>ケンセツ</t>
    </rPh>
    <rPh sb="3" eb="4">
      <t>ジ</t>
    </rPh>
    <rPh sb="5" eb="7">
      <t>キサイ</t>
    </rPh>
    <rPh sb="7" eb="9">
      <t>ショウカン</t>
    </rPh>
    <rPh sb="10" eb="12">
      <t>コンゴ</t>
    </rPh>
    <rPh sb="14" eb="15">
      <t>ネン</t>
    </rPh>
    <rPh sb="15" eb="16">
      <t>ツヅ</t>
    </rPh>
    <rPh sb="19" eb="22">
      <t>シヨウリョウ</t>
    </rPh>
    <rPh sb="22" eb="24">
      <t>シュウニュウ</t>
    </rPh>
    <rPh sb="33" eb="35">
      <t>コウシン</t>
    </rPh>
    <rPh sb="35" eb="37">
      <t>ケイカク</t>
    </rPh>
    <rPh sb="38" eb="40">
      <t>ヒツヨウ</t>
    </rPh>
    <rPh sb="44" eb="46">
      <t>ジンコウ</t>
    </rPh>
    <rPh sb="46" eb="48">
      <t>ゲンショウ</t>
    </rPh>
    <rPh sb="49" eb="50">
      <t>ツヅ</t>
    </rPh>
    <rPh sb="51" eb="53">
      <t>シャカイ</t>
    </rPh>
    <rPh sb="53" eb="55">
      <t>ジョウセイ</t>
    </rPh>
    <rPh sb="56" eb="57">
      <t>ナカ</t>
    </rPh>
    <rPh sb="58" eb="61">
      <t>シヨウリョウ</t>
    </rPh>
    <rPh sb="61" eb="63">
      <t>シュウニュウ</t>
    </rPh>
    <rPh sb="64" eb="66">
      <t>カクホ</t>
    </rPh>
    <rPh sb="71" eb="73">
      <t>ヒジョウ</t>
    </rPh>
    <rPh sb="74" eb="76">
      <t>コンナン</t>
    </rPh>
    <rPh sb="77" eb="78">
      <t>トモナ</t>
    </rPh>
    <rPh sb="80" eb="82">
      <t>ヨソウ</t>
    </rPh>
    <rPh sb="87" eb="90">
      <t>ミセツゾク</t>
    </rPh>
    <rPh sb="90" eb="92">
      <t>セタイ</t>
    </rPh>
    <rPh sb="94" eb="96">
      <t>ケイハツ</t>
    </rPh>
    <rPh sb="97" eb="98">
      <t>ツト</t>
    </rPh>
    <rPh sb="99" eb="100">
      <t>スコ</t>
    </rPh>
    <rPh sb="103" eb="106">
      <t>シヨウリョウ</t>
    </rPh>
    <rPh sb="106" eb="108">
      <t>シュウニュウ</t>
    </rPh>
    <rPh sb="109" eb="110">
      <t>フ</t>
    </rPh>
    <rPh sb="112" eb="114">
      <t>ドリョク</t>
    </rPh>
    <rPh sb="115" eb="117">
      <t>ダイイチ</t>
    </rPh>
    <rPh sb="124" eb="126">
      <t>カンロ</t>
    </rPh>
    <rPh sb="126" eb="127">
      <t>オヨ</t>
    </rPh>
    <rPh sb="128" eb="130">
      <t>シセツ</t>
    </rPh>
    <rPh sb="131" eb="133">
      <t>ゲンジョウ</t>
    </rPh>
    <rPh sb="134" eb="136">
      <t>セイカク</t>
    </rPh>
    <rPh sb="137" eb="139">
      <t>ハアク</t>
    </rPh>
    <rPh sb="140" eb="143">
      <t>コウリツテキ</t>
    </rPh>
    <rPh sb="144" eb="146">
      <t>イジ</t>
    </rPh>
    <rPh sb="146" eb="148">
      <t>カンリ</t>
    </rPh>
    <rPh sb="149" eb="151">
      <t>コウシン</t>
    </rPh>
    <rPh sb="152" eb="154">
      <t>ケイカク</t>
    </rPh>
    <rPh sb="155" eb="156">
      <t>タ</t>
    </rPh>
    <rPh sb="157" eb="159">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</si>
</sst>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6531328"/>
        <c:axId val="6653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66531328"/>
        <c:axId val="66533248"/>
      </c:lineChart>
      <c:dateAx>
        <c:axId val="66531328"/>
        <c:scaling>
          <c:orientation val="minMax"/>
        </c:scaling>
        <c:delete val="1"/>
        <c:axPos val="b"/>
        <c:numFmt formatCode="ge" sourceLinked="1"/>
        <c:majorTickMark val="none"/>
        <c:minorTickMark val="none"/>
        <c:tickLblPos val="none"/>
        <c:crossAx val="66533248"/>
        <c:crosses val="autoZero"/>
        <c:auto val="1"/>
        <c:lblOffset val="100"/>
        <c:baseTimeUnit val="years"/>
      </c:dateAx>
      <c:valAx>
        <c:axId val="6653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3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27.59</c:v>
                </c:pt>
                <c:pt idx="1">
                  <c:v>27.59</c:v>
                </c:pt>
                <c:pt idx="2">
                  <c:v>27.59</c:v>
                </c:pt>
                <c:pt idx="3">
                  <c:v>27.59</c:v>
                </c:pt>
                <c:pt idx="4">
                  <c:v>27.59</c:v>
                </c:pt>
              </c:numCache>
            </c:numRef>
          </c:val>
        </c:ser>
        <c:dLbls>
          <c:showLegendKey val="0"/>
          <c:showVal val="0"/>
          <c:showCatName val="0"/>
          <c:showSerName val="0"/>
          <c:showPercent val="0"/>
          <c:showBubbleSize val="0"/>
        </c:dLbls>
        <c:gapWidth val="150"/>
        <c:axId val="71598848"/>
        <c:axId val="7160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71598848"/>
        <c:axId val="71600768"/>
      </c:lineChart>
      <c:dateAx>
        <c:axId val="71598848"/>
        <c:scaling>
          <c:orientation val="minMax"/>
        </c:scaling>
        <c:delete val="1"/>
        <c:axPos val="b"/>
        <c:numFmt formatCode="ge" sourceLinked="1"/>
        <c:majorTickMark val="none"/>
        <c:minorTickMark val="none"/>
        <c:tickLblPos val="none"/>
        <c:crossAx val="71600768"/>
        <c:crosses val="autoZero"/>
        <c:auto val="1"/>
        <c:lblOffset val="100"/>
        <c:baseTimeUnit val="years"/>
      </c:dateAx>
      <c:valAx>
        <c:axId val="7160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59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84.87</c:v>
                </c:pt>
                <c:pt idx="1">
                  <c:v>85.2</c:v>
                </c:pt>
                <c:pt idx="2">
                  <c:v>86.57</c:v>
                </c:pt>
                <c:pt idx="3">
                  <c:v>88.37</c:v>
                </c:pt>
                <c:pt idx="4">
                  <c:v>88.35</c:v>
                </c:pt>
              </c:numCache>
            </c:numRef>
          </c:val>
        </c:ser>
        <c:dLbls>
          <c:showLegendKey val="0"/>
          <c:showVal val="0"/>
          <c:showCatName val="0"/>
          <c:showSerName val="0"/>
          <c:showPercent val="0"/>
          <c:showBubbleSize val="0"/>
        </c:dLbls>
        <c:gapWidth val="150"/>
        <c:axId val="72237056"/>
        <c:axId val="7223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72237056"/>
        <c:axId val="72238976"/>
      </c:lineChart>
      <c:dateAx>
        <c:axId val="72237056"/>
        <c:scaling>
          <c:orientation val="minMax"/>
        </c:scaling>
        <c:delete val="1"/>
        <c:axPos val="b"/>
        <c:numFmt formatCode="ge" sourceLinked="1"/>
        <c:majorTickMark val="none"/>
        <c:minorTickMark val="none"/>
        <c:tickLblPos val="none"/>
        <c:crossAx val="72238976"/>
        <c:crosses val="autoZero"/>
        <c:auto val="1"/>
        <c:lblOffset val="100"/>
        <c:baseTimeUnit val="years"/>
      </c:dateAx>
      <c:valAx>
        <c:axId val="722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94.34</c:v>
                </c:pt>
                <c:pt idx="1">
                  <c:v>94.5</c:v>
                </c:pt>
                <c:pt idx="2">
                  <c:v>95.48</c:v>
                </c:pt>
                <c:pt idx="3">
                  <c:v>96.44</c:v>
                </c:pt>
                <c:pt idx="4">
                  <c:v>95</c:v>
                </c:pt>
              </c:numCache>
            </c:numRef>
          </c:val>
        </c:ser>
        <c:dLbls>
          <c:showLegendKey val="0"/>
          <c:showVal val="0"/>
          <c:showCatName val="0"/>
          <c:showSerName val="0"/>
          <c:showPercent val="0"/>
          <c:showBubbleSize val="0"/>
        </c:dLbls>
        <c:gapWidth val="150"/>
        <c:axId val="66567552"/>
        <c:axId val="6658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567552"/>
        <c:axId val="66582016"/>
      </c:lineChart>
      <c:dateAx>
        <c:axId val="66567552"/>
        <c:scaling>
          <c:orientation val="minMax"/>
        </c:scaling>
        <c:delete val="1"/>
        <c:axPos val="b"/>
        <c:numFmt formatCode="ge" sourceLinked="1"/>
        <c:majorTickMark val="none"/>
        <c:minorTickMark val="none"/>
        <c:tickLblPos val="none"/>
        <c:crossAx val="66582016"/>
        <c:crosses val="autoZero"/>
        <c:auto val="1"/>
        <c:lblOffset val="100"/>
        <c:baseTimeUnit val="years"/>
      </c:dateAx>
      <c:valAx>
        <c:axId val="6658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6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257088"/>
        <c:axId val="7127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257088"/>
        <c:axId val="71271552"/>
      </c:lineChart>
      <c:dateAx>
        <c:axId val="71257088"/>
        <c:scaling>
          <c:orientation val="minMax"/>
        </c:scaling>
        <c:delete val="1"/>
        <c:axPos val="b"/>
        <c:numFmt formatCode="ge" sourceLinked="1"/>
        <c:majorTickMark val="none"/>
        <c:minorTickMark val="none"/>
        <c:tickLblPos val="none"/>
        <c:crossAx val="71271552"/>
        <c:crosses val="autoZero"/>
        <c:auto val="1"/>
        <c:lblOffset val="100"/>
        <c:baseTimeUnit val="years"/>
      </c:dateAx>
      <c:valAx>
        <c:axId val="7127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25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641728"/>
        <c:axId val="7164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641728"/>
        <c:axId val="71648000"/>
      </c:lineChart>
      <c:dateAx>
        <c:axId val="71641728"/>
        <c:scaling>
          <c:orientation val="minMax"/>
        </c:scaling>
        <c:delete val="1"/>
        <c:axPos val="b"/>
        <c:numFmt formatCode="ge" sourceLinked="1"/>
        <c:majorTickMark val="none"/>
        <c:minorTickMark val="none"/>
        <c:tickLblPos val="none"/>
        <c:crossAx val="71648000"/>
        <c:crosses val="autoZero"/>
        <c:auto val="1"/>
        <c:lblOffset val="100"/>
        <c:baseTimeUnit val="years"/>
      </c:dateAx>
      <c:valAx>
        <c:axId val="7164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6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680384"/>
        <c:axId val="716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680384"/>
        <c:axId val="71682304"/>
      </c:lineChart>
      <c:dateAx>
        <c:axId val="71680384"/>
        <c:scaling>
          <c:orientation val="minMax"/>
        </c:scaling>
        <c:delete val="1"/>
        <c:axPos val="b"/>
        <c:numFmt formatCode="ge" sourceLinked="1"/>
        <c:majorTickMark val="none"/>
        <c:minorTickMark val="none"/>
        <c:tickLblPos val="none"/>
        <c:crossAx val="71682304"/>
        <c:crosses val="autoZero"/>
        <c:auto val="1"/>
        <c:lblOffset val="100"/>
        <c:baseTimeUnit val="years"/>
      </c:dateAx>
      <c:valAx>
        <c:axId val="716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6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405952"/>
        <c:axId val="7140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405952"/>
        <c:axId val="71407872"/>
      </c:lineChart>
      <c:dateAx>
        <c:axId val="71405952"/>
        <c:scaling>
          <c:orientation val="minMax"/>
        </c:scaling>
        <c:delete val="1"/>
        <c:axPos val="b"/>
        <c:numFmt formatCode="ge" sourceLinked="1"/>
        <c:majorTickMark val="none"/>
        <c:minorTickMark val="none"/>
        <c:tickLblPos val="none"/>
        <c:crossAx val="71407872"/>
        <c:crosses val="autoZero"/>
        <c:auto val="1"/>
        <c:lblOffset val="100"/>
        <c:baseTimeUnit val="years"/>
      </c:dateAx>
      <c:valAx>
        <c:axId val="7140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40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244.15</c:v>
                </c:pt>
                <c:pt idx="1">
                  <c:v>37.450000000000003</c:v>
                </c:pt>
                <c:pt idx="2">
                  <c:v>48.42</c:v>
                </c:pt>
                <c:pt idx="3">
                  <c:v>181.01</c:v>
                </c:pt>
                <c:pt idx="4">
                  <c:v>239.06</c:v>
                </c:pt>
              </c:numCache>
            </c:numRef>
          </c:val>
        </c:ser>
        <c:dLbls>
          <c:showLegendKey val="0"/>
          <c:showVal val="0"/>
          <c:showCatName val="0"/>
          <c:showSerName val="0"/>
          <c:showPercent val="0"/>
          <c:showBubbleSize val="0"/>
        </c:dLbls>
        <c:gapWidth val="150"/>
        <c:axId val="71438336"/>
        <c:axId val="7144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71438336"/>
        <c:axId val="71440256"/>
      </c:lineChart>
      <c:dateAx>
        <c:axId val="71438336"/>
        <c:scaling>
          <c:orientation val="minMax"/>
        </c:scaling>
        <c:delete val="1"/>
        <c:axPos val="b"/>
        <c:numFmt formatCode="ge" sourceLinked="1"/>
        <c:majorTickMark val="none"/>
        <c:minorTickMark val="none"/>
        <c:tickLblPos val="none"/>
        <c:crossAx val="71440256"/>
        <c:crosses val="autoZero"/>
        <c:auto val="1"/>
        <c:lblOffset val="100"/>
        <c:baseTimeUnit val="years"/>
      </c:dateAx>
      <c:valAx>
        <c:axId val="7144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43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98.51</c:v>
                </c:pt>
                <c:pt idx="1">
                  <c:v>100</c:v>
                </c:pt>
                <c:pt idx="2">
                  <c:v>99.4</c:v>
                </c:pt>
                <c:pt idx="3">
                  <c:v>102.05</c:v>
                </c:pt>
                <c:pt idx="4">
                  <c:v>100.34</c:v>
                </c:pt>
              </c:numCache>
            </c:numRef>
          </c:val>
        </c:ser>
        <c:dLbls>
          <c:showLegendKey val="0"/>
          <c:showVal val="0"/>
          <c:showCatName val="0"/>
          <c:showSerName val="0"/>
          <c:showPercent val="0"/>
          <c:showBubbleSize val="0"/>
        </c:dLbls>
        <c:gapWidth val="150"/>
        <c:axId val="71474560"/>
        <c:axId val="7148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71474560"/>
        <c:axId val="71480832"/>
      </c:lineChart>
      <c:dateAx>
        <c:axId val="71474560"/>
        <c:scaling>
          <c:orientation val="minMax"/>
        </c:scaling>
        <c:delete val="1"/>
        <c:axPos val="b"/>
        <c:numFmt formatCode="ge" sourceLinked="1"/>
        <c:majorTickMark val="none"/>
        <c:minorTickMark val="none"/>
        <c:tickLblPos val="none"/>
        <c:crossAx val="71480832"/>
        <c:crosses val="autoZero"/>
        <c:auto val="1"/>
        <c:lblOffset val="100"/>
        <c:baseTimeUnit val="years"/>
      </c:dateAx>
      <c:valAx>
        <c:axId val="7148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47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227.9</c:v>
                </c:pt>
                <c:pt idx="1">
                  <c:v>229.64</c:v>
                </c:pt>
                <c:pt idx="2">
                  <c:v>232.53</c:v>
                </c:pt>
                <c:pt idx="3">
                  <c:v>227.22</c:v>
                </c:pt>
                <c:pt idx="4">
                  <c:v>232.47</c:v>
                </c:pt>
              </c:numCache>
            </c:numRef>
          </c:val>
        </c:ser>
        <c:dLbls>
          <c:showLegendKey val="0"/>
          <c:showVal val="0"/>
          <c:showCatName val="0"/>
          <c:showSerName val="0"/>
          <c:showPercent val="0"/>
          <c:showBubbleSize val="0"/>
        </c:dLbls>
        <c:gapWidth val="150"/>
        <c:axId val="71566464"/>
        <c:axId val="7156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71566464"/>
        <c:axId val="71568384"/>
      </c:lineChart>
      <c:dateAx>
        <c:axId val="71566464"/>
        <c:scaling>
          <c:orientation val="minMax"/>
        </c:scaling>
        <c:delete val="1"/>
        <c:axPos val="b"/>
        <c:numFmt formatCode="ge" sourceLinked="1"/>
        <c:majorTickMark val="none"/>
        <c:minorTickMark val="none"/>
        <c:tickLblPos val="none"/>
        <c:crossAx val="71568384"/>
        <c:crosses val="autoZero"/>
        <c:auto val="1"/>
        <c:lblOffset val="100"/>
        <c:baseTimeUnit val="years"/>
      </c:dateAx>
      <c:valAx>
        <c:axId val="715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56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56" zoomScaleNormal="100" workbookViewId="0">
      <selection activeCell="BL83" sqref="BL8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長野県　生坂村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4"/>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121</v>
      </c>
      <c r="AE8" s="73"/>
      <c r="AF8" s="73"/>
      <c r="AG8" s="73"/>
      <c r="AH8" s="73"/>
      <c r="AI8" s="73"/>
      <c r="AJ8" s="73"/>
      <c r="AK8" s="4"/>
      <c r="AL8" s="69">
        <f>データ!S6</f>
        <v>1873</v>
      </c>
      <c r="AM8" s="69"/>
      <c r="AN8" s="69"/>
      <c r="AO8" s="69"/>
      <c r="AP8" s="69"/>
      <c r="AQ8" s="69"/>
      <c r="AR8" s="69"/>
      <c r="AS8" s="69"/>
      <c r="AT8" s="68">
        <f>データ!T6</f>
        <v>39.049999999999997</v>
      </c>
      <c r="AU8" s="68"/>
      <c r="AV8" s="68"/>
      <c r="AW8" s="68"/>
      <c r="AX8" s="68"/>
      <c r="AY8" s="68"/>
      <c r="AZ8" s="68"/>
      <c r="BA8" s="68"/>
      <c r="BB8" s="68">
        <f>データ!U6</f>
        <v>47.96</v>
      </c>
      <c r="BC8" s="68"/>
      <c r="BD8" s="68"/>
      <c r="BE8" s="68"/>
      <c r="BF8" s="68"/>
      <c r="BG8" s="68"/>
      <c r="BH8" s="68"/>
      <c r="BI8" s="68"/>
      <c r="BJ8" s="4"/>
      <c r="BK8" s="4"/>
      <c r="BL8" s="70" t="s">
        <v>10</v>
      </c>
      <c r="BM8" s="71"/>
      <c r="BN8" s="8" t="s">
        <v>11</v>
      </c>
      <c r="BO8" s="9"/>
      <c r="BP8" s="9"/>
      <c r="BQ8" s="9"/>
      <c r="BR8" s="9"/>
      <c r="BS8" s="9"/>
      <c r="BT8" s="9"/>
      <c r="BU8" s="9"/>
      <c r="BV8" s="9"/>
      <c r="BW8" s="9"/>
      <c r="BX8" s="9"/>
      <c r="BY8" s="10"/>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4"/>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4"/>
      <c r="BK9" s="4"/>
      <c r="BL9" s="66" t="s">
        <v>20</v>
      </c>
      <c r="BM9" s="67"/>
      <c r="BN9" s="11" t="s">
        <v>21</v>
      </c>
      <c r="BO9" s="12"/>
      <c r="BP9" s="12"/>
      <c r="BQ9" s="12"/>
      <c r="BR9" s="12"/>
      <c r="BS9" s="12"/>
      <c r="BT9" s="12"/>
      <c r="BU9" s="12"/>
      <c r="BV9" s="12"/>
      <c r="BW9" s="12"/>
      <c r="BX9" s="12"/>
      <c r="BY9" s="13"/>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50.46</v>
      </c>
      <c r="Q10" s="68"/>
      <c r="R10" s="68"/>
      <c r="S10" s="68"/>
      <c r="T10" s="68"/>
      <c r="U10" s="68"/>
      <c r="V10" s="68"/>
      <c r="W10" s="68">
        <f>データ!Q6</f>
        <v>100</v>
      </c>
      <c r="X10" s="68"/>
      <c r="Y10" s="68"/>
      <c r="Z10" s="68"/>
      <c r="AA10" s="68"/>
      <c r="AB10" s="68"/>
      <c r="AC10" s="68"/>
      <c r="AD10" s="69">
        <f>データ!R6</f>
        <v>4100</v>
      </c>
      <c r="AE10" s="69"/>
      <c r="AF10" s="69"/>
      <c r="AG10" s="69"/>
      <c r="AH10" s="69"/>
      <c r="AI10" s="69"/>
      <c r="AJ10" s="69"/>
      <c r="AK10" s="2"/>
      <c r="AL10" s="69">
        <f>データ!V6</f>
        <v>936</v>
      </c>
      <c r="AM10" s="69"/>
      <c r="AN10" s="69"/>
      <c r="AO10" s="69"/>
      <c r="AP10" s="69"/>
      <c r="AQ10" s="69"/>
      <c r="AR10" s="69"/>
      <c r="AS10" s="69"/>
      <c r="AT10" s="68">
        <f>データ!W6</f>
        <v>0.26</v>
      </c>
      <c r="AU10" s="68"/>
      <c r="AV10" s="68"/>
      <c r="AW10" s="68"/>
      <c r="AX10" s="68"/>
      <c r="AY10" s="68"/>
      <c r="AZ10" s="68"/>
      <c r="BA10" s="68"/>
      <c r="BB10" s="68">
        <f>データ!X6</f>
        <v>3600</v>
      </c>
      <c r="BC10" s="68"/>
      <c r="BD10" s="68"/>
      <c r="BE10" s="68"/>
      <c r="BF10" s="68"/>
      <c r="BG10" s="68"/>
      <c r="BH10" s="68"/>
      <c r="BI10" s="68"/>
      <c r="BJ10" s="2"/>
      <c r="BK10" s="2"/>
      <c r="BL10" s="58" t="s">
        <v>22</v>
      </c>
      <c r="BM10" s="5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204480</v>
      </c>
      <c r="D6" s="33">
        <f t="shared" si="3"/>
        <v>47</v>
      </c>
      <c r="E6" s="33">
        <f t="shared" si="3"/>
        <v>17</v>
      </c>
      <c r="F6" s="33">
        <f t="shared" si="3"/>
        <v>5</v>
      </c>
      <c r="G6" s="33">
        <f t="shared" si="3"/>
        <v>0</v>
      </c>
      <c r="H6" s="33" t="str">
        <f t="shared" si="3"/>
        <v>長野県　生坂村</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50.46</v>
      </c>
      <c r="Q6" s="34">
        <f t="shared" si="3"/>
        <v>100</v>
      </c>
      <c r="R6" s="34">
        <f t="shared" si="3"/>
        <v>4100</v>
      </c>
      <c r="S6" s="34">
        <f t="shared" si="3"/>
        <v>1873</v>
      </c>
      <c r="T6" s="34">
        <f t="shared" si="3"/>
        <v>39.049999999999997</v>
      </c>
      <c r="U6" s="34">
        <f t="shared" si="3"/>
        <v>47.96</v>
      </c>
      <c r="V6" s="34">
        <f t="shared" si="3"/>
        <v>936</v>
      </c>
      <c r="W6" s="34">
        <f t="shared" si="3"/>
        <v>0.26</v>
      </c>
      <c r="X6" s="34">
        <f t="shared" si="3"/>
        <v>3600</v>
      </c>
      <c r="Y6" s="35">
        <f>IF(Y7="",NA(),Y7)</f>
        <v>94.34</v>
      </c>
      <c r="Z6" s="35">
        <f t="shared" ref="Z6:AH6" si="4">IF(Z7="",NA(),Z7)</f>
        <v>94.5</v>
      </c>
      <c r="AA6" s="35">
        <f t="shared" si="4"/>
        <v>95.48</v>
      </c>
      <c r="AB6" s="35">
        <f t="shared" si="4"/>
        <v>96.44</v>
      </c>
      <c r="AC6" s="35">
        <f t="shared" si="4"/>
        <v>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244.15</v>
      </c>
      <c r="BG6" s="35">
        <f t="shared" ref="BG6:BO6" si="7">IF(BG7="",NA(),BG7)</f>
        <v>37.450000000000003</v>
      </c>
      <c r="BH6" s="35">
        <f t="shared" si="7"/>
        <v>48.42</v>
      </c>
      <c r="BI6" s="35">
        <f t="shared" si="7"/>
        <v>181.01</v>
      </c>
      <c r="BJ6" s="35">
        <f t="shared" si="7"/>
        <v>239.06</v>
      </c>
      <c r="BK6" s="35">
        <f t="shared" si="7"/>
        <v>1197.82</v>
      </c>
      <c r="BL6" s="35">
        <f t="shared" si="7"/>
        <v>1126.77</v>
      </c>
      <c r="BM6" s="35">
        <f t="shared" si="7"/>
        <v>1044.8</v>
      </c>
      <c r="BN6" s="35">
        <f t="shared" si="7"/>
        <v>1081.8</v>
      </c>
      <c r="BO6" s="35">
        <f t="shared" si="7"/>
        <v>974.93</v>
      </c>
      <c r="BP6" s="34" t="str">
        <f>IF(BP7="","",IF(BP7="-","【-】","【"&amp;SUBSTITUTE(TEXT(BP7,"#,##0.00"),"-","△")&amp;"】"))</f>
        <v>【914.53】</v>
      </c>
      <c r="BQ6" s="35">
        <f>IF(BQ7="",NA(),BQ7)</f>
        <v>98.51</v>
      </c>
      <c r="BR6" s="35">
        <f t="shared" ref="BR6:BZ6" si="8">IF(BR7="",NA(),BR7)</f>
        <v>100</v>
      </c>
      <c r="BS6" s="35">
        <f t="shared" si="8"/>
        <v>99.4</v>
      </c>
      <c r="BT6" s="35">
        <f t="shared" si="8"/>
        <v>102.05</v>
      </c>
      <c r="BU6" s="35">
        <f t="shared" si="8"/>
        <v>100.34</v>
      </c>
      <c r="BV6" s="35">
        <f t="shared" si="8"/>
        <v>51.03</v>
      </c>
      <c r="BW6" s="35">
        <f t="shared" si="8"/>
        <v>50.9</v>
      </c>
      <c r="BX6" s="35">
        <f t="shared" si="8"/>
        <v>50.82</v>
      </c>
      <c r="BY6" s="35">
        <f t="shared" si="8"/>
        <v>52.19</v>
      </c>
      <c r="BZ6" s="35">
        <f t="shared" si="8"/>
        <v>55.32</v>
      </c>
      <c r="CA6" s="34" t="str">
        <f>IF(CA7="","",IF(CA7="-","【-】","【"&amp;SUBSTITUTE(TEXT(CA7,"#,##0.00"),"-","△")&amp;"】"))</f>
        <v>【55.73】</v>
      </c>
      <c r="CB6" s="35">
        <f>IF(CB7="",NA(),CB7)</f>
        <v>227.9</v>
      </c>
      <c r="CC6" s="35">
        <f t="shared" ref="CC6:CK6" si="9">IF(CC7="",NA(),CC7)</f>
        <v>229.64</v>
      </c>
      <c r="CD6" s="35">
        <f t="shared" si="9"/>
        <v>232.53</v>
      </c>
      <c r="CE6" s="35">
        <f t="shared" si="9"/>
        <v>227.22</v>
      </c>
      <c r="CF6" s="35">
        <f t="shared" si="9"/>
        <v>232.47</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27.59</v>
      </c>
      <c r="CN6" s="35">
        <f t="shared" ref="CN6:CV6" si="10">IF(CN7="",NA(),CN7)</f>
        <v>27.59</v>
      </c>
      <c r="CO6" s="35">
        <f t="shared" si="10"/>
        <v>27.59</v>
      </c>
      <c r="CP6" s="35">
        <f t="shared" si="10"/>
        <v>27.59</v>
      </c>
      <c r="CQ6" s="35">
        <f t="shared" si="10"/>
        <v>27.59</v>
      </c>
      <c r="CR6" s="35">
        <f t="shared" si="10"/>
        <v>54.74</v>
      </c>
      <c r="CS6" s="35">
        <f t="shared" si="10"/>
        <v>53.78</v>
      </c>
      <c r="CT6" s="35">
        <f t="shared" si="10"/>
        <v>53.24</v>
      </c>
      <c r="CU6" s="35">
        <f t="shared" si="10"/>
        <v>52.31</v>
      </c>
      <c r="CV6" s="35">
        <f t="shared" si="10"/>
        <v>60.65</v>
      </c>
      <c r="CW6" s="34" t="str">
        <f>IF(CW7="","",IF(CW7="-","【-】","【"&amp;SUBSTITUTE(TEXT(CW7,"#,##0.00"),"-","△")&amp;"】"))</f>
        <v>【59.15】</v>
      </c>
      <c r="CX6" s="35">
        <f>IF(CX7="",NA(),CX7)</f>
        <v>84.87</v>
      </c>
      <c r="CY6" s="35">
        <f t="shared" ref="CY6:DG6" si="11">IF(CY7="",NA(),CY7)</f>
        <v>85.2</v>
      </c>
      <c r="CZ6" s="35">
        <f t="shared" si="11"/>
        <v>86.57</v>
      </c>
      <c r="DA6" s="35">
        <f t="shared" si="11"/>
        <v>88.37</v>
      </c>
      <c r="DB6" s="35">
        <f t="shared" si="11"/>
        <v>88.35</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204480</v>
      </c>
      <c r="D7" s="37">
        <v>47</v>
      </c>
      <c r="E7" s="37">
        <v>17</v>
      </c>
      <c r="F7" s="37">
        <v>5</v>
      </c>
      <c r="G7" s="37">
        <v>0</v>
      </c>
      <c r="H7" s="37" t="s">
        <v>109</v>
      </c>
      <c r="I7" s="37" t="s">
        <v>110</v>
      </c>
      <c r="J7" s="37" t="s">
        <v>111</v>
      </c>
      <c r="K7" s="37" t="s">
        <v>112</v>
      </c>
      <c r="L7" s="37" t="s">
        <v>113</v>
      </c>
      <c r="M7" s="37"/>
      <c r="N7" s="38" t="s">
        <v>114</v>
      </c>
      <c r="O7" s="38" t="s">
        <v>115</v>
      </c>
      <c r="P7" s="38">
        <v>50.46</v>
      </c>
      <c r="Q7" s="38">
        <v>100</v>
      </c>
      <c r="R7" s="38">
        <v>4100</v>
      </c>
      <c r="S7" s="38">
        <v>1873</v>
      </c>
      <c r="T7" s="38">
        <v>39.049999999999997</v>
      </c>
      <c r="U7" s="38">
        <v>47.96</v>
      </c>
      <c r="V7" s="38">
        <v>936</v>
      </c>
      <c r="W7" s="38">
        <v>0.26</v>
      </c>
      <c r="X7" s="38">
        <v>3600</v>
      </c>
      <c r="Y7" s="38">
        <v>94.34</v>
      </c>
      <c r="Z7" s="38">
        <v>94.5</v>
      </c>
      <c r="AA7" s="38">
        <v>95.48</v>
      </c>
      <c r="AB7" s="38">
        <v>96.44</v>
      </c>
      <c r="AC7" s="38">
        <v>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244.15</v>
      </c>
      <c r="BG7" s="38">
        <v>37.450000000000003</v>
      </c>
      <c r="BH7" s="38">
        <v>48.42</v>
      </c>
      <c r="BI7" s="38">
        <v>181.01</v>
      </c>
      <c r="BJ7" s="38">
        <v>239.06</v>
      </c>
      <c r="BK7" s="38">
        <v>1197.82</v>
      </c>
      <c r="BL7" s="38">
        <v>1126.77</v>
      </c>
      <c r="BM7" s="38">
        <v>1044.8</v>
      </c>
      <c r="BN7" s="38">
        <v>1081.8</v>
      </c>
      <c r="BO7" s="38">
        <v>974.93</v>
      </c>
      <c r="BP7" s="38">
        <v>914.53</v>
      </c>
      <c r="BQ7" s="38">
        <v>98.51</v>
      </c>
      <c r="BR7" s="38">
        <v>100</v>
      </c>
      <c r="BS7" s="38">
        <v>99.4</v>
      </c>
      <c r="BT7" s="38">
        <v>102.05</v>
      </c>
      <c r="BU7" s="38">
        <v>100.34</v>
      </c>
      <c r="BV7" s="38">
        <v>51.03</v>
      </c>
      <c r="BW7" s="38">
        <v>50.9</v>
      </c>
      <c r="BX7" s="38">
        <v>50.82</v>
      </c>
      <c r="BY7" s="38">
        <v>52.19</v>
      </c>
      <c r="BZ7" s="38">
        <v>55.32</v>
      </c>
      <c r="CA7" s="38">
        <v>55.73</v>
      </c>
      <c r="CB7" s="38">
        <v>227.9</v>
      </c>
      <c r="CC7" s="38">
        <v>229.64</v>
      </c>
      <c r="CD7" s="38">
        <v>232.53</v>
      </c>
      <c r="CE7" s="38">
        <v>227.22</v>
      </c>
      <c r="CF7" s="38">
        <v>232.47</v>
      </c>
      <c r="CG7" s="38">
        <v>289.60000000000002</v>
      </c>
      <c r="CH7" s="38">
        <v>293.27</v>
      </c>
      <c r="CI7" s="38">
        <v>300.52</v>
      </c>
      <c r="CJ7" s="38">
        <v>296.14</v>
      </c>
      <c r="CK7" s="38">
        <v>283.17</v>
      </c>
      <c r="CL7" s="38">
        <v>276.77999999999997</v>
      </c>
      <c r="CM7" s="38">
        <v>27.59</v>
      </c>
      <c r="CN7" s="38">
        <v>27.59</v>
      </c>
      <c r="CO7" s="38">
        <v>27.59</v>
      </c>
      <c r="CP7" s="38">
        <v>27.59</v>
      </c>
      <c r="CQ7" s="38">
        <v>27.59</v>
      </c>
      <c r="CR7" s="38">
        <v>54.74</v>
      </c>
      <c r="CS7" s="38">
        <v>53.78</v>
      </c>
      <c r="CT7" s="38">
        <v>53.24</v>
      </c>
      <c r="CU7" s="38">
        <v>52.31</v>
      </c>
      <c r="CV7" s="38">
        <v>60.65</v>
      </c>
      <c r="CW7" s="38">
        <v>59.15</v>
      </c>
      <c r="CX7" s="38">
        <v>84.87</v>
      </c>
      <c r="CY7" s="38">
        <v>85.2</v>
      </c>
      <c r="CZ7" s="38">
        <v>86.57</v>
      </c>
      <c r="DA7" s="38">
        <v>88.37</v>
      </c>
      <c r="DB7" s="38">
        <v>88.35</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2017-12-25T02:29:08Z</dcterms:created>
  <dcterms:modified xsi:type="dcterms:W3CDTF">2018-02-05T06:31:51Z</dcterms:modified>
  <cp:category/>
</cp:coreProperties>
</file>