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AL8" i="4" s="1"/>
  <c r="R6" i="5"/>
  <c r="AD10" i="4" s="1"/>
  <c r="Q6" i="5"/>
  <c r="W10" i="4" s="1"/>
  <c r="P6" i="5"/>
  <c r="P10" i="4" s="1"/>
  <c r="O6" i="5"/>
  <c r="I10" i="4" s="1"/>
  <c r="N6" i="5"/>
  <c r="B10" i="4" s="1"/>
  <c r="M6" i="5"/>
  <c r="L6" i="5"/>
  <c r="W8" i="4" s="1"/>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T8" i="4"/>
  <c r="P8" i="4"/>
  <c r="B6" i="4"/>
  <c r="C10" i="5" l="1"/>
  <c r="D10" i="5"/>
  <c r="E10" i="5"/>
  <c r="B10" i="5"/>
</calcChain>
</file>

<file path=xl/sharedStrings.xml><?xml version="1.0" encoding="utf-8"?>
<sst xmlns="http://schemas.openxmlformats.org/spreadsheetml/2006/main" count="251" uniqueCount="126">
  <si>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</si>
  <si>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</si>
  <si>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</si>
  <si>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</si>
  <si>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</si>
  <si>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</si>
  <si>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</si>
  <si>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</si>
  <si>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</si>
  <si>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</si>
  <si>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</si>
  <si>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</si>
  <si>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</si>
  <si>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</si>
  <si>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</si>
  <si>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</si>
  <si>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</si>
  <si>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</si>
  <si>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</si>
  <si>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</si>
  <si>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</si>
  <si>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</si>
  <si>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</si>
  <si>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</si>
  <si>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</si>
  <si>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</si>
  <si>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</si>
  <si>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</si>
  <si>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</si>
  <si>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</si>
  <si>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</si>
  <si>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</si>
  <si>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</si>
  <si>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</si>
  <si>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</si>
  <si>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</si>
  <si>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</si>
  <si>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</si>
  <si>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</si>
  <si>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</si>
  <si>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</si>
  <si>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</si>
  <si>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</si>
  <si>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</si>
  <si>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</si>
  <si>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</si>
  <si>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</si>
  <si>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</si>
  <si>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</si>
  <si>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</si>
  <si>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</si>
  <si>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</si>
  <si>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</si>
  <si>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</si>
  <si>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</si>
  <si>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</si>
  <si>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</si>
  <si>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</si>
  <si>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</si>
  <si>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</si>
  <si>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</si>
  <si>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</si>
  <si>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</si>
  <si>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</si>
  <si>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</si>
  <si>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</si>
  <si>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</si>
  <si>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</si>
  <si>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</si>
  <si>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</si>
  <si>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</si>
  <si>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</si>
  <si>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</si>
  <si>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</si>
  <si>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</si>
  <si>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</si>
  <si>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</si>
  <si>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</si>
  <si>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</si>
  <si>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</si>
  <si>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</si>
  <si>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</si>
  <si>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</si>
  <si>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</si>
  <si>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</si>
  <si>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</si>
  <si>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</si>
  <si>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</si>
  <si>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</si>
  <si>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</si>
  <si>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</si>
  <si>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</si>
  <si>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</si>
  <si>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</si>
  <si>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</si>
  <si>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</si>
  <si>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</si>
  <si>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</si>
  <si>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</si>
  <si>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</si>
  <si>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</si>
  <si>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</si>
  <si>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</si>
  <si>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</si>
  <si>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</si>
  <si>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</si>
  <si>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</si>
  <si>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</si>
  <si>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</si>
  <si>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</si>
  <si>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生坂村</t>
  </si>
  <si>
    <t>法非適用</t>
  </si>
  <si>
    <t>下水道事業</t>
  </si>
  <si>
    <t>特定地域生活排水処理</t>
  </si>
  <si>
    <t>K2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</si>
  <si>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</si>
  <si>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</si>
  <si>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</si>
  <si>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</si>
  <si>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</si>
  <si>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</si>
  <si>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</si>
  <si>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</si>
  <si>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老朽化は各設置世帯での設置年数や使用状況により様々であるが、15年～20年を経過したものが大多数である。年４回の保守点検の業務委託や法定検査の受検をしており適切な管理や効率的な修繕作業が行われているため使用上の問題はないと思われる。
　しかし、今後は耐用年数を超えてしまい老朽化が進む浄化槽も多くなると予想されるため、その対策が求められる。</t>
    <rPh sb="1" eb="4">
      <t>ロウキュウカ</t>
    </rPh>
    <rPh sb="5" eb="6">
      <t>カク</t>
    </rPh>
    <rPh sb="6" eb="8">
      <t>セッチ</t>
    </rPh>
    <rPh sb="8" eb="10">
      <t>セタイ</t>
    </rPh>
    <rPh sb="12" eb="14">
      <t>セッチ</t>
    </rPh>
    <rPh sb="14" eb="16">
      <t>ネンスウ</t>
    </rPh>
    <rPh sb="17" eb="19">
      <t>シヨウ</t>
    </rPh>
    <rPh sb="19" eb="21">
      <t>ジョウキョウ</t>
    </rPh>
    <rPh sb="24" eb="26">
      <t>サマザマ</t>
    </rPh>
    <rPh sb="33" eb="34">
      <t>ネン</t>
    </rPh>
    <rPh sb="37" eb="38">
      <t>ネン</t>
    </rPh>
    <rPh sb="39" eb="41">
      <t>ケイカ</t>
    </rPh>
    <rPh sb="46" eb="49">
      <t>ダイタスウ</t>
    </rPh>
    <rPh sb="53" eb="54">
      <t>ネン</t>
    </rPh>
    <rPh sb="55" eb="56">
      <t>カイ</t>
    </rPh>
    <rPh sb="57" eb="59">
      <t>ホシュ</t>
    </rPh>
    <rPh sb="59" eb="61">
      <t>テンケン</t>
    </rPh>
    <rPh sb="62" eb="64">
      <t>ギョウム</t>
    </rPh>
    <rPh sb="64" eb="66">
      <t>イタク</t>
    </rPh>
    <rPh sb="67" eb="69">
      <t>ホウテイ</t>
    </rPh>
    <rPh sb="69" eb="71">
      <t>ケンサ</t>
    </rPh>
    <rPh sb="72" eb="74">
      <t>ジュケン</t>
    </rPh>
    <rPh sb="79" eb="81">
      <t>テキセツ</t>
    </rPh>
    <rPh sb="82" eb="84">
      <t>カンリ</t>
    </rPh>
    <rPh sb="85" eb="88">
      <t>コウリツテキ</t>
    </rPh>
    <rPh sb="89" eb="91">
      <t>シュウゼン</t>
    </rPh>
    <rPh sb="91" eb="93">
      <t>サギョウ</t>
    </rPh>
    <rPh sb="94" eb="95">
      <t>オコナ</t>
    </rPh>
    <rPh sb="102" eb="105">
      <t>シヨウジョウ</t>
    </rPh>
    <rPh sb="106" eb="108">
      <t>モンダイ</t>
    </rPh>
    <rPh sb="112" eb="113">
      <t>オモ</t>
    </rPh>
    <rPh sb="123" eb="125">
      <t>コンゴ</t>
    </rPh>
    <rPh sb="126" eb="128">
      <t>タイヨウ</t>
    </rPh>
    <rPh sb="128" eb="130">
      <t>ネンスウ</t>
    </rPh>
    <rPh sb="131" eb="132">
      <t>コ</t>
    </rPh>
    <rPh sb="137" eb="140">
      <t>ロウキュウカ</t>
    </rPh>
    <rPh sb="141" eb="142">
      <t>スス</t>
    </rPh>
    <rPh sb="143" eb="146">
      <t>ジョウカソウ</t>
    </rPh>
    <rPh sb="147" eb="148">
      <t>オオ</t>
    </rPh>
    <rPh sb="152" eb="154">
      <t>ヨソウ</t>
    </rPh>
    <rPh sb="162" eb="164">
      <t>タイサク</t>
    </rPh>
    <rPh sb="165" eb="166">
      <t>モト</t>
    </rPh>
    <phoneticPr fontId="4"/>
  </si>
  <si>
    <t>　収益的収支比率は100％前後の数値で推移しているが、使用料収入に対する地方債残高の割合は高くなっている。これは過去に市町村設置型合併浄化槽の整備を行っていたためであり、現在は個人設置型の整備のみであるためその比率は年々減少している。
　経費回収率は100％前後で推移しており使用料水準は適正であるといえる。適切な排水利用を設置済世帯へ呼びかけ維持管理費の削減を図り、更に健全な経営に努めることが重要である。
　汚水処理原価は他の類似団体と比較して低い数値となっており、効率的な汚水処理ができているといえる。一方で合併浄化槽設置区域の水洗化率の伸びは鈍くなっている。これは市町村設置型の整備をやめ、個人設置型の整備に切り替えたことや、合併浄化槽整備区域が農業集落排水区域と比べ高齢化の進行が顕著であり、工事費の負担や後継者の不在などの理由で新規設置数は頭打ちの状態である。</t>
    <rPh sb="1" eb="4">
      <t>シュウエキテキ</t>
    </rPh>
    <rPh sb="4" eb="6">
      <t>シュウシ</t>
    </rPh>
    <rPh sb="6" eb="8">
      <t>ヒリツ</t>
    </rPh>
    <rPh sb="13" eb="15">
      <t>ゼンゴ</t>
    </rPh>
    <rPh sb="16" eb="18">
      <t>スウチ</t>
    </rPh>
    <rPh sb="19" eb="21">
      <t>スイイ</t>
    </rPh>
    <rPh sb="27" eb="30">
      <t>シヨウリョウ</t>
    </rPh>
    <rPh sb="30" eb="32">
      <t>シュウニュウ</t>
    </rPh>
    <rPh sb="33" eb="34">
      <t>タイ</t>
    </rPh>
    <rPh sb="36" eb="39">
      <t>チホウサイ</t>
    </rPh>
    <rPh sb="39" eb="41">
      <t>ザンダカ</t>
    </rPh>
    <rPh sb="42" eb="44">
      <t>ワリアイ</t>
    </rPh>
    <rPh sb="45" eb="46">
      <t>タカ</t>
    </rPh>
    <rPh sb="56" eb="58">
      <t>カコ</t>
    </rPh>
    <rPh sb="59" eb="62">
      <t>シチョウソン</t>
    </rPh>
    <rPh sb="62" eb="65">
      <t>セッチガタ</t>
    </rPh>
    <rPh sb="65" eb="67">
      <t>ガッペイ</t>
    </rPh>
    <rPh sb="67" eb="70">
      <t>ジョウカソウ</t>
    </rPh>
    <rPh sb="71" eb="73">
      <t>セイビ</t>
    </rPh>
    <rPh sb="74" eb="75">
      <t>オコナ</t>
    </rPh>
    <rPh sb="85" eb="87">
      <t>ゲンザイ</t>
    </rPh>
    <rPh sb="88" eb="90">
      <t>コジン</t>
    </rPh>
    <rPh sb="90" eb="93">
      <t>セッチガタ</t>
    </rPh>
    <rPh sb="94" eb="96">
      <t>セイビ</t>
    </rPh>
    <rPh sb="105" eb="107">
      <t>ヒリツ</t>
    </rPh>
    <rPh sb="108" eb="110">
      <t>ネンネン</t>
    </rPh>
    <rPh sb="110" eb="112">
      <t>ゲンショウ</t>
    </rPh>
    <rPh sb="119" eb="121">
      <t>ケイヒ</t>
    </rPh>
    <rPh sb="121" eb="123">
      <t>カイシュウ</t>
    </rPh>
    <rPh sb="123" eb="124">
      <t>リツ</t>
    </rPh>
    <rPh sb="129" eb="131">
      <t>ゼンゴ</t>
    </rPh>
    <rPh sb="132" eb="134">
      <t>スイイ</t>
    </rPh>
    <rPh sb="138" eb="141">
      <t>シヨウリョウ</t>
    </rPh>
    <rPh sb="141" eb="143">
      <t>スイジュン</t>
    </rPh>
    <rPh sb="144" eb="146">
      <t>テキセイ</t>
    </rPh>
    <rPh sb="154" eb="156">
      <t>テキセツ</t>
    </rPh>
    <rPh sb="157" eb="159">
      <t>ハイスイ</t>
    </rPh>
    <rPh sb="159" eb="161">
      <t>リヨウ</t>
    </rPh>
    <rPh sb="162" eb="164">
      <t>セッチ</t>
    </rPh>
    <rPh sb="164" eb="165">
      <t>ズミ</t>
    </rPh>
    <rPh sb="165" eb="167">
      <t>セタイ</t>
    </rPh>
    <rPh sb="168" eb="169">
      <t>ヨ</t>
    </rPh>
    <rPh sb="172" eb="174">
      <t>イジ</t>
    </rPh>
    <rPh sb="174" eb="177">
      <t>カンリヒ</t>
    </rPh>
    <rPh sb="178" eb="180">
      <t>サクゲン</t>
    </rPh>
    <rPh sb="181" eb="182">
      <t>ハカ</t>
    </rPh>
    <rPh sb="184" eb="185">
      <t>サラ</t>
    </rPh>
    <rPh sb="186" eb="188">
      <t>ケンゼン</t>
    </rPh>
    <rPh sb="189" eb="191">
      <t>ケイエイ</t>
    </rPh>
    <rPh sb="192" eb="193">
      <t>ツト</t>
    </rPh>
    <rPh sb="198" eb="200">
      <t>ジュウヨウ</t>
    </rPh>
    <rPh sb="206" eb="208">
      <t>オスイ</t>
    </rPh>
    <rPh sb="208" eb="210">
      <t>ショリ</t>
    </rPh>
    <rPh sb="210" eb="212">
      <t>ゲンカ</t>
    </rPh>
    <rPh sb="213" eb="214">
      <t>タ</t>
    </rPh>
    <rPh sb="215" eb="217">
      <t>ルイジ</t>
    </rPh>
    <rPh sb="217" eb="219">
      <t>ダンタイ</t>
    </rPh>
    <rPh sb="220" eb="222">
      <t>ヒカク</t>
    </rPh>
    <rPh sb="224" eb="225">
      <t>ヒク</t>
    </rPh>
    <rPh sb="226" eb="228">
      <t>スウチ</t>
    </rPh>
    <rPh sb="235" eb="238">
      <t>コウリツテキ</t>
    </rPh>
    <rPh sb="239" eb="241">
      <t>オスイ</t>
    </rPh>
    <rPh sb="241" eb="243">
      <t>ショリ</t>
    </rPh>
    <rPh sb="254" eb="256">
      <t>イッポウ</t>
    </rPh>
    <rPh sb="257" eb="259">
      <t>ガッペイ</t>
    </rPh>
    <rPh sb="259" eb="262">
      <t>ジョウカソウ</t>
    </rPh>
    <rPh sb="262" eb="264">
      <t>セッチ</t>
    </rPh>
    <rPh sb="264" eb="266">
      <t>クイキ</t>
    </rPh>
    <rPh sb="267" eb="270">
      <t>スイセンカ</t>
    </rPh>
    <rPh sb="270" eb="271">
      <t>リツ</t>
    </rPh>
    <rPh sb="272" eb="273">
      <t>ノ</t>
    </rPh>
    <rPh sb="275" eb="276">
      <t>ニブ</t>
    </rPh>
    <rPh sb="286" eb="289">
      <t>シチョウソン</t>
    </rPh>
    <rPh sb="289" eb="292">
      <t>セッチガタ</t>
    </rPh>
    <rPh sb="293" eb="295">
      <t>セイビ</t>
    </rPh>
    <rPh sb="299" eb="301">
      <t>コジン</t>
    </rPh>
    <rPh sb="301" eb="304">
      <t>セッチガタ</t>
    </rPh>
    <rPh sb="305" eb="307">
      <t>セイビ</t>
    </rPh>
    <rPh sb="308" eb="309">
      <t>キ</t>
    </rPh>
    <rPh sb="310" eb="311">
      <t>カ</t>
    </rPh>
    <rPh sb="317" eb="319">
      <t>ガッペイ</t>
    </rPh>
    <rPh sb="319" eb="322">
      <t>ジョウカソウ</t>
    </rPh>
    <rPh sb="322" eb="324">
      <t>セイビ</t>
    </rPh>
    <rPh sb="324" eb="326">
      <t>クイキ</t>
    </rPh>
    <rPh sb="327" eb="329">
      <t>ノウギョウ</t>
    </rPh>
    <rPh sb="329" eb="331">
      <t>シュウラク</t>
    </rPh>
    <rPh sb="331" eb="333">
      <t>ハイスイ</t>
    </rPh>
    <rPh sb="333" eb="335">
      <t>クイキ</t>
    </rPh>
    <rPh sb="336" eb="337">
      <t>クラ</t>
    </rPh>
    <rPh sb="338" eb="341">
      <t>コウレイカ</t>
    </rPh>
    <rPh sb="342" eb="344">
      <t>シンコウ</t>
    </rPh>
    <rPh sb="345" eb="347">
      <t>ケンチョ</t>
    </rPh>
    <rPh sb="351" eb="353">
      <t>コウジ</t>
    </rPh>
    <rPh sb="353" eb="354">
      <t>ヒ</t>
    </rPh>
    <rPh sb="355" eb="357">
      <t>フタン</t>
    </rPh>
    <rPh sb="358" eb="361">
      <t>コウケイシャ</t>
    </rPh>
    <rPh sb="362" eb="364">
      <t>フザイ</t>
    </rPh>
    <rPh sb="367" eb="369">
      <t>リユウ</t>
    </rPh>
    <rPh sb="370" eb="372">
      <t>シンキ</t>
    </rPh>
    <rPh sb="372" eb="375">
      <t>セッチスウ</t>
    </rPh>
    <rPh sb="376" eb="378">
      <t>アタマウ</t>
    </rPh>
    <rPh sb="380" eb="382">
      <t>ジョウタイ</t>
    </rPh>
    <phoneticPr fontId="4"/>
  </si>
  <si>
    <t>　合併浄化槽の利点を生かした効率的な排水処理が行われており、今後も保守点検に合わせた適正利用の周知や、未設置世帯へ補助金制度を利用しての設置啓発に努め健全な事業運営を図りたい。また、合併浄化槽整備区域には都市圏からの移住者も多く環境に対する関心も高いことから、移住世帯を対象にした合併浄化槽設置の啓発活動に取り組むことも重要と考えられる。
　一方で、耐用年数を経過した合併浄化槽の更新については事業運営において重要な課題となると予想される。財源の確保や施工方法などの問題について運営委員会等で検討をするものとしたい。</t>
    <rPh sb="1" eb="3">
      <t>ガッペイ</t>
    </rPh>
    <rPh sb="3" eb="6">
      <t>ジョウカソウ</t>
    </rPh>
    <rPh sb="7" eb="9">
      <t>リテン</t>
    </rPh>
    <rPh sb="10" eb="11">
      <t>イ</t>
    </rPh>
    <rPh sb="14" eb="17">
      <t>コウリツテキ</t>
    </rPh>
    <rPh sb="18" eb="20">
      <t>ハイスイ</t>
    </rPh>
    <rPh sb="20" eb="22">
      <t>ショリ</t>
    </rPh>
    <rPh sb="23" eb="24">
      <t>オコナ</t>
    </rPh>
    <rPh sb="30" eb="32">
      <t>コンゴ</t>
    </rPh>
    <rPh sb="33" eb="35">
      <t>ホシュ</t>
    </rPh>
    <rPh sb="35" eb="37">
      <t>テンケン</t>
    </rPh>
    <rPh sb="38" eb="39">
      <t>ア</t>
    </rPh>
    <rPh sb="42" eb="44">
      <t>テキセイ</t>
    </rPh>
    <rPh sb="44" eb="46">
      <t>リヨウ</t>
    </rPh>
    <rPh sb="47" eb="49">
      <t>シュウチ</t>
    </rPh>
    <rPh sb="51" eb="54">
      <t>ミセッチ</t>
    </rPh>
    <rPh sb="54" eb="56">
      <t>セタイ</t>
    </rPh>
    <rPh sb="57" eb="60">
      <t>ホジョキン</t>
    </rPh>
    <rPh sb="60" eb="62">
      <t>セイド</t>
    </rPh>
    <rPh sb="63" eb="65">
      <t>リヨウ</t>
    </rPh>
    <rPh sb="68" eb="70">
      <t>セッチ</t>
    </rPh>
    <rPh sb="70" eb="72">
      <t>ケイハツ</t>
    </rPh>
    <rPh sb="73" eb="74">
      <t>ツト</t>
    </rPh>
    <rPh sb="75" eb="77">
      <t>ケンゼン</t>
    </rPh>
    <rPh sb="78" eb="80">
      <t>ジギョウ</t>
    </rPh>
    <rPh sb="80" eb="82">
      <t>ウンエイ</t>
    </rPh>
    <rPh sb="83" eb="84">
      <t>ハカ</t>
    </rPh>
    <rPh sb="91" eb="93">
      <t>ガッペイ</t>
    </rPh>
    <rPh sb="93" eb="96">
      <t>ジョウカソウ</t>
    </rPh>
    <rPh sb="96" eb="98">
      <t>セイビ</t>
    </rPh>
    <rPh sb="98" eb="100">
      <t>クイキ</t>
    </rPh>
    <rPh sb="102" eb="105">
      <t>トシケン</t>
    </rPh>
    <rPh sb="108" eb="111">
      <t>イジュウシャ</t>
    </rPh>
    <rPh sb="112" eb="113">
      <t>オオ</t>
    </rPh>
    <rPh sb="114" eb="116">
      <t>カンキョウ</t>
    </rPh>
    <rPh sb="117" eb="118">
      <t>タイ</t>
    </rPh>
    <rPh sb="120" eb="122">
      <t>カンシン</t>
    </rPh>
    <rPh sb="123" eb="124">
      <t>タカ</t>
    </rPh>
    <rPh sb="130" eb="132">
      <t>イジュウ</t>
    </rPh>
    <rPh sb="132" eb="134">
      <t>セタイ</t>
    </rPh>
    <rPh sb="135" eb="137">
      <t>タイショウ</t>
    </rPh>
    <rPh sb="140" eb="142">
      <t>ガッペイ</t>
    </rPh>
    <rPh sb="142" eb="145">
      <t>ジョウカソウ</t>
    </rPh>
    <rPh sb="145" eb="147">
      <t>セッチ</t>
    </rPh>
    <rPh sb="148" eb="150">
      <t>ケイハツ</t>
    </rPh>
    <rPh sb="150" eb="152">
      <t>カツドウ</t>
    </rPh>
    <rPh sb="153" eb="154">
      <t>ト</t>
    </rPh>
    <rPh sb="155" eb="156">
      <t>ク</t>
    </rPh>
    <rPh sb="160" eb="162">
      <t>ジュウヨウ</t>
    </rPh>
    <rPh sb="163" eb="164">
      <t>カンガ</t>
    </rPh>
    <rPh sb="171" eb="173">
      <t>イッポウ</t>
    </rPh>
    <rPh sb="175" eb="177">
      <t>タイヨウ</t>
    </rPh>
    <rPh sb="177" eb="179">
      <t>ネンスウ</t>
    </rPh>
    <rPh sb="180" eb="182">
      <t>ケイカ</t>
    </rPh>
    <rPh sb="184" eb="186">
      <t>ガッペイ</t>
    </rPh>
    <rPh sb="186" eb="189">
      <t>ジョウカソウ</t>
    </rPh>
    <rPh sb="190" eb="192">
      <t>コウシン</t>
    </rPh>
    <rPh sb="197" eb="199">
      <t>ジギョウ</t>
    </rPh>
    <rPh sb="199" eb="201">
      <t>ウンエイ</t>
    </rPh>
    <rPh sb="205" eb="207">
      <t>ジュウヨウ</t>
    </rPh>
    <rPh sb="208" eb="210">
      <t>カダイ</t>
    </rPh>
    <rPh sb="214" eb="216">
      <t>ヨソウ</t>
    </rPh>
    <rPh sb="220" eb="222">
      <t>ザイゲン</t>
    </rPh>
    <rPh sb="223" eb="225">
      <t>カクホ</t>
    </rPh>
    <rPh sb="226" eb="228">
      <t>セコウ</t>
    </rPh>
    <rPh sb="228" eb="230">
      <t>ホウホウ</t>
    </rPh>
    <rPh sb="233" eb="235">
      <t>モンダイ</t>
    </rPh>
    <rPh sb="239" eb="241">
      <t>ウンエイ</t>
    </rPh>
    <rPh sb="241" eb="244">
      <t>イインカイ</t>
    </rPh>
    <rPh sb="244" eb="245">
      <t>トウ</t>
    </rPh>
    <rPh sb="246" eb="248">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</si>
</sst>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2626176"/>
        <c:axId val="7262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72626176"/>
        <c:axId val="72628096"/>
      </c:lineChart>
      <c:dateAx>
        <c:axId val="72626176"/>
        <c:scaling>
          <c:orientation val="minMax"/>
        </c:scaling>
        <c:delete val="1"/>
        <c:axPos val="b"/>
        <c:numFmt formatCode="ge" sourceLinked="1"/>
        <c:majorTickMark val="none"/>
        <c:minorTickMark val="none"/>
        <c:tickLblPos val="none"/>
        <c:crossAx val="72628096"/>
        <c:crosses val="autoZero"/>
        <c:auto val="1"/>
        <c:lblOffset val="100"/>
        <c:baseTimeUnit val="years"/>
      </c:dateAx>
      <c:valAx>
        <c:axId val="7262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62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35.93</c:v>
                </c:pt>
                <c:pt idx="1">
                  <c:v>35.93</c:v>
                </c:pt>
                <c:pt idx="2">
                  <c:v>35.93</c:v>
                </c:pt>
                <c:pt idx="3">
                  <c:v>35.93</c:v>
                </c:pt>
                <c:pt idx="4">
                  <c:v>35.93</c:v>
                </c:pt>
              </c:numCache>
            </c:numRef>
          </c:val>
        </c:ser>
        <c:dLbls>
          <c:showLegendKey val="0"/>
          <c:showVal val="0"/>
          <c:showCatName val="0"/>
          <c:showSerName val="0"/>
          <c:showPercent val="0"/>
          <c:showBubbleSize val="0"/>
        </c:dLbls>
        <c:gapWidth val="150"/>
        <c:axId val="82739584"/>
        <c:axId val="8274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59.5</c:v>
                </c:pt>
                <c:pt idx="2">
                  <c:v>53.84</c:v>
                </c:pt>
                <c:pt idx="3">
                  <c:v>60.25</c:v>
                </c:pt>
                <c:pt idx="4">
                  <c:v>61.94</c:v>
                </c:pt>
              </c:numCache>
            </c:numRef>
          </c:val>
          <c:smooth val="0"/>
        </c:ser>
        <c:dLbls>
          <c:showLegendKey val="0"/>
          <c:showVal val="0"/>
          <c:showCatName val="0"/>
          <c:showSerName val="0"/>
          <c:showPercent val="0"/>
          <c:showBubbleSize val="0"/>
        </c:dLbls>
        <c:marker val="1"/>
        <c:smooth val="0"/>
        <c:axId val="82739584"/>
        <c:axId val="82741504"/>
      </c:lineChart>
      <c:dateAx>
        <c:axId val="82739584"/>
        <c:scaling>
          <c:orientation val="minMax"/>
        </c:scaling>
        <c:delete val="1"/>
        <c:axPos val="b"/>
        <c:numFmt formatCode="ge" sourceLinked="1"/>
        <c:majorTickMark val="none"/>
        <c:minorTickMark val="none"/>
        <c:tickLblPos val="none"/>
        <c:crossAx val="82741504"/>
        <c:crosses val="autoZero"/>
        <c:auto val="1"/>
        <c:lblOffset val="100"/>
        <c:baseTimeUnit val="years"/>
      </c:dateAx>
      <c:valAx>
        <c:axId val="8274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73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70.099999999999994</c:v>
                </c:pt>
                <c:pt idx="1">
                  <c:v>73.209999999999994</c:v>
                </c:pt>
                <c:pt idx="2">
                  <c:v>73.31</c:v>
                </c:pt>
                <c:pt idx="3">
                  <c:v>100</c:v>
                </c:pt>
                <c:pt idx="4">
                  <c:v>100</c:v>
                </c:pt>
              </c:numCache>
            </c:numRef>
          </c:val>
        </c:ser>
        <c:dLbls>
          <c:showLegendKey val="0"/>
          <c:showVal val="0"/>
          <c:showCatName val="0"/>
          <c:showSerName val="0"/>
          <c:showPercent val="0"/>
          <c:showBubbleSize val="0"/>
        </c:dLbls>
        <c:gapWidth val="150"/>
        <c:axId val="83050496"/>
        <c:axId val="8305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92.37</c:v>
                </c:pt>
                <c:pt idx="2">
                  <c:v>95.04</c:v>
                </c:pt>
                <c:pt idx="3">
                  <c:v>95.26</c:v>
                </c:pt>
                <c:pt idx="4">
                  <c:v>94.14</c:v>
                </c:pt>
              </c:numCache>
            </c:numRef>
          </c:val>
          <c:smooth val="0"/>
        </c:ser>
        <c:dLbls>
          <c:showLegendKey val="0"/>
          <c:showVal val="0"/>
          <c:showCatName val="0"/>
          <c:showSerName val="0"/>
          <c:showPercent val="0"/>
          <c:showBubbleSize val="0"/>
        </c:dLbls>
        <c:marker val="1"/>
        <c:smooth val="0"/>
        <c:axId val="83050496"/>
        <c:axId val="83052416"/>
      </c:lineChart>
      <c:dateAx>
        <c:axId val="83050496"/>
        <c:scaling>
          <c:orientation val="minMax"/>
        </c:scaling>
        <c:delete val="1"/>
        <c:axPos val="b"/>
        <c:numFmt formatCode="ge" sourceLinked="1"/>
        <c:majorTickMark val="none"/>
        <c:minorTickMark val="none"/>
        <c:tickLblPos val="none"/>
        <c:crossAx val="83052416"/>
        <c:crosses val="autoZero"/>
        <c:auto val="1"/>
        <c:lblOffset val="100"/>
        <c:baseTimeUnit val="years"/>
      </c:dateAx>
      <c:valAx>
        <c:axId val="8305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05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c:v>
                </c:pt>
                <c:pt idx="1">
                  <c:v>100</c:v>
                </c:pt>
                <c:pt idx="2">
                  <c:v>97.63</c:v>
                </c:pt>
                <c:pt idx="3">
                  <c:v>100</c:v>
                </c:pt>
                <c:pt idx="4">
                  <c:v>99.85</c:v>
                </c:pt>
              </c:numCache>
            </c:numRef>
          </c:val>
        </c:ser>
        <c:dLbls>
          <c:showLegendKey val="0"/>
          <c:showVal val="0"/>
          <c:showCatName val="0"/>
          <c:showSerName val="0"/>
          <c:showPercent val="0"/>
          <c:showBubbleSize val="0"/>
        </c:dLbls>
        <c:gapWidth val="150"/>
        <c:axId val="72662400"/>
        <c:axId val="7267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2662400"/>
        <c:axId val="72676864"/>
      </c:lineChart>
      <c:dateAx>
        <c:axId val="72662400"/>
        <c:scaling>
          <c:orientation val="minMax"/>
        </c:scaling>
        <c:delete val="1"/>
        <c:axPos val="b"/>
        <c:numFmt formatCode="ge" sourceLinked="1"/>
        <c:majorTickMark val="none"/>
        <c:minorTickMark val="none"/>
        <c:tickLblPos val="none"/>
        <c:crossAx val="72676864"/>
        <c:crosses val="autoZero"/>
        <c:auto val="1"/>
        <c:lblOffset val="100"/>
        <c:baseTimeUnit val="years"/>
      </c:dateAx>
      <c:valAx>
        <c:axId val="726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66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3092096"/>
        <c:axId val="7310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3092096"/>
        <c:axId val="73106560"/>
      </c:lineChart>
      <c:dateAx>
        <c:axId val="73092096"/>
        <c:scaling>
          <c:orientation val="minMax"/>
        </c:scaling>
        <c:delete val="1"/>
        <c:axPos val="b"/>
        <c:numFmt formatCode="ge" sourceLinked="1"/>
        <c:majorTickMark val="none"/>
        <c:minorTickMark val="none"/>
        <c:tickLblPos val="none"/>
        <c:crossAx val="73106560"/>
        <c:crosses val="autoZero"/>
        <c:auto val="1"/>
        <c:lblOffset val="100"/>
        <c:baseTimeUnit val="years"/>
      </c:dateAx>
      <c:valAx>
        <c:axId val="7310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09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4001024"/>
        <c:axId val="7400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4001024"/>
        <c:axId val="74007296"/>
      </c:lineChart>
      <c:dateAx>
        <c:axId val="74001024"/>
        <c:scaling>
          <c:orientation val="minMax"/>
        </c:scaling>
        <c:delete val="1"/>
        <c:axPos val="b"/>
        <c:numFmt formatCode="ge" sourceLinked="1"/>
        <c:majorTickMark val="none"/>
        <c:minorTickMark val="none"/>
        <c:tickLblPos val="none"/>
        <c:crossAx val="74007296"/>
        <c:crosses val="autoZero"/>
        <c:auto val="1"/>
        <c:lblOffset val="100"/>
        <c:baseTimeUnit val="years"/>
      </c:dateAx>
      <c:valAx>
        <c:axId val="7400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00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4039680"/>
        <c:axId val="7404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4039680"/>
        <c:axId val="74041600"/>
      </c:lineChart>
      <c:dateAx>
        <c:axId val="74039680"/>
        <c:scaling>
          <c:orientation val="minMax"/>
        </c:scaling>
        <c:delete val="1"/>
        <c:axPos val="b"/>
        <c:numFmt formatCode="ge" sourceLinked="1"/>
        <c:majorTickMark val="none"/>
        <c:minorTickMark val="none"/>
        <c:tickLblPos val="none"/>
        <c:crossAx val="74041600"/>
        <c:crosses val="autoZero"/>
        <c:auto val="1"/>
        <c:lblOffset val="100"/>
        <c:baseTimeUnit val="years"/>
      </c:dateAx>
      <c:valAx>
        <c:axId val="7404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03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4092928"/>
        <c:axId val="7409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4092928"/>
        <c:axId val="74094848"/>
      </c:lineChart>
      <c:dateAx>
        <c:axId val="74092928"/>
        <c:scaling>
          <c:orientation val="minMax"/>
        </c:scaling>
        <c:delete val="1"/>
        <c:axPos val="b"/>
        <c:numFmt formatCode="ge" sourceLinked="1"/>
        <c:majorTickMark val="none"/>
        <c:minorTickMark val="none"/>
        <c:tickLblPos val="none"/>
        <c:crossAx val="74094848"/>
        <c:crosses val="autoZero"/>
        <c:auto val="1"/>
        <c:lblOffset val="100"/>
        <c:baseTimeUnit val="years"/>
      </c:dateAx>
      <c:valAx>
        <c:axId val="7409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09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1053.56</c:v>
                </c:pt>
                <c:pt idx="1">
                  <c:v>966.61</c:v>
                </c:pt>
                <c:pt idx="2">
                  <c:v>891.95</c:v>
                </c:pt>
                <c:pt idx="3">
                  <c:v>860.49</c:v>
                </c:pt>
                <c:pt idx="4" formatCode="#,##0.00;&quot;△&quot;#,##0.00">
                  <c:v>0</c:v>
                </c:pt>
              </c:numCache>
            </c:numRef>
          </c:val>
        </c:ser>
        <c:dLbls>
          <c:showLegendKey val="0"/>
          <c:showVal val="0"/>
          <c:showCatName val="0"/>
          <c:showSerName val="0"/>
          <c:showPercent val="0"/>
          <c:showBubbleSize val="0"/>
        </c:dLbls>
        <c:gapWidth val="150"/>
        <c:axId val="75173888"/>
        <c:axId val="7517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232.83</c:v>
                </c:pt>
                <c:pt idx="2">
                  <c:v>261.08</c:v>
                </c:pt>
                <c:pt idx="3">
                  <c:v>241.49</c:v>
                </c:pt>
                <c:pt idx="4">
                  <c:v>248.44</c:v>
                </c:pt>
              </c:numCache>
            </c:numRef>
          </c:val>
          <c:smooth val="0"/>
        </c:ser>
        <c:dLbls>
          <c:showLegendKey val="0"/>
          <c:showVal val="0"/>
          <c:showCatName val="0"/>
          <c:showSerName val="0"/>
          <c:showPercent val="0"/>
          <c:showBubbleSize val="0"/>
        </c:dLbls>
        <c:marker val="1"/>
        <c:smooth val="0"/>
        <c:axId val="75173888"/>
        <c:axId val="75175808"/>
      </c:lineChart>
      <c:dateAx>
        <c:axId val="75173888"/>
        <c:scaling>
          <c:orientation val="minMax"/>
        </c:scaling>
        <c:delete val="1"/>
        <c:axPos val="b"/>
        <c:numFmt formatCode="ge" sourceLinked="1"/>
        <c:majorTickMark val="none"/>
        <c:minorTickMark val="none"/>
        <c:tickLblPos val="none"/>
        <c:crossAx val="75175808"/>
        <c:crosses val="autoZero"/>
        <c:auto val="1"/>
        <c:lblOffset val="100"/>
        <c:baseTimeUnit val="years"/>
      </c:dateAx>
      <c:valAx>
        <c:axId val="7517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17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100</c:v>
                </c:pt>
                <c:pt idx="1">
                  <c:v>100</c:v>
                </c:pt>
                <c:pt idx="2">
                  <c:v>100.33</c:v>
                </c:pt>
                <c:pt idx="3">
                  <c:v>100</c:v>
                </c:pt>
                <c:pt idx="4">
                  <c:v>99.75</c:v>
                </c:pt>
              </c:numCache>
            </c:numRef>
          </c:val>
        </c:ser>
        <c:dLbls>
          <c:showLegendKey val="0"/>
          <c:showVal val="0"/>
          <c:showCatName val="0"/>
          <c:showSerName val="0"/>
          <c:showPercent val="0"/>
          <c:showBubbleSize val="0"/>
        </c:dLbls>
        <c:gapWidth val="150"/>
        <c:axId val="75208576"/>
        <c:axId val="7521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67.92</c:v>
                </c:pt>
                <c:pt idx="2">
                  <c:v>68.61</c:v>
                </c:pt>
                <c:pt idx="3">
                  <c:v>65.7</c:v>
                </c:pt>
                <c:pt idx="4">
                  <c:v>66.73</c:v>
                </c:pt>
              </c:numCache>
            </c:numRef>
          </c:val>
          <c:smooth val="0"/>
        </c:ser>
        <c:dLbls>
          <c:showLegendKey val="0"/>
          <c:showVal val="0"/>
          <c:showCatName val="0"/>
          <c:showSerName val="0"/>
          <c:showPercent val="0"/>
          <c:showBubbleSize val="0"/>
        </c:dLbls>
        <c:marker val="1"/>
        <c:smooth val="0"/>
        <c:axId val="75208576"/>
        <c:axId val="75214848"/>
      </c:lineChart>
      <c:dateAx>
        <c:axId val="75208576"/>
        <c:scaling>
          <c:orientation val="minMax"/>
        </c:scaling>
        <c:delete val="1"/>
        <c:axPos val="b"/>
        <c:numFmt formatCode="ge" sourceLinked="1"/>
        <c:majorTickMark val="none"/>
        <c:minorTickMark val="none"/>
        <c:tickLblPos val="none"/>
        <c:crossAx val="75214848"/>
        <c:crosses val="autoZero"/>
        <c:auto val="1"/>
        <c:lblOffset val="100"/>
        <c:baseTimeUnit val="years"/>
      </c:dateAx>
      <c:valAx>
        <c:axId val="7521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20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163.83000000000001</c:v>
                </c:pt>
                <c:pt idx="1">
                  <c:v>166.7</c:v>
                </c:pt>
                <c:pt idx="2">
                  <c:v>169.07</c:v>
                </c:pt>
                <c:pt idx="3">
                  <c:v>165.63</c:v>
                </c:pt>
                <c:pt idx="4">
                  <c:v>170.68</c:v>
                </c:pt>
              </c:numCache>
            </c:numRef>
          </c:val>
        </c:ser>
        <c:dLbls>
          <c:showLegendKey val="0"/>
          <c:showVal val="0"/>
          <c:showCatName val="0"/>
          <c:showSerName val="0"/>
          <c:showPercent val="0"/>
          <c:showBubbleSize val="0"/>
        </c:dLbls>
        <c:gapWidth val="150"/>
        <c:axId val="82707200"/>
        <c:axId val="8270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229.12</c:v>
                </c:pt>
                <c:pt idx="2">
                  <c:v>241.18</c:v>
                </c:pt>
                <c:pt idx="3">
                  <c:v>247.94</c:v>
                </c:pt>
                <c:pt idx="4">
                  <c:v>241.29</c:v>
                </c:pt>
              </c:numCache>
            </c:numRef>
          </c:val>
          <c:smooth val="0"/>
        </c:ser>
        <c:dLbls>
          <c:showLegendKey val="0"/>
          <c:showVal val="0"/>
          <c:showCatName val="0"/>
          <c:showSerName val="0"/>
          <c:showPercent val="0"/>
          <c:showBubbleSize val="0"/>
        </c:dLbls>
        <c:marker val="1"/>
        <c:smooth val="0"/>
        <c:axId val="82707200"/>
        <c:axId val="82709120"/>
      </c:lineChart>
      <c:dateAx>
        <c:axId val="82707200"/>
        <c:scaling>
          <c:orientation val="minMax"/>
        </c:scaling>
        <c:delete val="1"/>
        <c:axPos val="b"/>
        <c:numFmt formatCode="ge" sourceLinked="1"/>
        <c:majorTickMark val="none"/>
        <c:minorTickMark val="none"/>
        <c:tickLblPos val="none"/>
        <c:crossAx val="82709120"/>
        <c:crosses val="autoZero"/>
        <c:auto val="1"/>
        <c:lblOffset val="100"/>
        <c:baseTimeUnit val="years"/>
      </c:dateAx>
      <c:valAx>
        <c:axId val="8270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70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1" zoomScaleNormal="100" workbookViewId="0">
      <selection activeCell="BL83" sqref="BL8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長野県　生坂村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4"/>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K2</v>
      </c>
      <c r="X8" s="72"/>
      <c r="Y8" s="72"/>
      <c r="Z8" s="72"/>
      <c r="AA8" s="72"/>
      <c r="AB8" s="72"/>
      <c r="AC8" s="72"/>
      <c r="AD8" s="73" t="s">
        <v>122</v>
      </c>
      <c r="AE8" s="73"/>
      <c r="AF8" s="73"/>
      <c r="AG8" s="73"/>
      <c r="AH8" s="73"/>
      <c r="AI8" s="73"/>
      <c r="AJ8" s="73"/>
      <c r="AK8" s="4"/>
      <c r="AL8" s="69">
        <f>データ!S6</f>
        <v>1873</v>
      </c>
      <c r="AM8" s="69"/>
      <c r="AN8" s="69"/>
      <c r="AO8" s="69"/>
      <c r="AP8" s="69"/>
      <c r="AQ8" s="69"/>
      <c r="AR8" s="69"/>
      <c r="AS8" s="69"/>
      <c r="AT8" s="68">
        <f>データ!T6</f>
        <v>39.049999999999997</v>
      </c>
      <c r="AU8" s="68"/>
      <c r="AV8" s="68"/>
      <c r="AW8" s="68"/>
      <c r="AX8" s="68"/>
      <c r="AY8" s="68"/>
      <c r="AZ8" s="68"/>
      <c r="BA8" s="68"/>
      <c r="BB8" s="68">
        <f>データ!U6</f>
        <v>47.96</v>
      </c>
      <c r="BC8" s="68"/>
      <c r="BD8" s="68"/>
      <c r="BE8" s="68"/>
      <c r="BF8" s="68"/>
      <c r="BG8" s="68"/>
      <c r="BH8" s="68"/>
      <c r="BI8" s="68"/>
      <c r="BJ8" s="4"/>
      <c r="BK8" s="4"/>
      <c r="BL8" s="70" t="s">
        <v>10</v>
      </c>
      <c r="BM8" s="71"/>
      <c r="BN8" s="8" t="s">
        <v>11</v>
      </c>
      <c r="BO8" s="9"/>
      <c r="BP8" s="9"/>
      <c r="BQ8" s="9"/>
      <c r="BR8" s="9"/>
      <c r="BS8" s="9"/>
      <c r="BT8" s="9"/>
      <c r="BU8" s="9"/>
      <c r="BV8" s="9"/>
      <c r="BW8" s="9"/>
      <c r="BX8" s="9"/>
      <c r="BY8" s="10"/>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4"/>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4"/>
      <c r="BK9" s="4"/>
      <c r="BL9" s="66" t="s">
        <v>20</v>
      </c>
      <c r="BM9" s="67"/>
      <c r="BN9" s="11" t="s">
        <v>21</v>
      </c>
      <c r="BO9" s="12"/>
      <c r="BP9" s="12"/>
      <c r="BQ9" s="12"/>
      <c r="BR9" s="12"/>
      <c r="BS9" s="12"/>
      <c r="BT9" s="12"/>
      <c r="BU9" s="12"/>
      <c r="BV9" s="12"/>
      <c r="BW9" s="12"/>
      <c r="BX9" s="12"/>
      <c r="BY9" s="13"/>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37.57</v>
      </c>
      <c r="Q10" s="68"/>
      <c r="R10" s="68"/>
      <c r="S10" s="68"/>
      <c r="T10" s="68"/>
      <c r="U10" s="68"/>
      <c r="V10" s="68"/>
      <c r="W10" s="68">
        <f>データ!Q6</f>
        <v>100</v>
      </c>
      <c r="X10" s="68"/>
      <c r="Y10" s="68"/>
      <c r="Z10" s="68"/>
      <c r="AA10" s="68"/>
      <c r="AB10" s="68"/>
      <c r="AC10" s="68"/>
      <c r="AD10" s="69">
        <f>データ!R6</f>
        <v>1900</v>
      </c>
      <c r="AE10" s="69"/>
      <c r="AF10" s="69"/>
      <c r="AG10" s="69"/>
      <c r="AH10" s="69"/>
      <c r="AI10" s="69"/>
      <c r="AJ10" s="69"/>
      <c r="AK10" s="2"/>
      <c r="AL10" s="69">
        <f>データ!V6</f>
        <v>697</v>
      </c>
      <c r="AM10" s="69"/>
      <c r="AN10" s="69"/>
      <c r="AO10" s="69"/>
      <c r="AP10" s="69"/>
      <c r="AQ10" s="69"/>
      <c r="AR10" s="69"/>
      <c r="AS10" s="69"/>
      <c r="AT10" s="68">
        <f>データ!W6</f>
        <v>7.1</v>
      </c>
      <c r="AU10" s="68"/>
      <c r="AV10" s="68"/>
      <c r="AW10" s="68"/>
      <c r="AX10" s="68"/>
      <c r="AY10" s="68"/>
      <c r="AZ10" s="68"/>
      <c r="BA10" s="68"/>
      <c r="BB10" s="68">
        <f>データ!X6</f>
        <v>98.17</v>
      </c>
      <c r="BC10" s="68"/>
      <c r="BD10" s="68"/>
      <c r="BE10" s="68"/>
      <c r="BF10" s="68"/>
      <c r="BG10" s="68"/>
      <c r="BH10" s="68"/>
      <c r="BI10" s="68"/>
      <c r="BJ10" s="2"/>
      <c r="BK10" s="2"/>
      <c r="BL10" s="58" t="s">
        <v>22</v>
      </c>
      <c r="BM10" s="5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125</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56</v>
      </c>
      <c r="N86" s="26" t="s">
        <v>56</v>
      </c>
      <c r="O86" s="26" t="str">
        <f>データ!EO6</f>
        <v>【-】</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204480</v>
      </c>
      <c r="D6" s="33">
        <f t="shared" si="3"/>
        <v>47</v>
      </c>
      <c r="E6" s="33">
        <f t="shared" si="3"/>
        <v>18</v>
      </c>
      <c r="F6" s="33">
        <f t="shared" si="3"/>
        <v>0</v>
      </c>
      <c r="G6" s="33">
        <f t="shared" si="3"/>
        <v>0</v>
      </c>
      <c r="H6" s="33" t="str">
        <f t="shared" si="3"/>
        <v>長野県　生坂村</v>
      </c>
      <c r="I6" s="33" t="str">
        <f t="shared" si="3"/>
        <v>法非適用</v>
      </c>
      <c r="J6" s="33" t="str">
        <f t="shared" si="3"/>
        <v>下水道事業</v>
      </c>
      <c r="K6" s="33" t="str">
        <f t="shared" si="3"/>
        <v>特定地域生活排水処理</v>
      </c>
      <c r="L6" s="33" t="str">
        <f t="shared" si="3"/>
        <v>K2</v>
      </c>
      <c r="M6" s="33">
        <f t="shared" si="3"/>
        <v>0</v>
      </c>
      <c r="N6" s="34" t="str">
        <f t="shared" si="3"/>
        <v>-</v>
      </c>
      <c r="O6" s="34" t="str">
        <f t="shared" si="3"/>
        <v>該当数値なし</v>
      </c>
      <c r="P6" s="34">
        <f t="shared" si="3"/>
        <v>37.57</v>
      </c>
      <c r="Q6" s="34">
        <f t="shared" si="3"/>
        <v>100</v>
      </c>
      <c r="R6" s="34">
        <f t="shared" si="3"/>
        <v>1900</v>
      </c>
      <c r="S6" s="34">
        <f t="shared" si="3"/>
        <v>1873</v>
      </c>
      <c r="T6" s="34">
        <f t="shared" si="3"/>
        <v>39.049999999999997</v>
      </c>
      <c r="U6" s="34">
        <f t="shared" si="3"/>
        <v>47.96</v>
      </c>
      <c r="V6" s="34">
        <f t="shared" si="3"/>
        <v>697</v>
      </c>
      <c r="W6" s="34">
        <f t="shared" si="3"/>
        <v>7.1</v>
      </c>
      <c r="X6" s="34">
        <f t="shared" si="3"/>
        <v>98.17</v>
      </c>
      <c r="Y6" s="35">
        <f>IF(Y7="",NA(),Y7)</f>
        <v>100</v>
      </c>
      <c r="Z6" s="35">
        <f t="shared" ref="Z6:AH6" si="4">IF(Z7="",NA(),Z7)</f>
        <v>100</v>
      </c>
      <c r="AA6" s="35">
        <f t="shared" si="4"/>
        <v>97.63</v>
      </c>
      <c r="AB6" s="35">
        <f t="shared" si="4"/>
        <v>100</v>
      </c>
      <c r="AC6" s="35">
        <f t="shared" si="4"/>
        <v>99.85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1053.56</v>
      </c>
      <c r="BG6" s="35">
        <f t="shared" ref="BG6:BO6" si="7">IF(BG7="",NA(),BG7)</f>
        <v>966.61</v>
      </c>
      <c r="BH6" s="35">
        <f t="shared" si="7"/>
        <v>891.95</v>
      </c>
      <c r="BI6" s="35">
        <f t="shared" si="7"/>
        <v>860.49</v>
      </c>
      <c r="BJ6" s="34">
        <f t="shared" si="7"/>
        <v>0</v>
      </c>
      <c r="BK6" s="35">
        <f t="shared" si="7"/>
        <v>430.64</v>
      </c>
      <c r="BL6" s="35">
        <f t="shared" si="7"/>
        <v>232.83</v>
      </c>
      <c r="BM6" s="35">
        <f t="shared" si="7"/>
        <v>261.08</v>
      </c>
      <c r="BN6" s="35">
        <f t="shared" si="7"/>
        <v>241.49</v>
      </c>
      <c r="BO6" s="35">
        <f t="shared" si="7"/>
        <v>248.44</v>
      </c>
      <c r="BP6" s="34" t="str">
        <f>IF(BP7="","",IF(BP7="-","【-】","【"&amp;SUBSTITUTE(TEXT(BP7,"#,##0.00"),"-","△")&amp;"】"))</f>
        <v>【346.13】</v>
      </c>
      <c r="BQ6" s="35">
        <f>IF(BQ7="",NA(),BQ7)</f>
        <v>100</v>
      </c>
      <c r="BR6" s="35">
        <f t="shared" ref="BR6:BZ6" si="8">IF(BR7="",NA(),BR7)</f>
        <v>100</v>
      </c>
      <c r="BS6" s="35">
        <f t="shared" si="8"/>
        <v>100.33</v>
      </c>
      <c r="BT6" s="35">
        <f t="shared" si="8"/>
        <v>100</v>
      </c>
      <c r="BU6" s="35">
        <f t="shared" si="8"/>
        <v>99.75</v>
      </c>
      <c r="BV6" s="35">
        <f t="shared" si="8"/>
        <v>58.78</v>
      </c>
      <c r="BW6" s="35">
        <f t="shared" si="8"/>
        <v>67.92</v>
      </c>
      <c r="BX6" s="35">
        <f t="shared" si="8"/>
        <v>68.61</v>
      </c>
      <c r="BY6" s="35">
        <f t="shared" si="8"/>
        <v>65.7</v>
      </c>
      <c r="BZ6" s="35">
        <f t="shared" si="8"/>
        <v>66.73</v>
      </c>
      <c r="CA6" s="34" t="str">
        <f>IF(CA7="","",IF(CA7="-","【-】","【"&amp;SUBSTITUTE(TEXT(CA7,"#,##0.00"),"-","△")&amp;"】"))</f>
        <v>【59.83】</v>
      </c>
      <c r="CB6" s="35">
        <f>IF(CB7="",NA(),CB7)</f>
        <v>163.83000000000001</v>
      </c>
      <c r="CC6" s="35">
        <f t="shared" ref="CC6:CK6" si="9">IF(CC7="",NA(),CC7)</f>
        <v>166.7</v>
      </c>
      <c r="CD6" s="35">
        <f t="shared" si="9"/>
        <v>169.07</v>
      </c>
      <c r="CE6" s="35">
        <f t="shared" si="9"/>
        <v>165.63</v>
      </c>
      <c r="CF6" s="35">
        <f t="shared" si="9"/>
        <v>170.68</v>
      </c>
      <c r="CG6" s="35">
        <f t="shared" si="9"/>
        <v>257.02999999999997</v>
      </c>
      <c r="CH6" s="35">
        <f t="shared" si="9"/>
        <v>229.12</v>
      </c>
      <c r="CI6" s="35">
        <f t="shared" si="9"/>
        <v>241.18</v>
      </c>
      <c r="CJ6" s="35">
        <f t="shared" si="9"/>
        <v>247.94</v>
      </c>
      <c r="CK6" s="35">
        <f t="shared" si="9"/>
        <v>241.29</v>
      </c>
      <c r="CL6" s="34" t="str">
        <f>IF(CL7="","",IF(CL7="-","【-】","【"&amp;SUBSTITUTE(TEXT(CL7,"#,##0.00"),"-","△")&amp;"】"))</f>
        <v>【268.69】</v>
      </c>
      <c r="CM6" s="35">
        <f>IF(CM7="",NA(),CM7)</f>
        <v>35.93</v>
      </c>
      <c r="CN6" s="35">
        <f t="shared" ref="CN6:CV6" si="10">IF(CN7="",NA(),CN7)</f>
        <v>35.93</v>
      </c>
      <c r="CO6" s="35">
        <f t="shared" si="10"/>
        <v>35.93</v>
      </c>
      <c r="CP6" s="35">
        <f t="shared" si="10"/>
        <v>35.93</v>
      </c>
      <c r="CQ6" s="35">
        <f t="shared" si="10"/>
        <v>35.93</v>
      </c>
      <c r="CR6" s="35">
        <f t="shared" si="10"/>
        <v>61.93</v>
      </c>
      <c r="CS6" s="35">
        <f t="shared" si="10"/>
        <v>59.5</v>
      </c>
      <c r="CT6" s="35">
        <f t="shared" si="10"/>
        <v>53.84</v>
      </c>
      <c r="CU6" s="35">
        <f t="shared" si="10"/>
        <v>60.25</v>
      </c>
      <c r="CV6" s="35">
        <f t="shared" si="10"/>
        <v>61.94</v>
      </c>
      <c r="CW6" s="34" t="str">
        <f>IF(CW7="","",IF(CW7="-","【-】","【"&amp;SUBSTITUTE(TEXT(CW7,"#,##0.00"),"-","△")&amp;"】"))</f>
        <v>【61.71】</v>
      </c>
      <c r="CX6" s="35">
        <f>IF(CX7="",NA(),CX7)</f>
        <v>70.099999999999994</v>
      </c>
      <c r="CY6" s="35">
        <f t="shared" ref="CY6:DG6" si="11">IF(CY7="",NA(),CY7)</f>
        <v>73.209999999999994</v>
      </c>
      <c r="CZ6" s="35">
        <f t="shared" si="11"/>
        <v>73.31</v>
      </c>
      <c r="DA6" s="35">
        <f t="shared" si="11"/>
        <v>100</v>
      </c>
      <c r="DB6" s="35">
        <f t="shared" si="11"/>
        <v>100</v>
      </c>
      <c r="DC6" s="35">
        <f t="shared" si="11"/>
        <v>77.25</v>
      </c>
      <c r="DD6" s="35">
        <f t="shared" si="11"/>
        <v>92.37</v>
      </c>
      <c r="DE6" s="35">
        <f t="shared" si="11"/>
        <v>95.04</v>
      </c>
      <c r="DF6" s="35">
        <f t="shared" si="11"/>
        <v>95.26</v>
      </c>
      <c r="DG6" s="35">
        <f t="shared" si="11"/>
        <v>94.14</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2016</v>
      </c>
      <c r="C7" s="37">
        <v>204480</v>
      </c>
      <c r="D7" s="37">
        <v>47</v>
      </c>
      <c r="E7" s="37">
        <v>18</v>
      </c>
      <c r="F7" s="37">
        <v>0</v>
      </c>
      <c r="G7" s="37">
        <v>0</v>
      </c>
      <c r="H7" s="37" t="s">
        <v>110</v>
      </c>
      <c r="I7" s="37" t="s">
        <v>111</v>
      </c>
      <c r="J7" s="37" t="s">
        <v>112</v>
      </c>
      <c r="K7" s="37" t="s">
        <v>113</v>
      </c>
      <c r="L7" s="37" t="s">
        <v>114</v>
      </c>
      <c r="M7" s="37"/>
      <c r="N7" s="38" t="s">
        <v>115</v>
      </c>
      <c r="O7" s="38" t="s">
        <v>116</v>
      </c>
      <c r="P7" s="38">
        <v>37.57</v>
      </c>
      <c r="Q7" s="38">
        <v>100</v>
      </c>
      <c r="R7" s="38">
        <v>1900</v>
      </c>
      <c r="S7" s="38">
        <v>1873</v>
      </c>
      <c r="T7" s="38">
        <v>39.049999999999997</v>
      </c>
      <c r="U7" s="38">
        <v>47.96</v>
      </c>
      <c r="V7" s="38">
        <v>697</v>
      </c>
      <c r="W7" s="38">
        <v>7.1</v>
      </c>
      <c r="X7" s="38">
        <v>98.17</v>
      </c>
      <c r="Y7" s="38">
        <v>100</v>
      </c>
      <c r="Z7" s="38">
        <v>100</v>
      </c>
      <c r="AA7" s="38">
        <v>97.63</v>
      </c>
      <c r="AB7" s="38">
        <v>100</v>
      </c>
      <c r="AC7" s="38">
        <v>99.85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1053.56</v>
      </c>
      <c r="BG7" s="38">
        <v>966.61</v>
      </c>
      <c r="BH7" s="38">
        <v>891.95</v>
      </c>
      <c r="BI7" s="38">
        <v>860.49</v>
      </c>
      <c r="BJ7" s="38">
        <v>0</v>
      </c>
      <c r="BK7" s="38">
        <v>430.64</v>
      </c>
      <c r="BL7" s="38">
        <v>232.83</v>
      </c>
      <c r="BM7" s="38">
        <v>261.08</v>
      </c>
      <c r="BN7" s="38">
        <v>241.49</v>
      </c>
      <c r="BO7" s="38">
        <v>248.44</v>
      </c>
      <c r="BP7" s="38">
        <v>346.13</v>
      </c>
      <c r="BQ7" s="38">
        <v>100</v>
      </c>
      <c r="BR7" s="38">
        <v>100</v>
      </c>
      <c r="BS7" s="38">
        <v>100.33</v>
      </c>
      <c r="BT7" s="38">
        <v>100</v>
      </c>
      <c r="BU7" s="38">
        <v>99.75</v>
      </c>
      <c r="BV7" s="38">
        <v>58.78</v>
      </c>
      <c r="BW7" s="38">
        <v>67.92</v>
      </c>
      <c r="BX7" s="38">
        <v>68.61</v>
      </c>
      <c r="BY7" s="38">
        <v>65.7</v>
      </c>
      <c r="BZ7" s="38">
        <v>66.73</v>
      </c>
      <c r="CA7" s="38">
        <v>59.83</v>
      </c>
      <c r="CB7" s="38">
        <v>163.83000000000001</v>
      </c>
      <c r="CC7" s="38">
        <v>166.7</v>
      </c>
      <c r="CD7" s="38">
        <v>169.07</v>
      </c>
      <c r="CE7" s="38">
        <v>165.63</v>
      </c>
      <c r="CF7" s="38">
        <v>170.68</v>
      </c>
      <c r="CG7" s="38">
        <v>257.02999999999997</v>
      </c>
      <c r="CH7" s="38">
        <v>229.12</v>
      </c>
      <c r="CI7" s="38">
        <v>241.18</v>
      </c>
      <c r="CJ7" s="38">
        <v>247.94</v>
      </c>
      <c r="CK7" s="38">
        <v>241.29</v>
      </c>
      <c r="CL7" s="38">
        <v>268.69</v>
      </c>
      <c r="CM7" s="38">
        <v>35.93</v>
      </c>
      <c r="CN7" s="38">
        <v>35.93</v>
      </c>
      <c r="CO7" s="38">
        <v>35.93</v>
      </c>
      <c r="CP7" s="38">
        <v>35.93</v>
      </c>
      <c r="CQ7" s="38">
        <v>35.93</v>
      </c>
      <c r="CR7" s="38">
        <v>61.93</v>
      </c>
      <c r="CS7" s="38">
        <v>59.5</v>
      </c>
      <c r="CT7" s="38">
        <v>53.84</v>
      </c>
      <c r="CU7" s="38">
        <v>60.25</v>
      </c>
      <c r="CV7" s="38">
        <v>61.94</v>
      </c>
      <c r="CW7" s="38">
        <v>61.71</v>
      </c>
      <c r="CX7" s="38">
        <v>70.099999999999994</v>
      </c>
      <c r="CY7" s="38">
        <v>73.209999999999994</v>
      </c>
      <c r="CZ7" s="38">
        <v>73.31</v>
      </c>
      <c r="DA7" s="38">
        <v>100</v>
      </c>
      <c r="DB7" s="38">
        <v>100</v>
      </c>
      <c r="DC7" s="38">
        <v>77.25</v>
      </c>
      <c r="DD7" s="38">
        <v>92.37</v>
      </c>
      <c r="DE7" s="38">
        <v>95.04</v>
      </c>
      <c r="DF7" s="38">
        <v>95.26</v>
      </c>
      <c r="DG7" s="38">
        <v>94.14</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t="s">
        <v>115</v>
      </c>
      <c r="EH7" s="38" t="s">
        <v>115</v>
      </c>
      <c r="EI7" s="38" t="s">
        <v>115</v>
      </c>
      <c r="EJ7" s="38" t="s">
        <v>115</v>
      </c>
      <c r="EK7" s="38" t="s">
        <v>115</v>
      </c>
      <c r="EL7" s="38" t="s">
        <v>115</v>
      </c>
      <c r="EM7" s="38" t="s">
        <v>115</v>
      </c>
      <c r="EN7" s="38" t="s">
        <v>115</v>
      </c>
      <c r="EO7" s="38" t="s">
        <v>115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dcterms:created xsi:type="dcterms:W3CDTF">2017-12-25T02:40:45Z</dcterms:created>
  <dcterms:modified xsi:type="dcterms:W3CDTF">2018-02-05T07:17:48Z</dcterms:modified>
  <cp:category/>
</cp:coreProperties>
</file>