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B10" i="4"/>
  <c r="AT8" i="4"/>
  <c r="W8" i="4"/>
  <c r="I8" i="4"/>
  <c r="B6" i="4"/>
  <c r="C10" i="5" l="1"/>
  <c r="E10" i="5"/>
  <c r="D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<sst xmlns="http://schemas.openxmlformats.org/spreadsheetml/2006/main" count="240" uniqueCount="125">
  <si>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</si>
  <si>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</si>
  <si>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</si>
  <si>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</si>
  <si>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</si>
  <si>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</si>
  <si>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</si>
  <si>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</si>
  <si>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</si>
  <si>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</si>
  <si>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</si>
  <si>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</si>
  <si>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</si>
  <si>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</si>
  <si>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</si>
  <si>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</si>
  <si>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</si>
  <si>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</si>
  <si>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</si>
  <si>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</si>
  <si>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</si>
  <si>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</si>
  <si>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</si>
  <si>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</si>
  <si>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</si>
  <si>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</si>
  <si>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</si>
  <si>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</si>
  <si>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</si>
  <si>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</si>
  <si>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</si>
  <si>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</si>
  <si>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</si>
  <si>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</si>
  <si>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</si>
  <si>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</si>
  <si>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</si>
  <si>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</si>
  <si>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</si>
  <si>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</si>
  <si>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</si>
  <si>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</si>
  <si>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</si>
  <si>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</si>
  <si>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</si>
  <si>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</si>
  <si>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</si>
  <si>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</si>
  <si>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</si>
  <si>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</si>
  <si>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</si>
  <si>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</si>
  <si>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</si>
  <si>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</si>
  <si>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</si>
  <si>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</si>
  <si>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</si>
  <si>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</si>
  <si>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</si>
  <si>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</si>
  <si>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</si>
  <si>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</si>
  <si>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</si>
  <si>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</si>
  <si>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</si>
  <si>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</si>
  <si>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</si>
  <si>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</si>
  <si>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</si>
  <si>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</si>
  <si>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</si>
  <si>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</si>
  <si>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</si>
  <si>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</si>
  <si>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</si>
  <si>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</si>
  <si>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</si>
  <si>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</si>
  <si>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</si>
  <si>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</si>
  <si>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</si>
  <si>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</si>
  <si>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</si>
  <si>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</si>
  <si>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</si>
  <si>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</si>
  <si>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</si>
  <si>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</si>
  <si>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</si>
  <si>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</si>
  <si>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</si>
  <si>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</si>
  <si>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</si>
  <si>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</si>
  <si>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</si>
  <si>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</si>
  <si>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</si>
  <si>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</si>
  <si>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</si>
  <si>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</si>
  <si>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</si>
  <si>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</si>
  <si>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</si>
  <si>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</si>
  <si>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</si>
  <si>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</si>
  <si>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</si>
  <si>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</si>
  <si>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</si>
  <si>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池田町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</si>
  <si>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</si>
  <si>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</si>
  <si>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</si>
  <si>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</si>
  <si>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</si>
  <si>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</si>
  <si>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</si>
  <si>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</si>
  <si>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</si>
  <si>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</si>
  <si>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</si>
  <si>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</si>
  <si>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平成4年度から建設が始まり、平成14年度に管渠の整備は完了しています。もっとも古い管渠で23年が経過し、法定耐用年数の半分程度となっています。</t>
    <rPh sb="0" eb="2">
      <t>ヘイセイ</t>
    </rPh>
    <rPh sb="3" eb="4">
      <t>ネン</t>
    </rPh>
    <rPh sb="4" eb="5">
      <t>ド</t>
    </rPh>
    <rPh sb="7" eb="9">
      <t>ケンセツ</t>
    </rPh>
    <rPh sb="10" eb="11">
      <t>ハジ</t>
    </rPh>
    <rPh sb="14" eb="16">
      <t>ヘイセイ</t>
    </rPh>
    <rPh sb="18" eb="20">
      <t>ネンド</t>
    </rPh>
    <rPh sb="21" eb="23">
      <t>カンキョ</t>
    </rPh>
    <rPh sb="24" eb="26">
      <t>セイビ</t>
    </rPh>
    <rPh sb="27" eb="29">
      <t>カンリョウ</t>
    </rPh>
    <rPh sb="39" eb="40">
      <t>フル</t>
    </rPh>
    <rPh sb="41" eb="43">
      <t>カンキョ</t>
    </rPh>
    <rPh sb="46" eb="47">
      <t>ネン</t>
    </rPh>
    <rPh sb="48" eb="50">
      <t>ケイカ</t>
    </rPh>
    <rPh sb="52" eb="54">
      <t>ホウテイ</t>
    </rPh>
    <rPh sb="54" eb="56">
      <t>タイヨウ</t>
    </rPh>
    <rPh sb="56" eb="58">
      <t>ネンスウ</t>
    </rPh>
    <rPh sb="59" eb="61">
      <t>ハンブン</t>
    </rPh>
    <rPh sb="61" eb="63">
      <t>テイド</t>
    </rPh>
    <phoneticPr fontId="4"/>
  </si>
  <si>
    <t>　人口減少や節水型器具の増加により、有収水量は伸び悩んでいます。水洗化率の伸びも年々鈍くなっていますが、今後も個別に普及活動を行い、水洗化率の向上を図ります。
　処理施設の一本化や包括的民間委託の導入により、維持管理経費の削減を図ってきました。今後、更新時期を迎えるにあたって、ストックマネジメント計画を策定し、施設の長寿命化と適切な更新を行うことにより、維持管理経費の削減を図っていきます。</t>
    <rPh sb="1" eb="3">
      <t>ジンコウ</t>
    </rPh>
    <rPh sb="3" eb="5">
      <t>ゲンショウ</t>
    </rPh>
    <rPh sb="6" eb="9">
      <t>セッスイガタ</t>
    </rPh>
    <rPh sb="9" eb="11">
      <t>キグ</t>
    </rPh>
    <rPh sb="12" eb="14">
      <t>ゾウカ</t>
    </rPh>
    <rPh sb="18" eb="20">
      <t>ユウシュウ</t>
    </rPh>
    <rPh sb="20" eb="22">
      <t>スイリョウ</t>
    </rPh>
    <rPh sb="23" eb="24">
      <t>ノ</t>
    </rPh>
    <rPh sb="25" eb="26">
      <t>ナヤ</t>
    </rPh>
    <rPh sb="52" eb="54">
      <t>コンゴ</t>
    </rPh>
    <rPh sb="55" eb="57">
      <t>コベツ</t>
    </rPh>
    <rPh sb="58" eb="60">
      <t>フキュウ</t>
    </rPh>
    <rPh sb="60" eb="62">
      <t>カツドウ</t>
    </rPh>
    <rPh sb="63" eb="64">
      <t>オコナ</t>
    </rPh>
    <rPh sb="66" eb="69">
      <t>スイセンカ</t>
    </rPh>
    <rPh sb="69" eb="70">
      <t>リツ</t>
    </rPh>
    <rPh sb="71" eb="73">
      <t>コウジョウ</t>
    </rPh>
    <rPh sb="74" eb="75">
      <t>ハカ</t>
    </rPh>
    <rPh sb="122" eb="124">
      <t>コンゴ</t>
    </rPh>
    <rPh sb="125" eb="127">
      <t>コウシン</t>
    </rPh>
    <rPh sb="127" eb="129">
      <t>ジキ</t>
    </rPh>
    <rPh sb="130" eb="131">
      <t>ムカ</t>
    </rPh>
    <rPh sb="149" eb="151">
      <t>ケイカク</t>
    </rPh>
    <rPh sb="152" eb="154">
      <t>サクテイ</t>
    </rPh>
    <rPh sb="156" eb="158">
      <t>シセツ</t>
    </rPh>
    <rPh sb="159" eb="160">
      <t>チョウ</t>
    </rPh>
    <rPh sb="160" eb="163">
      <t>ジュミョウカ</t>
    </rPh>
    <rPh sb="164" eb="166">
      <t>テキセツ</t>
    </rPh>
    <rPh sb="167" eb="169">
      <t>コウシン</t>
    </rPh>
    <rPh sb="170" eb="171">
      <t>オコナ</t>
    </rPh>
    <rPh sb="178" eb="180">
      <t>イジ</t>
    </rPh>
    <rPh sb="180" eb="182">
      <t>カンリ</t>
    </rPh>
    <rPh sb="182" eb="184">
      <t>ケイヒ</t>
    </rPh>
    <rPh sb="185" eb="187">
      <t>サクゲン</t>
    </rPh>
    <rPh sb="188" eb="189">
      <t>ハカ</t>
    </rPh>
    <phoneticPr fontId="4"/>
  </si>
  <si>
    <t>３年毎に料金の見直しを行ってきたことや接続率の増加から、経費の回収率は類似団体を上回っています。また、汚水処理原価はほぼ横ばいであるが、農業集落排水事業の統合や包括的民間委託を実施し、費用の効率化が図られています。一方で施設利用率は類似団体の平均より低く、さらなる水洗化率の向上が必要となっています。
　料金収入は水洗化率の増加に伴って増加していますが、それ以上に地方債の償還金が増加しており、収益的収支比率は50％程度に留まっています。</t>
    <rPh sb="1" eb="3">
      <t>ネンゴト</t>
    </rPh>
    <rPh sb="4" eb="6">
      <t>リョウキン</t>
    </rPh>
    <rPh sb="7" eb="9">
      <t>ミナオ</t>
    </rPh>
    <rPh sb="11" eb="12">
      <t>オコナ</t>
    </rPh>
    <rPh sb="19" eb="21">
      <t>セツゾク</t>
    </rPh>
    <rPh sb="21" eb="22">
      <t>リツ</t>
    </rPh>
    <rPh sb="23" eb="25">
      <t>ゾウカ</t>
    </rPh>
    <rPh sb="28" eb="30">
      <t>ケイヒ</t>
    </rPh>
    <rPh sb="31" eb="33">
      <t>カイシュウ</t>
    </rPh>
    <rPh sb="33" eb="34">
      <t>リツ</t>
    </rPh>
    <rPh sb="35" eb="37">
      <t>ルイジ</t>
    </rPh>
    <rPh sb="37" eb="39">
      <t>ダンタイ</t>
    </rPh>
    <rPh sb="40" eb="42">
      <t>ウワマワ</t>
    </rPh>
    <rPh sb="51" eb="53">
      <t>オスイ</t>
    </rPh>
    <rPh sb="53" eb="55">
      <t>ショリ</t>
    </rPh>
    <rPh sb="55" eb="57">
      <t>ゲンカ</t>
    </rPh>
    <rPh sb="60" eb="61">
      <t>ヨコ</t>
    </rPh>
    <rPh sb="68" eb="70">
      <t>ノウギョウ</t>
    </rPh>
    <rPh sb="70" eb="72">
      <t>シュウラク</t>
    </rPh>
    <rPh sb="72" eb="74">
      <t>ハイスイ</t>
    </rPh>
    <rPh sb="74" eb="76">
      <t>ジギョウ</t>
    </rPh>
    <rPh sb="77" eb="79">
      <t>トウゴウ</t>
    </rPh>
    <rPh sb="80" eb="83">
      <t>ホウカツテキ</t>
    </rPh>
    <rPh sb="83" eb="85">
      <t>ミンカン</t>
    </rPh>
    <rPh sb="85" eb="87">
      <t>イタク</t>
    </rPh>
    <rPh sb="88" eb="90">
      <t>ジッシ</t>
    </rPh>
    <rPh sb="92" eb="94">
      <t>ヒヨウ</t>
    </rPh>
    <rPh sb="95" eb="98">
      <t>コウリツカ</t>
    </rPh>
    <rPh sb="99" eb="100">
      <t>ハカ</t>
    </rPh>
    <rPh sb="107" eb="109">
      <t>イッポウ</t>
    </rPh>
    <rPh sb="110" eb="112">
      <t>シセツ</t>
    </rPh>
    <rPh sb="112" eb="114">
      <t>リヨウ</t>
    </rPh>
    <rPh sb="114" eb="115">
      <t>リツ</t>
    </rPh>
    <rPh sb="116" eb="118">
      <t>ルイジ</t>
    </rPh>
    <rPh sb="118" eb="120">
      <t>ダンタイ</t>
    </rPh>
    <rPh sb="121" eb="123">
      <t>ヘイキン</t>
    </rPh>
    <rPh sb="125" eb="126">
      <t>ヒク</t>
    </rPh>
    <rPh sb="132" eb="135">
      <t>スイセンカ</t>
    </rPh>
    <rPh sb="135" eb="136">
      <t>リツ</t>
    </rPh>
    <rPh sb="137" eb="139">
      <t>コウジョウ</t>
    </rPh>
    <rPh sb="140" eb="142">
      <t>ヒツヨウ</t>
    </rPh>
    <rPh sb="152" eb="154">
      <t>リョウキン</t>
    </rPh>
    <rPh sb="154" eb="156">
      <t>シュウニュウ</t>
    </rPh>
    <rPh sb="157" eb="160">
      <t>スイセンカ</t>
    </rPh>
    <rPh sb="160" eb="161">
      <t>リツ</t>
    </rPh>
    <rPh sb="162" eb="164">
      <t>ゾウカ</t>
    </rPh>
    <rPh sb="165" eb="166">
      <t>トモナ</t>
    </rPh>
    <rPh sb="168" eb="170">
      <t>ゾウカ</t>
    </rPh>
    <rPh sb="179" eb="181">
      <t>イジョウ</t>
    </rPh>
    <rPh sb="182" eb="185">
      <t>チホウサイ</t>
    </rPh>
    <rPh sb="186" eb="188">
      <t>ショウカン</t>
    </rPh>
    <rPh sb="188" eb="189">
      <t>キン</t>
    </rPh>
    <rPh sb="190" eb="192">
      <t>ゾウカ</t>
    </rPh>
    <rPh sb="197" eb="200">
      <t>シュウエキテキ</t>
    </rPh>
    <rPh sb="200" eb="202">
      <t>シュウシ</t>
    </rPh>
    <rPh sb="202" eb="204">
      <t>ヒリツ</t>
    </rPh>
    <rPh sb="208" eb="210">
      <t>テイド</t>
    </rPh>
    <rPh sb="211" eb="212">
      <t>トド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</si>
</sst>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46304"/>
        <c:axId val="12574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0.19</c:v>
                </c:pt>
                <c:pt idx="2">
                  <c:v>0.16</c:v>
                </c:pt>
                <c:pt idx="3">
                  <c:v>0.11</c:v>
                </c:pt>
                <c:pt idx="4">
                  <c:v>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46304"/>
        <c:axId val="125747200"/>
      </c:lineChart>
      <c:dateAx>
        <c:axId val="10294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747200"/>
        <c:crosses val="autoZero"/>
        <c:auto val="1"/>
        <c:lblOffset val="100"/>
        <c:baseTimeUnit val="years"/>
      </c:dateAx>
      <c:valAx>
        <c:axId val="12574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294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25.94</c:v>
                </c:pt>
                <c:pt idx="1">
                  <c:v>28.44</c:v>
                </c:pt>
                <c:pt idx="2">
                  <c:v>28.44</c:v>
                </c:pt>
                <c:pt idx="3">
                  <c:v>35.79</c:v>
                </c:pt>
                <c:pt idx="4">
                  <c:v>42.9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06304"/>
        <c:axId val="125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40.07</c:v>
                </c:pt>
                <c:pt idx="1">
                  <c:v>39.92</c:v>
                </c:pt>
                <c:pt idx="2">
                  <c:v>41.63</c:v>
                </c:pt>
                <c:pt idx="3">
                  <c:v>54.67</c:v>
                </c:pt>
                <c:pt idx="4">
                  <c:v>49.25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06304"/>
        <c:axId val="125508224"/>
      </c:lineChart>
      <c:dateAx>
        <c:axId val="125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08224"/>
        <c:crosses val="autoZero"/>
        <c:auto val="1"/>
        <c:lblOffset val="100"/>
        <c:baseTimeUnit val="years"/>
      </c:dateAx>
      <c:valAx>
        <c:axId val="125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0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87.25</c:v>
                </c:pt>
                <c:pt idx="1">
                  <c:v>88.78</c:v>
                </c:pt>
                <c:pt idx="2">
                  <c:v>89.66</c:v>
                </c:pt>
                <c:pt idx="3">
                  <c:v>89.61</c:v>
                </c:pt>
                <c:pt idx="4">
                  <c:v>90.31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38688"/>
        <c:axId val="12554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</c:v>
                </c:pt>
                <c:pt idx="1">
                  <c:v>65.86</c:v>
                </c:pt>
                <c:pt idx="2">
                  <c:v>66.33</c:v>
                </c:pt>
                <c:pt idx="3">
                  <c:v>83.8</c:v>
                </c:pt>
                <c:pt idx="4">
                  <c:v>84.12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538688"/>
        <c:axId val="125540608"/>
      </c:lineChart>
      <c:dateAx>
        <c:axId val="12553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540608"/>
        <c:crosses val="autoZero"/>
        <c:auto val="1"/>
        <c:lblOffset val="100"/>
        <c:baseTimeUnit val="years"/>
      </c:dateAx>
      <c:valAx>
        <c:axId val="12554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538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61.8</c:v>
                </c:pt>
                <c:pt idx="1">
                  <c:v>60.84</c:v>
                </c:pt>
                <c:pt idx="2">
                  <c:v>60.33</c:v>
                </c:pt>
                <c:pt idx="3">
                  <c:v>53.93</c:v>
                </c:pt>
                <c:pt idx="4">
                  <c:v>50.79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34912"/>
        <c:axId val="13203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134912"/>
        <c:axId val="132031232"/>
      </c:lineChart>
      <c:dateAx>
        <c:axId val="12613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31232"/>
        <c:crosses val="autoZero"/>
        <c:auto val="1"/>
        <c:lblOffset val="100"/>
        <c:baseTimeUnit val="years"/>
      </c:dateAx>
      <c:valAx>
        <c:axId val="13203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134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17120"/>
        <c:axId val="9782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17120"/>
        <c:axId val="97826304"/>
      </c:lineChart>
      <c:dateAx>
        <c:axId val="19531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26304"/>
        <c:crosses val="autoZero"/>
        <c:auto val="1"/>
        <c:lblOffset val="100"/>
        <c:baseTimeUnit val="years"/>
      </c:dateAx>
      <c:valAx>
        <c:axId val="9782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31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89280"/>
        <c:axId val="9789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89280"/>
        <c:axId val="97891456"/>
      </c:lineChart>
      <c:dateAx>
        <c:axId val="97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91456"/>
        <c:crosses val="autoZero"/>
        <c:auto val="1"/>
        <c:lblOffset val="100"/>
        <c:baseTimeUnit val="years"/>
      </c:dateAx>
      <c:valAx>
        <c:axId val="9789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09376"/>
        <c:axId val="9794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09376"/>
        <c:axId val="97948416"/>
      </c:lineChart>
      <c:dateAx>
        <c:axId val="9790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948416"/>
        <c:crosses val="autoZero"/>
        <c:auto val="1"/>
        <c:lblOffset val="100"/>
        <c:baseTimeUnit val="years"/>
      </c:dateAx>
      <c:valAx>
        <c:axId val="9794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0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6336"/>
        <c:axId val="98099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6336"/>
        <c:axId val="98099584"/>
      </c:lineChart>
      <c:dateAx>
        <c:axId val="97966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99584"/>
        <c:crosses val="autoZero"/>
        <c:auto val="1"/>
        <c:lblOffset val="100"/>
        <c:baseTimeUnit val="years"/>
      </c:dateAx>
      <c:valAx>
        <c:axId val="9809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66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1472.3</c:v>
                </c:pt>
                <c:pt idx="1">
                  <c:v>1422.88</c:v>
                </c:pt>
                <c:pt idx="2">
                  <c:v>1363.06</c:v>
                </c:pt>
                <c:pt idx="3">
                  <c:v>1423.89</c:v>
                </c:pt>
                <c:pt idx="4">
                  <c:v>2686.68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15808"/>
        <c:axId val="9827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1574.53</c:v>
                </c:pt>
                <c:pt idx="1">
                  <c:v>1506.51</c:v>
                </c:pt>
                <c:pt idx="2">
                  <c:v>1315.67</c:v>
                </c:pt>
                <c:pt idx="3">
                  <c:v>1118.56</c:v>
                </c:pt>
                <c:pt idx="4">
                  <c:v>1047.6500000000001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15808"/>
        <c:axId val="98279424"/>
      </c:lineChart>
      <c:dateAx>
        <c:axId val="9821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279424"/>
        <c:crosses val="autoZero"/>
        <c:auto val="1"/>
        <c:lblOffset val="100"/>
        <c:baseTimeUnit val="years"/>
      </c:dateAx>
      <c:valAx>
        <c:axId val="9827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21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86.12</c:v>
                </c:pt>
                <c:pt idx="1">
                  <c:v>86.52</c:v>
                </c:pt>
                <c:pt idx="2">
                  <c:v>84.49</c:v>
                </c:pt>
                <c:pt idx="3">
                  <c:v>84.6</c:v>
                </c:pt>
                <c:pt idx="4">
                  <c:v>77.05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57920"/>
        <c:axId val="125459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57.36</c:v>
                </c:pt>
                <c:pt idx="1">
                  <c:v>57.33</c:v>
                </c:pt>
                <c:pt idx="2">
                  <c:v>60.78</c:v>
                </c:pt>
                <c:pt idx="3">
                  <c:v>72.33</c:v>
                </c:pt>
                <c:pt idx="4">
                  <c:v>74.040000000000006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57920"/>
        <c:axId val="125459840"/>
      </c:lineChart>
      <c:dateAx>
        <c:axId val="1254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59840"/>
        <c:crosses val="autoZero"/>
        <c:auto val="1"/>
        <c:lblOffset val="100"/>
        <c:baseTimeUnit val="years"/>
      </c:dateAx>
      <c:valAx>
        <c:axId val="125459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5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258.64</c:v>
                </c:pt>
                <c:pt idx="1">
                  <c:v>264.16000000000003</c:v>
                </c:pt>
                <c:pt idx="2">
                  <c:v>275.99</c:v>
                </c:pt>
                <c:pt idx="3">
                  <c:v>280.66000000000003</c:v>
                </c:pt>
                <c:pt idx="4">
                  <c:v>307.66000000000003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86208"/>
        <c:axId val="12548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279.91000000000003</c:v>
                </c:pt>
                <c:pt idx="1">
                  <c:v>284.52999999999997</c:v>
                </c:pt>
                <c:pt idx="2">
                  <c:v>276.26</c:v>
                </c:pt>
                <c:pt idx="3">
                  <c:v>215.28</c:v>
                </c:pt>
                <c:pt idx="4">
                  <c:v>235.61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86208"/>
        <c:axId val="125488128"/>
      </c:lineChart>
      <c:dateAx>
        <c:axId val="12548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88128"/>
        <c:crosses val="autoZero"/>
        <c:auto val="1"/>
        <c:lblOffset val="100"/>
        <c:baseTimeUnit val="years"/>
      </c:dateAx>
      <c:valAx>
        <c:axId val="12548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86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7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池田町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">
        <v>121</v>
      </c>
      <c r="AE8" s="49"/>
      <c r="AF8" s="49"/>
      <c r="AG8" s="49"/>
      <c r="AH8" s="49"/>
      <c r="AI8" s="49"/>
      <c r="AJ8" s="49"/>
      <c r="AK8" s="4"/>
      <c r="AL8" s="50">
        <f>データ!S6</f>
        <v>10152</v>
      </c>
      <c r="AM8" s="50"/>
      <c r="AN8" s="50"/>
      <c r="AO8" s="50"/>
      <c r="AP8" s="50"/>
      <c r="AQ8" s="50"/>
      <c r="AR8" s="50"/>
      <c r="AS8" s="50"/>
      <c r="AT8" s="45">
        <f>データ!T6</f>
        <v>40.159999999999997</v>
      </c>
      <c r="AU8" s="45"/>
      <c r="AV8" s="45"/>
      <c r="AW8" s="45"/>
      <c r="AX8" s="45"/>
      <c r="AY8" s="45"/>
      <c r="AZ8" s="45"/>
      <c r="BA8" s="45"/>
      <c r="BB8" s="45">
        <f>データ!U6</f>
        <v>252.79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94.52</v>
      </c>
      <c r="Q10" s="45"/>
      <c r="R10" s="45"/>
      <c r="S10" s="45"/>
      <c r="T10" s="45"/>
      <c r="U10" s="45"/>
      <c r="V10" s="45"/>
      <c r="W10" s="45">
        <f>データ!Q6</f>
        <v>88.86</v>
      </c>
      <c r="X10" s="45"/>
      <c r="Y10" s="45"/>
      <c r="Z10" s="45"/>
      <c r="AA10" s="45"/>
      <c r="AB10" s="45"/>
      <c r="AC10" s="45"/>
      <c r="AD10" s="50">
        <f>データ!R6</f>
        <v>4450</v>
      </c>
      <c r="AE10" s="50"/>
      <c r="AF10" s="50"/>
      <c r="AG10" s="50"/>
      <c r="AH10" s="50"/>
      <c r="AI10" s="50"/>
      <c r="AJ10" s="50"/>
      <c r="AK10" s="2"/>
      <c r="AL10" s="50">
        <f>データ!V6</f>
        <v>9543</v>
      </c>
      <c r="AM10" s="50"/>
      <c r="AN10" s="50"/>
      <c r="AO10" s="50"/>
      <c r="AP10" s="50"/>
      <c r="AQ10" s="50"/>
      <c r="AR10" s="50"/>
      <c r="AS10" s="50"/>
      <c r="AT10" s="45">
        <f>データ!W6</f>
        <v>3.83</v>
      </c>
      <c r="AU10" s="45"/>
      <c r="AV10" s="45"/>
      <c r="AW10" s="45"/>
      <c r="AX10" s="45"/>
      <c r="AY10" s="45"/>
      <c r="AZ10" s="45"/>
      <c r="BA10" s="45"/>
      <c r="BB10" s="45">
        <f>データ!X6</f>
        <v>2491.64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123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204811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長野県　池田町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94.52</v>
      </c>
      <c r="Q6" s="34">
        <f t="shared" si="3"/>
        <v>88.86</v>
      </c>
      <c r="R6" s="34">
        <f t="shared" si="3"/>
        <v>4450</v>
      </c>
      <c r="S6" s="34">
        <f t="shared" si="3"/>
        <v>10152</v>
      </c>
      <c r="T6" s="34">
        <f t="shared" si="3"/>
        <v>40.159999999999997</v>
      </c>
      <c r="U6" s="34">
        <f t="shared" si="3"/>
        <v>252.79</v>
      </c>
      <c r="V6" s="34">
        <f t="shared" si="3"/>
        <v>9543</v>
      </c>
      <c r="W6" s="34">
        <f t="shared" si="3"/>
        <v>3.83</v>
      </c>
      <c r="X6" s="34">
        <f t="shared" si="3"/>
        <v>2491.64</v>
      </c>
      <c r="Y6" s="35">
        <f>IF(Y7="",NA(),Y7)</f>
        <v>61.8</v>
      </c>
      <c r="Z6" s="35">
        <f t="shared" ref="Z6:AH6" si="4">IF(Z7="",NA(),Z7)</f>
        <v>60.84</v>
      </c>
      <c r="AA6" s="35">
        <f t="shared" si="4"/>
        <v>60.33</v>
      </c>
      <c r="AB6" s="35">
        <f t="shared" si="4"/>
        <v>53.93</v>
      </c>
      <c r="AC6" s="35">
        <f t="shared" si="4"/>
        <v>50.79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1472.3</v>
      </c>
      <c r="BG6" s="35">
        <f t="shared" ref="BG6:BO6" si="7">IF(BG7="",NA(),BG7)</f>
        <v>1422.88</v>
      </c>
      <c r="BH6" s="35">
        <f t="shared" si="7"/>
        <v>1363.06</v>
      </c>
      <c r="BI6" s="35">
        <f t="shared" si="7"/>
        <v>1423.89</v>
      </c>
      <c r="BJ6" s="35">
        <f t="shared" si="7"/>
        <v>2686.68</v>
      </c>
      <c r="BK6" s="35">
        <f t="shared" si="7"/>
        <v>1574.53</v>
      </c>
      <c r="BL6" s="35">
        <f t="shared" si="7"/>
        <v>1506.51</v>
      </c>
      <c r="BM6" s="35">
        <f t="shared" si="7"/>
        <v>1315.67</v>
      </c>
      <c r="BN6" s="35">
        <f t="shared" si="7"/>
        <v>1118.56</v>
      </c>
      <c r="BO6" s="35">
        <f t="shared" si="7"/>
        <v>1047.6500000000001</v>
      </c>
      <c r="BP6" s="34" t="str">
        <f>IF(BP7="","",IF(BP7="-","【-】","【"&amp;SUBSTITUTE(TEXT(BP7,"#,##0.00"),"-","△")&amp;"】"))</f>
        <v>【728.30】</v>
      </c>
      <c r="BQ6" s="35">
        <f>IF(BQ7="",NA(),BQ7)</f>
        <v>86.12</v>
      </c>
      <c r="BR6" s="35">
        <f t="shared" ref="BR6:BZ6" si="8">IF(BR7="",NA(),BR7)</f>
        <v>86.52</v>
      </c>
      <c r="BS6" s="35">
        <f t="shared" si="8"/>
        <v>84.49</v>
      </c>
      <c r="BT6" s="35">
        <f t="shared" si="8"/>
        <v>84.6</v>
      </c>
      <c r="BU6" s="35">
        <f t="shared" si="8"/>
        <v>77.05</v>
      </c>
      <c r="BV6" s="35">
        <f t="shared" si="8"/>
        <v>57.36</v>
      </c>
      <c r="BW6" s="35">
        <f t="shared" si="8"/>
        <v>57.33</v>
      </c>
      <c r="BX6" s="35">
        <f t="shared" si="8"/>
        <v>60.78</v>
      </c>
      <c r="BY6" s="35">
        <f t="shared" si="8"/>
        <v>72.33</v>
      </c>
      <c r="BZ6" s="35">
        <f t="shared" si="8"/>
        <v>74.040000000000006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258.64</v>
      </c>
      <c r="CC6" s="35">
        <f t="shared" ref="CC6:CK6" si="9">IF(CC7="",NA(),CC7)</f>
        <v>264.16000000000003</v>
      </c>
      <c r="CD6" s="35">
        <f t="shared" si="9"/>
        <v>275.99</v>
      </c>
      <c r="CE6" s="35">
        <f t="shared" si="9"/>
        <v>280.66000000000003</v>
      </c>
      <c r="CF6" s="35">
        <f t="shared" si="9"/>
        <v>307.66000000000003</v>
      </c>
      <c r="CG6" s="35">
        <f t="shared" si="9"/>
        <v>279.91000000000003</v>
      </c>
      <c r="CH6" s="35">
        <f t="shared" si="9"/>
        <v>284.52999999999997</v>
      </c>
      <c r="CI6" s="35">
        <f t="shared" si="9"/>
        <v>276.26</v>
      </c>
      <c r="CJ6" s="35">
        <f t="shared" si="9"/>
        <v>215.28</v>
      </c>
      <c r="CK6" s="35">
        <f t="shared" si="9"/>
        <v>235.61</v>
      </c>
      <c r="CL6" s="34" t="str">
        <f>IF(CL7="","",IF(CL7="-","【-】","【"&amp;SUBSTITUTE(TEXT(CL7,"#,##0.00"),"-","△")&amp;"】"))</f>
        <v>【137.82】</v>
      </c>
      <c r="CM6" s="35">
        <f>IF(CM7="",NA(),CM7)</f>
        <v>25.94</v>
      </c>
      <c r="CN6" s="35">
        <f t="shared" ref="CN6:CV6" si="10">IF(CN7="",NA(),CN7)</f>
        <v>28.44</v>
      </c>
      <c r="CO6" s="35">
        <f t="shared" si="10"/>
        <v>28.44</v>
      </c>
      <c r="CP6" s="35">
        <f t="shared" si="10"/>
        <v>35.79</v>
      </c>
      <c r="CQ6" s="35">
        <f t="shared" si="10"/>
        <v>42.9</v>
      </c>
      <c r="CR6" s="35">
        <f t="shared" si="10"/>
        <v>40.07</v>
      </c>
      <c r="CS6" s="35">
        <f t="shared" si="10"/>
        <v>39.92</v>
      </c>
      <c r="CT6" s="35">
        <f t="shared" si="10"/>
        <v>41.63</v>
      </c>
      <c r="CU6" s="35">
        <f t="shared" si="10"/>
        <v>54.67</v>
      </c>
      <c r="CV6" s="35">
        <f t="shared" si="10"/>
        <v>49.25</v>
      </c>
      <c r="CW6" s="34" t="str">
        <f>IF(CW7="","",IF(CW7="-","【-】","【"&amp;SUBSTITUTE(TEXT(CW7,"#,##0.00"),"-","△")&amp;"】"))</f>
        <v>【60.09】</v>
      </c>
      <c r="CX6" s="35">
        <f>IF(CX7="",NA(),CX7)</f>
        <v>87.25</v>
      </c>
      <c r="CY6" s="35">
        <f t="shared" ref="CY6:DG6" si="11">IF(CY7="",NA(),CY7)</f>
        <v>88.78</v>
      </c>
      <c r="CZ6" s="35">
        <f t="shared" si="11"/>
        <v>89.66</v>
      </c>
      <c r="DA6" s="35">
        <f t="shared" si="11"/>
        <v>89.61</v>
      </c>
      <c r="DB6" s="35">
        <f t="shared" si="11"/>
        <v>90.31</v>
      </c>
      <c r="DC6" s="35">
        <f t="shared" si="11"/>
        <v>66</v>
      </c>
      <c r="DD6" s="35">
        <f t="shared" si="11"/>
        <v>65.86</v>
      </c>
      <c r="DE6" s="35">
        <f t="shared" si="11"/>
        <v>66.33</v>
      </c>
      <c r="DF6" s="35">
        <f t="shared" si="11"/>
        <v>83.8</v>
      </c>
      <c r="DG6" s="35">
        <f t="shared" si="11"/>
        <v>84.12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0.19</v>
      </c>
      <c r="EL6" s="35">
        <f t="shared" si="14"/>
        <v>0.16</v>
      </c>
      <c r="EM6" s="35">
        <f t="shared" si="14"/>
        <v>0.11</v>
      </c>
      <c r="EN6" s="35">
        <f t="shared" si="14"/>
        <v>0.1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204811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94.52</v>
      </c>
      <c r="Q7" s="38">
        <v>88.86</v>
      </c>
      <c r="R7" s="38">
        <v>4450</v>
      </c>
      <c r="S7" s="38">
        <v>10152</v>
      </c>
      <c r="T7" s="38">
        <v>40.159999999999997</v>
      </c>
      <c r="U7" s="38">
        <v>252.79</v>
      </c>
      <c r="V7" s="38">
        <v>9543</v>
      </c>
      <c r="W7" s="38">
        <v>3.83</v>
      </c>
      <c r="X7" s="38">
        <v>2491.64</v>
      </c>
      <c r="Y7" s="38">
        <v>61.8</v>
      </c>
      <c r="Z7" s="38">
        <v>60.84</v>
      </c>
      <c r="AA7" s="38">
        <v>60.33</v>
      </c>
      <c r="AB7" s="38">
        <v>53.93</v>
      </c>
      <c r="AC7" s="38">
        <v>50.79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1472.3</v>
      </c>
      <c r="BG7" s="38">
        <v>1422.88</v>
      </c>
      <c r="BH7" s="38">
        <v>1363.06</v>
      </c>
      <c r="BI7" s="38">
        <v>1423.89</v>
      </c>
      <c r="BJ7" s="38">
        <v>2686.68</v>
      </c>
      <c r="BK7" s="38">
        <v>1574.53</v>
      </c>
      <c r="BL7" s="38">
        <v>1506.51</v>
      </c>
      <c r="BM7" s="38">
        <v>1315.67</v>
      </c>
      <c r="BN7" s="38">
        <v>1118.56</v>
      </c>
      <c r="BO7" s="38">
        <v>1047.6500000000001</v>
      </c>
      <c r="BP7" s="38">
        <v>728.3</v>
      </c>
      <c r="BQ7" s="38">
        <v>86.12</v>
      </c>
      <c r="BR7" s="38">
        <v>86.52</v>
      </c>
      <c r="BS7" s="38">
        <v>84.49</v>
      </c>
      <c r="BT7" s="38">
        <v>84.6</v>
      </c>
      <c r="BU7" s="38">
        <v>77.05</v>
      </c>
      <c r="BV7" s="38">
        <v>57.36</v>
      </c>
      <c r="BW7" s="38">
        <v>57.33</v>
      </c>
      <c r="BX7" s="38">
        <v>60.78</v>
      </c>
      <c r="BY7" s="38">
        <v>72.33</v>
      </c>
      <c r="BZ7" s="38">
        <v>74.040000000000006</v>
      </c>
      <c r="CA7" s="38">
        <v>100.04</v>
      </c>
      <c r="CB7" s="38">
        <v>258.64</v>
      </c>
      <c r="CC7" s="38">
        <v>264.16000000000003</v>
      </c>
      <c r="CD7" s="38">
        <v>275.99</v>
      </c>
      <c r="CE7" s="38">
        <v>280.66000000000003</v>
      </c>
      <c r="CF7" s="38">
        <v>307.66000000000003</v>
      </c>
      <c r="CG7" s="38">
        <v>279.91000000000003</v>
      </c>
      <c r="CH7" s="38">
        <v>284.52999999999997</v>
      </c>
      <c r="CI7" s="38">
        <v>276.26</v>
      </c>
      <c r="CJ7" s="38">
        <v>215.28</v>
      </c>
      <c r="CK7" s="38">
        <v>235.61</v>
      </c>
      <c r="CL7" s="38">
        <v>137.82</v>
      </c>
      <c r="CM7" s="38">
        <v>25.94</v>
      </c>
      <c r="CN7" s="38">
        <v>28.44</v>
      </c>
      <c r="CO7" s="38">
        <v>28.44</v>
      </c>
      <c r="CP7" s="38">
        <v>35.79</v>
      </c>
      <c r="CQ7" s="38">
        <v>42.9</v>
      </c>
      <c r="CR7" s="38">
        <v>40.07</v>
      </c>
      <c r="CS7" s="38">
        <v>39.92</v>
      </c>
      <c r="CT7" s="38">
        <v>41.63</v>
      </c>
      <c r="CU7" s="38">
        <v>54.67</v>
      </c>
      <c r="CV7" s="38">
        <v>49.25</v>
      </c>
      <c r="CW7" s="38">
        <v>60.09</v>
      </c>
      <c r="CX7" s="38">
        <v>87.25</v>
      </c>
      <c r="CY7" s="38">
        <v>88.78</v>
      </c>
      <c r="CZ7" s="38">
        <v>89.66</v>
      </c>
      <c r="DA7" s="38">
        <v>89.61</v>
      </c>
      <c r="DB7" s="38">
        <v>90.31</v>
      </c>
      <c r="DC7" s="38">
        <v>66</v>
      </c>
      <c r="DD7" s="38">
        <v>65.86</v>
      </c>
      <c r="DE7" s="38">
        <v>66.33</v>
      </c>
      <c r="DF7" s="38">
        <v>83.8</v>
      </c>
      <c r="DG7" s="38">
        <v>84.12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0.19</v>
      </c>
      <c r="EL7" s="38">
        <v>0.16</v>
      </c>
      <c r="EM7" s="38">
        <v>0.11</v>
      </c>
      <c r="EN7" s="38">
        <v>0.1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2018-02-22T02:11:24Z</cp:lastPrinted>
  <dcterms:created xsi:type="dcterms:W3CDTF">2017-12-25T02:08:02Z</dcterms:created>
  <dcterms:modified xsi:type="dcterms:W3CDTF">2018-02-22T02:12:35Z</dcterms:modified>
</cp:coreProperties>
</file>