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g19\長野地事地域政策\02企画振興係\02財政\511 公営企業会計\012 公営企業_経営比較分析表\H29\市町村確認事項\振興局回答\高山村\"/>
    </mc:Choice>
  </mc:AlternateContent>
  <workbookProtection workbookPassword="B319" lockStructure="1"/>
  <bookViews>
    <workbookView xWindow="240" yWindow="75" windowWidth="14940" windowHeight="7860"/>
  </bookViews>
  <sheets>
    <sheet name="法非適用_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R6" i="5"/>
  <c r="AL8" i="4" s="1"/>
  <c r="Q6" i="5"/>
  <c r="W10" i="4" s="1"/>
  <c r="P6" i="5"/>
  <c r="O6" i="5"/>
  <c r="N6" i="5"/>
  <c r="B10" i="4" s="1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E85" i="4"/>
  <c r="BB10" i="4"/>
  <c r="P10" i="4"/>
  <c r="I10" i="4"/>
  <c r="BB8" i="4"/>
  <c r="AT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<sst xmlns="http://schemas.openxmlformats.org/spreadsheetml/2006/main" count="237" uniqueCount="124">
  <si>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</si>
  <si>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</si>
  <si>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</si>
  <si>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</si>
  <si>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</si>
  <si>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2">
      <t>カンリ</t>
    </rPh>
    <rPh sb="2" eb="3">
      <t>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</si>
  <si>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</si>
  <si>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</si>
  <si>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</si>
  <si>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</si>
  <si>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</si>
  <si>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</si>
  <si>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</si>
  <si>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</si>
  <si>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</si>
  <si>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</si>
  <si>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現在給水人口(人)</t>
    <phoneticPr fontId="7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</si>
  <si>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7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</si>
  <si>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</si>
  <si>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</si>
  <si>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</si>
  <si>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</si>
  <si>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</si>
  <si>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</si>
  <si>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</si>
  <si>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</si>
  <si>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</si>
  <si>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</si>
  <si>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</si>
  <si>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</si>
  <si>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</si>
  <si>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</si>
  <si>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</si>
  <si>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</si>
  <si>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</si>
  <si>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</si>
  <si>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</si>
  <si>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</si>
  <si>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「管路の経年化の状況」</t>
    <rPh sb="1" eb="3">
      <t>カンロ</t>
    </rPh>
    <rPh sb="4" eb="7">
      <t>ケイネンカ</t>
    </rPh>
    <rPh sb="8" eb="10">
      <t>ジョウキョウ</t>
    </rPh>
    <phoneticPr fontId="7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</si>
  <si>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7"/>
  </si>
  <si>
    <t>※　平成24年度から平成25年度における各指標の類似団体平均値は、当時の事業数を基に算出していますが、管路更新率については、平成26年度の事業数を基に類似団体平均値を算出しています。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カンロ</t>
    </rPh>
    <rPh sb="53" eb="55">
      <t>コウシン</t>
    </rPh>
    <rPh sb="55" eb="56">
      <t>リツ</t>
    </rPh>
    <rPh sb="62" eb="64">
      <t>ヘイセイ</t>
    </rPh>
    <rPh sb="66" eb="68">
      <t>ネンド</t>
    </rPh>
    <rPh sb="69" eb="71">
      <t>ジギョウ</t>
    </rPh>
    <rPh sb="71" eb="72">
      <t>スウ</t>
    </rPh>
    <rPh sb="73" eb="74">
      <t>モト</t>
    </rPh>
    <rPh sb="75" eb="77">
      <t>ルイジ</t>
    </rPh>
    <rPh sb="77" eb="79">
      <t>ダンタイ</t>
    </rPh>
    <rPh sb="79" eb="81">
      <t>ヘイキン</t>
    </rPh>
    <rPh sb="81" eb="82">
      <t>アタイ</t>
    </rPh>
    <rPh sb="83" eb="85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</si>
  <si>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</si>
  <si>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</si>
  <si>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</si>
  <si>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</si>
  <si>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</si>
  <si>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</si>
  <si>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</si>
  <si>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</si>
  <si>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</si>
  <si>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</si>
  <si>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</si>
  <si>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</si>
  <si>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</si>
  <si>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</si>
  <si>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水道事業(法非適用)</t>
    <rPh sb="0" eb="2">
      <t>スイドウ</t>
    </rPh>
    <rPh sb="2" eb="4">
      <t>ジギョウ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</si>
  <si>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</si>
  <si>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</si>
  <si>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</si>
  <si>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</si>
  <si>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</si>
  <si>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</si>
  <si>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</si>
  <si>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</si>
  <si>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</si>
  <si>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</si>
  <si>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</si>
  <si>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</si>
  <si>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</si>
  <si>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</si>
  <si>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</si>
  <si>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7"/>
  </si>
  <si>
    <t>⑤料金回収率(％)</t>
    <rPh sb="1" eb="3">
      <t>リョウキン</t>
    </rPh>
    <rPh sb="3" eb="5">
      <t>カイシュウ</t>
    </rPh>
    <rPh sb="5" eb="6">
      <t>リツ</t>
    </rPh>
    <phoneticPr fontId="7"/>
  </si>
  <si>
    <t>⑥給水原価(円)</t>
    <rPh sb="1" eb="3">
      <t>キュウスイ</t>
    </rPh>
    <rPh sb="3" eb="5">
      <t>ゲンカ</t>
    </rPh>
    <rPh sb="6" eb="7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</si>
  <si>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</si>
  <si>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⑧有収率(％)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</si>
  <si>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</si>
  <si>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②管路経年化率(％)</t>
    <rPh sb="1" eb="3">
      <t>カンロ</t>
    </rPh>
    <rPh sb="3" eb="6">
      <t>ケイネンカ</t>
    </rPh>
    <rPh sb="6" eb="7">
      <t>リツ</t>
    </rPh>
    <phoneticPr fontId="7"/>
  </si>
  <si>
    <t>③管路更新率(％)</t>
    <rPh sb="1" eb="3">
      <t>カンロ</t>
    </rPh>
    <rPh sb="3" eb="5">
      <t>コウシン</t>
    </rPh>
    <rPh sb="5" eb="6">
      <t>リツ</t>
    </rPh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</si>
  <si>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</si>
  <si>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</si>
  <si>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</si>
  <si>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</si>
  <si>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</si>
  <si>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</si>
  <si>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管理者の情報</t>
    <rPh sb="0" eb="3">
      <t>カンリシャ</t>
    </rPh>
    <rPh sb="4" eb="6">
      <t>ジョウホウ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</si>
  <si>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</si>
  <si>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</si>
  <si>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</si>
  <si>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</si>
  <si>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</si>
  <si>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</si>
  <si>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</si>
  <si>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給水人口</t>
  </si>
  <si>
    <t>給水区域面積</t>
  </si>
  <si>
    <t>給水人口密度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</si>
  <si>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</si>
  <si>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</si>
  <si>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</si>
  <si>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</si>
  <si>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</si>
  <si>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</si>
  <si>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</si>
  <si>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</si>
  <si>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</si>
  <si>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</si>
  <si>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</si>
  <si>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</si>
  <si>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長野県　高山村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</si>
  <si>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</si>
  <si>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</si>
  <si>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</si>
  <si>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</si>
  <si>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</si>
  <si>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</si>
  <si>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</si>
  <si>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</si>
  <si>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</si>
  <si>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</si>
  <si>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</si>
  <si>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</si>
  <si>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③管路更新率の更新率は低いが、近い将来に有形固定資産の更新時期を迎えることから、計画的に施設の更新を検討する必要がある。</t>
    <rPh sb="1" eb="3">
      <t>カンロ</t>
    </rPh>
    <rPh sb="3" eb="5">
      <t>コウシン</t>
    </rPh>
    <rPh sb="5" eb="6">
      <t>リツ</t>
    </rPh>
    <rPh sb="7" eb="9">
      <t>コウシン</t>
    </rPh>
    <rPh sb="9" eb="10">
      <t>リツ</t>
    </rPh>
    <rPh sb="11" eb="12">
      <t>ヒク</t>
    </rPh>
    <rPh sb="15" eb="16">
      <t>チカ</t>
    </rPh>
    <rPh sb="17" eb="19">
      <t>ショウライ</t>
    </rPh>
    <rPh sb="20" eb="22">
      <t>ユウケイ</t>
    </rPh>
    <rPh sb="22" eb="24">
      <t>コテイ</t>
    </rPh>
    <rPh sb="24" eb="26">
      <t>シサン</t>
    </rPh>
    <rPh sb="27" eb="29">
      <t>コウシン</t>
    </rPh>
    <rPh sb="29" eb="31">
      <t>ジキ</t>
    </rPh>
    <rPh sb="32" eb="33">
      <t>ムカ</t>
    </rPh>
    <rPh sb="40" eb="43">
      <t>ケイカクテキ</t>
    </rPh>
    <rPh sb="44" eb="46">
      <t>シセツ</t>
    </rPh>
    <rPh sb="47" eb="49">
      <t>コウシン</t>
    </rPh>
    <rPh sb="50" eb="52">
      <t>ケントウ</t>
    </rPh>
    <rPh sb="54" eb="56">
      <t>ヒツヨウ</t>
    </rPh>
    <phoneticPr fontId="4"/>
  </si>
  <si>
    <t>平成28年度末をもって簡易水道事業を廃止し、平成29年度から上水道事業へ統合を行った。
経営全体としては料金回収率が低いことから、収益的収支が100％を下回っていることからも、良くない状況である。
上水道事業へ統合後は、資産更新を踏まえた経営改善が必要である。</t>
    <rPh sb="0" eb="2">
      <t>ヘイセイ</t>
    </rPh>
    <rPh sb="4" eb="6">
      <t>ネンド</t>
    </rPh>
    <rPh sb="6" eb="7">
      <t>マツ</t>
    </rPh>
    <rPh sb="11" eb="13">
      <t>カンイ</t>
    </rPh>
    <rPh sb="13" eb="15">
      <t>スイドウ</t>
    </rPh>
    <rPh sb="15" eb="17">
      <t>ジギョウ</t>
    </rPh>
    <rPh sb="18" eb="20">
      <t>ハイシ</t>
    </rPh>
    <rPh sb="22" eb="24">
      <t>ヘイセイ</t>
    </rPh>
    <rPh sb="26" eb="28">
      <t>ネンド</t>
    </rPh>
    <rPh sb="30" eb="33">
      <t>ジョウスイドウ</t>
    </rPh>
    <rPh sb="33" eb="35">
      <t>ジギョウ</t>
    </rPh>
    <rPh sb="36" eb="38">
      <t>トウゴウ</t>
    </rPh>
    <rPh sb="39" eb="40">
      <t>オコナ</t>
    </rPh>
    <rPh sb="44" eb="46">
      <t>ケイエイ</t>
    </rPh>
    <rPh sb="46" eb="47">
      <t>ゼン</t>
    </rPh>
    <rPh sb="47" eb="48">
      <t>タイ</t>
    </rPh>
    <rPh sb="52" eb="54">
      <t>リョウキン</t>
    </rPh>
    <rPh sb="54" eb="56">
      <t>カイシュウ</t>
    </rPh>
    <rPh sb="56" eb="57">
      <t>リツ</t>
    </rPh>
    <rPh sb="58" eb="59">
      <t>ヒク</t>
    </rPh>
    <rPh sb="65" eb="68">
      <t>シュウエキテキ</t>
    </rPh>
    <rPh sb="68" eb="70">
      <t>シュウシ</t>
    </rPh>
    <rPh sb="76" eb="78">
      <t>シタマワ</t>
    </rPh>
    <rPh sb="88" eb="89">
      <t>ヨ</t>
    </rPh>
    <rPh sb="92" eb="94">
      <t>ジョウキョウ</t>
    </rPh>
    <rPh sb="99" eb="102">
      <t>ジョウスイドウ</t>
    </rPh>
    <rPh sb="102" eb="104">
      <t>ジギョウ</t>
    </rPh>
    <rPh sb="105" eb="107">
      <t>トウゴウ</t>
    </rPh>
    <rPh sb="107" eb="108">
      <t>ゴ</t>
    </rPh>
    <rPh sb="110" eb="112">
      <t>シサン</t>
    </rPh>
    <rPh sb="112" eb="114">
      <t>コウシン</t>
    </rPh>
    <rPh sb="115" eb="116">
      <t>フ</t>
    </rPh>
    <rPh sb="119" eb="121">
      <t>ケイエイ</t>
    </rPh>
    <rPh sb="121" eb="123">
      <t>カイゼン</t>
    </rPh>
    <rPh sb="124" eb="126">
      <t>ヒツヨウ</t>
    </rPh>
    <phoneticPr fontId="4"/>
  </si>
  <si>
    <t>①収益的収支比率が高いのは、上水道事業へ統合するため基金を繰入れたため、上昇している。
④企業債残高対給水収益比率は、類似団体と比較しても低い傾向にあるが、約10年後に控えた配水管の布設替えに備える必要がある。
⑤料金回収率は滞納が多く、経営に必要な経費を料金収入で賄えていない。
⑥給水原価は、類似団体より低い値となっているが、近年は上水道事業へ統合に要する費用があったことから、総費用が増加したことにより給水原価が上昇している。
⑦施設利用率及び⑧有収率は漏水が原因であると推測される。</t>
    <rPh sb="1" eb="4">
      <t>シュウエキテキ</t>
    </rPh>
    <rPh sb="4" eb="6">
      <t>シュウシ</t>
    </rPh>
    <rPh sb="6" eb="8">
      <t>ヒリツ</t>
    </rPh>
    <rPh sb="9" eb="10">
      <t>タカ</t>
    </rPh>
    <rPh sb="14" eb="16">
      <t>ジョウスイ</t>
    </rPh>
    <rPh sb="16" eb="17">
      <t>ドウ</t>
    </rPh>
    <rPh sb="17" eb="19">
      <t>ジギョウ</t>
    </rPh>
    <rPh sb="20" eb="22">
      <t>トウゴウ</t>
    </rPh>
    <rPh sb="26" eb="28">
      <t>キキン</t>
    </rPh>
    <rPh sb="29" eb="30">
      <t>クリ</t>
    </rPh>
    <rPh sb="30" eb="31">
      <t>イ</t>
    </rPh>
    <rPh sb="36" eb="38">
      <t>ジョウショウ</t>
    </rPh>
    <rPh sb="165" eb="167">
      <t>キンネン</t>
    </rPh>
    <rPh sb="168" eb="171">
      <t>ジョウスイドウ</t>
    </rPh>
    <rPh sb="171" eb="173">
      <t>ジギョウ</t>
    </rPh>
    <rPh sb="174" eb="176">
      <t>トウゴウ</t>
    </rPh>
    <rPh sb="177" eb="178">
      <t>ヨウ</t>
    </rPh>
    <rPh sb="180" eb="182">
      <t>ヒヨウ</t>
    </rPh>
    <rPh sb="191" eb="194">
      <t>ソウヒヨウ</t>
    </rPh>
    <rPh sb="195" eb="197">
      <t>ゾウカ</t>
    </rPh>
    <rPh sb="204" eb="206">
      <t>キュウスイ</t>
    </rPh>
    <rPh sb="206" eb="208">
      <t>ゲンカ</t>
    </rPh>
    <rPh sb="209" eb="211">
      <t>ジョウショウ</t>
    </rPh>
    <rPh sb="218" eb="220">
      <t>シセツ</t>
    </rPh>
    <rPh sb="220" eb="223">
      <t>リヨウリツ</t>
    </rPh>
    <rPh sb="223" eb="224">
      <t>オヨ</t>
    </rPh>
    <rPh sb="226" eb="228">
      <t>ユウシュウ</t>
    </rPh>
    <rPh sb="228" eb="229">
      <t>リツ</t>
    </rPh>
    <rPh sb="230" eb="232">
      <t>ロウスイ</t>
    </rPh>
    <rPh sb="233" eb="235">
      <t>ゲンイン</t>
    </rPh>
    <rPh sb="239" eb="241">
      <t>スイソク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</si>
</sst>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40" fontId="2" fillId="0" borderId="0" xfId="1" applyNumberFormat="1">
      <alignment vertical="center"/>
    </xf>
    <xf numFmtId="0" fontId="2" fillId="2" borderId="2" xfId="1" applyFill="1" applyBorder="1">
      <alignment vertical="center"/>
    </xf>
    <xf numFmtId="179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 shrinkToFit="1"/>
      <protection hidden="1"/>
    </xf>
    <xf numFmtId="176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0" borderId="2" xfId="1" applyNumberFormat="1" applyFont="1" applyBorder="1" applyAlignment="1" applyProtection="1">
      <alignment horizontal="center" vertical="center" shrinkToFit="1"/>
      <protection hidden="1"/>
    </xf>
    <xf numFmtId="0" fontId="5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8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0.56999999999999995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6-4811-B883-8DCC06417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91456"/>
        <c:axId val="12018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0.37</c:v>
                </c:pt>
                <c:pt idx="1">
                  <c:v>0.7</c:v>
                </c:pt>
                <c:pt idx="2">
                  <c:v>0.69</c:v>
                </c:pt>
                <c:pt idx="3">
                  <c:v>1.26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26-4811-B883-8DCC06417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091456"/>
        <c:axId val="120189312"/>
      </c:lineChart>
      <c:dateAx>
        <c:axId val="109091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189312"/>
        <c:crosses val="autoZero"/>
        <c:auto val="1"/>
        <c:lblOffset val="100"/>
        <c:baseTimeUnit val="years"/>
      </c:dateAx>
      <c:valAx>
        <c:axId val="12018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091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72.680000000000007</c:v>
                </c:pt>
                <c:pt idx="1">
                  <c:v>67.64</c:v>
                </c:pt>
                <c:pt idx="2">
                  <c:v>71.77</c:v>
                </c:pt>
                <c:pt idx="3">
                  <c:v>62.14</c:v>
                </c:pt>
                <c:pt idx="4">
                  <c:v>65.989999999999995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7-499B-80B9-356C6A8B0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49952"/>
        <c:axId val="11595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51.11</c:v>
                </c:pt>
                <c:pt idx="1">
                  <c:v>50.49</c:v>
                </c:pt>
                <c:pt idx="2">
                  <c:v>57.43</c:v>
                </c:pt>
                <c:pt idx="3">
                  <c:v>48.7</c:v>
                </c:pt>
                <c:pt idx="4">
                  <c:v>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C7-499B-80B9-356C6A8B0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49952"/>
        <c:axId val="115951872"/>
      </c:lineChart>
      <c:dateAx>
        <c:axId val="115949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951872"/>
        <c:crosses val="autoZero"/>
        <c:auto val="1"/>
        <c:lblOffset val="100"/>
        <c:baseTimeUnit val="years"/>
      </c:dateAx>
      <c:valAx>
        <c:axId val="11595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949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53.29</c:v>
                </c:pt>
                <c:pt idx="1">
                  <c:v>55.5</c:v>
                </c:pt>
                <c:pt idx="2">
                  <c:v>53.12</c:v>
                </c:pt>
                <c:pt idx="3">
                  <c:v>58.37</c:v>
                </c:pt>
                <c:pt idx="4">
                  <c:v>55.4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6-487D-9C43-1F018FA6D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82336"/>
        <c:axId val="115984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74.209999999999994</c:v>
                </c:pt>
                <c:pt idx="2">
                  <c:v>73.83</c:v>
                </c:pt>
                <c:pt idx="3">
                  <c:v>74.959999999999994</c:v>
                </c:pt>
                <c:pt idx="4">
                  <c:v>74.63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D6-487D-9C43-1F018FA6D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82336"/>
        <c:axId val="115984256"/>
      </c:lineChart>
      <c:dateAx>
        <c:axId val="115982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984256"/>
        <c:crosses val="autoZero"/>
        <c:auto val="1"/>
        <c:lblOffset val="100"/>
        <c:baseTimeUnit val="years"/>
      </c:dateAx>
      <c:valAx>
        <c:axId val="115984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982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86.57</c:v>
                </c:pt>
                <c:pt idx="1">
                  <c:v>87.22</c:v>
                </c:pt>
                <c:pt idx="2">
                  <c:v>92.32</c:v>
                </c:pt>
                <c:pt idx="3">
                  <c:v>104.56</c:v>
                </c:pt>
                <c:pt idx="4">
                  <c:v>229.85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E-4B20-95DB-CA0179CBE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24512"/>
        <c:axId val="10143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70.760000000000005</c:v>
                </c:pt>
                <c:pt idx="1">
                  <c:v>71.66</c:v>
                </c:pt>
                <c:pt idx="2">
                  <c:v>75.87</c:v>
                </c:pt>
                <c:pt idx="3">
                  <c:v>72.03</c:v>
                </c:pt>
                <c:pt idx="4">
                  <c:v>72.11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E-4B20-95DB-CA0179CBEC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24512"/>
        <c:axId val="101434880"/>
      </c:lineChart>
      <c:dateAx>
        <c:axId val="10142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434880"/>
        <c:crosses val="autoZero"/>
        <c:auto val="1"/>
        <c:lblOffset val="100"/>
        <c:baseTimeUnit val="years"/>
      </c:dateAx>
      <c:valAx>
        <c:axId val="10143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424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E-44C7-9F8E-AD38164B9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448704"/>
        <c:axId val="101516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EE-44C7-9F8E-AD38164B9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48704"/>
        <c:axId val="101516416"/>
      </c:lineChart>
      <c:dateAx>
        <c:axId val="10144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16416"/>
        <c:crosses val="autoZero"/>
        <c:auto val="1"/>
        <c:lblOffset val="100"/>
        <c:baseTimeUnit val="years"/>
      </c:dateAx>
      <c:valAx>
        <c:axId val="101516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44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7F-4224-BB48-9F14BA547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9392"/>
        <c:axId val="10159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7F-4224-BB48-9F14BA547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79392"/>
        <c:axId val="101597952"/>
      </c:lineChart>
      <c:dateAx>
        <c:axId val="10157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97952"/>
        <c:crosses val="autoZero"/>
        <c:auto val="1"/>
        <c:lblOffset val="100"/>
        <c:baseTimeUnit val="years"/>
      </c:dateAx>
      <c:valAx>
        <c:axId val="10159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7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31-4CC6-8671-B5D56CD90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18048"/>
        <c:axId val="10161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31-4CC6-8671-B5D56CD90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18048"/>
        <c:axId val="101619968"/>
      </c:lineChart>
      <c:dateAx>
        <c:axId val="10161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19968"/>
        <c:crosses val="autoZero"/>
        <c:auto val="1"/>
        <c:lblOffset val="100"/>
        <c:baseTimeUnit val="years"/>
      </c:dateAx>
      <c:valAx>
        <c:axId val="10161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1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F6-47DD-BFC6-84AC5CAB6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636352"/>
        <c:axId val="10926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F6-47DD-BFC6-84AC5CAB6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36352"/>
        <c:axId val="109265280"/>
      </c:lineChart>
      <c:dateAx>
        <c:axId val="10163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265280"/>
        <c:crosses val="autoZero"/>
        <c:auto val="1"/>
        <c:lblOffset val="100"/>
        <c:baseTimeUnit val="years"/>
      </c:dateAx>
      <c:valAx>
        <c:axId val="10926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636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642.61</c:v>
                </c:pt>
                <c:pt idx="1">
                  <c:v>722.97</c:v>
                </c:pt>
                <c:pt idx="2">
                  <c:v>646.88</c:v>
                </c:pt>
                <c:pt idx="3">
                  <c:v>577.44000000000005</c:v>
                </c:pt>
                <c:pt idx="4">
                  <c:v>554.37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4-4F76-861D-EF0F83FE5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07776"/>
        <c:axId val="109973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1496.15</c:v>
                </c:pt>
                <c:pt idx="1">
                  <c:v>1462.56</c:v>
                </c:pt>
                <c:pt idx="2">
                  <c:v>1125.69</c:v>
                </c:pt>
                <c:pt idx="3">
                  <c:v>1510.14</c:v>
                </c:pt>
                <c:pt idx="4">
                  <c:v>1595.62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F4-4F76-861D-EF0F83FE5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07776"/>
        <c:axId val="109973504"/>
      </c:lineChart>
      <c:dateAx>
        <c:axId val="109307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973504"/>
        <c:crosses val="autoZero"/>
        <c:auto val="1"/>
        <c:lblOffset val="100"/>
        <c:baseTimeUnit val="years"/>
      </c:dateAx>
      <c:valAx>
        <c:axId val="10997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9307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78.69</c:v>
                </c:pt>
                <c:pt idx="1">
                  <c:v>79.3</c:v>
                </c:pt>
                <c:pt idx="2">
                  <c:v>81.209999999999994</c:v>
                </c:pt>
                <c:pt idx="3">
                  <c:v>83.95</c:v>
                </c:pt>
                <c:pt idx="4">
                  <c:v>71.58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4-47C6-936E-44DD00EB5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07424"/>
        <c:axId val="11000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33.01</c:v>
                </c:pt>
                <c:pt idx="1">
                  <c:v>32.39</c:v>
                </c:pt>
                <c:pt idx="2">
                  <c:v>46.48</c:v>
                </c:pt>
                <c:pt idx="3">
                  <c:v>22.67</c:v>
                </c:pt>
                <c:pt idx="4">
                  <c:v>37.92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34-47C6-936E-44DD00EB5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07424"/>
        <c:axId val="110009344"/>
      </c:lineChart>
      <c:dateAx>
        <c:axId val="11000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009344"/>
        <c:crosses val="autoZero"/>
        <c:auto val="1"/>
        <c:lblOffset val="100"/>
        <c:baseTimeUnit val="years"/>
      </c:dateAx>
      <c:valAx>
        <c:axId val="11000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00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167.9</c:v>
                </c:pt>
                <c:pt idx="1">
                  <c:v>175.96</c:v>
                </c:pt>
                <c:pt idx="2">
                  <c:v>182.69</c:v>
                </c:pt>
                <c:pt idx="3">
                  <c:v>204.13</c:v>
                </c:pt>
                <c:pt idx="4">
                  <c:v>232.85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1-4FF1-B08E-D09649159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933952"/>
        <c:axId val="115935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523.08000000000004</c:v>
                </c:pt>
                <c:pt idx="1">
                  <c:v>530.83000000000004</c:v>
                </c:pt>
                <c:pt idx="2">
                  <c:v>376.61</c:v>
                </c:pt>
                <c:pt idx="3">
                  <c:v>789.62</c:v>
                </c:pt>
                <c:pt idx="4">
                  <c:v>423.18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71-4FF1-B08E-D09649159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33952"/>
        <c:axId val="115935872"/>
      </c:lineChart>
      <c:dateAx>
        <c:axId val="115933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935872"/>
        <c:crosses val="autoZero"/>
        <c:auto val="1"/>
        <c:lblOffset val="100"/>
        <c:baseTimeUnit val="years"/>
      </c:dateAx>
      <c:valAx>
        <c:axId val="115935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933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【1,280.76】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2" zoomScaleNormal="100" workbookViewId="0">
      <selection activeCell="BL16" sqref="BL16:BZ4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5" t="s">
        <v>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</row>
    <row r="3" spans="1:78" ht="9.75" customHeight="1" x14ac:dyDescent="0.15">
      <c r="A3" s="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</row>
    <row r="4" spans="1:78" ht="9.75" customHeight="1" x14ac:dyDescent="0.15">
      <c r="A4" s="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76" t="str">
        <f>データ!H6</f>
        <v>長野県　高山村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72" t="s">
        <v>1</v>
      </c>
      <c r="C7" s="72"/>
      <c r="D7" s="72"/>
      <c r="E7" s="72"/>
      <c r="F7" s="72"/>
      <c r="G7" s="72"/>
      <c r="H7" s="72"/>
      <c r="I7" s="72" t="s">
        <v>2</v>
      </c>
      <c r="J7" s="72"/>
      <c r="K7" s="72"/>
      <c r="L7" s="72"/>
      <c r="M7" s="72"/>
      <c r="N7" s="72"/>
      <c r="O7" s="72"/>
      <c r="P7" s="72" t="s">
        <v>3</v>
      </c>
      <c r="Q7" s="72"/>
      <c r="R7" s="72"/>
      <c r="S7" s="72"/>
      <c r="T7" s="72"/>
      <c r="U7" s="72"/>
      <c r="V7" s="72"/>
      <c r="W7" s="72" t="s">
        <v>4</v>
      </c>
      <c r="X7" s="72"/>
      <c r="Y7" s="72"/>
      <c r="Z7" s="72"/>
      <c r="AA7" s="72"/>
      <c r="AB7" s="72"/>
      <c r="AC7" s="72"/>
      <c r="AD7" s="72" t="s">
        <v>5</v>
      </c>
      <c r="AE7" s="72"/>
      <c r="AF7" s="72"/>
      <c r="AG7" s="72"/>
      <c r="AH7" s="72"/>
      <c r="AI7" s="72"/>
      <c r="AJ7" s="72"/>
      <c r="AK7" s="2"/>
      <c r="AL7" s="72" t="s">
        <v>6</v>
      </c>
      <c r="AM7" s="72"/>
      <c r="AN7" s="72"/>
      <c r="AO7" s="72"/>
      <c r="AP7" s="72"/>
      <c r="AQ7" s="72"/>
      <c r="AR7" s="72"/>
      <c r="AS7" s="72"/>
      <c r="AT7" s="72" t="s">
        <v>7</v>
      </c>
      <c r="AU7" s="72"/>
      <c r="AV7" s="72"/>
      <c r="AW7" s="72"/>
      <c r="AX7" s="72"/>
      <c r="AY7" s="72"/>
      <c r="AZ7" s="72"/>
      <c r="BA7" s="72"/>
      <c r="BB7" s="72" t="s">
        <v>8</v>
      </c>
      <c r="BC7" s="72"/>
      <c r="BD7" s="72"/>
      <c r="BE7" s="72"/>
      <c r="BF7" s="72"/>
      <c r="BG7" s="72"/>
      <c r="BH7" s="72"/>
      <c r="BI7" s="72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3" t="str">
        <f>データ!$I$6</f>
        <v>法非適用</v>
      </c>
      <c r="C8" s="73"/>
      <c r="D8" s="73"/>
      <c r="E8" s="73"/>
      <c r="F8" s="73"/>
      <c r="G8" s="73"/>
      <c r="H8" s="73"/>
      <c r="I8" s="73" t="str">
        <f>データ!$J$6</f>
        <v>水道事業</v>
      </c>
      <c r="J8" s="73"/>
      <c r="K8" s="73"/>
      <c r="L8" s="73"/>
      <c r="M8" s="73"/>
      <c r="N8" s="73"/>
      <c r="O8" s="73"/>
      <c r="P8" s="73" t="str">
        <f>データ!$K$6</f>
        <v>簡易水道事業</v>
      </c>
      <c r="Q8" s="73"/>
      <c r="R8" s="73"/>
      <c r="S8" s="73"/>
      <c r="T8" s="73"/>
      <c r="U8" s="73"/>
      <c r="V8" s="73"/>
      <c r="W8" s="73" t="str">
        <f>データ!$L$6</f>
        <v>D4</v>
      </c>
      <c r="X8" s="73"/>
      <c r="Y8" s="73"/>
      <c r="Z8" s="73"/>
      <c r="AA8" s="73"/>
      <c r="AB8" s="73"/>
      <c r="AC8" s="73"/>
      <c r="AD8" s="74" t="s">
        <v>120</v>
      </c>
      <c r="AE8" s="74"/>
      <c r="AF8" s="74"/>
      <c r="AG8" s="74"/>
      <c r="AH8" s="74"/>
      <c r="AI8" s="74"/>
      <c r="AJ8" s="74"/>
      <c r="AK8" s="2"/>
      <c r="AL8" s="67">
        <f>データ!$R$6</f>
        <v>7240</v>
      </c>
      <c r="AM8" s="67"/>
      <c r="AN8" s="67"/>
      <c r="AO8" s="67"/>
      <c r="AP8" s="67"/>
      <c r="AQ8" s="67"/>
      <c r="AR8" s="67"/>
      <c r="AS8" s="67"/>
      <c r="AT8" s="66">
        <f>データ!$S$6</f>
        <v>98.56</v>
      </c>
      <c r="AU8" s="66"/>
      <c r="AV8" s="66"/>
      <c r="AW8" s="66"/>
      <c r="AX8" s="66"/>
      <c r="AY8" s="66"/>
      <c r="AZ8" s="66"/>
      <c r="BA8" s="66"/>
      <c r="BB8" s="66">
        <f>データ!$T$6</f>
        <v>73.459999999999994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2" t="s">
        <v>12</v>
      </c>
      <c r="C9" s="72"/>
      <c r="D9" s="72"/>
      <c r="E9" s="72"/>
      <c r="F9" s="72"/>
      <c r="G9" s="72"/>
      <c r="H9" s="72"/>
      <c r="I9" s="72" t="s">
        <v>13</v>
      </c>
      <c r="J9" s="72"/>
      <c r="K9" s="72"/>
      <c r="L9" s="72"/>
      <c r="M9" s="72"/>
      <c r="N9" s="72"/>
      <c r="O9" s="72"/>
      <c r="P9" s="72" t="s">
        <v>14</v>
      </c>
      <c r="Q9" s="72"/>
      <c r="R9" s="72"/>
      <c r="S9" s="72"/>
      <c r="T9" s="72"/>
      <c r="U9" s="72"/>
      <c r="V9" s="72"/>
      <c r="W9" s="72" t="s">
        <v>15</v>
      </c>
      <c r="X9" s="72"/>
      <c r="Y9" s="72"/>
      <c r="Z9" s="72"/>
      <c r="AA9" s="72"/>
      <c r="AB9" s="72"/>
      <c r="AC9" s="72"/>
      <c r="AD9" s="2"/>
      <c r="AE9" s="2"/>
      <c r="AF9" s="2"/>
      <c r="AG9" s="2"/>
      <c r="AH9" s="4"/>
      <c r="AI9" s="2"/>
      <c r="AJ9" s="2"/>
      <c r="AK9" s="2"/>
      <c r="AL9" s="72" t="s">
        <v>16</v>
      </c>
      <c r="AM9" s="72"/>
      <c r="AN9" s="72"/>
      <c r="AO9" s="72"/>
      <c r="AP9" s="72"/>
      <c r="AQ9" s="72"/>
      <c r="AR9" s="72"/>
      <c r="AS9" s="72"/>
      <c r="AT9" s="72" t="s">
        <v>17</v>
      </c>
      <c r="AU9" s="72"/>
      <c r="AV9" s="72"/>
      <c r="AW9" s="72"/>
      <c r="AX9" s="72"/>
      <c r="AY9" s="72"/>
      <c r="AZ9" s="72"/>
      <c r="BA9" s="72"/>
      <c r="BB9" s="72" t="s">
        <v>18</v>
      </c>
      <c r="BC9" s="72"/>
      <c r="BD9" s="72"/>
      <c r="BE9" s="72"/>
      <c r="BF9" s="72"/>
      <c r="BG9" s="72"/>
      <c r="BH9" s="72"/>
      <c r="BI9" s="72"/>
      <c r="BJ9" s="4"/>
      <c r="BK9" s="4"/>
      <c r="BL9" s="64" t="s">
        <v>19</v>
      </c>
      <c r="BM9" s="65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6" t="str">
        <f>データ!$N$6</f>
        <v>-</v>
      </c>
      <c r="C10" s="66"/>
      <c r="D10" s="66"/>
      <c r="E10" s="66"/>
      <c r="F10" s="66"/>
      <c r="G10" s="66"/>
      <c r="H10" s="66"/>
      <c r="I10" s="66" t="str">
        <f>データ!$O$6</f>
        <v>該当数値なし</v>
      </c>
      <c r="J10" s="66"/>
      <c r="K10" s="66"/>
      <c r="L10" s="66"/>
      <c r="M10" s="66"/>
      <c r="N10" s="66"/>
      <c r="O10" s="66"/>
      <c r="P10" s="66">
        <f>データ!$P$6</f>
        <v>26.32</v>
      </c>
      <c r="Q10" s="66"/>
      <c r="R10" s="66"/>
      <c r="S10" s="66"/>
      <c r="T10" s="66"/>
      <c r="U10" s="66"/>
      <c r="V10" s="66"/>
      <c r="W10" s="67">
        <f>データ!$Q$6</f>
        <v>2720</v>
      </c>
      <c r="X10" s="67"/>
      <c r="Y10" s="67"/>
      <c r="Z10" s="67"/>
      <c r="AA10" s="67"/>
      <c r="AB10" s="67"/>
      <c r="AC10" s="67"/>
      <c r="AD10" s="2"/>
      <c r="AE10" s="2"/>
      <c r="AF10" s="2"/>
      <c r="AG10" s="2"/>
      <c r="AH10" s="2"/>
      <c r="AI10" s="2"/>
      <c r="AJ10" s="2"/>
      <c r="AK10" s="2"/>
      <c r="AL10" s="67">
        <f>データ!$U$6</f>
        <v>1941</v>
      </c>
      <c r="AM10" s="67"/>
      <c r="AN10" s="67"/>
      <c r="AO10" s="67"/>
      <c r="AP10" s="67"/>
      <c r="AQ10" s="67"/>
      <c r="AR10" s="67"/>
      <c r="AS10" s="67"/>
      <c r="AT10" s="66">
        <f>データ!$V$6</f>
        <v>2.5099999999999998</v>
      </c>
      <c r="AU10" s="66"/>
      <c r="AV10" s="66"/>
      <c r="AW10" s="66"/>
      <c r="AX10" s="66"/>
      <c r="AY10" s="66"/>
      <c r="AZ10" s="66"/>
      <c r="BA10" s="66"/>
      <c r="BB10" s="66">
        <f>データ!$W$6</f>
        <v>773.31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21</v>
      </c>
      <c r="BM10" s="6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23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24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9" t="s">
        <v>123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7"/>
      <c r="C34" s="55" t="s">
        <v>26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20"/>
      <c r="R34" s="55" t="s">
        <v>27</v>
      </c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20"/>
      <c r="AG34" s="55" t="s">
        <v>28</v>
      </c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20"/>
      <c r="AV34" s="55" t="s">
        <v>29</v>
      </c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19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20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20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20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19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30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9" t="s">
        <v>121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7"/>
      <c r="C56" s="55" t="s">
        <v>31</v>
      </c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20"/>
      <c r="R56" s="55" t="s">
        <v>32</v>
      </c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20"/>
      <c r="AG56" s="55" t="s">
        <v>33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20"/>
      <c r="AV56" s="55" t="s">
        <v>34</v>
      </c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19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7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20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20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20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9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56" t="s">
        <v>35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36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9" t="s">
        <v>122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7"/>
      <c r="C79" s="55" t="s">
        <v>37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20"/>
      <c r="V79" s="20"/>
      <c r="W79" s="55" t="s">
        <v>38</v>
      </c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20"/>
      <c r="AP79" s="20"/>
      <c r="AQ79" s="55" t="s">
        <v>39</v>
      </c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18"/>
      <c r="BJ79" s="19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7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20"/>
      <c r="V80" s="20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20"/>
      <c r="AP80" s="20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18"/>
      <c r="BJ80" s="19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 t="s">
        <v>40</v>
      </c>
    </row>
    <row r="84" spans="1:78" hidden="1" x14ac:dyDescent="0.15">
      <c r="B84" s="27" t="s">
        <v>41</v>
      </c>
      <c r="C84" s="27"/>
      <c r="D84" s="27"/>
      <c r="E84" s="27" t="s">
        <v>42</v>
      </c>
      <c r="F84" s="27" t="s">
        <v>43</v>
      </c>
      <c r="G84" s="27" t="s">
        <v>44</v>
      </c>
      <c r="H84" s="27" t="s">
        <v>45</v>
      </c>
      <c r="I84" s="27" t="s">
        <v>46</v>
      </c>
      <c r="J84" s="27" t="s">
        <v>47</v>
      </c>
      <c r="K84" s="27" t="s">
        <v>48</v>
      </c>
      <c r="L84" s="27" t="s">
        <v>49</v>
      </c>
      <c r="M84" s="27" t="s">
        <v>50</v>
      </c>
      <c r="N84" s="27" t="s">
        <v>51</v>
      </c>
      <c r="O84" s="27" t="s">
        <v>52</v>
      </c>
    </row>
    <row r="85" spans="1:78" hidden="1" x14ac:dyDescent="0.15">
      <c r="B85" s="27"/>
      <c r="C85" s="27"/>
      <c r="D85" s="27"/>
      <c r="E85" s="27" t="str">
        <f>データ!AH6</f>
        <v>【76.78】</v>
      </c>
      <c r="F85" s="27" t="s">
        <v>53</v>
      </c>
      <c r="G85" s="27" t="s">
        <v>53</v>
      </c>
      <c r="H85" s="27" t="str">
        <f>データ!BO6</f>
        <v>【1,280.76】</v>
      </c>
      <c r="I85" s="27" t="str">
        <f>データ!BZ6</f>
        <v>【53.06】</v>
      </c>
      <c r="J85" s="27" t="str">
        <f>データ!CK6</f>
        <v>【314.83】</v>
      </c>
      <c r="K85" s="27" t="str">
        <f>データ!CV6</f>
        <v>【56.28】</v>
      </c>
      <c r="L85" s="27" t="str">
        <f>データ!DG6</f>
        <v>【74.94】</v>
      </c>
      <c r="M85" s="27" t="s">
        <v>54</v>
      </c>
      <c r="N85" s="27" t="s">
        <v>54</v>
      </c>
      <c r="O85" s="27" t="str">
        <f>データ!EN6</f>
        <v>【0.59】</v>
      </c>
    </row>
  </sheetData>
  <sheetProtection password="B319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4" x14ac:dyDescent="0.15">
      <c r="A1" s="3" t="s">
        <v>55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56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4" t="s">
        <v>65</v>
      </c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 t="s">
        <v>66</v>
      </c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</row>
    <row r="4" spans="1:144" x14ac:dyDescent="0.15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77" t="s">
        <v>68</v>
      </c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 t="s">
        <v>69</v>
      </c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 t="s">
        <v>70</v>
      </c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 t="s">
        <v>71</v>
      </c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 t="s">
        <v>72</v>
      </c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 t="s">
        <v>73</v>
      </c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 t="s">
        <v>74</v>
      </c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 t="s">
        <v>75</v>
      </c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 t="s">
        <v>76</v>
      </c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 t="s">
        <v>77</v>
      </c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 t="s">
        <v>78</v>
      </c>
      <c r="EE4" s="77"/>
      <c r="EF4" s="77"/>
      <c r="EG4" s="77"/>
      <c r="EH4" s="77"/>
      <c r="EI4" s="77"/>
      <c r="EJ4" s="77"/>
      <c r="EK4" s="77"/>
      <c r="EL4" s="77"/>
      <c r="EM4" s="77"/>
      <c r="EN4" s="77"/>
    </row>
    <row r="5" spans="1:144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85</v>
      </c>
      <c r="N5" s="33" t="s">
        <v>86</v>
      </c>
      <c r="O5" s="33" t="s">
        <v>87</v>
      </c>
      <c r="P5" s="33" t="s">
        <v>88</v>
      </c>
      <c r="Q5" s="33" t="s">
        <v>89</v>
      </c>
      <c r="R5" s="33" t="s">
        <v>90</v>
      </c>
      <c r="S5" s="33" t="s">
        <v>91</v>
      </c>
      <c r="T5" s="33" t="s">
        <v>92</v>
      </c>
      <c r="U5" s="33" t="s">
        <v>93</v>
      </c>
      <c r="V5" s="33" t="s">
        <v>94</v>
      </c>
      <c r="W5" s="33" t="s">
        <v>95</v>
      </c>
      <c r="X5" s="33" t="s">
        <v>96</v>
      </c>
      <c r="Y5" s="33" t="s">
        <v>97</v>
      </c>
      <c r="Z5" s="33" t="s">
        <v>98</v>
      </c>
      <c r="AA5" s="33" t="s">
        <v>99</v>
      </c>
      <c r="AB5" s="33" t="s">
        <v>100</v>
      </c>
      <c r="AC5" s="33" t="s">
        <v>101</v>
      </c>
      <c r="AD5" s="33" t="s">
        <v>102</v>
      </c>
      <c r="AE5" s="33" t="s">
        <v>103</v>
      </c>
      <c r="AF5" s="33" t="s">
        <v>104</v>
      </c>
      <c r="AG5" s="33" t="s">
        <v>105</v>
      </c>
      <c r="AH5" s="33" t="s">
        <v>41</v>
      </c>
      <c r="AI5" s="33" t="s">
        <v>96</v>
      </c>
      <c r="AJ5" s="33" t="s">
        <v>97</v>
      </c>
      <c r="AK5" s="33" t="s">
        <v>98</v>
      </c>
      <c r="AL5" s="33" t="s">
        <v>99</v>
      </c>
      <c r="AM5" s="33" t="s">
        <v>100</v>
      </c>
      <c r="AN5" s="33" t="s">
        <v>101</v>
      </c>
      <c r="AO5" s="33" t="s">
        <v>102</v>
      </c>
      <c r="AP5" s="33" t="s">
        <v>103</v>
      </c>
      <c r="AQ5" s="33" t="s">
        <v>104</v>
      </c>
      <c r="AR5" s="33" t="s">
        <v>105</v>
      </c>
      <c r="AS5" s="33" t="s">
        <v>106</v>
      </c>
      <c r="AT5" s="33" t="s">
        <v>96</v>
      </c>
      <c r="AU5" s="33" t="s">
        <v>97</v>
      </c>
      <c r="AV5" s="33" t="s">
        <v>98</v>
      </c>
      <c r="AW5" s="33" t="s">
        <v>99</v>
      </c>
      <c r="AX5" s="33" t="s">
        <v>100</v>
      </c>
      <c r="AY5" s="33" t="s">
        <v>101</v>
      </c>
      <c r="AZ5" s="33" t="s">
        <v>102</v>
      </c>
      <c r="BA5" s="33" t="s">
        <v>103</v>
      </c>
      <c r="BB5" s="33" t="s">
        <v>104</v>
      </c>
      <c r="BC5" s="33" t="s">
        <v>105</v>
      </c>
      <c r="BD5" s="33" t="s">
        <v>106</v>
      </c>
      <c r="BE5" s="33" t="s">
        <v>96</v>
      </c>
      <c r="BF5" s="33" t="s">
        <v>97</v>
      </c>
      <c r="BG5" s="33" t="s">
        <v>98</v>
      </c>
      <c r="BH5" s="33" t="s">
        <v>99</v>
      </c>
      <c r="BI5" s="33" t="s">
        <v>100</v>
      </c>
      <c r="BJ5" s="33" t="s">
        <v>101</v>
      </c>
      <c r="BK5" s="33" t="s">
        <v>102</v>
      </c>
      <c r="BL5" s="33" t="s">
        <v>103</v>
      </c>
      <c r="BM5" s="33" t="s">
        <v>104</v>
      </c>
      <c r="BN5" s="33" t="s">
        <v>105</v>
      </c>
      <c r="BO5" s="33" t="s">
        <v>106</v>
      </c>
      <c r="BP5" s="33" t="s">
        <v>96</v>
      </c>
      <c r="BQ5" s="33" t="s">
        <v>97</v>
      </c>
      <c r="BR5" s="33" t="s">
        <v>98</v>
      </c>
      <c r="BS5" s="33" t="s">
        <v>99</v>
      </c>
      <c r="BT5" s="33" t="s">
        <v>100</v>
      </c>
      <c r="BU5" s="33" t="s">
        <v>101</v>
      </c>
      <c r="BV5" s="33" t="s">
        <v>102</v>
      </c>
      <c r="BW5" s="33" t="s">
        <v>103</v>
      </c>
      <c r="BX5" s="33" t="s">
        <v>104</v>
      </c>
      <c r="BY5" s="33" t="s">
        <v>105</v>
      </c>
      <c r="BZ5" s="33" t="s">
        <v>106</v>
      </c>
      <c r="CA5" s="33" t="s">
        <v>96</v>
      </c>
      <c r="CB5" s="33" t="s">
        <v>97</v>
      </c>
      <c r="CC5" s="33" t="s">
        <v>98</v>
      </c>
      <c r="CD5" s="33" t="s">
        <v>99</v>
      </c>
      <c r="CE5" s="33" t="s">
        <v>100</v>
      </c>
      <c r="CF5" s="33" t="s">
        <v>101</v>
      </c>
      <c r="CG5" s="33" t="s">
        <v>102</v>
      </c>
      <c r="CH5" s="33" t="s">
        <v>103</v>
      </c>
      <c r="CI5" s="33" t="s">
        <v>104</v>
      </c>
      <c r="CJ5" s="33" t="s">
        <v>105</v>
      </c>
      <c r="CK5" s="33" t="s">
        <v>106</v>
      </c>
      <c r="CL5" s="33" t="s">
        <v>96</v>
      </c>
      <c r="CM5" s="33" t="s">
        <v>97</v>
      </c>
      <c r="CN5" s="33" t="s">
        <v>98</v>
      </c>
      <c r="CO5" s="33" t="s">
        <v>99</v>
      </c>
      <c r="CP5" s="33" t="s">
        <v>100</v>
      </c>
      <c r="CQ5" s="33" t="s">
        <v>101</v>
      </c>
      <c r="CR5" s="33" t="s">
        <v>102</v>
      </c>
      <c r="CS5" s="33" t="s">
        <v>103</v>
      </c>
      <c r="CT5" s="33" t="s">
        <v>104</v>
      </c>
      <c r="CU5" s="33" t="s">
        <v>105</v>
      </c>
      <c r="CV5" s="33" t="s">
        <v>106</v>
      </c>
      <c r="CW5" s="33" t="s">
        <v>96</v>
      </c>
      <c r="CX5" s="33" t="s">
        <v>97</v>
      </c>
      <c r="CY5" s="33" t="s">
        <v>98</v>
      </c>
      <c r="CZ5" s="33" t="s">
        <v>99</v>
      </c>
      <c r="DA5" s="33" t="s">
        <v>100</v>
      </c>
      <c r="DB5" s="33" t="s">
        <v>101</v>
      </c>
      <c r="DC5" s="33" t="s">
        <v>102</v>
      </c>
      <c r="DD5" s="33" t="s">
        <v>103</v>
      </c>
      <c r="DE5" s="33" t="s">
        <v>104</v>
      </c>
      <c r="DF5" s="33" t="s">
        <v>105</v>
      </c>
      <c r="DG5" s="33" t="s">
        <v>106</v>
      </c>
      <c r="DH5" s="33" t="s">
        <v>96</v>
      </c>
      <c r="DI5" s="33" t="s">
        <v>97</v>
      </c>
      <c r="DJ5" s="33" t="s">
        <v>98</v>
      </c>
      <c r="DK5" s="33" t="s">
        <v>99</v>
      </c>
      <c r="DL5" s="33" t="s">
        <v>100</v>
      </c>
      <c r="DM5" s="33" t="s">
        <v>101</v>
      </c>
      <c r="DN5" s="33" t="s">
        <v>102</v>
      </c>
      <c r="DO5" s="33" t="s">
        <v>103</v>
      </c>
      <c r="DP5" s="33" t="s">
        <v>104</v>
      </c>
      <c r="DQ5" s="33" t="s">
        <v>105</v>
      </c>
      <c r="DR5" s="33" t="s">
        <v>106</v>
      </c>
      <c r="DS5" s="33" t="s">
        <v>96</v>
      </c>
      <c r="DT5" s="33" t="s">
        <v>97</v>
      </c>
      <c r="DU5" s="33" t="s">
        <v>98</v>
      </c>
      <c r="DV5" s="33" t="s">
        <v>99</v>
      </c>
      <c r="DW5" s="33" t="s">
        <v>100</v>
      </c>
      <c r="DX5" s="33" t="s">
        <v>101</v>
      </c>
      <c r="DY5" s="33" t="s">
        <v>102</v>
      </c>
      <c r="DZ5" s="33" t="s">
        <v>103</v>
      </c>
      <c r="EA5" s="33" t="s">
        <v>104</v>
      </c>
      <c r="EB5" s="33" t="s">
        <v>105</v>
      </c>
      <c r="EC5" s="33" t="s">
        <v>106</v>
      </c>
      <c r="ED5" s="33" t="s">
        <v>96</v>
      </c>
      <c r="EE5" s="33" t="s">
        <v>97</v>
      </c>
      <c r="EF5" s="33" t="s">
        <v>98</v>
      </c>
      <c r="EG5" s="33" t="s">
        <v>99</v>
      </c>
      <c r="EH5" s="33" t="s">
        <v>100</v>
      </c>
      <c r="EI5" s="33" t="s">
        <v>101</v>
      </c>
      <c r="EJ5" s="33" t="s">
        <v>102</v>
      </c>
      <c r="EK5" s="33" t="s">
        <v>103</v>
      </c>
      <c r="EL5" s="33" t="s">
        <v>104</v>
      </c>
      <c r="EM5" s="33" t="s">
        <v>105</v>
      </c>
      <c r="EN5" s="33" t="s">
        <v>106</v>
      </c>
    </row>
    <row r="6" spans="1:144" s="37" customFormat="1" x14ac:dyDescent="0.15">
      <c r="A6" s="29" t="s">
        <v>107</v>
      </c>
      <c r="B6" s="34">
        <f>B7</f>
        <v>2016</v>
      </c>
      <c r="C6" s="34">
        <f t="shared" ref="C6:W6" si="3">C7</f>
        <v>205435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長野県　高山村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>
        <f t="shared" si="3"/>
        <v>0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26.32</v>
      </c>
      <c r="Q6" s="35">
        <f t="shared" si="3"/>
        <v>2720</v>
      </c>
      <c r="R6" s="35">
        <f t="shared" si="3"/>
        <v>7240</v>
      </c>
      <c r="S6" s="35">
        <f t="shared" si="3"/>
        <v>98.56</v>
      </c>
      <c r="T6" s="35">
        <f t="shared" si="3"/>
        <v>73.459999999999994</v>
      </c>
      <c r="U6" s="35">
        <f t="shared" si="3"/>
        <v>1941</v>
      </c>
      <c r="V6" s="35">
        <f t="shared" si="3"/>
        <v>2.5099999999999998</v>
      </c>
      <c r="W6" s="35">
        <f t="shared" si="3"/>
        <v>773.31</v>
      </c>
      <c r="X6" s="36">
        <f>IF(X7="",NA(),X7)</f>
        <v>86.57</v>
      </c>
      <c r="Y6" s="36">
        <f t="shared" ref="Y6:AG6" si="4">IF(Y7="",NA(),Y7)</f>
        <v>87.22</v>
      </c>
      <c r="Z6" s="36">
        <f t="shared" si="4"/>
        <v>92.32</v>
      </c>
      <c r="AA6" s="36">
        <f t="shared" si="4"/>
        <v>104.56</v>
      </c>
      <c r="AB6" s="36">
        <f t="shared" si="4"/>
        <v>229.85</v>
      </c>
      <c r="AC6" s="36">
        <f t="shared" si="4"/>
        <v>70.760000000000005</v>
      </c>
      <c r="AD6" s="36">
        <f t="shared" si="4"/>
        <v>71.66</v>
      </c>
      <c r="AE6" s="36">
        <f t="shared" si="4"/>
        <v>75.87</v>
      </c>
      <c r="AF6" s="36">
        <f t="shared" si="4"/>
        <v>72.03</v>
      </c>
      <c r="AG6" s="36">
        <f t="shared" si="4"/>
        <v>72.11</v>
      </c>
      <c r="AH6" s="35" t="str">
        <f>IF(AH7="","",IF(AH7="-","【-】","【"&amp;SUBSTITUTE(TEXT(AH7,"#,##0.00"),"-","△")&amp;"】"))</f>
        <v>【76.78】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642.61</v>
      </c>
      <c r="BF6" s="36">
        <f t="shared" ref="BF6:BN6" si="7">IF(BF7="",NA(),BF7)</f>
        <v>722.97</v>
      </c>
      <c r="BG6" s="36">
        <f t="shared" si="7"/>
        <v>646.88</v>
      </c>
      <c r="BH6" s="36">
        <f t="shared" si="7"/>
        <v>577.44000000000005</v>
      </c>
      <c r="BI6" s="36">
        <f t="shared" si="7"/>
        <v>554.37</v>
      </c>
      <c r="BJ6" s="36">
        <f t="shared" si="7"/>
        <v>1496.15</v>
      </c>
      <c r="BK6" s="36">
        <f t="shared" si="7"/>
        <v>1462.56</v>
      </c>
      <c r="BL6" s="36">
        <f t="shared" si="7"/>
        <v>1125.69</v>
      </c>
      <c r="BM6" s="36">
        <f t="shared" si="7"/>
        <v>1510.14</v>
      </c>
      <c r="BN6" s="36">
        <f t="shared" si="7"/>
        <v>1595.62</v>
      </c>
      <c r="BO6" s="35" t="str">
        <f>IF(BO7="","",IF(BO7="-","【-】","【"&amp;SUBSTITUTE(TEXT(BO7,"#,##0.00"),"-","△")&amp;"】"))</f>
        <v>【1,280.76】</v>
      </c>
      <c r="BP6" s="36">
        <f>IF(BP7="",NA(),BP7)</f>
        <v>78.69</v>
      </c>
      <c r="BQ6" s="36">
        <f t="shared" ref="BQ6:BY6" si="8">IF(BQ7="",NA(),BQ7)</f>
        <v>79.3</v>
      </c>
      <c r="BR6" s="36">
        <f t="shared" si="8"/>
        <v>81.209999999999994</v>
      </c>
      <c r="BS6" s="36">
        <f t="shared" si="8"/>
        <v>83.95</v>
      </c>
      <c r="BT6" s="36">
        <f t="shared" si="8"/>
        <v>71.58</v>
      </c>
      <c r="BU6" s="36">
        <f t="shared" si="8"/>
        <v>33.01</v>
      </c>
      <c r="BV6" s="36">
        <f t="shared" si="8"/>
        <v>32.39</v>
      </c>
      <c r="BW6" s="36">
        <f t="shared" si="8"/>
        <v>46.48</v>
      </c>
      <c r="BX6" s="36">
        <f t="shared" si="8"/>
        <v>22.67</v>
      </c>
      <c r="BY6" s="36">
        <f t="shared" si="8"/>
        <v>37.92</v>
      </c>
      <c r="BZ6" s="35" t="str">
        <f>IF(BZ7="","",IF(BZ7="-","【-】","【"&amp;SUBSTITUTE(TEXT(BZ7,"#,##0.00"),"-","△")&amp;"】"))</f>
        <v>【53.06】</v>
      </c>
      <c r="CA6" s="36">
        <f>IF(CA7="",NA(),CA7)</f>
        <v>167.9</v>
      </c>
      <c r="CB6" s="36">
        <f t="shared" ref="CB6:CJ6" si="9">IF(CB7="",NA(),CB7)</f>
        <v>175.96</v>
      </c>
      <c r="CC6" s="36">
        <f t="shared" si="9"/>
        <v>182.69</v>
      </c>
      <c r="CD6" s="36">
        <f t="shared" si="9"/>
        <v>204.13</v>
      </c>
      <c r="CE6" s="36">
        <f t="shared" si="9"/>
        <v>232.85</v>
      </c>
      <c r="CF6" s="36">
        <f t="shared" si="9"/>
        <v>523.08000000000004</v>
      </c>
      <c r="CG6" s="36">
        <f t="shared" si="9"/>
        <v>530.83000000000004</v>
      </c>
      <c r="CH6" s="36">
        <f t="shared" si="9"/>
        <v>376.61</v>
      </c>
      <c r="CI6" s="36">
        <f t="shared" si="9"/>
        <v>789.62</v>
      </c>
      <c r="CJ6" s="36">
        <f t="shared" si="9"/>
        <v>423.18</v>
      </c>
      <c r="CK6" s="35" t="str">
        <f>IF(CK7="","",IF(CK7="-","【-】","【"&amp;SUBSTITUTE(TEXT(CK7,"#,##0.00"),"-","△")&amp;"】"))</f>
        <v>【314.83】</v>
      </c>
      <c r="CL6" s="36">
        <f>IF(CL7="",NA(),CL7)</f>
        <v>72.680000000000007</v>
      </c>
      <c r="CM6" s="36">
        <f t="shared" ref="CM6:CU6" si="10">IF(CM7="",NA(),CM7)</f>
        <v>67.64</v>
      </c>
      <c r="CN6" s="36">
        <f t="shared" si="10"/>
        <v>71.77</v>
      </c>
      <c r="CO6" s="36">
        <f t="shared" si="10"/>
        <v>62.14</v>
      </c>
      <c r="CP6" s="36">
        <f t="shared" si="10"/>
        <v>65.989999999999995</v>
      </c>
      <c r="CQ6" s="36">
        <f t="shared" si="10"/>
        <v>51.11</v>
      </c>
      <c r="CR6" s="36">
        <f t="shared" si="10"/>
        <v>50.49</v>
      </c>
      <c r="CS6" s="36">
        <f t="shared" si="10"/>
        <v>57.43</v>
      </c>
      <c r="CT6" s="36">
        <f t="shared" si="10"/>
        <v>48.7</v>
      </c>
      <c r="CU6" s="36">
        <f t="shared" si="10"/>
        <v>46.9</v>
      </c>
      <c r="CV6" s="35" t="str">
        <f>IF(CV7="","",IF(CV7="-","【-】","【"&amp;SUBSTITUTE(TEXT(CV7,"#,##0.00"),"-","△")&amp;"】"))</f>
        <v>【56.28】</v>
      </c>
      <c r="CW6" s="36">
        <f>IF(CW7="",NA(),CW7)</f>
        <v>53.29</v>
      </c>
      <c r="CX6" s="36">
        <f t="shared" ref="CX6:DF6" si="11">IF(CX7="",NA(),CX7)</f>
        <v>55.5</v>
      </c>
      <c r="CY6" s="36">
        <f t="shared" si="11"/>
        <v>53.12</v>
      </c>
      <c r="CZ6" s="36">
        <f t="shared" si="11"/>
        <v>58.37</v>
      </c>
      <c r="DA6" s="36">
        <f t="shared" si="11"/>
        <v>55.4</v>
      </c>
      <c r="DB6" s="36">
        <f t="shared" si="11"/>
        <v>74.16</v>
      </c>
      <c r="DC6" s="36">
        <f t="shared" si="11"/>
        <v>74.209999999999994</v>
      </c>
      <c r="DD6" s="36">
        <f t="shared" si="11"/>
        <v>73.83</v>
      </c>
      <c r="DE6" s="36">
        <f t="shared" si="11"/>
        <v>74.959999999999994</v>
      </c>
      <c r="DF6" s="36">
        <f t="shared" si="11"/>
        <v>74.63</v>
      </c>
      <c r="DG6" s="35" t="str">
        <f>IF(DG7="","",IF(DG7="-","【-】","【"&amp;SUBSTITUTE(TEXT(DG7,"#,##0.00"),"-","△")&amp;"】"))</f>
        <v>【74.94】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6">
        <f t="shared" ref="EE6:EM6" si="14">IF(EE7="",NA(),EE7)</f>
        <v>0.56999999999999995</v>
      </c>
      <c r="EF6" s="35">
        <f t="shared" si="14"/>
        <v>0</v>
      </c>
      <c r="EG6" s="35">
        <f t="shared" si="14"/>
        <v>0</v>
      </c>
      <c r="EH6" s="36">
        <f t="shared" si="14"/>
        <v>0.19</v>
      </c>
      <c r="EI6" s="36">
        <f t="shared" si="14"/>
        <v>0.37</v>
      </c>
      <c r="EJ6" s="36">
        <f t="shared" si="14"/>
        <v>0.7</v>
      </c>
      <c r="EK6" s="36">
        <f t="shared" si="14"/>
        <v>0.69</v>
      </c>
      <c r="EL6" s="36">
        <f t="shared" si="14"/>
        <v>1.26</v>
      </c>
      <c r="EM6" s="36">
        <f t="shared" si="14"/>
        <v>0.78</v>
      </c>
      <c r="EN6" s="35" t="str">
        <f>IF(EN7="","",IF(EN7="-","【-】","【"&amp;SUBSTITUTE(TEXT(EN7,"#,##0.00"),"-","△")&amp;"】"))</f>
        <v>【0.59】</v>
      </c>
    </row>
    <row r="7" spans="1:144" s="37" customFormat="1" x14ac:dyDescent="0.15">
      <c r="A7" s="29"/>
      <c r="B7" s="38">
        <v>2016</v>
      </c>
      <c r="C7" s="38">
        <v>205435</v>
      </c>
      <c r="D7" s="38">
        <v>47</v>
      </c>
      <c r="E7" s="38">
        <v>1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 t="s">
        <v>114</v>
      </c>
      <c r="P7" s="39">
        <v>26.32</v>
      </c>
      <c r="Q7" s="39">
        <v>2720</v>
      </c>
      <c r="R7" s="39">
        <v>7240</v>
      </c>
      <c r="S7" s="39">
        <v>98.56</v>
      </c>
      <c r="T7" s="39">
        <v>73.459999999999994</v>
      </c>
      <c r="U7" s="39">
        <v>1941</v>
      </c>
      <c r="V7" s="39">
        <v>2.5099999999999998</v>
      </c>
      <c r="W7" s="39">
        <v>773.31</v>
      </c>
      <c r="X7" s="39">
        <v>86.57</v>
      </c>
      <c r="Y7" s="39">
        <v>87.22</v>
      </c>
      <c r="Z7" s="39">
        <v>92.32</v>
      </c>
      <c r="AA7" s="39">
        <v>104.56</v>
      </c>
      <c r="AB7" s="39">
        <v>229.85</v>
      </c>
      <c r="AC7" s="39">
        <v>70.760000000000005</v>
      </c>
      <c r="AD7" s="39">
        <v>71.66</v>
      </c>
      <c r="AE7" s="39">
        <v>75.87</v>
      </c>
      <c r="AF7" s="39">
        <v>72.03</v>
      </c>
      <c r="AG7" s="39">
        <v>72.11</v>
      </c>
      <c r="AH7" s="39">
        <v>76.78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642.61</v>
      </c>
      <c r="BF7" s="39">
        <v>722.97</v>
      </c>
      <c r="BG7" s="39">
        <v>646.88</v>
      </c>
      <c r="BH7" s="39">
        <v>577.44000000000005</v>
      </c>
      <c r="BI7" s="39">
        <v>554.37</v>
      </c>
      <c r="BJ7" s="39">
        <v>1496.15</v>
      </c>
      <c r="BK7" s="39">
        <v>1462.56</v>
      </c>
      <c r="BL7" s="39">
        <v>1125.69</v>
      </c>
      <c r="BM7" s="39">
        <v>1510.14</v>
      </c>
      <c r="BN7" s="39">
        <v>1595.62</v>
      </c>
      <c r="BO7" s="39">
        <v>1280.76</v>
      </c>
      <c r="BP7" s="39">
        <v>78.69</v>
      </c>
      <c r="BQ7" s="39">
        <v>79.3</v>
      </c>
      <c r="BR7" s="39">
        <v>81.209999999999994</v>
      </c>
      <c r="BS7" s="39">
        <v>83.95</v>
      </c>
      <c r="BT7" s="39">
        <v>71.58</v>
      </c>
      <c r="BU7" s="39">
        <v>33.01</v>
      </c>
      <c r="BV7" s="39">
        <v>32.39</v>
      </c>
      <c r="BW7" s="39">
        <v>46.48</v>
      </c>
      <c r="BX7" s="39">
        <v>22.67</v>
      </c>
      <c r="BY7" s="39">
        <v>37.92</v>
      </c>
      <c r="BZ7" s="39">
        <v>53.06</v>
      </c>
      <c r="CA7" s="39">
        <v>167.9</v>
      </c>
      <c r="CB7" s="39">
        <v>175.96</v>
      </c>
      <c r="CC7" s="39">
        <v>182.69</v>
      </c>
      <c r="CD7" s="39">
        <v>204.13</v>
      </c>
      <c r="CE7" s="39">
        <v>232.85</v>
      </c>
      <c r="CF7" s="39">
        <v>523.08000000000004</v>
      </c>
      <c r="CG7" s="39">
        <v>530.83000000000004</v>
      </c>
      <c r="CH7" s="39">
        <v>376.61</v>
      </c>
      <c r="CI7" s="39">
        <v>789.62</v>
      </c>
      <c r="CJ7" s="39">
        <v>423.18</v>
      </c>
      <c r="CK7" s="39">
        <v>314.83</v>
      </c>
      <c r="CL7" s="39">
        <v>72.680000000000007</v>
      </c>
      <c r="CM7" s="39">
        <v>67.64</v>
      </c>
      <c r="CN7" s="39">
        <v>71.77</v>
      </c>
      <c r="CO7" s="39">
        <v>62.14</v>
      </c>
      <c r="CP7" s="39">
        <v>65.989999999999995</v>
      </c>
      <c r="CQ7" s="39">
        <v>51.11</v>
      </c>
      <c r="CR7" s="39">
        <v>50.49</v>
      </c>
      <c r="CS7" s="39">
        <v>57.43</v>
      </c>
      <c r="CT7" s="39">
        <v>48.7</v>
      </c>
      <c r="CU7" s="39">
        <v>46.9</v>
      </c>
      <c r="CV7" s="39">
        <v>56.28</v>
      </c>
      <c r="CW7" s="39">
        <v>53.29</v>
      </c>
      <c r="CX7" s="39">
        <v>55.5</v>
      </c>
      <c r="CY7" s="39">
        <v>53.12</v>
      </c>
      <c r="CZ7" s="39">
        <v>58.37</v>
      </c>
      <c r="DA7" s="39">
        <v>55.4</v>
      </c>
      <c r="DB7" s="39">
        <v>74.16</v>
      </c>
      <c r="DC7" s="39">
        <v>74.209999999999994</v>
      </c>
      <c r="DD7" s="39">
        <v>73.83</v>
      </c>
      <c r="DE7" s="39">
        <v>74.959999999999994</v>
      </c>
      <c r="DF7" s="39">
        <v>74.63</v>
      </c>
      <c r="DG7" s="39">
        <v>74.94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0.56999999999999995</v>
      </c>
      <c r="EF7" s="39">
        <v>0</v>
      </c>
      <c r="EG7" s="39">
        <v>0</v>
      </c>
      <c r="EH7" s="39">
        <v>0.19</v>
      </c>
      <c r="EI7" s="39">
        <v>0.37</v>
      </c>
      <c r="EJ7" s="39">
        <v>0.7</v>
      </c>
      <c r="EK7" s="39">
        <v>0.69</v>
      </c>
      <c r="EL7" s="39">
        <v>1.26</v>
      </c>
      <c r="EM7" s="39">
        <v>0.78</v>
      </c>
      <c r="EN7" s="39">
        <v>0.59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115</v>
      </c>
      <c r="C9" s="41" t="s">
        <v>116</v>
      </c>
      <c r="D9" s="41" t="s">
        <v>117</v>
      </c>
      <c r="E9" s="41" t="s">
        <v>118</v>
      </c>
      <c r="F9" s="41" t="s">
        <v>119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2018-02-21T05:21:57Z</cp:lastPrinted>
  <dcterms:created xsi:type="dcterms:W3CDTF">2017-12-25T01:44:01Z</dcterms:created>
  <dcterms:modified xsi:type="dcterms:W3CDTF">2018-02-21T05:22:00Z</dcterms:modified>
  <cp:category/>
</cp:coreProperties>
</file>