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dministrator\Documents\引継データー\地方公営企業関係\H29年度\公営企業に係る「経営比較分析表」の分析等\"/>
    </mc:Choice>
  </mc:AlternateContent>
  <workbookProtection workbookPassword="B319" lockStructure="1"/>
  <bookViews>
    <workbookView xWindow="0" yWindow="0" windowWidth="20490" windowHeight="74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B10" i="4"/>
  <c r="AL8" i="4"/>
  <c r="P8" i="4"/>
  <c r="I8" i="4"/>
  <c r="C10" i="5" l="1"/>
  <c r="D10" i="5"/>
  <c r="E10" i="5"/>
  <c r="B10" i="5"/>
</calcChain>
</file>

<file path=xl/sharedStrings.xml><?xml version="1.0" encoding="utf-8"?>
<sst xmlns="http://schemas.openxmlformats.org/spreadsheetml/2006/main" count="250" uniqueCount="123">
  <si>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</si>
  <si>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</si>
  <si>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</si>
  <si>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</si>
  <si>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</si>
  <si>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</si>
  <si>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</si>
  <si>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</si>
  <si>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</si>
  <si>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</si>
  <si>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</si>
  <si>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</si>
  <si>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</si>
  <si>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</si>
  <si>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</si>
  <si>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</si>
  <si>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</si>
  <si>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</si>
  <si>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</si>
  <si>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</si>
  <si>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</si>
  <si>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</si>
  <si>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</si>
  <si>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</si>
  <si>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</si>
  <si>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</si>
  <si>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</si>
  <si>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</si>
  <si>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</si>
  <si>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</si>
  <si>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</si>
  <si>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</si>
  <si>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</si>
  <si>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</si>
  <si>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</si>
  <si>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</si>
  <si>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</si>
  <si>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</si>
  <si>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</si>
  <si>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</si>
  <si>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</si>
  <si>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</si>
  <si>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</si>
  <si>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</si>
  <si>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</si>
  <si>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</si>
  <si>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</si>
  <si>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</si>
  <si>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</si>
  <si>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</si>
  <si>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</si>
  <si>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</si>
  <si>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</si>
  <si>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</si>
  <si>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</si>
  <si>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</si>
  <si>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</si>
  <si>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</si>
  <si>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</si>
  <si>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</si>
  <si>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</si>
  <si>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</si>
  <si>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</si>
  <si>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</si>
  <si>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</si>
  <si>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</si>
  <si>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</si>
  <si>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</si>
  <si>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</si>
  <si>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</si>
  <si>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</si>
  <si>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</si>
  <si>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</si>
  <si>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</si>
  <si>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</si>
  <si>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</si>
  <si>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</si>
  <si>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</si>
  <si>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</si>
  <si>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</si>
  <si>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</si>
  <si>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</si>
  <si>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</si>
  <si>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</si>
  <si>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</si>
  <si>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</si>
  <si>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</si>
  <si>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</si>
  <si>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</si>
  <si>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</si>
  <si>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</si>
  <si>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</si>
  <si>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</si>
  <si>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</si>
  <si>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</si>
  <si>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</si>
  <si>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</si>
  <si>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</si>
  <si>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</si>
  <si>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</si>
  <si>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</si>
  <si>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</si>
  <si>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</si>
  <si>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</si>
  <si>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</si>
  <si>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</si>
  <si>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</si>
  <si>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</si>
  <si>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栄村</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</si>
  <si>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</si>
  <si>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</si>
  <si>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</si>
  <si>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</si>
  <si>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</si>
  <si>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</si>
  <si>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</si>
  <si>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</si>
  <si>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</si>
  <si>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</si>
  <si>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</si>
  <si>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設置後10年以上経過している合併浄化槽が徐々にではあるが更新が必要となってきているため、財源の確保を検討し更新を進めていく。</t>
    <phoneticPr fontId="4"/>
  </si>
  <si>
    <t>　今後も現状維持に努めながら、経営健全化を推し進めていく。また料金改定も農業集落排水と合わせて検討していく。</t>
    <phoneticPr fontId="4"/>
  </si>
  <si>
    <t>　収益的収支比率は100％を超えている状況。経費回収率は平成28年度経営戦略策定に係る汚水処理経費増により大幅な減となった。次年度以降前年度並みが見込まれるが、今後も経費削減に努め経営健全化を更に推し進めていく。</t>
    <rPh sb="22" eb="24">
      <t>ケイヒ</t>
    </rPh>
    <rPh sb="24" eb="26">
      <t>カイシュウ</t>
    </rPh>
    <rPh sb="26" eb="27">
      <t>リツ</t>
    </rPh>
    <rPh sb="28" eb="30">
      <t>ヘイセイ</t>
    </rPh>
    <rPh sb="32" eb="34">
      <t>ネンド</t>
    </rPh>
    <rPh sb="34" eb="36">
      <t>ケイエイ</t>
    </rPh>
    <rPh sb="36" eb="38">
      <t>センリャク</t>
    </rPh>
    <rPh sb="38" eb="40">
      <t>サクテイ</t>
    </rPh>
    <rPh sb="41" eb="42">
      <t>カカワ</t>
    </rPh>
    <rPh sb="43" eb="45">
      <t>オスイ</t>
    </rPh>
    <rPh sb="45" eb="47">
      <t>ショリ</t>
    </rPh>
    <rPh sb="47" eb="49">
      <t>ケイヒ</t>
    </rPh>
    <rPh sb="49" eb="50">
      <t>ゾウ</t>
    </rPh>
    <rPh sb="53" eb="55">
      <t>オオハバ</t>
    </rPh>
    <rPh sb="56" eb="57">
      <t>ゲン</t>
    </rPh>
    <rPh sb="62" eb="65">
      <t>ジネンド</t>
    </rPh>
    <rPh sb="65" eb="67">
      <t>イコウ</t>
    </rPh>
    <rPh sb="67" eb="70">
      <t>ゼンネンド</t>
    </rPh>
    <rPh sb="70" eb="71">
      <t>ナ</t>
    </rPh>
    <rPh sb="73" eb="75">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</si>
</sst>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02465144"/>
        <c:axId val="20246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02465144"/>
        <c:axId val="202466040"/>
      </c:lineChart>
      <c:dateAx>
        <c:axId val="202465144"/>
        <c:scaling>
          <c:orientation val="minMax"/>
        </c:scaling>
        <c:delete val="1"/>
        <c:axPos val="b"/>
        <c:numFmt formatCode="ge" sourceLinked="1"/>
        <c:majorTickMark val="none"/>
        <c:minorTickMark val="none"/>
        <c:tickLblPos val="none"/>
        <c:crossAx val="202466040"/>
        <c:crosses val="autoZero"/>
        <c:auto val="1"/>
        <c:lblOffset val="100"/>
        <c:baseTimeUnit val="years"/>
      </c:dateAx>
      <c:valAx>
        <c:axId val="20246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65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66.67</c:v>
                </c:pt>
                <c:pt idx="1">
                  <c:v>71.400000000000006</c:v>
                </c:pt>
                <c:pt idx="2">
                  <c:v>66.599999999999994</c:v>
                </c:pt>
                <c:pt idx="3">
                  <c:v>66.8</c:v>
                </c:pt>
                <c:pt idx="4">
                  <c:v>66.67</c:v>
                </c:pt>
              </c:numCache>
            </c:numRef>
          </c:val>
        </c:ser>
        <c:dLbls>
          <c:showLegendKey val="0"/>
          <c:showVal val="0"/>
          <c:showCatName val="0"/>
          <c:showSerName val="0"/>
          <c:showPercent val="0"/>
          <c:showBubbleSize val="0"/>
        </c:dLbls>
        <c:gapWidth val="150"/>
        <c:axId val="203610608"/>
        <c:axId val="203611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59.5</c:v>
                </c:pt>
                <c:pt idx="2">
                  <c:v>53.84</c:v>
                </c:pt>
                <c:pt idx="3">
                  <c:v>60.25</c:v>
                </c:pt>
                <c:pt idx="4">
                  <c:v>61.94</c:v>
                </c:pt>
              </c:numCache>
            </c:numRef>
          </c:val>
          <c:smooth val="0"/>
        </c:ser>
        <c:dLbls>
          <c:showLegendKey val="0"/>
          <c:showVal val="0"/>
          <c:showCatName val="0"/>
          <c:showSerName val="0"/>
          <c:showPercent val="0"/>
          <c:showBubbleSize val="0"/>
        </c:dLbls>
        <c:marker val="1"/>
        <c:smooth val="0"/>
        <c:axId val="203610608"/>
        <c:axId val="203611000"/>
      </c:lineChart>
      <c:dateAx>
        <c:axId val="203610608"/>
        <c:scaling>
          <c:orientation val="minMax"/>
        </c:scaling>
        <c:delete val="1"/>
        <c:axPos val="b"/>
        <c:numFmt formatCode="ge" sourceLinked="1"/>
        <c:majorTickMark val="none"/>
        <c:minorTickMark val="none"/>
        <c:tickLblPos val="none"/>
        <c:crossAx val="203611000"/>
        <c:crosses val="autoZero"/>
        <c:auto val="1"/>
        <c:lblOffset val="100"/>
        <c:baseTimeUnit val="years"/>
      </c:dateAx>
      <c:valAx>
        <c:axId val="203611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77.94</c:v>
                </c:pt>
                <c:pt idx="2">
                  <c:v>77.67</c:v>
                </c:pt>
                <c:pt idx="3">
                  <c:v>80.03</c:v>
                </c:pt>
                <c:pt idx="4">
                  <c:v>81.040000000000006</c:v>
                </c:pt>
              </c:numCache>
            </c:numRef>
          </c:val>
        </c:ser>
        <c:dLbls>
          <c:showLegendKey val="0"/>
          <c:showVal val="0"/>
          <c:showCatName val="0"/>
          <c:showSerName val="0"/>
          <c:showPercent val="0"/>
          <c:showBubbleSize val="0"/>
        </c:dLbls>
        <c:gapWidth val="150"/>
        <c:axId val="203612176"/>
        <c:axId val="203612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97.64</c:v>
                </c:pt>
                <c:pt idx="1">
                  <c:v>92.37</c:v>
                </c:pt>
                <c:pt idx="2">
                  <c:v>95.04</c:v>
                </c:pt>
                <c:pt idx="3">
                  <c:v>95.26</c:v>
                </c:pt>
                <c:pt idx="4">
                  <c:v>94.14</c:v>
                </c:pt>
              </c:numCache>
            </c:numRef>
          </c:val>
          <c:smooth val="0"/>
        </c:ser>
        <c:dLbls>
          <c:showLegendKey val="0"/>
          <c:showVal val="0"/>
          <c:showCatName val="0"/>
          <c:showSerName val="0"/>
          <c:showPercent val="0"/>
          <c:showBubbleSize val="0"/>
        </c:dLbls>
        <c:marker val="1"/>
        <c:smooth val="0"/>
        <c:axId val="203612176"/>
        <c:axId val="203612568"/>
      </c:lineChart>
      <c:dateAx>
        <c:axId val="203612176"/>
        <c:scaling>
          <c:orientation val="minMax"/>
        </c:scaling>
        <c:delete val="1"/>
        <c:axPos val="b"/>
        <c:numFmt formatCode="ge" sourceLinked="1"/>
        <c:majorTickMark val="none"/>
        <c:minorTickMark val="none"/>
        <c:tickLblPos val="none"/>
        <c:crossAx val="203612568"/>
        <c:crosses val="autoZero"/>
        <c:auto val="1"/>
        <c:lblOffset val="100"/>
        <c:baseTimeUnit val="years"/>
      </c:dateAx>
      <c:valAx>
        <c:axId val="203612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1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102.52</c:v>
                </c:pt>
                <c:pt idx="1">
                  <c:v>97.61</c:v>
                </c:pt>
                <c:pt idx="2">
                  <c:v>103.19</c:v>
                </c:pt>
                <c:pt idx="3">
                  <c:v>101.97</c:v>
                </c:pt>
                <c:pt idx="4">
                  <c:v>104.24</c:v>
                </c:pt>
              </c:numCache>
            </c:numRef>
          </c:val>
        </c:ser>
        <c:dLbls>
          <c:showLegendKey val="0"/>
          <c:showVal val="0"/>
          <c:showCatName val="0"/>
          <c:showSerName val="0"/>
          <c:showPercent val="0"/>
          <c:showBubbleSize val="0"/>
        </c:dLbls>
        <c:gapWidth val="150"/>
        <c:axId val="202429928"/>
        <c:axId val="202430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2429928"/>
        <c:axId val="202430312"/>
      </c:lineChart>
      <c:dateAx>
        <c:axId val="202429928"/>
        <c:scaling>
          <c:orientation val="minMax"/>
        </c:scaling>
        <c:delete val="1"/>
        <c:axPos val="b"/>
        <c:numFmt formatCode="ge" sourceLinked="1"/>
        <c:majorTickMark val="none"/>
        <c:minorTickMark val="none"/>
        <c:tickLblPos val="none"/>
        <c:crossAx val="202430312"/>
        <c:crosses val="autoZero"/>
        <c:auto val="1"/>
        <c:lblOffset val="100"/>
        <c:baseTimeUnit val="years"/>
      </c:dateAx>
      <c:valAx>
        <c:axId val="202430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42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248448"/>
        <c:axId val="20325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248448"/>
        <c:axId val="203250880"/>
      </c:lineChart>
      <c:dateAx>
        <c:axId val="203248448"/>
        <c:scaling>
          <c:orientation val="minMax"/>
        </c:scaling>
        <c:delete val="1"/>
        <c:axPos val="b"/>
        <c:numFmt formatCode="ge" sourceLinked="1"/>
        <c:majorTickMark val="none"/>
        <c:minorTickMark val="none"/>
        <c:tickLblPos val="none"/>
        <c:crossAx val="203250880"/>
        <c:crosses val="autoZero"/>
        <c:auto val="1"/>
        <c:lblOffset val="100"/>
        <c:baseTimeUnit val="years"/>
      </c:dateAx>
      <c:valAx>
        <c:axId val="2032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2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044112"/>
        <c:axId val="20304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044112"/>
        <c:axId val="203044504"/>
      </c:lineChart>
      <c:dateAx>
        <c:axId val="203044112"/>
        <c:scaling>
          <c:orientation val="minMax"/>
        </c:scaling>
        <c:delete val="1"/>
        <c:axPos val="b"/>
        <c:numFmt formatCode="ge" sourceLinked="1"/>
        <c:majorTickMark val="none"/>
        <c:minorTickMark val="none"/>
        <c:tickLblPos val="none"/>
        <c:crossAx val="203044504"/>
        <c:crosses val="autoZero"/>
        <c:auto val="1"/>
        <c:lblOffset val="100"/>
        <c:baseTimeUnit val="years"/>
      </c:dateAx>
      <c:valAx>
        <c:axId val="20304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4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045680"/>
        <c:axId val="20304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045680"/>
        <c:axId val="203046072"/>
      </c:lineChart>
      <c:dateAx>
        <c:axId val="203045680"/>
        <c:scaling>
          <c:orientation val="minMax"/>
        </c:scaling>
        <c:delete val="1"/>
        <c:axPos val="b"/>
        <c:numFmt formatCode="ge" sourceLinked="1"/>
        <c:majorTickMark val="none"/>
        <c:minorTickMark val="none"/>
        <c:tickLblPos val="none"/>
        <c:crossAx val="203046072"/>
        <c:crosses val="autoZero"/>
        <c:auto val="1"/>
        <c:lblOffset val="100"/>
        <c:baseTimeUnit val="years"/>
      </c:dateAx>
      <c:valAx>
        <c:axId val="20304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4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03047248"/>
        <c:axId val="20304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03047248"/>
        <c:axId val="203047640"/>
      </c:lineChart>
      <c:dateAx>
        <c:axId val="203047248"/>
        <c:scaling>
          <c:orientation val="minMax"/>
        </c:scaling>
        <c:delete val="1"/>
        <c:axPos val="b"/>
        <c:numFmt formatCode="ge" sourceLinked="1"/>
        <c:majorTickMark val="none"/>
        <c:minorTickMark val="none"/>
        <c:tickLblPos val="none"/>
        <c:crossAx val="203047640"/>
        <c:crosses val="autoZero"/>
        <c:auto val="1"/>
        <c:lblOffset val="100"/>
        <c:baseTimeUnit val="years"/>
      </c:dateAx>
      <c:valAx>
        <c:axId val="20304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04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formatCode="#,##0.00;&quot;△&quot;#,##0.00;&quot;-&quot;">
                  <c:v>711</c:v>
                </c:pt>
              </c:numCache>
            </c:numRef>
          </c:val>
        </c:ser>
        <c:dLbls>
          <c:showLegendKey val="0"/>
          <c:showVal val="0"/>
          <c:showCatName val="0"/>
          <c:showSerName val="0"/>
          <c:showPercent val="0"/>
          <c:showBubbleSize val="0"/>
        </c:dLbls>
        <c:gapWidth val="150"/>
        <c:axId val="203166120"/>
        <c:axId val="20316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202.91</c:v>
                </c:pt>
                <c:pt idx="1">
                  <c:v>232.83</c:v>
                </c:pt>
                <c:pt idx="2">
                  <c:v>261.08</c:v>
                </c:pt>
                <c:pt idx="3">
                  <c:v>241.49</c:v>
                </c:pt>
                <c:pt idx="4">
                  <c:v>248.44</c:v>
                </c:pt>
              </c:numCache>
            </c:numRef>
          </c:val>
          <c:smooth val="0"/>
        </c:ser>
        <c:dLbls>
          <c:showLegendKey val="0"/>
          <c:showVal val="0"/>
          <c:showCatName val="0"/>
          <c:showSerName val="0"/>
          <c:showPercent val="0"/>
          <c:showBubbleSize val="0"/>
        </c:dLbls>
        <c:marker val="1"/>
        <c:smooth val="0"/>
        <c:axId val="203166120"/>
        <c:axId val="203166512"/>
      </c:lineChart>
      <c:dateAx>
        <c:axId val="203166120"/>
        <c:scaling>
          <c:orientation val="minMax"/>
        </c:scaling>
        <c:delete val="1"/>
        <c:axPos val="b"/>
        <c:numFmt formatCode="ge" sourceLinked="1"/>
        <c:majorTickMark val="none"/>
        <c:minorTickMark val="none"/>
        <c:tickLblPos val="none"/>
        <c:crossAx val="203166512"/>
        <c:crosses val="autoZero"/>
        <c:auto val="1"/>
        <c:lblOffset val="100"/>
        <c:baseTimeUnit val="years"/>
      </c:dateAx>
      <c:valAx>
        <c:axId val="20316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6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103.93</c:v>
                </c:pt>
                <c:pt idx="1">
                  <c:v>96.32</c:v>
                </c:pt>
                <c:pt idx="2">
                  <c:v>104.75</c:v>
                </c:pt>
                <c:pt idx="3">
                  <c:v>102.97</c:v>
                </c:pt>
                <c:pt idx="4">
                  <c:v>85.27</c:v>
                </c:pt>
              </c:numCache>
            </c:numRef>
          </c:val>
        </c:ser>
        <c:dLbls>
          <c:showLegendKey val="0"/>
          <c:showVal val="0"/>
          <c:showCatName val="0"/>
          <c:showSerName val="0"/>
          <c:showPercent val="0"/>
          <c:showBubbleSize val="0"/>
        </c:dLbls>
        <c:gapWidth val="150"/>
        <c:axId val="203167688"/>
        <c:axId val="203168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72.77</c:v>
                </c:pt>
                <c:pt idx="1">
                  <c:v>67.92</c:v>
                </c:pt>
                <c:pt idx="2">
                  <c:v>68.61</c:v>
                </c:pt>
                <c:pt idx="3">
                  <c:v>65.7</c:v>
                </c:pt>
                <c:pt idx="4">
                  <c:v>66.73</c:v>
                </c:pt>
              </c:numCache>
            </c:numRef>
          </c:val>
          <c:smooth val="0"/>
        </c:ser>
        <c:dLbls>
          <c:showLegendKey val="0"/>
          <c:showVal val="0"/>
          <c:showCatName val="0"/>
          <c:showSerName val="0"/>
          <c:showPercent val="0"/>
          <c:showBubbleSize val="0"/>
        </c:dLbls>
        <c:marker val="1"/>
        <c:smooth val="0"/>
        <c:axId val="203167688"/>
        <c:axId val="203168080"/>
      </c:lineChart>
      <c:dateAx>
        <c:axId val="203167688"/>
        <c:scaling>
          <c:orientation val="minMax"/>
        </c:scaling>
        <c:delete val="1"/>
        <c:axPos val="b"/>
        <c:numFmt formatCode="ge" sourceLinked="1"/>
        <c:majorTickMark val="none"/>
        <c:minorTickMark val="none"/>
        <c:tickLblPos val="none"/>
        <c:crossAx val="203168080"/>
        <c:crosses val="autoZero"/>
        <c:auto val="1"/>
        <c:lblOffset val="100"/>
        <c:baseTimeUnit val="years"/>
      </c:dateAx>
      <c:valAx>
        <c:axId val="20316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167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183.14</c:v>
                </c:pt>
                <c:pt idx="1">
                  <c:v>196.38</c:v>
                </c:pt>
                <c:pt idx="2">
                  <c:v>195.07</c:v>
                </c:pt>
                <c:pt idx="3">
                  <c:v>198.87</c:v>
                </c:pt>
                <c:pt idx="4">
                  <c:v>247.38</c:v>
                </c:pt>
              </c:numCache>
            </c:numRef>
          </c:val>
        </c:ser>
        <c:dLbls>
          <c:showLegendKey val="0"/>
          <c:showVal val="0"/>
          <c:showCatName val="0"/>
          <c:showSerName val="0"/>
          <c:showPercent val="0"/>
          <c:showBubbleSize val="0"/>
        </c:dLbls>
        <c:gapWidth val="150"/>
        <c:axId val="203609040"/>
        <c:axId val="203609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243.06</c:v>
                </c:pt>
                <c:pt idx="1">
                  <c:v>229.12</c:v>
                </c:pt>
                <c:pt idx="2">
                  <c:v>241.18</c:v>
                </c:pt>
                <c:pt idx="3">
                  <c:v>247.94</c:v>
                </c:pt>
                <c:pt idx="4">
                  <c:v>241.29</c:v>
                </c:pt>
              </c:numCache>
            </c:numRef>
          </c:val>
          <c:smooth val="0"/>
        </c:ser>
        <c:dLbls>
          <c:showLegendKey val="0"/>
          <c:showVal val="0"/>
          <c:showCatName val="0"/>
          <c:showSerName val="0"/>
          <c:showPercent val="0"/>
          <c:showBubbleSize val="0"/>
        </c:dLbls>
        <c:marker val="1"/>
        <c:smooth val="0"/>
        <c:axId val="203609040"/>
        <c:axId val="203609432"/>
      </c:lineChart>
      <c:dateAx>
        <c:axId val="203609040"/>
        <c:scaling>
          <c:orientation val="minMax"/>
        </c:scaling>
        <c:delete val="1"/>
        <c:axPos val="b"/>
        <c:numFmt formatCode="ge" sourceLinked="1"/>
        <c:majorTickMark val="none"/>
        <c:minorTickMark val="none"/>
        <c:tickLblPos val="none"/>
        <c:crossAx val="203609432"/>
        <c:crosses val="autoZero"/>
        <c:auto val="1"/>
        <c:lblOffset val="100"/>
        <c:baseTimeUnit val="years"/>
      </c:dateAx>
      <c:valAx>
        <c:axId val="20360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360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25" zoomScaleNormal="100" workbookViewId="0">
      <selection activeCell="CC16" sqref="CC1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長野県　栄村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c r="AE8" s="49"/>
      <c r="AF8" s="49"/>
      <c r="AG8" s="49"/>
      <c r="AH8" s="49"/>
      <c r="AI8" s="49"/>
      <c r="AJ8" s="49"/>
      <c r="AK8" s="4"/>
      <c r="AL8" s="50">
        <f>データ!S6</f>
        <v>2010</v>
      </c>
      <c r="AM8" s="50"/>
      <c r="AN8" s="50"/>
      <c r="AO8" s="50"/>
      <c r="AP8" s="50"/>
      <c r="AQ8" s="50"/>
      <c r="AR8" s="50"/>
      <c r="AS8" s="50"/>
      <c r="AT8" s="45">
        <f>データ!T6</f>
        <v>271.66000000000003</v>
      </c>
      <c r="AU8" s="45"/>
      <c r="AV8" s="45"/>
      <c r="AW8" s="45"/>
      <c r="AX8" s="45"/>
      <c r="AY8" s="45"/>
      <c r="AZ8" s="45"/>
      <c r="BA8" s="45"/>
      <c r="BB8" s="45">
        <f>データ!U6</f>
        <v>7.4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89.81</v>
      </c>
      <c r="Q10" s="45"/>
      <c r="R10" s="45"/>
      <c r="S10" s="45"/>
      <c r="T10" s="45"/>
      <c r="U10" s="45"/>
      <c r="V10" s="45"/>
      <c r="W10" s="45">
        <f>データ!Q6</f>
        <v>100</v>
      </c>
      <c r="X10" s="45"/>
      <c r="Y10" s="45"/>
      <c r="Z10" s="45"/>
      <c r="AA10" s="45"/>
      <c r="AB10" s="45"/>
      <c r="AC10" s="45"/>
      <c r="AD10" s="50">
        <f>データ!R6</f>
        <v>3090</v>
      </c>
      <c r="AE10" s="50"/>
      <c r="AF10" s="50"/>
      <c r="AG10" s="50"/>
      <c r="AH10" s="50"/>
      <c r="AI10" s="50"/>
      <c r="AJ10" s="50"/>
      <c r="AK10" s="2"/>
      <c r="AL10" s="50">
        <f>データ!V6</f>
        <v>1772</v>
      </c>
      <c r="AM10" s="50"/>
      <c r="AN10" s="50"/>
      <c r="AO10" s="50"/>
      <c r="AP10" s="50"/>
      <c r="AQ10" s="50"/>
      <c r="AR10" s="50"/>
      <c r="AS10" s="50"/>
      <c r="AT10" s="45">
        <f>データ!W6</f>
        <v>271.3</v>
      </c>
      <c r="AU10" s="45"/>
      <c r="AV10" s="45"/>
      <c r="AW10" s="45"/>
      <c r="AX10" s="45"/>
      <c r="AY10" s="45"/>
      <c r="AZ10" s="45"/>
      <c r="BA10" s="45"/>
      <c r="BB10" s="45">
        <f>データ!X6</f>
        <v>6.53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120</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c r="A6" s="28" t="s">
        <v>107</v>
      </c>
      <c r="B6" s="33">
        <f>B7</f>
        <v>2016</v>
      </c>
      <c r="C6" s="33">
        <f t="shared" ref="C6:X6" si="3">C7</f>
        <v>206024</v>
      </c>
      <c r="D6" s="33">
        <f t="shared" si="3"/>
        <v>47</v>
      </c>
      <c r="E6" s="33">
        <f t="shared" si="3"/>
        <v>18</v>
      </c>
      <c r="F6" s="33">
        <f t="shared" si="3"/>
        <v>0</v>
      </c>
      <c r="G6" s="33">
        <f t="shared" si="3"/>
        <v>0</v>
      </c>
      <c r="H6" s="33" t="str">
        <f t="shared" si="3"/>
        <v>長野県　栄村</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89.81</v>
      </c>
      <c r="Q6" s="34">
        <f t="shared" si="3"/>
        <v>100</v>
      </c>
      <c r="R6" s="34">
        <f t="shared" si="3"/>
        <v>3090</v>
      </c>
      <c r="S6" s="34">
        <f t="shared" si="3"/>
        <v>2010</v>
      </c>
      <c r="T6" s="34">
        <f t="shared" si="3"/>
        <v>271.66000000000003</v>
      </c>
      <c r="U6" s="34">
        <f t="shared" si="3"/>
        <v>7.4</v>
      </c>
      <c r="V6" s="34">
        <f t="shared" si="3"/>
        <v>1772</v>
      </c>
      <c r="W6" s="34">
        <f t="shared" si="3"/>
        <v>271.3</v>
      </c>
      <c r="X6" s="34">
        <f t="shared" si="3"/>
        <v>6.53</v>
      </c>
      <c r="Y6" s="35">
        <f>IF(Y7="",NA(),Y7)</f>
        <v>102.52</v>
      </c>
      <c r="Z6" s="35">
        <f t="shared" ref="Z6:AH6" si="4">IF(Z7="",NA(),Z7)</f>
        <v>97.61</v>
      </c>
      <c r="AA6" s="35">
        <f t="shared" si="4"/>
        <v>103.19</v>
      </c>
      <c r="AB6" s="35">
        <f t="shared" si="4"/>
        <v>101.97</v>
      </c>
      <c r="AC6" s="35">
        <f t="shared" si="4"/>
        <v>104.24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711</v>
      </c>
      <c r="BK6" s="35">
        <f t="shared" si="7"/>
        <v>202.91</v>
      </c>
      <c r="BL6" s="35">
        <f t="shared" si="7"/>
        <v>232.83</v>
      </c>
      <c r="BM6" s="35">
        <f t="shared" si="7"/>
        <v>261.08</v>
      </c>
      <c r="BN6" s="35">
        <f t="shared" si="7"/>
        <v>241.49</v>
      </c>
      <c r="BO6" s="35">
        <f t="shared" si="7"/>
        <v>248.44</v>
      </c>
      <c r="BP6" s="34" t="str">
        <f>IF(BP7="","",IF(BP7="-","【-】","【"&amp;SUBSTITUTE(TEXT(BP7,"#,##0.00"),"-","△")&amp;"】"))</f>
        <v>【346.13】</v>
      </c>
      <c r="BQ6" s="35">
        <f>IF(BQ7="",NA(),BQ7)</f>
        <v>103.93</v>
      </c>
      <c r="BR6" s="35">
        <f t="shared" ref="BR6:BZ6" si="8">IF(BR7="",NA(),BR7)</f>
        <v>96.32</v>
      </c>
      <c r="BS6" s="35">
        <f t="shared" si="8"/>
        <v>104.75</v>
      </c>
      <c r="BT6" s="35">
        <f t="shared" si="8"/>
        <v>102.97</v>
      </c>
      <c r="BU6" s="35">
        <f t="shared" si="8"/>
        <v>85.27</v>
      </c>
      <c r="BV6" s="35">
        <f t="shared" si="8"/>
        <v>72.77</v>
      </c>
      <c r="BW6" s="35">
        <f t="shared" si="8"/>
        <v>67.92</v>
      </c>
      <c r="BX6" s="35">
        <f t="shared" si="8"/>
        <v>68.61</v>
      </c>
      <c r="BY6" s="35">
        <f t="shared" si="8"/>
        <v>65.7</v>
      </c>
      <c r="BZ6" s="35">
        <f t="shared" si="8"/>
        <v>66.73</v>
      </c>
      <c r="CA6" s="34" t="str">
        <f>IF(CA7="","",IF(CA7="-","【-】","【"&amp;SUBSTITUTE(TEXT(CA7,"#,##0.00"),"-","△")&amp;"】"))</f>
        <v>【59.83】</v>
      </c>
      <c r="CB6" s="35">
        <f>IF(CB7="",NA(),CB7)</f>
        <v>183.14</v>
      </c>
      <c r="CC6" s="35">
        <f t="shared" ref="CC6:CK6" si="9">IF(CC7="",NA(),CC7)</f>
        <v>196.38</v>
      </c>
      <c r="CD6" s="35">
        <f t="shared" si="9"/>
        <v>195.07</v>
      </c>
      <c r="CE6" s="35">
        <f t="shared" si="9"/>
        <v>198.87</v>
      </c>
      <c r="CF6" s="35">
        <f t="shared" si="9"/>
        <v>247.38</v>
      </c>
      <c r="CG6" s="35">
        <f t="shared" si="9"/>
        <v>243.06</v>
      </c>
      <c r="CH6" s="35">
        <f t="shared" si="9"/>
        <v>229.12</v>
      </c>
      <c r="CI6" s="35">
        <f t="shared" si="9"/>
        <v>241.18</v>
      </c>
      <c r="CJ6" s="35">
        <f t="shared" si="9"/>
        <v>247.94</v>
      </c>
      <c r="CK6" s="35">
        <f t="shared" si="9"/>
        <v>241.29</v>
      </c>
      <c r="CL6" s="34" t="str">
        <f>IF(CL7="","",IF(CL7="-","【-】","【"&amp;SUBSTITUTE(TEXT(CL7,"#,##0.00"),"-","△")&amp;"】"))</f>
        <v>【268.69】</v>
      </c>
      <c r="CM6" s="35">
        <f>IF(CM7="",NA(),CM7)</f>
        <v>66.67</v>
      </c>
      <c r="CN6" s="35">
        <f t="shared" ref="CN6:CV6" si="10">IF(CN7="",NA(),CN7)</f>
        <v>71.400000000000006</v>
      </c>
      <c r="CO6" s="35">
        <f t="shared" si="10"/>
        <v>66.599999999999994</v>
      </c>
      <c r="CP6" s="35">
        <f t="shared" si="10"/>
        <v>66.8</v>
      </c>
      <c r="CQ6" s="35">
        <f t="shared" si="10"/>
        <v>66.67</v>
      </c>
      <c r="CR6" s="35">
        <f t="shared" si="10"/>
        <v>51.83</v>
      </c>
      <c r="CS6" s="35">
        <f t="shared" si="10"/>
        <v>59.5</v>
      </c>
      <c r="CT6" s="35">
        <f t="shared" si="10"/>
        <v>53.84</v>
      </c>
      <c r="CU6" s="35">
        <f t="shared" si="10"/>
        <v>60.25</v>
      </c>
      <c r="CV6" s="35">
        <f t="shared" si="10"/>
        <v>61.94</v>
      </c>
      <c r="CW6" s="34" t="str">
        <f>IF(CW7="","",IF(CW7="-","【-】","【"&amp;SUBSTITUTE(TEXT(CW7,"#,##0.00"),"-","△")&amp;"】"))</f>
        <v>【61.71】</v>
      </c>
      <c r="CX6" s="35">
        <f>IF(CX7="",NA(),CX7)</f>
        <v>100</v>
      </c>
      <c r="CY6" s="35">
        <f t="shared" ref="CY6:DG6" si="11">IF(CY7="",NA(),CY7)</f>
        <v>77.94</v>
      </c>
      <c r="CZ6" s="35">
        <f t="shared" si="11"/>
        <v>77.67</v>
      </c>
      <c r="DA6" s="35">
        <f t="shared" si="11"/>
        <v>80.03</v>
      </c>
      <c r="DB6" s="35">
        <f t="shared" si="11"/>
        <v>81.040000000000006</v>
      </c>
      <c r="DC6" s="35">
        <f t="shared" si="11"/>
        <v>97.64</v>
      </c>
      <c r="DD6" s="35">
        <f t="shared" si="11"/>
        <v>92.37</v>
      </c>
      <c r="DE6" s="35">
        <f t="shared" si="11"/>
        <v>95.04</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206024</v>
      </c>
      <c r="D7" s="37">
        <v>47</v>
      </c>
      <c r="E7" s="37">
        <v>18</v>
      </c>
      <c r="F7" s="37">
        <v>0</v>
      </c>
      <c r="G7" s="37">
        <v>0</v>
      </c>
      <c r="H7" s="37" t="s">
        <v>108</v>
      </c>
      <c r="I7" s="37" t="s">
        <v>109</v>
      </c>
      <c r="J7" s="37" t="s">
        <v>110</v>
      </c>
      <c r="K7" s="37" t="s">
        <v>111</v>
      </c>
      <c r="L7" s="37" t="s">
        <v>112</v>
      </c>
      <c r="M7" s="37"/>
      <c r="N7" s="38" t="s">
        <v>113</v>
      </c>
      <c r="O7" s="38" t="s">
        <v>114</v>
      </c>
      <c r="P7" s="38">
        <v>89.81</v>
      </c>
      <c r="Q7" s="38">
        <v>100</v>
      </c>
      <c r="R7" s="38">
        <v>3090</v>
      </c>
      <c r="S7" s="38">
        <v>2010</v>
      </c>
      <c r="T7" s="38">
        <v>271.66000000000003</v>
      </c>
      <c r="U7" s="38">
        <v>7.4</v>
      </c>
      <c r="V7" s="38">
        <v>1772</v>
      </c>
      <c r="W7" s="38">
        <v>271.3</v>
      </c>
      <c r="X7" s="38">
        <v>6.53</v>
      </c>
      <c r="Y7" s="38">
        <v>102.52</v>
      </c>
      <c r="Z7" s="38">
        <v>97.61</v>
      </c>
      <c r="AA7" s="38">
        <v>103.19</v>
      </c>
      <c r="AB7" s="38">
        <v>101.97</v>
      </c>
      <c r="AC7" s="38">
        <v>104.24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711</v>
      </c>
      <c r="BK7" s="38">
        <v>202.91</v>
      </c>
      <c r="BL7" s="38">
        <v>232.83</v>
      </c>
      <c r="BM7" s="38">
        <v>261.08</v>
      </c>
      <c r="BN7" s="38">
        <v>241.49</v>
      </c>
      <c r="BO7" s="38">
        <v>248.44</v>
      </c>
      <c r="BP7" s="38">
        <v>346.13</v>
      </c>
      <c r="BQ7" s="38">
        <v>103.93</v>
      </c>
      <c r="BR7" s="38">
        <v>96.32</v>
      </c>
      <c r="BS7" s="38">
        <v>104.75</v>
      </c>
      <c r="BT7" s="38">
        <v>102.97</v>
      </c>
      <c r="BU7" s="38">
        <v>85.27</v>
      </c>
      <c r="BV7" s="38">
        <v>72.77</v>
      </c>
      <c r="BW7" s="38">
        <v>67.92</v>
      </c>
      <c r="BX7" s="38">
        <v>68.61</v>
      </c>
      <c r="BY7" s="38">
        <v>65.7</v>
      </c>
      <c r="BZ7" s="38">
        <v>66.73</v>
      </c>
      <c r="CA7" s="38">
        <v>59.83</v>
      </c>
      <c r="CB7" s="38">
        <v>183.14</v>
      </c>
      <c r="CC7" s="38">
        <v>196.38</v>
      </c>
      <c r="CD7" s="38">
        <v>195.07</v>
      </c>
      <c r="CE7" s="38">
        <v>198.87</v>
      </c>
      <c r="CF7" s="38">
        <v>247.38</v>
      </c>
      <c r="CG7" s="38">
        <v>243.06</v>
      </c>
      <c r="CH7" s="38">
        <v>229.12</v>
      </c>
      <c r="CI7" s="38">
        <v>241.18</v>
      </c>
      <c r="CJ7" s="38">
        <v>247.94</v>
      </c>
      <c r="CK7" s="38">
        <v>241.29</v>
      </c>
      <c r="CL7" s="38">
        <v>268.69</v>
      </c>
      <c r="CM7" s="38">
        <v>66.67</v>
      </c>
      <c r="CN7" s="38">
        <v>71.400000000000006</v>
      </c>
      <c r="CO7" s="38">
        <v>66.599999999999994</v>
      </c>
      <c r="CP7" s="38">
        <v>66.8</v>
      </c>
      <c r="CQ7" s="38">
        <v>66.67</v>
      </c>
      <c r="CR7" s="38">
        <v>51.83</v>
      </c>
      <c r="CS7" s="38">
        <v>59.5</v>
      </c>
      <c r="CT7" s="38">
        <v>53.84</v>
      </c>
      <c r="CU7" s="38">
        <v>60.25</v>
      </c>
      <c r="CV7" s="38">
        <v>61.94</v>
      </c>
      <c r="CW7" s="38">
        <v>61.71</v>
      </c>
      <c r="CX7" s="38">
        <v>100</v>
      </c>
      <c r="CY7" s="38">
        <v>77.94</v>
      </c>
      <c r="CZ7" s="38">
        <v>77.67</v>
      </c>
      <c r="DA7" s="38">
        <v>80.03</v>
      </c>
      <c r="DB7" s="38">
        <v>81.040000000000006</v>
      </c>
      <c r="DC7" s="38">
        <v>97.64</v>
      </c>
      <c r="DD7" s="38">
        <v>92.37</v>
      </c>
      <c r="DE7" s="38">
        <v>95.04</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113</v>
      </c>
      <c r="EF7" s="38" t="s">
        <v>113</v>
      </c>
      <c r="EG7" s="38" t="s">
        <v>113</v>
      </c>
      <c r="EH7" s="38" t="s">
        <v>113</v>
      </c>
      <c r="EI7" s="38" t="s">
        <v>113</v>
      </c>
      <c r="EJ7" s="38" t="s">
        <v>113</v>
      </c>
      <c r="EK7" s="38" t="s">
        <v>113</v>
      </c>
      <c r="EL7" s="38" t="s">
        <v>113</v>
      </c>
      <c r="EM7" s="38" t="s">
        <v>113</v>
      </c>
      <c r="EN7" s="38" t="s">
        <v>113</v>
      </c>
      <c r="EO7" s="38" t="s">
        <v>113</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2018-01-29T05:56:25Z</cp:lastPrinted>
  <dcterms:created xsi:type="dcterms:W3CDTF">2017-12-25T02:40:47Z</dcterms:created>
  <dcterms:modified xsi:type="dcterms:W3CDTF">2018-02-13T00:29:47Z</dcterms:modified>
  <cp:category/>
</cp:coreProperties>
</file>