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8　北アルプス地域振興局\"/>
    </mc:Choice>
  </mc:AlternateContent>
  <workbookProtection workbookAlgorithmName="SHA-512" workbookHashValue="BIXvvTGX7f8N6Eh3ixi8vODgKxlu3nvxWx9aoui8ugwn+y6OaIwGdQ8pGsC0qSvfPFWjGmCuvJlqBOlY6PP7OA==" workbookSaltValue="6LddJPsESSL7Q+rdsFDpT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EJ7" i="5"/>
  <c r="EI7" i="5"/>
  <c r="EH7" i="5"/>
  <c r="EG7" i="5"/>
  <c r="HM79" i="4" s="1"/>
  <c r="EF7" i="5"/>
  <c r="EE7" i="5"/>
  <c r="ED7" i="5"/>
  <c r="FH79" i="4" s="1"/>
  <c r="EC7" i="5"/>
  <c r="EO79" i="4" s="1"/>
  <c r="EA7" i="5"/>
  <c r="DZ7" i="5"/>
  <c r="DY7" i="5"/>
  <c r="DX7" i="5"/>
  <c r="DW7" i="5"/>
  <c r="DV7" i="5"/>
  <c r="DU7" i="5"/>
  <c r="DT7" i="5"/>
  <c r="BG79" i="4" s="1"/>
  <c r="DS7" i="5"/>
  <c r="DR7" i="5"/>
  <c r="DP7" i="5"/>
  <c r="DO7" i="5"/>
  <c r="LY56" i="4" s="1"/>
  <c r="DN7" i="5"/>
  <c r="DM7" i="5"/>
  <c r="DL7" i="5"/>
  <c r="DK7" i="5"/>
  <c r="DJ7" i="5"/>
  <c r="DI7" i="5"/>
  <c r="DH7" i="5"/>
  <c r="DG7" i="5"/>
  <c r="DE7" i="5"/>
  <c r="DD7" i="5"/>
  <c r="DC7" i="5"/>
  <c r="DB7" i="5"/>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B12" i="4" s="1"/>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JJ80" i="4"/>
  <c r="HM80" i="4"/>
  <c r="GT80" i="4"/>
  <c r="GA80" i="4"/>
  <c r="FH80" i="4"/>
  <c r="EO80" i="4"/>
  <c r="CS80" i="4"/>
  <c r="BZ80" i="4"/>
  <c r="BG80" i="4"/>
  <c r="AN80" i="4"/>
  <c r="U80" i="4"/>
  <c r="MH79" i="4"/>
  <c r="LO79" i="4"/>
  <c r="KV79" i="4"/>
  <c r="KC79" i="4"/>
  <c r="JJ79" i="4"/>
  <c r="GT79" i="4"/>
  <c r="GA79" i="4"/>
  <c r="CS79" i="4"/>
  <c r="BZ79" i="4"/>
  <c r="AN79" i="4"/>
  <c r="U79" i="4"/>
  <c r="MN56" i="4"/>
  <c r="LJ56" i="4"/>
  <c r="KU56" i="4"/>
  <c r="KF56" i="4"/>
  <c r="IZ56" i="4"/>
  <c r="IK56" i="4"/>
  <c r="HV56" i="4"/>
  <c r="HG56" i="4"/>
  <c r="GR56" i="4"/>
  <c r="FL56" i="4"/>
  <c r="EW56" i="4"/>
  <c r="EH56" i="4"/>
  <c r="DS56" i="4"/>
  <c r="DD56" i="4"/>
  <c r="BX56" i="4"/>
  <c r="BI56" i="4"/>
  <c r="P56" i="4"/>
  <c r="MN55" i="4"/>
  <c r="LY55" i="4"/>
  <c r="LJ55" i="4"/>
  <c r="KU55" i="4"/>
  <c r="KF55" i="4"/>
  <c r="IZ55" i="4"/>
  <c r="IK55" i="4"/>
  <c r="HV55" i="4"/>
  <c r="HG55" i="4"/>
  <c r="GR55" i="4"/>
  <c r="EW55" i="4"/>
  <c r="EH55" i="4"/>
  <c r="BX55" i="4"/>
  <c r="BI55" i="4"/>
  <c r="AE55" i="4"/>
  <c r="P55" i="4"/>
  <c r="MN34" i="4"/>
  <c r="LJ34" i="4"/>
  <c r="KU34" i="4"/>
  <c r="KF34" i="4"/>
  <c r="IZ34" i="4"/>
  <c r="IK34" i="4"/>
  <c r="HV34" i="4"/>
  <c r="HG34" i="4"/>
  <c r="GR34" i="4"/>
  <c r="FL34" i="4"/>
  <c r="EW34" i="4"/>
  <c r="EH34" i="4"/>
  <c r="DS34" i="4"/>
  <c r="DD34" i="4"/>
  <c r="BX34" i="4"/>
  <c r="BI34" i="4"/>
  <c r="P34" i="4"/>
  <c r="MN33" i="4"/>
  <c r="LY33" i="4"/>
  <c r="LJ33" i="4"/>
  <c r="KU33" i="4"/>
  <c r="KF33" i="4"/>
  <c r="IZ33" i="4"/>
  <c r="IK33" i="4"/>
  <c r="HV33" i="4"/>
  <c r="HG33" i="4"/>
  <c r="GR33" i="4"/>
  <c r="EW33" i="4"/>
  <c r="EH33" i="4"/>
  <c r="BX33" i="4"/>
  <c r="BI33" i="4"/>
  <c r="AE33" i="4"/>
  <c r="P33" i="4"/>
  <c r="LP12" i="4"/>
  <c r="JW12" i="4"/>
  <c r="ID12" i="4"/>
  <c r="EG12" i="4"/>
  <c r="CN12" i="4"/>
  <c r="JW10" i="4"/>
  <c r="ID10" i="4"/>
  <c r="FZ10" i="4"/>
  <c r="EG10" i="4"/>
  <c r="CN10" i="4"/>
  <c r="AU10" i="4"/>
  <c r="B10" i="4"/>
  <c r="LP8" i="4"/>
  <c r="JW8" i="4"/>
  <c r="ID8" i="4"/>
  <c r="FZ8" i="4"/>
  <c r="CN8" i="4"/>
  <c r="AU8" i="4"/>
  <c r="MH78" i="4" l="1"/>
  <c r="IZ54" i="4"/>
  <c r="IZ32" i="4"/>
  <c r="HM78" i="4"/>
  <c r="MN54" i="4"/>
  <c r="FL54" i="4"/>
  <c r="FL32" i="4"/>
  <c r="CS78" i="4"/>
  <c r="BX54" i="4"/>
  <c r="BX32" i="4"/>
  <c r="MN32" i="4"/>
  <c r="C11" i="5"/>
  <c r="D11" i="5"/>
  <c r="E11" i="5"/>
  <c r="B11" i="5"/>
  <c r="HG32" i="4" l="1"/>
  <c r="FH78" i="4"/>
  <c r="DS54" i="4"/>
  <c r="DS32" i="4"/>
  <c r="AE54" i="4"/>
  <c r="AE32" i="4"/>
  <c r="HG54" i="4"/>
  <c r="AN78" i="4"/>
  <c r="KU54" i="4"/>
  <c r="KU32" i="4"/>
  <c r="KC78" i="4"/>
  <c r="JJ78" i="4"/>
  <c r="GR54" i="4"/>
  <c r="GR32" i="4"/>
  <c r="EO78" i="4"/>
  <c r="DD32" i="4"/>
  <c r="DD54" i="4"/>
  <c r="KF32" i="4"/>
  <c r="U78" i="4"/>
  <c r="P54" i="4"/>
  <c r="P32" i="4"/>
  <c r="KF54" i="4"/>
  <c r="LY54" i="4"/>
  <c r="LY32" i="4"/>
  <c r="LO78" i="4"/>
  <c r="IK54" i="4"/>
  <c r="IK32" i="4"/>
  <c r="BZ78" i="4"/>
  <c r="GT78" i="4"/>
  <c r="EW54" i="4"/>
  <c r="EW32" i="4"/>
  <c r="BI54" i="4"/>
  <c r="BI32" i="4"/>
  <c r="BG78" i="4"/>
  <c r="AT54" i="4"/>
  <c r="AT32" i="4"/>
  <c r="LJ54" i="4"/>
  <c r="GA78" i="4"/>
  <c r="EH32" i="4"/>
  <c r="LJ32" i="4"/>
  <c r="EH54" i="4"/>
  <c r="KV78" i="4"/>
  <c r="HV54" i="4"/>
  <c r="HV32" i="4"/>
</calcChain>
</file>

<file path=xl/sharedStrings.xml><?xml version="1.0" encoding="utf-8"?>
<sst xmlns="http://schemas.openxmlformats.org/spreadsheetml/2006/main" count="285" uniqueCount="148">
  <si>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</si>
  <si>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</si>
  <si>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</si>
  <si>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</si>
  <si>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</si>
  <si>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</si>
  <si>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</si>
  <si>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</si>
  <si>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</si>
  <si>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</si>
  <si>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</si>
  <si>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</si>
  <si>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</si>
  <si>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</si>
  <si>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</si>
  <si>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</si>
  <si>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</si>
  <si>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</si>
  <si>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</si>
  <si>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</si>
  <si>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</si>
  <si>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</si>
  <si>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</si>
  <si>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</si>
  <si>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</si>
  <si>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</si>
  <si>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</si>
  <si>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</si>
  <si>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</si>
  <si>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</si>
  <si>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</si>
  <si>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</si>
  <si>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</si>
  <si>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</si>
  <si>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</si>
  <si>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</si>
  <si>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</si>
  <si>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</si>
  <si>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</si>
  <si>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</si>
  <si>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</si>
  <si>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</si>
  <si>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</si>
  <si>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</si>
  <si>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</si>
  <si>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</si>
  <si>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</si>
  <si>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</si>
  <si>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</si>
  <si>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</si>
  <si>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</si>
  <si>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</si>
  <si>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</si>
  <si>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</si>
  <si>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</si>
  <si>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</si>
  <si>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</si>
  <si>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</si>
  <si>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</si>
  <si>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</si>
  <si>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</si>
  <si>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</si>
  <si>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</si>
  <si>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</si>
  <si>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</si>
  <si>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</si>
  <si>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</si>
  <si>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</si>
  <si>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</si>
  <si>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</si>
  <si>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</si>
  <si>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</si>
  <si>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</si>
  <si>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</si>
  <si>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</si>
  <si>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</si>
  <si>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</si>
  <si>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</si>
  <si>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</si>
  <si>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</si>
  <si>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</si>
  <si>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</si>
  <si>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</si>
  <si>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</si>
  <si>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</si>
  <si>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</si>
  <si>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</si>
  <si>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</si>
  <si>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</si>
  <si>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</si>
  <si>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</si>
  <si>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</si>
  <si>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</si>
  <si>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</si>
  <si>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</si>
  <si>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</si>
  <si>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</si>
  <si>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</si>
  <si>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</si>
  <si>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</si>
  <si>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</si>
  <si>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</si>
  <si>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</si>
  <si>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</si>
  <si>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</si>
  <si>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</si>
  <si>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</si>
  <si>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</si>
  <si>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</si>
  <si>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</si>
  <si>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</si>
  <si>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</si>
  <si>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</si>
  <si>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</si>
  <si>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</si>
  <si>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</si>
  <si>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</si>
  <si>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</si>
  <si>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</si>
  <si>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</si>
  <si>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</si>
  <si>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</si>
  <si>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</si>
  <si>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</si>
  <si>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大町市</t>
  </si>
  <si>
    <t>大町総合病院</t>
  </si>
  <si>
    <t>条例全部</t>
  </si>
  <si>
    <t>病院事業</t>
  </si>
  <si>
    <t>一般病院</t>
  </si>
  <si>
    <t>200床以上～300床未満</t>
  </si>
  <si>
    <t>自治体職員</t>
  </si>
  <si>
    <t>直営</t>
  </si>
  <si>
    <t>対象</t>
  </si>
  <si>
    <t>ド 透 未 訓</t>
  </si>
  <si>
    <t>救 臨 感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</si>
  <si>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</si>
  <si>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</si>
  <si>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</si>
  <si>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</si>
  <si>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</si>
  <si>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</si>
  <si>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</si>
  <si>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</si>
  <si>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</si>
  <si>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平成２３年度以降、有利な施設基準を取得するための経営戦略として職員数を増員してきたが、恒常的な医師不足により患者数が伸びず、職員増に見合う収益確保には至らなかったことが、赤字運営が継続してきた大きな要因となっている。加えて、平成２９年度決算では、入院収益が目標に達せず、退職給与費が増加したことなどにより資金収支がさらに悪化したことから、資金不足を補うための一時借入金が増加し、資金不足比率が経営健全化基準を超える事態となった。
　このような経営状況を改善するするため、各部署においては、業務改善による職員数の適正化や時間外勤務手当の縮減とともに、光熱水費や消耗品等の節減に努めている。
</t>
    <rPh sb="85" eb="87">
      <t>アカジ</t>
    </rPh>
    <rPh sb="87" eb="89">
      <t>ウンエイ</t>
    </rPh>
    <rPh sb="90" eb="92">
      <t>ケイゾク</t>
    </rPh>
    <rPh sb="96" eb="97">
      <t>オオ</t>
    </rPh>
    <rPh sb="99" eb="101">
      <t>ヨウイン</t>
    </rPh>
    <rPh sb="108" eb="109">
      <t>クワ</t>
    </rPh>
    <rPh sb="112" eb="114">
      <t>ヘイセイ</t>
    </rPh>
    <rPh sb="116" eb="117">
      <t>ネン</t>
    </rPh>
    <rPh sb="117" eb="118">
      <t>ド</t>
    </rPh>
    <rPh sb="118" eb="120">
      <t>ケッサン</t>
    </rPh>
    <rPh sb="123" eb="125">
      <t>ニュウイン</t>
    </rPh>
    <rPh sb="125" eb="127">
      <t>シュウエキ</t>
    </rPh>
    <rPh sb="128" eb="130">
      <t>モクヒョウ</t>
    </rPh>
    <rPh sb="131" eb="132">
      <t>タッ</t>
    </rPh>
    <rPh sb="135" eb="137">
      <t>タイショク</t>
    </rPh>
    <rPh sb="137" eb="139">
      <t>キュウヨ</t>
    </rPh>
    <rPh sb="139" eb="140">
      <t>ヒ</t>
    </rPh>
    <rPh sb="141" eb="143">
      <t>ゾウカ</t>
    </rPh>
    <rPh sb="152" eb="154">
      <t>シキン</t>
    </rPh>
    <rPh sb="154" eb="156">
      <t>シュウシ</t>
    </rPh>
    <rPh sb="160" eb="162">
      <t>アッカ</t>
    </rPh>
    <rPh sb="169" eb="171">
      <t>シキン</t>
    </rPh>
    <rPh sb="171" eb="173">
      <t>ブソク</t>
    </rPh>
    <rPh sb="174" eb="175">
      <t>オギナ</t>
    </rPh>
    <rPh sb="179" eb="181">
      <t>イチジ</t>
    </rPh>
    <rPh sb="181" eb="183">
      <t>カリイレ</t>
    </rPh>
    <rPh sb="183" eb="184">
      <t>キン</t>
    </rPh>
    <rPh sb="185" eb="187">
      <t>ゾウカ</t>
    </rPh>
    <rPh sb="189" eb="191">
      <t>シキン</t>
    </rPh>
    <rPh sb="191" eb="193">
      <t>ブソク</t>
    </rPh>
    <rPh sb="193" eb="195">
      <t>ヒリツ</t>
    </rPh>
    <rPh sb="196" eb="198">
      <t>ケイエイ</t>
    </rPh>
    <rPh sb="198" eb="201">
      <t>ケンゼンカ</t>
    </rPh>
    <rPh sb="201" eb="203">
      <t>キジュン</t>
    </rPh>
    <rPh sb="204" eb="205">
      <t>コ</t>
    </rPh>
    <rPh sb="207" eb="209">
      <t>ジタイ</t>
    </rPh>
    <rPh sb="221" eb="223">
      <t>ケイエイ</t>
    </rPh>
    <rPh sb="223" eb="225">
      <t>ジョウキョウ</t>
    </rPh>
    <rPh sb="226" eb="228">
      <t>カイゼン</t>
    </rPh>
    <rPh sb="246" eb="248">
      <t>カイゼン</t>
    </rPh>
    <rPh sb="251" eb="254">
      <t>ショクインスウ</t>
    </rPh>
    <rPh sb="255" eb="258">
      <t>テキセイカ</t>
    </rPh>
    <rPh sb="259" eb="262">
      <t>ジカンガイ</t>
    </rPh>
    <rPh sb="262" eb="264">
      <t>キンム</t>
    </rPh>
    <rPh sb="264" eb="266">
      <t>テアテ</t>
    </rPh>
    <rPh sb="267" eb="269">
      <t>シュクゲン</t>
    </rPh>
    <rPh sb="274" eb="278">
      <t>コウネツスイヒ</t>
    </rPh>
    <rPh sb="279" eb="281">
      <t>ショウモウ</t>
    </rPh>
    <rPh sb="281" eb="282">
      <t>ヒン</t>
    </rPh>
    <rPh sb="282" eb="283">
      <t>トウ</t>
    </rPh>
    <rPh sb="284" eb="286">
      <t>セツゲン</t>
    </rPh>
    <phoneticPr fontId="5"/>
  </si>
  <si>
    <t>当地域は、高齢化の進展により、一人暮らしや高齢者のみの世帯が増加する中、医療・介護の資源が不足し、その受け皿として公的医療機関である当病院が担ってきた経緯がある。今後、住民ニーズは医療から介護へと移行することを見越して、自宅や施設に戻る患者のケアが充実できる体制づくりを進めており、地域の中核病院として急性期から慢性期まで幅広い医療を提供している。
　また、地域で唯一の産科医療を有し、安心できる子育て環境に大きく寄与しているとともに、療養病棟を整備し、長期にわたる療養を支援している。</t>
    <rPh sb="218" eb="220">
      <t>リョウヨウ</t>
    </rPh>
    <rPh sb="220" eb="222">
      <t>ビョウトウ</t>
    </rPh>
    <rPh sb="223" eb="225">
      <t>セイビ</t>
    </rPh>
    <rPh sb="227" eb="229">
      <t>チョウキ</t>
    </rPh>
    <rPh sb="233" eb="235">
      <t>リョウヨウ</t>
    </rPh>
    <rPh sb="236" eb="238">
      <t>シエン</t>
    </rPh>
    <phoneticPr fontId="5"/>
  </si>
  <si>
    <t>当病院は昭和４６年建築の西棟、平成６年建築の東棟に加え、東日本大震災を教訓として平成２７年に整備した南棟（被災患者受入施設）により構成される。南棟建設により①有形固定資産②機械備品の経年指標は改善しているが、療養病棟が入る西棟は建設から４７年、急性期病棟・地域包括ケア病棟が入る東棟は２４年経過し、配管や設備の老朽化が進んでいることから、経営状況や医療需要を考慮しながら、維持管理の方向性を定めたい。</t>
    <phoneticPr fontId="5"/>
  </si>
  <si>
    <t>安定的な収益確保の要である医師確保が進まない状況下であるにもかかわらず、他の医療スタッフ採用を先行し、その後の適正配置への対応が遅れたことが、⑦職員給与費対医業収益比率を押し上げた一因となっている。また、耐震改修工事や新棟建設に要した企業債償還のピークが当該年度に重なったことにより③累積欠損金の増加につながっていることから、これまでの大型投資に対する効果を常に検証し、今後の適正な投資を見極めていく必要がある。危機的な経営状態を改善するために、職員一丸となってコスト削減意識を共有し、組織全体で効率的な病院経営への取り組みを進め、早期に経営健全化を図りたい。</t>
    <rPh sb="90" eb="92">
      <t>イチイン</t>
    </rPh>
    <rPh sb="266" eb="268">
      <t>ソウキ</t>
    </rPh>
    <rPh sb="269" eb="271">
      <t>ケイエイ</t>
    </rPh>
    <rPh sb="271" eb="274">
      <t>ケンゼンカ</t>
    </rPh>
    <rPh sb="275" eb="27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</si>
</sst>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57.6</c:v>
                </c:pt>
                <c:pt idx="1">
                  <c:v>60.6</c:v>
                </c:pt>
                <c:pt idx="2">
                  <c:v>57.3</c:v>
                </c:pt>
                <c:pt idx="3">
                  <c:v>61.8</c:v>
                </c:pt>
                <c:pt idx="4">
                  <c:v>61.6</c:v>
                </c:pt>
              </c:numCache>
            </c:numRef>
          </c:val>
          <c:extLst xmlns:c16r2="http://schemas.microsoft.com/office/drawing/2015/06/chart">
            <c:ext xmlns:c16="http://schemas.microsoft.com/office/drawing/2014/chart" uri="{C3380CC4-5D6E-409C-BE32-E72D297353CC}">
              <c16:uniqueId val="{00000000-F93B-4A16-9C2E-8805B24723AD}"/>
            </c:ext>
          </c:extLst>
        </c:ser>
        <c:dLbls>
          <c:showLegendKey val="0"/>
          <c:showVal val="0"/>
          <c:showCatName val="0"/>
          <c:showSerName val="0"/>
          <c:showPercent val="0"/>
          <c:showBubbleSize val="0"/>
        </c:dLbls>
        <c:gapWidth val="150"/>
        <c:axId val="-1602037008"/>
        <c:axId val="-160203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F93B-4A16-9C2E-8805B24723AD}"/>
            </c:ext>
          </c:extLst>
        </c:ser>
        <c:dLbls>
          <c:showLegendKey val="0"/>
          <c:showVal val="0"/>
          <c:showCatName val="0"/>
          <c:showSerName val="0"/>
          <c:showPercent val="0"/>
          <c:showBubbleSize val="0"/>
        </c:dLbls>
        <c:marker val="1"/>
        <c:smooth val="0"/>
        <c:axId val="-1602037008"/>
        <c:axId val="-1602032112"/>
      </c:lineChart>
      <c:dateAx>
        <c:axId val="-1602037008"/>
        <c:scaling>
          <c:orientation val="minMax"/>
        </c:scaling>
        <c:delete val="1"/>
        <c:axPos val="b"/>
        <c:numFmt formatCode="ge" sourceLinked="1"/>
        <c:majorTickMark val="none"/>
        <c:minorTickMark val="none"/>
        <c:tickLblPos val="none"/>
        <c:crossAx val="-1602032112"/>
        <c:crosses val="autoZero"/>
        <c:auto val="1"/>
        <c:lblOffset val="100"/>
        <c:baseTimeUnit val="years"/>
      </c:dateAx>
      <c:valAx>
        <c:axId val="-160203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3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10735</c:v>
                </c:pt>
                <c:pt idx="1">
                  <c:v>10590</c:v>
                </c:pt>
                <c:pt idx="2">
                  <c:v>10529</c:v>
                </c:pt>
                <c:pt idx="3">
                  <c:v>10507</c:v>
                </c:pt>
                <c:pt idx="4">
                  <c:v>11129</c:v>
                </c:pt>
              </c:numCache>
            </c:numRef>
          </c:val>
          <c:extLst xmlns:c16r2="http://schemas.microsoft.com/office/drawing/2015/06/chart">
            <c:ext xmlns:c16="http://schemas.microsoft.com/office/drawing/2014/chart" uri="{C3380CC4-5D6E-409C-BE32-E72D297353CC}">
              <c16:uniqueId val="{00000000-86A9-403E-AB82-C471F85B8832}"/>
            </c:ext>
          </c:extLst>
        </c:ser>
        <c:dLbls>
          <c:showLegendKey val="0"/>
          <c:showVal val="0"/>
          <c:showCatName val="0"/>
          <c:showSerName val="0"/>
          <c:showPercent val="0"/>
          <c:showBubbleSize val="0"/>
        </c:dLbls>
        <c:gapWidth val="150"/>
        <c:axId val="-1608691008"/>
        <c:axId val="-16086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86A9-403E-AB82-C471F85B8832}"/>
            </c:ext>
          </c:extLst>
        </c:ser>
        <c:dLbls>
          <c:showLegendKey val="0"/>
          <c:showVal val="0"/>
          <c:showCatName val="0"/>
          <c:showSerName val="0"/>
          <c:showPercent val="0"/>
          <c:showBubbleSize val="0"/>
        </c:dLbls>
        <c:marker val="1"/>
        <c:smooth val="0"/>
        <c:axId val="-1608691008"/>
        <c:axId val="-1608690464"/>
      </c:lineChart>
      <c:dateAx>
        <c:axId val="-1608691008"/>
        <c:scaling>
          <c:orientation val="minMax"/>
        </c:scaling>
        <c:delete val="1"/>
        <c:axPos val="b"/>
        <c:numFmt formatCode="ge" sourceLinked="1"/>
        <c:majorTickMark val="none"/>
        <c:minorTickMark val="none"/>
        <c:tickLblPos val="none"/>
        <c:crossAx val="-1608690464"/>
        <c:crosses val="autoZero"/>
        <c:auto val="1"/>
        <c:lblOffset val="100"/>
        <c:baseTimeUnit val="years"/>
      </c:dateAx>
      <c:valAx>
        <c:axId val="-160869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869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34059</c:v>
                </c:pt>
                <c:pt idx="1">
                  <c:v>34610</c:v>
                </c:pt>
                <c:pt idx="2">
                  <c:v>35113</c:v>
                </c:pt>
                <c:pt idx="3">
                  <c:v>36546</c:v>
                </c:pt>
                <c:pt idx="4">
                  <c:v>36030</c:v>
                </c:pt>
              </c:numCache>
            </c:numRef>
          </c:val>
          <c:extLst xmlns:c16r2="http://schemas.microsoft.com/office/drawing/2015/06/chart">
            <c:ext xmlns:c16="http://schemas.microsoft.com/office/drawing/2014/chart" uri="{C3380CC4-5D6E-409C-BE32-E72D297353CC}">
              <c16:uniqueId val="{00000000-7BFE-4536-A497-47B18AF2D433}"/>
            </c:ext>
          </c:extLst>
        </c:ser>
        <c:dLbls>
          <c:showLegendKey val="0"/>
          <c:showVal val="0"/>
          <c:showCatName val="0"/>
          <c:showSerName val="0"/>
          <c:showPercent val="0"/>
          <c:showBubbleSize val="0"/>
        </c:dLbls>
        <c:gapWidth val="150"/>
        <c:axId val="-1608689376"/>
        <c:axId val="-16086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7BFE-4536-A497-47B18AF2D433}"/>
            </c:ext>
          </c:extLst>
        </c:ser>
        <c:dLbls>
          <c:showLegendKey val="0"/>
          <c:showVal val="0"/>
          <c:showCatName val="0"/>
          <c:showSerName val="0"/>
          <c:showPercent val="0"/>
          <c:showBubbleSize val="0"/>
        </c:dLbls>
        <c:marker val="1"/>
        <c:smooth val="0"/>
        <c:axId val="-1608689376"/>
        <c:axId val="-1608688288"/>
      </c:lineChart>
      <c:dateAx>
        <c:axId val="-1608689376"/>
        <c:scaling>
          <c:orientation val="minMax"/>
        </c:scaling>
        <c:delete val="1"/>
        <c:axPos val="b"/>
        <c:numFmt formatCode="ge" sourceLinked="1"/>
        <c:majorTickMark val="none"/>
        <c:minorTickMark val="none"/>
        <c:tickLblPos val="none"/>
        <c:crossAx val="-1608688288"/>
        <c:crosses val="autoZero"/>
        <c:auto val="1"/>
        <c:lblOffset val="100"/>
        <c:baseTimeUnit val="years"/>
      </c:dateAx>
      <c:valAx>
        <c:axId val="-160868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868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77.400000000000006</c:v>
                </c:pt>
                <c:pt idx="1">
                  <c:v>17.399999999999999</c:v>
                </c:pt>
                <c:pt idx="2">
                  <c:v>29.6</c:v>
                </c:pt>
                <c:pt idx="3">
                  <c:v>40.4</c:v>
                </c:pt>
                <c:pt idx="4">
                  <c:v>50.6</c:v>
                </c:pt>
              </c:numCache>
            </c:numRef>
          </c:val>
          <c:extLst xmlns:c16r2="http://schemas.microsoft.com/office/drawing/2015/06/chart">
            <c:ext xmlns:c16="http://schemas.microsoft.com/office/drawing/2014/chart" uri="{C3380CC4-5D6E-409C-BE32-E72D297353CC}">
              <c16:uniqueId val="{00000000-7D4E-4293-B1F1-860F2F085385}"/>
            </c:ext>
          </c:extLst>
        </c:ser>
        <c:dLbls>
          <c:showLegendKey val="0"/>
          <c:showVal val="0"/>
          <c:showCatName val="0"/>
          <c:showSerName val="0"/>
          <c:showPercent val="0"/>
          <c:showBubbleSize val="0"/>
        </c:dLbls>
        <c:gapWidth val="150"/>
        <c:axId val="-1602035376"/>
        <c:axId val="-160203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7D4E-4293-B1F1-860F2F085385}"/>
            </c:ext>
          </c:extLst>
        </c:ser>
        <c:dLbls>
          <c:showLegendKey val="0"/>
          <c:showVal val="0"/>
          <c:showCatName val="0"/>
          <c:showSerName val="0"/>
          <c:showPercent val="0"/>
          <c:showBubbleSize val="0"/>
        </c:dLbls>
        <c:marker val="1"/>
        <c:smooth val="0"/>
        <c:axId val="-1602035376"/>
        <c:axId val="-1602034832"/>
      </c:lineChart>
      <c:dateAx>
        <c:axId val="-1602035376"/>
        <c:scaling>
          <c:orientation val="minMax"/>
        </c:scaling>
        <c:delete val="1"/>
        <c:axPos val="b"/>
        <c:numFmt formatCode="ge" sourceLinked="1"/>
        <c:majorTickMark val="none"/>
        <c:minorTickMark val="none"/>
        <c:tickLblPos val="none"/>
        <c:crossAx val="-1602034832"/>
        <c:crosses val="autoZero"/>
        <c:auto val="1"/>
        <c:lblOffset val="100"/>
        <c:baseTimeUnit val="years"/>
      </c:dateAx>
      <c:valAx>
        <c:axId val="-160203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3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c:v>
                </c:pt>
                <c:pt idx="1">
                  <c:v>82.5</c:v>
                </c:pt>
                <c:pt idx="2">
                  <c:v>79.099999999999994</c:v>
                </c:pt>
                <c:pt idx="3">
                  <c:v>82.6</c:v>
                </c:pt>
                <c:pt idx="4">
                  <c:v>82</c:v>
                </c:pt>
              </c:numCache>
            </c:numRef>
          </c:val>
          <c:extLst xmlns:c16r2="http://schemas.microsoft.com/office/drawing/2015/06/chart">
            <c:ext xmlns:c16="http://schemas.microsoft.com/office/drawing/2014/chart" uri="{C3380CC4-5D6E-409C-BE32-E72D297353CC}">
              <c16:uniqueId val="{00000000-0D49-47F2-B73C-5AC24B673EE9}"/>
            </c:ext>
          </c:extLst>
        </c:ser>
        <c:dLbls>
          <c:showLegendKey val="0"/>
          <c:showVal val="0"/>
          <c:showCatName val="0"/>
          <c:showSerName val="0"/>
          <c:showPercent val="0"/>
          <c:showBubbleSize val="0"/>
        </c:dLbls>
        <c:gapWidth val="150"/>
        <c:axId val="-1602047728"/>
        <c:axId val="-160204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0D49-47F2-B73C-5AC24B673EE9}"/>
            </c:ext>
          </c:extLst>
        </c:ser>
        <c:dLbls>
          <c:showLegendKey val="0"/>
          <c:showVal val="0"/>
          <c:showCatName val="0"/>
          <c:showSerName val="0"/>
          <c:showPercent val="0"/>
          <c:showBubbleSize val="0"/>
        </c:dLbls>
        <c:marker val="1"/>
        <c:smooth val="0"/>
        <c:axId val="-1602047728"/>
        <c:axId val="-1602040656"/>
      </c:lineChart>
      <c:dateAx>
        <c:axId val="-1602047728"/>
        <c:scaling>
          <c:orientation val="minMax"/>
        </c:scaling>
        <c:delete val="1"/>
        <c:axPos val="b"/>
        <c:numFmt formatCode="ge" sourceLinked="1"/>
        <c:majorTickMark val="none"/>
        <c:minorTickMark val="none"/>
        <c:tickLblPos val="none"/>
        <c:crossAx val="-1602040656"/>
        <c:crosses val="autoZero"/>
        <c:auto val="1"/>
        <c:lblOffset val="100"/>
        <c:baseTimeUnit val="years"/>
      </c:dateAx>
      <c:valAx>
        <c:axId val="-160204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4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92.4</c:v>
                </c:pt>
                <c:pt idx="1">
                  <c:v>93.2</c:v>
                </c:pt>
                <c:pt idx="2">
                  <c:v>91.5</c:v>
                </c:pt>
                <c:pt idx="3">
                  <c:v>90.3</c:v>
                </c:pt>
                <c:pt idx="4">
                  <c:v>88.7</c:v>
                </c:pt>
              </c:numCache>
            </c:numRef>
          </c:val>
          <c:extLst xmlns:c16r2="http://schemas.microsoft.com/office/drawing/2015/06/chart">
            <c:ext xmlns:c16="http://schemas.microsoft.com/office/drawing/2014/chart" uri="{C3380CC4-5D6E-409C-BE32-E72D297353CC}">
              <c16:uniqueId val="{00000000-4927-4563-B60A-7A90AB44D223}"/>
            </c:ext>
          </c:extLst>
        </c:ser>
        <c:dLbls>
          <c:showLegendKey val="0"/>
          <c:showVal val="0"/>
          <c:showCatName val="0"/>
          <c:showSerName val="0"/>
          <c:showPercent val="0"/>
          <c:showBubbleSize val="0"/>
        </c:dLbls>
        <c:gapWidth val="150"/>
        <c:axId val="-1602047184"/>
        <c:axId val="-160204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4927-4563-B60A-7A90AB44D223}"/>
            </c:ext>
          </c:extLst>
        </c:ser>
        <c:dLbls>
          <c:showLegendKey val="0"/>
          <c:showVal val="0"/>
          <c:showCatName val="0"/>
          <c:showSerName val="0"/>
          <c:showPercent val="0"/>
          <c:showBubbleSize val="0"/>
        </c:dLbls>
        <c:marker val="1"/>
        <c:smooth val="0"/>
        <c:axId val="-1602047184"/>
        <c:axId val="-1602046640"/>
      </c:lineChart>
      <c:dateAx>
        <c:axId val="-1602047184"/>
        <c:scaling>
          <c:orientation val="minMax"/>
        </c:scaling>
        <c:delete val="1"/>
        <c:axPos val="b"/>
        <c:numFmt formatCode="ge" sourceLinked="1"/>
        <c:majorTickMark val="none"/>
        <c:minorTickMark val="none"/>
        <c:tickLblPos val="none"/>
        <c:crossAx val="-1602046640"/>
        <c:crosses val="autoZero"/>
        <c:auto val="1"/>
        <c:lblOffset val="100"/>
        <c:baseTimeUnit val="years"/>
      </c:dateAx>
      <c:valAx>
        <c:axId val="-160204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0204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66</c:v>
                </c:pt>
                <c:pt idx="1">
                  <c:v>56.8</c:v>
                </c:pt>
                <c:pt idx="2">
                  <c:v>54.6</c:v>
                </c:pt>
                <c:pt idx="3">
                  <c:v>55.5</c:v>
                </c:pt>
                <c:pt idx="4">
                  <c:v>57.8</c:v>
                </c:pt>
              </c:numCache>
            </c:numRef>
          </c:val>
          <c:extLst xmlns:c16r2="http://schemas.microsoft.com/office/drawing/2015/06/chart">
            <c:ext xmlns:c16="http://schemas.microsoft.com/office/drawing/2014/chart" uri="{C3380CC4-5D6E-409C-BE32-E72D297353CC}">
              <c16:uniqueId val="{00000000-36BA-4569-AC96-68F29B596C0C}"/>
            </c:ext>
          </c:extLst>
        </c:ser>
        <c:dLbls>
          <c:showLegendKey val="0"/>
          <c:showVal val="0"/>
          <c:showCatName val="0"/>
          <c:showSerName val="0"/>
          <c:showPercent val="0"/>
          <c:showBubbleSize val="0"/>
        </c:dLbls>
        <c:gapWidth val="150"/>
        <c:axId val="-1602044464"/>
        <c:axId val="-160204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36BA-4569-AC96-68F29B596C0C}"/>
            </c:ext>
          </c:extLst>
        </c:ser>
        <c:dLbls>
          <c:showLegendKey val="0"/>
          <c:showVal val="0"/>
          <c:showCatName val="0"/>
          <c:showSerName val="0"/>
          <c:showPercent val="0"/>
          <c:showBubbleSize val="0"/>
        </c:dLbls>
        <c:marker val="1"/>
        <c:smooth val="0"/>
        <c:axId val="-1602044464"/>
        <c:axId val="-1602043920"/>
      </c:lineChart>
      <c:dateAx>
        <c:axId val="-1602044464"/>
        <c:scaling>
          <c:orientation val="minMax"/>
        </c:scaling>
        <c:delete val="1"/>
        <c:axPos val="b"/>
        <c:numFmt formatCode="ge" sourceLinked="1"/>
        <c:majorTickMark val="none"/>
        <c:minorTickMark val="none"/>
        <c:tickLblPos val="none"/>
        <c:crossAx val="-1602043920"/>
        <c:crosses val="autoZero"/>
        <c:auto val="1"/>
        <c:lblOffset val="100"/>
        <c:baseTimeUnit val="years"/>
      </c:dateAx>
      <c:valAx>
        <c:axId val="-160204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4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c:v>
                </c:pt>
                <c:pt idx="1">
                  <c:v>68.599999999999994</c:v>
                </c:pt>
                <c:pt idx="2">
                  <c:v>70.5</c:v>
                </c:pt>
                <c:pt idx="3">
                  <c:v>69</c:v>
                </c:pt>
                <c:pt idx="4">
                  <c:v>73.3</c:v>
                </c:pt>
              </c:numCache>
            </c:numRef>
          </c:val>
          <c:extLst xmlns:c16r2="http://schemas.microsoft.com/office/drawing/2015/06/chart">
            <c:ext xmlns:c16="http://schemas.microsoft.com/office/drawing/2014/chart" uri="{C3380CC4-5D6E-409C-BE32-E72D297353CC}">
              <c16:uniqueId val="{00000000-6201-4FFC-A409-B7C9F5C8B9FD}"/>
            </c:ext>
          </c:extLst>
        </c:ser>
        <c:dLbls>
          <c:showLegendKey val="0"/>
          <c:showVal val="0"/>
          <c:showCatName val="0"/>
          <c:showSerName val="0"/>
          <c:showPercent val="0"/>
          <c:showBubbleSize val="0"/>
        </c:dLbls>
        <c:gapWidth val="150"/>
        <c:axId val="-1502604448"/>
        <c:axId val="-15026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6201-4FFC-A409-B7C9F5C8B9FD}"/>
            </c:ext>
          </c:extLst>
        </c:ser>
        <c:dLbls>
          <c:showLegendKey val="0"/>
          <c:showVal val="0"/>
          <c:showCatName val="0"/>
          <c:showSerName val="0"/>
          <c:showPercent val="0"/>
          <c:showBubbleSize val="0"/>
        </c:dLbls>
        <c:marker val="1"/>
        <c:smooth val="0"/>
        <c:axId val="-1502604448"/>
        <c:axId val="-1502606080"/>
      </c:lineChart>
      <c:dateAx>
        <c:axId val="-1502604448"/>
        <c:scaling>
          <c:orientation val="minMax"/>
        </c:scaling>
        <c:delete val="1"/>
        <c:axPos val="b"/>
        <c:numFmt formatCode="ge" sourceLinked="1"/>
        <c:majorTickMark val="none"/>
        <c:minorTickMark val="none"/>
        <c:tickLblPos val="none"/>
        <c:crossAx val="-1502606080"/>
        <c:crosses val="autoZero"/>
        <c:auto val="1"/>
        <c:lblOffset val="100"/>
        <c:baseTimeUnit val="years"/>
      </c:dateAx>
      <c:valAx>
        <c:axId val="-150260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32832060</c:v>
                </c:pt>
                <c:pt idx="1">
                  <c:v>38814838</c:v>
                </c:pt>
                <c:pt idx="2">
                  <c:v>42493651</c:v>
                </c:pt>
                <c:pt idx="3">
                  <c:v>43301799</c:v>
                </c:pt>
                <c:pt idx="4">
                  <c:v>43157518</c:v>
                </c:pt>
              </c:numCache>
            </c:numRef>
          </c:val>
          <c:extLst xmlns:c16r2="http://schemas.microsoft.com/office/drawing/2015/06/chart">
            <c:ext xmlns:c16="http://schemas.microsoft.com/office/drawing/2014/chart" uri="{C3380CC4-5D6E-409C-BE32-E72D297353CC}">
              <c16:uniqueId val="{00000000-4C20-4375-99D1-9EF3F836B8CC}"/>
            </c:ext>
          </c:extLst>
        </c:ser>
        <c:dLbls>
          <c:showLegendKey val="0"/>
          <c:showVal val="0"/>
          <c:showCatName val="0"/>
          <c:showSerName val="0"/>
          <c:showPercent val="0"/>
          <c:showBubbleSize val="0"/>
        </c:dLbls>
        <c:gapWidth val="150"/>
        <c:axId val="-1502603904"/>
        <c:axId val="-15026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4C20-4375-99D1-9EF3F836B8CC}"/>
            </c:ext>
          </c:extLst>
        </c:ser>
        <c:dLbls>
          <c:showLegendKey val="0"/>
          <c:showVal val="0"/>
          <c:showCatName val="0"/>
          <c:showSerName val="0"/>
          <c:showPercent val="0"/>
          <c:showBubbleSize val="0"/>
        </c:dLbls>
        <c:marker val="1"/>
        <c:smooth val="0"/>
        <c:axId val="-1502603904"/>
        <c:axId val="-1502600096"/>
      </c:lineChart>
      <c:dateAx>
        <c:axId val="-1502603904"/>
        <c:scaling>
          <c:orientation val="minMax"/>
        </c:scaling>
        <c:delete val="1"/>
        <c:axPos val="b"/>
        <c:numFmt formatCode="ge" sourceLinked="1"/>
        <c:majorTickMark val="none"/>
        <c:minorTickMark val="none"/>
        <c:tickLblPos val="none"/>
        <c:crossAx val="-1502600096"/>
        <c:crosses val="autoZero"/>
        <c:auto val="1"/>
        <c:lblOffset val="100"/>
        <c:baseTimeUnit val="years"/>
      </c:dateAx>
      <c:valAx>
        <c:axId val="-1502600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26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17.3</c:v>
                </c:pt>
                <c:pt idx="1">
                  <c:v>15.5</c:v>
                </c:pt>
                <c:pt idx="2">
                  <c:v>16.3</c:v>
                </c:pt>
                <c:pt idx="3">
                  <c:v>14.9</c:v>
                </c:pt>
                <c:pt idx="4">
                  <c:v>15.3</c:v>
                </c:pt>
              </c:numCache>
            </c:numRef>
          </c:val>
          <c:extLst xmlns:c16r2="http://schemas.microsoft.com/office/drawing/2015/06/chart">
            <c:ext xmlns:c16="http://schemas.microsoft.com/office/drawing/2014/chart" uri="{C3380CC4-5D6E-409C-BE32-E72D297353CC}">
              <c16:uniqueId val="{00000000-C6AF-47BB-BE66-0A10A40D4A42}"/>
            </c:ext>
          </c:extLst>
        </c:ser>
        <c:dLbls>
          <c:showLegendKey val="0"/>
          <c:showVal val="0"/>
          <c:showCatName val="0"/>
          <c:showSerName val="0"/>
          <c:showPercent val="0"/>
          <c:showBubbleSize val="0"/>
        </c:dLbls>
        <c:gapWidth val="150"/>
        <c:axId val="-1502602816"/>
        <c:axId val="-150260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C6AF-47BB-BE66-0A10A40D4A42}"/>
            </c:ext>
          </c:extLst>
        </c:ser>
        <c:dLbls>
          <c:showLegendKey val="0"/>
          <c:showVal val="0"/>
          <c:showCatName val="0"/>
          <c:showSerName val="0"/>
          <c:showPercent val="0"/>
          <c:showBubbleSize val="0"/>
        </c:dLbls>
        <c:marker val="1"/>
        <c:smooth val="0"/>
        <c:axId val="-1502602816"/>
        <c:axId val="-1502602272"/>
      </c:lineChart>
      <c:dateAx>
        <c:axId val="-1502602816"/>
        <c:scaling>
          <c:orientation val="minMax"/>
        </c:scaling>
        <c:delete val="1"/>
        <c:axPos val="b"/>
        <c:numFmt formatCode="ge" sourceLinked="1"/>
        <c:majorTickMark val="none"/>
        <c:minorTickMark val="none"/>
        <c:tickLblPos val="none"/>
        <c:crossAx val="-1502602272"/>
        <c:crosses val="autoZero"/>
        <c:auto val="1"/>
        <c:lblOffset val="100"/>
        <c:baseTimeUnit val="years"/>
      </c:dateAx>
      <c:valAx>
        <c:axId val="-150260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67.5</c:v>
                </c:pt>
                <c:pt idx="1">
                  <c:v>71.2</c:v>
                </c:pt>
                <c:pt idx="2">
                  <c:v>73.7</c:v>
                </c:pt>
                <c:pt idx="3">
                  <c:v>70.7</c:v>
                </c:pt>
                <c:pt idx="4">
                  <c:v>70.900000000000006</c:v>
                </c:pt>
              </c:numCache>
            </c:numRef>
          </c:val>
          <c:extLst xmlns:c16r2="http://schemas.microsoft.com/office/drawing/2015/06/chart">
            <c:ext xmlns:c16="http://schemas.microsoft.com/office/drawing/2014/chart" uri="{C3380CC4-5D6E-409C-BE32-E72D297353CC}">
              <c16:uniqueId val="{00000000-24DD-4F6E-ADD1-202F80A1649C}"/>
            </c:ext>
          </c:extLst>
        </c:ser>
        <c:dLbls>
          <c:showLegendKey val="0"/>
          <c:showVal val="0"/>
          <c:showCatName val="0"/>
          <c:showSerName val="0"/>
          <c:showPercent val="0"/>
          <c:showBubbleSize val="0"/>
        </c:dLbls>
        <c:gapWidth val="150"/>
        <c:axId val="-1608685568"/>
        <c:axId val="-16086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24DD-4F6E-ADD1-202F80A1649C}"/>
            </c:ext>
          </c:extLst>
        </c:ser>
        <c:dLbls>
          <c:showLegendKey val="0"/>
          <c:showVal val="0"/>
          <c:showCatName val="0"/>
          <c:showSerName val="0"/>
          <c:showPercent val="0"/>
          <c:showBubbleSize val="0"/>
        </c:dLbls>
        <c:marker val="1"/>
        <c:smooth val="0"/>
        <c:axId val="-1608685568"/>
        <c:axId val="-1608686656"/>
      </c:lineChart>
      <c:dateAx>
        <c:axId val="-1608685568"/>
        <c:scaling>
          <c:orientation val="minMax"/>
        </c:scaling>
        <c:delete val="1"/>
        <c:axPos val="b"/>
        <c:numFmt formatCode="ge" sourceLinked="1"/>
        <c:majorTickMark val="none"/>
        <c:minorTickMark val="none"/>
        <c:tickLblPos val="none"/>
        <c:crossAx val="-1608686656"/>
        <c:crosses val="autoZero"/>
        <c:auto val="1"/>
        <c:lblOffset val="100"/>
        <c:baseTimeUnit val="years"/>
      </c:dateAx>
      <c:valAx>
        <c:axId val="-160868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9" t="str">
        <f>データ!H6</f>
        <v>長野県大町市　大町総合病院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6" t="s">
        <v>9</v>
      </c>
      <c r="NK7" s="7"/>
      <c r="NL7" s="7"/>
      <c r="NM7" s="7"/>
      <c r="NN7" s="7"/>
      <c r="NO7" s="7"/>
      <c r="NP7" s="7"/>
      <c r="NQ7" s="7"/>
      <c r="NR7" s="7"/>
      <c r="NS7" s="7"/>
      <c r="NT7" s="7"/>
      <c r="NU7" s="7"/>
      <c r="NV7" s="7"/>
      <c r="NW7" s="8"/>
      <c r="NX7" s="3"/>
    </row>
    <row r="8" spans="1:388" ht="18.75" customHeight="1">
      <c r="A8" s="2"/>
      <c r="B8" s="116" t="str">
        <f>データ!K6</f>
        <v>条例全部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200床以上～300床未満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自治体職員</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212</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62</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6" t="s">
        <v>10</v>
      </c>
      <c r="NK8" s="127"/>
      <c r="NL8" s="9" t="s">
        <v>11</v>
      </c>
      <c r="NM8" s="10"/>
      <c r="NN8" s="10"/>
      <c r="NO8" s="10"/>
      <c r="NP8" s="10"/>
      <c r="NQ8" s="10"/>
      <c r="NR8" s="10"/>
      <c r="NS8" s="10"/>
      <c r="NT8" s="10"/>
      <c r="NU8" s="10"/>
      <c r="NV8" s="10"/>
      <c r="NW8" s="11"/>
      <c r="NX8" s="3"/>
    </row>
    <row r="9" spans="1:388" ht="18.75" customHeight="1">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24" t="s">
        <v>20</v>
      </c>
      <c r="NK9" s="125"/>
      <c r="NL9" s="12" t="s">
        <v>21</v>
      </c>
      <c r="NM9" s="13"/>
      <c r="NN9" s="13"/>
      <c r="NO9" s="13"/>
      <c r="NP9" s="13"/>
      <c r="NQ9" s="13"/>
      <c r="NR9" s="13"/>
      <c r="NS9" s="13"/>
      <c r="NT9" s="13"/>
      <c r="NU9" s="14"/>
      <c r="NV9" s="14"/>
      <c r="NW9" s="1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12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対象</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ド 透 未 訓</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臨 感 災 輪</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278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19" t="s">
        <v>22</v>
      </c>
      <c r="NK10" s="120"/>
      <c r="NL10" s="16" t="s">
        <v>23</v>
      </c>
      <c r="NM10" s="17"/>
      <c r="NN10" s="17"/>
      <c r="NO10" s="17"/>
      <c r="NP10" s="17"/>
      <c r="NQ10" s="17"/>
      <c r="NR10" s="17"/>
      <c r="NS10" s="17"/>
      <c r="NT10" s="17"/>
      <c r="NU10" s="17"/>
      <c r="NV10" s="17"/>
      <c r="NW10" s="18"/>
      <c r="NX10" s="3"/>
    </row>
    <row r="11" spans="1:388" ht="18.75" customHeight="1">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ID11" s="121" t="s">
        <v>28</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29</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30</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19"/>
      <c r="NJ11" s="3"/>
      <c r="NK11" s="3"/>
      <c r="NL11" s="3"/>
      <c r="NM11" s="3"/>
      <c r="NN11" s="3"/>
      <c r="NO11" s="3"/>
      <c r="NP11" s="3"/>
      <c r="NQ11" s="3"/>
      <c r="NR11" s="3"/>
      <c r="NS11" s="3"/>
      <c r="NT11" s="3"/>
      <c r="NU11" s="3"/>
      <c r="NV11" s="3"/>
      <c r="NW11" s="3"/>
      <c r="NX11" s="3"/>
    </row>
    <row r="12" spans="1:388" ht="18.75" customHeight="1">
      <c r="A12" s="2"/>
      <c r="B12" s="112">
        <f>データ!U6</f>
        <v>28047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19380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非該当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７：１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148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54</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202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38" t="s">
        <v>145</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144</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92.4</v>
      </c>
      <c r="Q33" s="100"/>
      <c r="R33" s="100"/>
      <c r="S33" s="100"/>
      <c r="T33" s="100"/>
      <c r="U33" s="100"/>
      <c r="V33" s="100"/>
      <c r="W33" s="100"/>
      <c r="X33" s="100"/>
      <c r="Y33" s="100"/>
      <c r="Z33" s="100"/>
      <c r="AA33" s="100"/>
      <c r="AB33" s="100"/>
      <c r="AC33" s="100"/>
      <c r="AD33" s="101"/>
      <c r="AE33" s="99">
        <f>データ!AI7</f>
        <v>93.2</v>
      </c>
      <c r="AF33" s="100"/>
      <c r="AG33" s="100"/>
      <c r="AH33" s="100"/>
      <c r="AI33" s="100"/>
      <c r="AJ33" s="100"/>
      <c r="AK33" s="100"/>
      <c r="AL33" s="100"/>
      <c r="AM33" s="100"/>
      <c r="AN33" s="100"/>
      <c r="AO33" s="100"/>
      <c r="AP33" s="100"/>
      <c r="AQ33" s="100"/>
      <c r="AR33" s="100"/>
      <c r="AS33" s="101"/>
      <c r="AT33" s="99">
        <f>データ!AJ7</f>
        <v>91.5</v>
      </c>
      <c r="AU33" s="100"/>
      <c r="AV33" s="100"/>
      <c r="AW33" s="100"/>
      <c r="AX33" s="100"/>
      <c r="AY33" s="100"/>
      <c r="AZ33" s="100"/>
      <c r="BA33" s="100"/>
      <c r="BB33" s="100"/>
      <c r="BC33" s="100"/>
      <c r="BD33" s="100"/>
      <c r="BE33" s="100"/>
      <c r="BF33" s="100"/>
      <c r="BG33" s="100"/>
      <c r="BH33" s="101"/>
      <c r="BI33" s="99">
        <f>データ!AK7</f>
        <v>90.3</v>
      </c>
      <c r="BJ33" s="100"/>
      <c r="BK33" s="100"/>
      <c r="BL33" s="100"/>
      <c r="BM33" s="100"/>
      <c r="BN33" s="100"/>
      <c r="BO33" s="100"/>
      <c r="BP33" s="100"/>
      <c r="BQ33" s="100"/>
      <c r="BR33" s="100"/>
      <c r="BS33" s="100"/>
      <c r="BT33" s="100"/>
      <c r="BU33" s="100"/>
      <c r="BV33" s="100"/>
      <c r="BW33" s="101"/>
      <c r="BX33" s="99">
        <f>データ!AL7</f>
        <v>88.7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87</v>
      </c>
      <c r="DE33" s="100"/>
      <c r="DF33" s="100"/>
      <c r="DG33" s="100"/>
      <c r="DH33" s="100"/>
      <c r="DI33" s="100"/>
      <c r="DJ33" s="100"/>
      <c r="DK33" s="100"/>
      <c r="DL33" s="100"/>
      <c r="DM33" s="100"/>
      <c r="DN33" s="100"/>
      <c r="DO33" s="100"/>
      <c r="DP33" s="100"/>
      <c r="DQ33" s="100"/>
      <c r="DR33" s="101"/>
      <c r="DS33" s="99">
        <f>データ!AT7</f>
        <v>82.5</v>
      </c>
      <c r="DT33" s="100"/>
      <c r="DU33" s="100"/>
      <c r="DV33" s="100"/>
      <c r="DW33" s="100"/>
      <c r="DX33" s="100"/>
      <c r="DY33" s="100"/>
      <c r="DZ33" s="100"/>
      <c r="EA33" s="100"/>
      <c r="EB33" s="100"/>
      <c r="EC33" s="100"/>
      <c r="ED33" s="100"/>
      <c r="EE33" s="100"/>
      <c r="EF33" s="100"/>
      <c r="EG33" s="101"/>
      <c r="EH33" s="99">
        <f>データ!AU7</f>
        <v>79.099999999999994</v>
      </c>
      <c r="EI33" s="100"/>
      <c r="EJ33" s="100"/>
      <c r="EK33" s="100"/>
      <c r="EL33" s="100"/>
      <c r="EM33" s="100"/>
      <c r="EN33" s="100"/>
      <c r="EO33" s="100"/>
      <c r="EP33" s="100"/>
      <c r="EQ33" s="100"/>
      <c r="ER33" s="100"/>
      <c r="ES33" s="100"/>
      <c r="ET33" s="100"/>
      <c r="EU33" s="100"/>
      <c r="EV33" s="101"/>
      <c r="EW33" s="99">
        <f>データ!AV7</f>
        <v>82.6</v>
      </c>
      <c r="EX33" s="100"/>
      <c r="EY33" s="100"/>
      <c r="EZ33" s="100"/>
      <c r="FA33" s="100"/>
      <c r="FB33" s="100"/>
      <c r="FC33" s="100"/>
      <c r="FD33" s="100"/>
      <c r="FE33" s="100"/>
      <c r="FF33" s="100"/>
      <c r="FG33" s="100"/>
      <c r="FH33" s="100"/>
      <c r="FI33" s="100"/>
      <c r="FJ33" s="100"/>
      <c r="FK33" s="101"/>
      <c r="FL33" s="99">
        <f>データ!AW7</f>
        <v>82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77.400000000000006</v>
      </c>
      <c r="GS33" s="100"/>
      <c r="GT33" s="100"/>
      <c r="GU33" s="100"/>
      <c r="GV33" s="100"/>
      <c r="GW33" s="100"/>
      <c r="GX33" s="100"/>
      <c r="GY33" s="100"/>
      <c r="GZ33" s="100"/>
      <c r="HA33" s="100"/>
      <c r="HB33" s="100"/>
      <c r="HC33" s="100"/>
      <c r="HD33" s="100"/>
      <c r="HE33" s="100"/>
      <c r="HF33" s="101"/>
      <c r="HG33" s="99">
        <f>データ!BE7</f>
        <v>17.399999999999999</v>
      </c>
      <c r="HH33" s="100"/>
      <c r="HI33" s="100"/>
      <c r="HJ33" s="100"/>
      <c r="HK33" s="100"/>
      <c r="HL33" s="100"/>
      <c r="HM33" s="100"/>
      <c r="HN33" s="100"/>
      <c r="HO33" s="100"/>
      <c r="HP33" s="100"/>
      <c r="HQ33" s="100"/>
      <c r="HR33" s="100"/>
      <c r="HS33" s="100"/>
      <c r="HT33" s="100"/>
      <c r="HU33" s="101"/>
      <c r="HV33" s="99">
        <f>データ!BF7</f>
        <v>29.6</v>
      </c>
      <c r="HW33" s="100"/>
      <c r="HX33" s="100"/>
      <c r="HY33" s="100"/>
      <c r="HZ33" s="100"/>
      <c r="IA33" s="100"/>
      <c r="IB33" s="100"/>
      <c r="IC33" s="100"/>
      <c r="ID33" s="100"/>
      <c r="IE33" s="100"/>
      <c r="IF33" s="100"/>
      <c r="IG33" s="100"/>
      <c r="IH33" s="100"/>
      <c r="II33" s="100"/>
      <c r="IJ33" s="101"/>
      <c r="IK33" s="99">
        <f>データ!BG7</f>
        <v>40.4</v>
      </c>
      <c r="IL33" s="100"/>
      <c r="IM33" s="100"/>
      <c r="IN33" s="100"/>
      <c r="IO33" s="100"/>
      <c r="IP33" s="100"/>
      <c r="IQ33" s="100"/>
      <c r="IR33" s="100"/>
      <c r="IS33" s="100"/>
      <c r="IT33" s="100"/>
      <c r="IU33" s="100"/>
      <c r="IV33" s="100"/>
      <c r="IW33" s="100"/>
      <c r="IX33" s="100"/>
      <c r="IY33" s="101"/>
      <c r="IZ33" s="99">
        <f>データ!BH7</f>
        <v>50.6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57.6</v>
      </c>
      <c r="KG33" s="100"/>
      <c r="KH33" s="100"/>
      <c r="KI33" s="100"/>
      <c r="KJ33" s="100"/>
      <c r="KK33" s="100"/>
      <c r="KL33" s="100"/>
      <c r="KM33" s="100"/>
      <c r="KN33" s="100"/>
      <c r="KO33" s="100"/>
      <c r="KP33" s="100"/>
      <c r="KQ33" s="100"/>
      <c r="KR33" s="100"/>
      <c r="KS33" s="100"/>
      <c r="KT33" s="101"/>
      <c r="KU33" s="99">
        <f>データ!BP7</f>
        <v>60.6</v>
      </c>
      <c r="KV33" s="100"/>
      <c r="KW33" s="100"/>
      <c r="KX33" s="100"/>
      <c r="KY33" s="100"/>
      <c r="KZ33" s="100"/>
      <c r="LA33" s="100"/>
      <c r="LB33" s="100"/>
      <c r="LC33" s="100"/>
      <c r="LD33" s="100"/>
      <c r="LE33" s="100"/>
      <c r="LF33" s="100"/>
      <c r="LG33" s="100"/>
      <c r="LH33" s="100"/>
      <c r="LI33" s="101"/>
      <c r="LJ33" s="99">
        <f>データ!BQ7</f>
        <v>57.3</v>
      </c>
      <c r="LK33" s="100"/>
      <c r="LL33" s="100"/>
      <c r="LM33" s="100"/>
      <c r="LN33" s="100"/>
      <c r="LO33" s="100"/>
      <c r="LP33" s="100"/>
      <c r="LQ33" s="100"/>
      <c r="LR33" s="100"/>
      <c r="LS33" s="100"/>
      <c r="LT33" s="100"/>
      <c r="LU33" s="100"/>
      <c r="LV33" s="100"/>
      <c r="LW33" s="100"/>
      <c r="LX33" s="101"/>
      <c r="LY33" s="99">
        <f>データ!BR7</f>
        <v>61.8</v>
      </c>
      <c r="LZ33" s="100"/>
      <c r="MA33" s="100"/>
      <c r="MB33" s="100"/>
      <c r="MC33" s="100"/>
      <c r="MD33" s="100"/>
      <c r="ME33" s="100"/>
      <c r="MF33" s="100"/>
      <c r="MG33" s="100"/>
      <c r="MH33" s="100"/>
      <c r="MI33" s="100"/>
      <c r="MJ33" s="100"/>
      <c r="MK33" s="100"/>
      <c r="ML33" s="100"/>
      <c r="MM33" s="101"/>
      <c r="MN33" s="99">
        <f>データ!BS7</f>
        <v>61.6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7" t="s">
        <v>146</v>
      </c>
      <c r="NK49" s="148"/>
      <c r="NL49" s="148"/>
      <c r="NM49" s="148"/>
      <c r="NN49" s="148"/>
      <c r="NO49" s="148"/>
      <c r="NP49" s="148"/>
      <c r="NQ49" s="148"/>
      <c r="NR49" s="148"/>
      <c r="NS49" s="148"/>
      <c r="NT49" s="148"/>
      <c r="NU49" s="148"/>
      <c r="NV49" s="148"/>
      <c r="NW49" s="148"/>
      <c r="NX49" s="14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7"/>
      <c r="NK50" s="148"/>
      <c r="NL50" s="148"/>
      <c r="NM50" s="148"/>
      <c r="NN50" s="148"/>
      <c r="NO50" s="148"/>
      <c r="NP50" s="148"/>
      <c r="NQ50" s="148"/>
      <c r="NR50" s="148"/>
      <c r="NS50" s="148"/>
      <c r="NT50" s="148"/>
      <c r="NU50" s="148"/>
      <c r="NV50" s="148"/>
      <c r="NW50" s="148"/>
      <c r="NX50" s="14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7"/>
      <c r="NK51" s="148"/>
      <c r="NL51" s="148"/>
      <c r="NM51" s="148"/>
      <c r="NN51" s="148"/>
      <c r="NO51" s="148"/>
      <c r="NP51" s="148"/>
      <c r="NQ51" s="148"/>
      <c r="NR51" s="148"/>
      <c r="NS51" s="148"/>
      <c r="NT51" s="148"/>
      <c r="NU51" s="148"/>
      <c r="NV51" s="148"/>
      <c r="NW51" s="148"/>
      <c r="NX51" s="14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7"/>
      <c r="NK52" s="148"/>
      <c r="NL52" s="148"/>
      <c r="NM52" s="148"/>
      <c r="NN52" s="148"/>
      <c r="NO52" s="148"/>
      <c r="NP52" s="148"/>
      <c r="NQ52" s="148"/>
      <c r="NR52" s="148"/>
      <c r="NS52" s="148"/>
      <c r="NT52" s="148"/>
      <c r="NU52" s="148"/>
      <c r="NV52" s="148"/>
      <c r="NW52" s="148"/>
      <c r="NX52" s="14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7"/>
      <c r="NK53" s="148"/>
      <c r="NL53" s="148"/>
      <c r="NM53" s="148"/>
      <c r="NN53" s="148"/>
      <c r="NO53" s="148"/>
      <c r="NP53" s="148"/>
      <c r="NQ53" s="148"/>
      <c r="NR53" s="148"/>
      <c r="NS53" s="148"/>
      <c r="NT53" s="148"/>
      <c r="NU53" s="148"/>
      <c r="NV53" s="148"/>
      <c r="NW53" s="148"/>
      <c r="NX53" s="149"/>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147"/>
      <c r="NK54" s="148"/>
      <c r="NL54" s="148"/>
      <c r="NM54" s="148"/>
      <c r="NN54" s="148"/>
      <c r="NO54" s="148"/>
      <c r="NP54" s="148"/>
      <c r="NQ54" s="148"/>
      <c r="NR54" s="148"/>
      <c r="NS54" s="148"/>
      <c r="NT54" s="148"/>
      <c r="NU54" s="148"/>
      <c r="NV54" s="148"/>
      <c r="NW54" s="148"/>
      <c r="NX54" s="149"/>
    </row>
    <row r="55" spans="1:388" ht="13.5" customHeight="1">
      <c r="A55" s="2"/>
      <c r="B55" s="25"/>
      <c r="C55" s="5"/>
      <c r="D55" s="5"/>
      <c r="E55" s="5"/>
      <c r="F55" s="5"/>
      <c r="G55" s="98" t="s">
        <v>37</v>
      </c>
      <c r="H55" s="98"/>
      <c r="I55" s="98"/>
      <c r="J55" s="98"/>
      <c r="K55" s="98"/>
      <c r="L55" s="98"/>
      <c r="M55" s="98"/>
      <c r="N55" s="98"/>
      <c r="O55" s="98"/>
      <c r="P55" s="102">
        <f>データ!BZ7</f>
        <v>34059</v>
      </c>
      <c r="Q55" s="103"/>
      <c r="R55" s="103"/>
      <c r="S55" s="103"/>
      <c r="T55" s="103"/>
      <c r="U55" s="103"/>
      <c r="V55" s="103"/>
      <c r="W55" s="103"/>
      <c r="X55" s="103"/>
      <c r="Y55" s="103"/>
      <c r="Z55" s="103"/>
      <c r="AA55" s="103"/>
      <c r="AB55" s="103"/>
      <c r="AC55" s="103"/>
      <c r="AD55" s="104"/>
      <c r="AE55" s="102">
        <f>データ!CA7</f>
        <v>34610</v>
      </c>
      <c r="AF55" s="103"/>
      <c r="AG55" s="103"/>
      <c r="AH55" s="103"/>
      <c r="AI55" s="103"/>
      <c r="AJ55" s="103"/>
      <c r="AK55" s="103"/>
      <c r="AL55" s="103"/>
      <c r="AM55" s="103"/>
      <c r="AN55" s="103"/>
      <c r="AO55" s="103"/>
      <c r="AP55" s="103"/>
      <c r="AQ55" s="103"/>
      <c r="AR55" s="103"/>
      <c r="AS55" s="104"/>
      <c r="AT55" s="102">
        <f>データ!CB7</f>
        <v>35113</v>
      </c>
      <c r="AU55" s="103"/>
      <c r="AV55" s="103"/>
      <c r="AW55" s="103"/>
      <c r="AX55" s="103"/>
      <c r="AY55" s="103"/>
      <c r="AZ55" s="103"/>
      <c r="BA55" s="103"/>
      <c r="BB55" s="103"/>
      <c r="BC55" s="103"/>
      <c r="BD55" s="103"/>
      <c r="BE55" s="103"/>
      <c r="BF55" s="103"/>
      <c r="BG55" s="103"/>
      <c r="BH55" s="104"/>
      <c r="BI55" s="102">
        <f>データ!CC7</f>
        <v>36546</v>
      </c>
      <c r="BJ55" s="103"/>
      <c r="BK55" s="103"/>
      <c r="BL55" s="103"/>
      <c r="BM55" s="103"/>
      <c r="BN55" s="103"/>
      <c r="BO55" s="103"/>
      <c r="BP55" s="103"/>
      <c r="BQ55" s="103"/>
      <c r="BR55" s="103"/>
      <c r="BS55" s="103"/>
      <c r="BT55" s="103"/>
      <c r="BU55" s="103"/>
      <c r="BV55" s="103"/>
      <c r="BW55" s="104"/>
      <c r="BX55" s="102">
        <f>データ!CD7</f>
        <v>36030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10735</v>
      </c>
      <c r="DE55" s="103"/>
      <c r="DF55" s="103"/>
      <c r="DG55" s="103"/>
      <c r="DH55" s="103"/>
      <c r="DI55" s="103"/>
      <c r="DJ55" s="103"/>
      <c r="DK55" s="103"/>
      <c r="DL55" s="103"/>
      <c r="DM55" s="103"/>
      <c r="DN55" s="103"/>
      <c r="DO55" s="103"/>
      <c r="DP55" s="103"/>
      <c r="DQ55" s="103"/>
      <c r="DR55" s="104"/>
      <c r="DS55" s="102">
        <f>データ!CL7</f>
        <v>10590</v>
      </c>
      <c r="DT55" s="103"/>
      <c r="DU55" s="103"/>
      <c r="DV55" s="103"/>
      <c r="DW55" s="103"/>
      <c r="DX55" s="103"/>
      <c r="DY55" s="103"/>
      <c r="DZ55" s="103"/>
      <c r="EA55" s="103"/>
      <c r="EB55" s="103"/>
      <c r="EC55" s="103"/>
      <c r="ED55" s="103"/>
      <c r="EE55" s="103"/>
      <c r="EF55" s="103"/>
      <c r="EG55" s="104"/>
      <c r="EH55" s="102">
        <f>データ!CM7</f>
        <v>10529</v>
      </c>
      <c r="EI55" s="103"/>
      <c r="EJ55" s="103"/>
      <c r="EK55" s="103"/>
      <c r="EL55" s="103"/>
      <c r="EM55" s="103"/>
      <c r="EN55" s="103"/>
      <c r="EO55" s="103"/>
      <c r="EP55" s="103"/>
      <c r="EQ55" s="103"/>
      <c r="ER55" s="103"/>
      <c r="ES55" s="103"/>
      <c r="ET55" s="103"/>
      <c r="EU55" s="103"/>
      <c r="EV55" s="104"/>
      <c r="EW55" s="102">
        <f>データ!CN7</f>
        <v>10507</v>
      </c>
      <c r="EX55" s="103"/>
      <c r="EY55" s="103"/>
      <c r="EZ55" s="103"/>
      <c r="FA55" s="103"/>
      <c r="FB55" s="103"/>
      <c r="FC55" s="103"/>
      <c r="FD55" s="103"/>
      <c r="FE55" s="103"/>
      <c r="FF55" s="103"/>
      <c r="FG55" s="103"/>
      <c r="FH55" s="103"/>
      <c r="FI55" s="103"/>
      <c r="FJ55" s="103"/>
      <c r="FK55" s="104"/>
      <c r="FL55" s="102">
        <f>データ!CO7</f>
        <v>11129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67.5</v>
      </c>
      <c r="GS55" s="100"/>
      <c r="GT55" s="100"/>
      <c r="GU55" s="100"/>
      <c r="GV55" s="100"/>
      <c r="GW55" s="100"/>
      <c r="GX55" s="100"/>
      <c r="GY55" s="100"/>
      <c r="GZ55" s="100"/>
      <c r="HA55" s="100"/>
      <c r="HB55" s="100"/>
      <c r="HC55" s="100"/>
      <c r="HD55" s="100"/>
      <c r="HE55" s="100"/>
      <c r="HF55" s="101"/>
      <c r="HG55" s="99">
        <f>データ!CW7</f>
        <v>71.2</v>
      </c>
      <c r="HH55" s="100"/>
      <c r="HI55" s="100"/>
      <c r="HJ55" s="100"/>
      <c r="HK55" s="100"/>
      <c r="HL55" s="100"/>
      <c r="HM55" s="100"/>
      <c r="HN55" s="100"/>
      <c r="HO55" s="100"/>
      <c r="HP55" s="100"/>
      <c r="HQ55" s="100"/>
      <c r="HR55" s="100"/>
      <c r="HS55" s="100"/>
      <c r="HT55" s="100"/>
      <c r="HU55" s="101"/>
      <c r="HV55" s="99">
        <f>データ!CX7</f>
        <v>73.7</v>
      </c>
      <c r="HW55" s="100"/>
      <c r="HX55" s="100"/>
      <c r="HY55" s="100"/>
      <c r="HZ55" s="100"/>
      <c r="IA55" s="100"/>
      <c r="IB55" s="100"/>
      <c r="IC55" s="100"/>
      <c r="ID55" s="100"/>
      <c r="IE55" s="100"/>
      <c r="IF55" s="100"/>
      <c r="IG55" s="100"/>
      <c r="IH55" s="100"/>
      <c r="II55" s="100"/>
      <c r="IJ55" s="101"/>
      <c r="IK55" s="99">
        <f>データ!CY7</f>
        <v>70.7</v>
      </c>
      <c r="IL55" s="100"/>
      <c r="IM55" s="100"/>
      <c r="IN55" s="100"/>
      <c r="IO55" s="100"/>
      <c r="IP55" s="100"/>
      <c r="IQ55" s="100"/>
      <c r="IR55" s="100"/>
      <c r="IS55" s="100"/>
      <c r="IT55" s="100"/>
      <c r="IU55" s="100"/>
      <c r="IV55" s="100"/>
      <c r="IW55" s="100"/>
      <c r="IX55" s="100"/>
      <c r="IY55" s="101"/>
      <c r="IZ55" s="99">
        <f>データ!CZ7</f>
        <v>70.900000000000006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17.3</v>
      </c>
      <c r="KG55" s="100"/>
      <c r="KH55" s="100"/>
      <c r="KI55" s="100"/>
      <c r="KJ55" s="100"/>
      <c r="KK55" s="100"/>
      <c r="KL55" s="100"/>
      <c r="KM55" s="100"/>
      <c r="KN55" s="100"/>
      <c r="KO55" s="100"/>
      <c r="KP55" s="100"/>
      <c r="KQ55" s="100"/>
      <c r="KR55" s="100"/>
      <c r="KS55" s="100"/>
      <c r="KT55" s="101"/>
      <c r="KU55" s="99">
        <f>データ!DH7</f>
        <v>15.5</v>
      </c>
      <c r="KV55" s="100"/>
      <c r="KW55" s="100"/>
      <c r="KX55" s="100"/>
      <c r="KY55" s="100"/>
      <c r="KZ55" s="100"/>
      <c r="LA55" s="100"/>
      <c r="LB55" s="100"/>
      <c r="LC55" s="100"/>
      <c r="LD55" s="100"/>
      <c r="LE55" s="100"/>
      <c r="LF55" s="100"/>
      <c r="LG55" s="100"/>
      <c r="LH55" s="100"/>
      <c r="LI55" s="101"/>
      <c r="LJ55" s="99">
        <f>データ!DI7</f>
        <v>16.3</v>
      </c>
      <c r="LK55" s="100"/>
      <c r="LL55" s="100"/>
      <c r="LM55" s="100"/>
      <c r="LN55" s="100"/>
      <c r="LO55" s="100"/>
      <c r="LP55" s="100"/>
      <c r="LQ55" s="100"/>
      <c r="LR55" s="100"/>
      <c r="LS55" s="100"/>
      <c r="LT55" s="100"/>
      <c r="LU55" s="100"/>
      <c r="LV55" s="100"/>
      <c r="LW55" s="100"/>
      <c r="LX55" s="101"/>
      <c r="LY55" s="99">
        <f>データ!DJ7</f>
        <v>14.9</v>
      </c>
      <c r="LZ55" s="100"/>
      <c r="MA55" s="100"/>
      <c r="MB55" s="100"/>
      <c r="MC55" s="100"/>
      <c r="MD55" s="100"/>
      <c r="ME55" s="100"/>
      <c r="MF55" s="100"/>
      <c r="MG55" s="100"/>
      <c r="MH55" s="100"/>
      <c r="MI55" s="100"/>
      <c r="MJ55" s="100"/>
      <c r="MK55" s="100"/>
      <c r="ML55" s="100"/>
      <c r="MM55" s="101"/>
      <c r="MN55" s="99">
        <f>データ!DK7</f>
        <v>15.3</v>
      </c>
      <c r="MO55" s="100"/>
      <c r="MP55" s="100"/>
      <c r="MQ55" s="100"/>
      <c r="MR55" s="100"/>
      <c r="MS55" s="100"/>
      <c r="MT55" s="100"/>
      <c r="MU55" s="100"/>
      <c r="MV55" s="100"/>
      <c r="MW55" s="100"/>
      <c r="MX55" s="100"/>
      <c r="MY55" s="100"/>
      <c r="MZ55" s="100"/>
      <c r="NA55" s="100"/>
      <c r="NB55" s="101"/>
      <c r="NC55" s="5"/>
      <c r="ND55" s="5"/>
      <c r="NE55" s="5"/>
      <c r="NF55" s="5"/>
      <c r="NG55" s="5"/>
      <c r="NH55" s="27"/>
      <c r="NI55" s="2"/>
      <c r="NJ55" s="147"/>
      <c r="NK55" s="148"/>
      <c r="NL55" s="148"/>
      <c r="NM55" s="148"/>
      <c r="NN55" s="148"/>
      <c r="NO55" s="148"/>
      <c r="NP55" s="148"/>
      <c r="NQ55" s="148"/>
      <c r="NR55" s="148"/>
      <c r="NS55" s="148"/>
      <c r="NT55" s="148"/>
      <c r="NU55" s="148"/>
      <c r="NV55" s="148"/>
      <c r="NW55" s="148"/>
      <c r="NX55" s="149"/>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147"/>
      <c r="NK56" s="148"/>
      <c r="NL56" s="148"/>
      <c r="NM56" s="148"/>
      <c r="NN56" s="148"/>
      <c r="NO56" s="148"/>
      <c r="NP56" s="148"/>
      <c r="NQ56" s="148"/>
      <c r="NR56" s="148"/>
      <c r="NS56" s="148"/>
      <c r="NT56" s="148"/>
      <c r="NU56" s="148"/>
      <c r="NV56" s="148"/>
      <c r="NW56" s="148"/>
      <c r="NX56" s="14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7"/>
      <c r="NK57" s="148"/>
      <c r="NL57" s="148"/>
      <c r="NM57" s="148"/>
      <c r="NN57" s="148"/>
      <c r="NO57" s="148"/>
      <c r="NP57" s="148"/>
      <c r="NQ57" s="148"/>
      <c r="NR57" s="148"/>
      <c r="NS57" s="148"/>
      <c r="NT57" s="148"/>
      <c r="NU57" s="148"/>
      <c r="NV57" s="148"/>
      <c r="NW57" s="148"/>
      <c r="NX57" s="14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47"/>
      <c r="NK58" s="148"/>
      <c r="NL58" s="148"/>
      <c r="NM58" s="148"/>
      <c r="NN58" s="148"/>
      <c r="NO58" s="148"/>
      <c r="NP58" s="148"/>
      <c r="NQ58" s="148"/>
      <c r="NR58" s="148"/>
      <c r="NS58" s="148"/>
      <c r="NT58" s="148"/>
      <c r="NU58" s="148"/>
      <c r="NV58" s="148"/>
      <c r="NW58" s="148"/>
      <c r="NX58" s="14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47"/>
      <c r="NK59" s="148"/>
      <c r="NL59" s="148"/>
      <c r="NM59" s="148"/>
      <c r="NN59" s="148"/>
      <c r="NO59" s="148"/>
      <c r="NP59" s="148"/>
      <c r="NQ59" s="148"/>
      <c r="NR59" s="148"/>
      <c r="NS59" s="148"/>
      <c r="NT59" s="148"/>
      <c r="NU59" s="148"/>
      <c r="NV59" s="148"/>
      <c r="NW59" s="148"/>
      <c r="NX59" s="14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7"/>
      <c r="NK60" s="148"/>
      <c r="NL60" s="148"/>
      <c r="NM60" s="148"/>
      <c r="NN60" s="148"/>
      <c r="NO60" s="148"/>
      <c r="NP60" s="148"/>
      <c r="NQ60" s="148"/>
      <c r="NR60" s="148"/>
      <c r="NS60" s="148"/>
      <c r="NT60" s="148"/>
      <c r="NU60" s="148"/>
      <c r="NV60" s="148"/>
      <c r="NW60" s="148"/>
      <c r="NX60" s="14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7"/>
      <c r="NK61" s="148"/>
      <c r="NL61" s="148"/>
      <c r="NM61" s="148"/>
      <c r="NN61" s="148"/>
      <c r="NO61" s="148"/>
      <c r="NP61" s="148"/>
      <c r="NQ61" s="148"/>
      <c r="NR61" s="148"/>
      <c r="NS61" s="148"/>
      <c r="NT61" s="148"/>
      <c r="NU61" s="148"/>
      <c r="NV61" s="148"/>
      <c r="NW61" s="148"/>
      <c r="NX61" s="14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47"/>
      <c r="NK62" s="148"/>
      <c r="NL62" s="148"/>
      <c r="NM62" s="148"/>
      <c r="NN62" s="148"/>
      <c r="NO62" s="148"/>
      <c r="NP62" s="148"/>
      <c r="NQ62" s="148"/>
      <c r="NR62" s="148"/>
      <c r="NS62" s="148"/>
      <c r="NT62" s="148"/>
      <c r="NU62" s="148"/>
      <c r="NV62" s="148"/>
      <c r="NW62" s="148"/>
      <c r="NX62" s="14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47"/>
      <c r="NK63" s="148"/>
      <c r="NL63" s="148"/>
      <c r="NM63" s="148"/>
      <c r="NN63" s="148"/>
      <c r="NO63" s="148"/>
      <c r="NP63" s="148"/>
      <c r="NQ63" s="148"/>
      <c r="NR63" s="148"/>
      <c r="NS63" s="148"/>
      <c r="NT63" s="148"/>
      <c r="NU63" s="148"/>
      <c r="NV63" s="148"/>
      <c r="NW63" s="148"/>
      <c r="NX63" s="14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7"/>
      <c r="NK64" s="148"/>
      <c r="NL64" s="148"/>
      <c r="NM64" s="148"/>
      <c r="NN64" s="148"/>
      <c r="NO64" s="148"/>
      <c r="NP64" s="148"/>
      <c r="NQ64" s="148"/>
      <c r="NR64" s="148"/>
      <c r="NS64" s="148"/>
      <c r="NT64" s="148"/>
      <c r="NU64" s="148"/>
      <c r="NV64" s="148"/>
      <c r="NW64" s="148"/>
      <c r="NX64" s="14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0"/>
      <c r="NK65" s="151"/>
      <c r="NL65" s="151"/>
      <c r="NM65" s="151"/>
      <c r="NN65" s="151"/>
      <c r="NO65" s="151"/>
      <c r="NP65" s="151"/>
      <c r="NQ65" s="151"/>
      <c r="NR65" s="151"/>
      <c r="NS65" s="151"/>
      <c r="NT65" s="151"/>
      <c r="NU65" s="151"/>
      <c r="NV65" s="151"/>
      <c r="NW65" s="151"/>
      <c r="NX65" s="15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47" t="s">
        <v>147</v>
      </c>
      <c r="NK68" s="148"/>
      <c r="NL68" s="148"/>
      <c r="NM68" s="148"/>
      <c r="NN68" s="148"/>
      <c r="NO68" s="148"/>
      <c r="NP68" s="148"/>
      <c r="NQ68" s="148"/>
      <c r="NR68" s="148"/>
      <c r="NS68" s="148"/>
      <c r="NT68" s="148"/>
      <c r="NU68" s="148"/>
      <c r="NV68" s="148"/>
      <c r="NW68" s="148"/>
      <c r="NX68" s="149"/>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47"/>
      <c r="NK69" s="148"/>
      <c r="NL69" s="148"/>
      <c r="NM69" s="148"/>
      <c r="NN69" s="148"/>
      <c r="NO69" s="148"/>
      <c r="NP69" s="148"/>
      <c r="NQ69" s="148"/>
      <c r="NR69" s="148"/>
      <c r="NS69" s="148"/>
      <c r="NT69" s="148"/>
      <c r="NU69" s="148"/>
      <c r="NV69" s="148"/>
      <c r="NW69" s="148"/>
      <c r="NX69" s="14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47"/>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66</v>
      </c>
      <c r="V79" s="82"/>
      <c r="W79" s="82"/>
      <c r="X79" s="82"/>
      <c r="Y79" s="82"/>
      <c r="Z79" s="82"/>
      <c r="AA79" s="82"/>
      <c r="AB79" s="82"/>
      <c r="AC79" s="82"/>
      <c r="AD79" s="82"/>
      <c r="AE79" s="82"/>
      <c r="AF79" s="82"/>
      <c r="AG79" s="82"/>
      <c r="AH79" s="82"/>
      <c r="AI79" s="82"/>
      <c r="AJ79" s="82"/>
      <c r="AK79" s="82"/>
      <c r="AL79" s="82"/>
      <c r="AM79" s="82"/>
      <c r="AN79" s="82">
        <f>データ!DS7</f>
        <v>56.8</v>
      </c>
      <c r="AO79" s="82"/>
      <c r="AP79" s="82"/>
      <c r="AQ79" s="82"/>
      <c r="AR79" s="82"/>
      <c r="AS79" s="82"/>
      <c r="AT79" s="82"/>
      <c r="AU79" s="82"/>
      <c r="AV79" s="82"/>
      <c r="AW79" s="82"/>
      <c r="AX79" s="82"/>
      <c r="AY79" s="82"/>
      <c r="AZ79" s="82"/>
      <c r="BA79" s="82"/>
      <c r="BB79" s="82"/>
      <c r="BC79" s="82"/>
      <c r="BD79" s="82"/>
      <c r="BE79" s="82"/>
      <c r="BF79" s="82"/>
      <c r="BG79" s="82">
        <f>データ!DT7</f>
        <v>54.6</v>
      </c>
      <c r="BH79" s="82"/>
      <c r="BI79" s="82"/>
      <c r="BJ79" s="82"/>
      <c r="BK79" s="82"/>
      <c r="BL79" s="82"/>
      <c r="BM79" s="82"/>
      <c r="BN79" s="82"/>
      <c r="BO79" s="82"/>
      <c r="BP79" s="82"/>
      <c r="BQ79" s="82"/>
      <c r="BR79" s="82"/>
      <c r="BS79" s="82"/>
      <c r="BT79" s="82"/>
      <c r="BU79" s="82"/>
      <c r="BV79" s="82"/>
      <c r="BW79" s="82"/>
      <c r="BX79" s="82"/>
      <c r="BY79" s="82"/>
      <c r="BZ79" s="82">
        <f>データ!DU7</f>
        <v>55.5</v>
      </c>
      <c r="CA79" s="82"/>
      <c r="CB79" s="82"/>
      <c r="CC79" s="82"/>
      <c r="CD79" s="82"/>
      <c r="CE79" s="82"/>
      <c r="CF79" s="82"/>
      <c r="CG79" s="82"/>
      <c r="CH79" s="82"/>
      <c r="CI79" s="82"/>
      <c r="CJ79" s="82"/>
      <c r="CK79" s="82"/>
      <c r="CL79" s="82"/>
      <c r="CM79" s="82"/>
      <c r="CN79" s="82"/>
      <c r="CO79" s="82"/>
      <c r="CP79" s="82"/>
      <c r="CQ79" s="82"/>
      <c r="CR79" s="82"/>
      <c r="CS79" s="82">
        <f>データ!DV7</f>
        <v>57.8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v>
      </c>
      <c r="EP79" s="82"/>
      <c r="EQ79" s="82"/>
      <c r="ER79" s="82"/>
      <c r="ES79" s="82"/>
      <c r="ET79" s="82"/>
      <c r="EU79" s="82"/>
      <c r="EV79" s="82"/>
      <c r="EW79" s="82"/>
      <c r="EX79" s="82"/>
      <c r="EY79" s="82"/>
      <c r="EZ79" s="82"/>
      <c r="FA79" s="82"/>
      <c r="FB79" s="82"/>
      <c r="FC79" s="82"/>
      <c r="FD79" s="82"/>
      <c r="FE79" s="82"/>
      <c r="FF79" s="82"/>
      <c r="FG79" s="82"/>
      <c r="FH79" s="82">
        <f>データ!ED7</f>
        <v>68.599999999999994</v>
      </c>
      <c r="FI79" s="82"/>
      <c r="FJ79" s="82"/>
      <c r="FK79" s="82"/>
      <c r="FL79" s="82"/>
      <c r="FM79" s="82"/>
      <c r="FN79" s="82"/>
      <c r="FO79" s="82"/>
      <c r="FP79" s="82"/>
      <c r="FQ79" s="82"/>
      <c r="FR79" s="82"/>
      <c r="FS79" s="82"/>
      <c r="FT79" s="82"/>
      <c r="FU79" s="82"/>
      <c r="FV79" s="82"/>
      <c r="FW79" s="82"/>
      <c r="FX79" s="82"/>
      <c r="FY79" s="82"/>
      <c r="FZ79" s="82"/>
      <c r="GA79" s="82">
        <f>データ!EE7</f>
        <v>70.5</v>
      </c>
      <c r="GB79" s="82"/>
      <c r="GC79" s="82"/>
      <c r="GD79" s="82"/>
      <c r="GE79" s="82"/>
      <c r="GF79" s="82"/>
      <c r="GG79" s="82"/>
      <c r="GH79" s="82"/>
      <c r="GI79" s="82"/>
      <c r="GJ79" s="82"/>
      <c r="GK79" s="82"/>
      <c r="GL79" s="82"/>
      <c r="GM79" s="82"/>
      <c r="GN79" s="82"/>
      <c r="GO79" s="82"/>
      <c r="GP79" s="82"/>
      <c r="GQ79" s="82"/>
      <c r="GR79" s="82"/>
      <c r="GS79" s="82"/>
      <c r="GT79" s="82">
        <f>データ!EF7</f>
        <v>69</v>
      </c>
      <c r="GU79" s="82"/>
      <c r="GV79" s="82"/>
      <c r="GW79" s="82"/>
      <c r="GX79" s="82"/>
      <c r="GY79" s="82"/>
      <c r="GZ79" s="82"/>
      <c r="HA79" s="82"/>
      <c r="HB79" s="82"/>
      <c r="HC79" s="82"/>
      <c r="HD79" s="82"/>
      <c r="HE79" s="82"/>
      <c r="HF79" s="82"/>
      <c r="HG79" s="82"/>
      <c r="HH79" s="82"/>
      <c r="HI79" s="82"/>
      <c r="HJ79" s="82"/>
      <c r="HK79" s="82"/>
      <c r="HL79" s="82"/>
      <c r="HM79" s="82">
        <f>データ!EG7</f>
        <v>73.3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32832060</v>
      </c>
      <c r="JK79" s="78"/>
      <c r="JL79" s="78"/>
      <c r="JM79" s="78"/>
      <c r="JN79" s="78"/>
      <c r="JO79" s="78"/>
      <c r="JP79" s="78"/>
      <c r="JQ79" s="78"/>
      <c r="JR79" s="78"/>
      <c r="JS79" s="78"/>
      <c r="JT79" s="78"/>
      <c r="JU79" s="78"/>
      <c r="JV79" s="78"/>
      <c r="JW79" s="78"/>
      <c r="JX79" s="78"/>
      <c r="JY79" s="78"/>
      <c r="JZ79" s="78"/>
      <c r="KA79" s="78"/>
      <c r="KB79" s="78"/>
      <c r="KC79" s="78">
        <f>データ!EO7</f>
        <v>38814838</v>
      </c>
      <c r="KD79" s="78"/>
      <c r="KE79" s="78"/>
      <c r="KF79" s="78"/>
      <c r="KG79" s="78"/>
      <c r="KH79" s="78"/>
      <c r="KI79" s="78"/>
      <c r="KJ79" s="78"/>
      <c r="KK79" s="78"/>
      <c r="KL79" s="78"/>
      <c r="KM79" s="78"/>
      <c r="KN79" s="78"/>
      <c r="KO79" s="78"/>
      <c r="KP79" s="78"/>
      <c r="KQ79" s="78"/>
      <c r="KR79" s="78"/>
      <c r="KS79" s="78"/>
      <c r="KT79" s="78"/>
      <c r="KU79" s="78"/>
      <c r="KV79" s="78">
        <f>データ!EP7</f>
        <v>42493651</v>
      </c>
      <c r="KW79" s="78"/>
      <c r="KX79" s="78"/>
      <c r="KY79" s="78"/>
      <c r="KZ79" s="78"/>
      <c r="LA79" s="78"/>
      <c r="LB79" s="78"/>
      <c r="LC79" s="78"/>
      <c r="LD79" s="78"/>
      <c r="LE79" s="78"/>
      <c r="LF79" s="78"/>
      <c r="LG79" s="78"/>
      <c r="LH79" s="78"/>
      <c r="LI79" s="78"/>
      <c r="LJ79" s="78"/>
      <c r="LK79" s="78"/>
      <c r="LL79" s="78"/>
      <c r="LM79" s="78"/>
      <c r="LN79" s="78"/>
      <c r="LO79" s="78">
        <f>データ!EQ7</f>
        <v>43301799</v>
      </c>
      <c r="LP79" s="78"/>
      <c r="LQ79" s="78"/>
      <c r="LR79" s="78"/>
      <c r="LS79" s="78"/>
      <c r="LT79" s="78"/>
      <c r="LU79" s="78"/>
      <c r="LV79" s="78"/>
      <c r="LW79" s="78"/>
      <c r="LX79" s="78"/>
      <c r="LY79" s="78"/>
      <c r="LZ79" s="78"/>
      <c r="MA79" s="78"/>
      <c r="MB79" s="78"/>
      <c r="MC79" s="78"/>
      <c r="MD79" s="78"/>
      <c r="ME79" s="78"/>
      <c r="MF79" s="78"/>
      <c r="MG79" s="78"/>
      <c r="MH79" s="78">
        <f>データ!ER7</f>
        <v>43157518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50"/>
      <c r="NK84" s="151"/>
      <c r="NL84" s="151"/>
      <c r="NM84" s="151"/>
      <c r="NN84" s="151"/>
      <c r="NO84" s="151"/>
      <c r="NP84" s="151"/>
      <c r="NQ84" s="151"/>
      <c r="NR84" s="151"/>
      <c r="NS84" s="151"/>
      <c r="NT84" s="151"/>
      <c r="NU84" s="151"/>
      <c r="NV84" s="151"/>
      <c r="NW84" s="151"/>
      <c r="NX84" s="152"/>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4SAwX62w48227J8aHNlUVWZ9tCoaOpO5tqMVOvCxzw3JUXg/jny7akfw81cUWdJNAKvWwP7wyA8rierecL+rw==" saltValue="y2dr8pUz4Wz95r9LqlHNM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1" t="s">
        <v>75</v>
      </c>
      <c r="AI4" s="132"/>
      <c r="AJ4" s="132"/>
      <c r="AK4" s="132"/>
      <c r="AL4" s="132"/>
      <c r="AM4" s="132"/>
      <c r="AN4" s="132"/>
      <c r="AO4" s="132"/>
      <c r="AP4" s="132"/>
      <c r="AQ4" s="132"/>
      <c r="AR4" s="133"/>
      <c r="AS4" s="134" t="s">
        <v>76</v>
      </c>
      <c r="AT4" s="130"/>
      <c r="AU4" s="130"/>
      <c r="AV4" s="130"/>
      <c r="AW4" s="130"/>
      <c r="AX4" s="130"/>
      <c r="AY4" s="130"/>
      <c r="AZ4" s="130"/>
      <c r="BA4" s="130"/>
      <c r="BB4" s="130"/>
      <c r="BC4" s="130"/>
      <c r="BD4" s="134" t="s">
        <v>77</v>
      </c>
      <c r="BE4" s="130"/>
      <c r="BF4" s="130"/>
      <c r="BG4" s="130"/>
      <c r="BH4" s="130"/>
      <c r="BI4" s="130"/>
      <c r="BJ4" s="130"/>
      <c r="BK4" s="130"/>
      <c r="BL4" s="130"/>
      <c r="BM4" s="130"/>
      <c r="BN4" s="130"/>
      <c r="BO4" s="131" t="s">
        <v>78</v>
      </c>
      <c r="BP4" s="132"/>
      <c r="BQ4" s="132"/>
      <c r="BR4" s="132"/>
      <c r="BS4" s="132"/>
      <c r="BT4" s="132"/>
      <c r="BU4" s="132"/>
      <c r="BV4" s="132"/>
      <c r="BW4" s="132"/>
      <c r="BX4" s="132"/>
      <c r="BY4" s="133"/>
      <c r="BZ4" s="130" t="s">
        <v>79</v>
      </c>
      <c r="CA4" s="130"/>
      <c r="CB4" s="130"/>
      <c r="CC4" s="130"/>
      <c r="CD4" s="130"/>
      <c r="CE4" s="130"/>
      <c r="CF4" s="130"/>
      <c r="CG4" s="130"/>
      <c r="CH4" s="130"/>
      <c r="CI4" s="130"/>
      <c r="CJ4" s="130"/>
      <c r="CK4" s="134" t="s">
        <v>80</v>
      </c>
      <c r="CL4" s="130"/>
      <c r="CM4" s="130"/>
      <c r="CN4" s="130"/>
      <c r="CO4" s="130"/>
      <c r="CP4" s="130"/>
      <c r="CQ4" s="130"/>
      <c r="CR4" s="130"/>
      <c r="CS4" s="130"/>
      <c r="CT4" s="130"/>
      <c r="CU4" s="130"/>
      <c r="CV4" s="130" t="s">
        <v>81</v>
      </c>
      <c r="CW4" s="130"/>
      <c r="CX4" s="130"/>
      <c r="CY4" s="130"/>
      <c r="CZ4" s="130"/>
      <c r="DA4" s="130"/>
      <c r="DB4" s="130"/>
      <c r="DC4" s="130"/>
      <c r="DD4" s="130"/>
      <c r="DE4" s="130"/>
      <c r="DF4" s="130"/>
      <c r="DG4" s="130" t="s">
        <v>82</v>
      </c>
      <c r="DH4" s="130"/>
      <c r="DI4" s="130"/>
      <c r="DJ4" s="130"/>
      <c r="DK4" s="130"/>
      <c r="DL4" s="130"/>
      <c r="DM4" s="130"/>
      <c r="DN4" s="130"/>
      <c r="DO4" s="130"/>
      <c r="DP4" s="130"/>
      <c r="DQ4" s="130"/>
      <c r="DR4" s="131" t="s">
        <v>83</v>
      </c>
      <c r="DS4" s="132"/>
      <c r="DT4" s="132"/>
      <c r="DU4" s="132"/>
      <c r="DV4" s="132"/>
      <c r="DW4" s="132"/>
      <c r="DX4" s="132"/>
      <c r="DY4" s="132"/>
      <c r="DZ4" s="132"/>
      <c r="EA4" s="132"/>
      <c r="EB4" s="133"/>
      <c r="EC4" s="130" t="s">
        <v>84</v>
      </c>
      <c r="ED4" s="130"/>
      <c r="EE4" s="130"/>
      <c r="EF4" s="130"/>
      <c r="EG4" s="130"/>
      <c r="EH4" s="130"/>
      <c r="EI4" s="130"/>
      <c r="EJ4" s="130"/>
      <c r="EK4" s="130"/>
      <c r="EL4" s="130"/>
      <c r="EM4" s="130"/>
      <c r="EN4" s="130" t="s">
        <v>85</v>
      </c>
      <c r="EO4" s="130"/>
      <c r="EP4" s="130"/>
      <c r="EQ4" s="130"/>
      <c r="ER4" s="130"/>
      <c r="ES4" s="130"/>
      <c r="ET4" s="130"/>
      <c r="EU4" s="130"/>
      <c r="EV4" s="130"/>
      <c r="EW4" s="130"/>
      <c r="EX4" s="130"/>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202126</v>
      </c>
      <c r="D6" s="62">
        <f t="shared" si="2"/>
        <v>46</v>
      </c>
      <c r="E6" s="62">
        <f t="shared" si="2"/>
        <v>6</v>
      </c>
      <c r="F6" s="62">
        <f t="shared" si="2"/>
        <v>0</v>
      </c>
      <c r="G6" s="62">
        <f t="shared" si="2"/>
        <v>1</v>
      </c>
      <c r="H6" s="135" t="str">
        <f>IF(H8&lt;&gt;I8,H8,"")&amp;IF(I8&lt;&gt;J8,I8,"")&amp;"　"&amp;J8</f>
        <v>長野県大町市　大町総合病院</v>
      </c>
      <c r="I6" s="136"/>
      <c r="J6" s="137"/>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12</v>
      </c>
      <c r="R6" s="62" t="str">
        <f t="shared" si="3"/>
        <v>対象</v>
      </c>
      <c r="S6" s="62" t="str">
        <f t="shared" si="3"/>
        <v>ド 透 未 訓</v>
      </c>
      <c r="T6" s="62" t="str">
        <f t="shared" si="3"/>
        <v>救 臨 感 災 輪</v>
      </c>
      <c r="U6" s="63">
        <f>U8</f>
        <v>28047</v>
      </c>
      <c r="V6" s="63">
        <f>V8</f>
        <v>19380</v>
      </c>
      <c r="W6" s="62" t="str">
        <f>W8</f>
        <v>非該当</v>
      </c>
      <c r="X6" s="62" t="str">
        <f t="shared" si="3"/>
        <v>７：１</v>
      </c>
      <c r="Y6" s="63">
        <f t="shared" si="3"/>
        <v>212</v>
      </c>
      <c r="Z6" s="63">
        <f t="shared" si="3"/>
        <v>62</v>
      </c>
      <c r="AA6" s="63" t="str">
        <f t="shared" si="3"/>
        <v>-</v>
      </c>
      <c r="AB6" s="63" t="str">
        <f t="shared" si="3"/>
        <v>-</v>
      </c>
      <c r="AC6" s="63">
        <f t="shared" si="3"/>
        <v>4</v>
      </c>
      <c r="AD6" s="63">
        <f t="shared" si="3"/>
        <v>278</v>
      </c>
      <c r="AE6" s="63">
        <f t="shared" si="3"/>
        <v>148</v>
      </c>
      <c r="AF6" s="63">
        <f t="shared" si="3"/>
        <v>54</v>
      </c>
      <c r="AG6" s="63">
        <f t="shared" si="3"/>
        <v>202</v>
      </c>
      <c r="AH6" s="64">
        <f>IF(AH8="-",NA(),AH8)</f>
        <v>92.4</v>
      </c>
      <c r="AI6" s="64">
        <f t="shared" ref="AI6:AQ6" si="4">IF(AI8="-",NA(),AI8)</f>
        <v>93.2</v>
      </c>
      <c r="AJ6" s="64">
        <f t="shared" si="4"/>
        <v>91.5</v>
      </c>
      <c r="AK6" s="64">
        <f t="shared" si="4"/>
        <v>90.3</v>
      </c>
      <c r="AL6" s="64">
        <f t="shared" si="4"/>
        <v>88.7</v>
      </c>
      <c r="AM6" s="64">
        <f t="shared" si="4"/>
        <v>98.1</v>
      </c>
      <c r="AN6" s="64">
        <f t="shared" si="4"/>
        <v>97.9</v>
      </c>
      <c r="AO6" s="64">
        <f t="shared" si="4"/>
        <v>96.6</v>
      </c>
      <c r="AP6" s="64">
        <f t="shared" si="4"/>
        <v>96.2</v>
      </c>
      <c r="AQ6" s="64">
        <f t="shared" si="4"/>
        <v>97.2</v>
      </c>
      <c r="AR6" s="64" t="str">
        <f>IF(AR8="-","【-】","【"&amp;SUBSTITUTE(TEXT(AR8,"#,##0.0"),"-","△")&amp;"】")</f>
        <v>【98.5】</v>
      </c>
      <c r="AS6" s="64">
        <f>IF(AS8="-",NA(),AS8)</f>
        <v>87</v>
      </c>
      <c r="AT6" s="64">
        <f t="shared" ref="AT6:BB6" si="5">IF(AT8="-",NA(),AT8)</f>
        <v>82.5</v>
      </c>
      <c r="AU6" s="64">
        <f t="shared" si="5"/>
        <v>79.099999999999994</v>
      </c>
      <c r="AV6" s="64">
        <f t="shared" si="5"/>
        <v>82.6</v>
      </c>
      <c r="AW6" s="64">
        <f t="shared" si="5"/>
        <v>82</v>
      </c>
      <c r="AX6" s="64">
        <f t="shared" si="5"/>
        <v>89.6</v>
      </c>
      <c r="AY6" s="64">
        <f t="shared" si="5"/>
        <v>88</v>
      </c>
      <c r="AZ6" s="64">
        <f t="shared" si="5"/>
        <v>86.2</v>
      </c>
      <c r="BA6" s="64">
        <f t="shared" si="5"/>
        <v>85.7</v>
      </c>
      <c r="BB6" s="64">
        <f t="shared" si="5"/>
        <v>85.9</v>
      </c>
      <c r="BC6" s="64" t="str">
        <f>IF(BC8="-","【-】","【"&amp;SUBSTITUTE(TEXT(BC8,"#,##0.0"),"-","△")&amp;"】")</f>
        <v>【89.7】</v>
      </c>
      <c r="BD6" s="64">
        <f>IF(BD8="-",NA(),BD8)</f>
        <v>77.400000000000006</v>
      </c>
      <c r="BE6" s="64">
        <f t="shared" ref="BE6:BM6" si="6">IF(BE8="-",NA(),BE8)</f>
        <v>17.399999999999999</v>
      </c>
      <c r="BF6" s="64">
        <f t="shared" si="6"/>
        <v>29.6</v>
      </c>
      <c r="BG6" s="64">
        <f t="shared" si="6"/>
        <v>40.4</v>
      </c>
      <c r="BH6" s="64">
        <f t="shared" si="6"/>
        <v>50.6</v>
      </c>
      <c r="BI6" s="64">
        <f t="shared" si="6"/>
        <v>103.1</v>
      </c>
      <c r="BJ6" s="64">
        <f t="shared" si="6"/>
        <v>87.1</v>
      </c>
      <c r="BK6" s="64">
        <f t="shared" si="6"/>
        <v>81.599999999999994</v>
      </c>
      <c r="BL6" s="64">
        <f t="shared" si="6"/>
        <v>84.7</v>
      </c>
      <c r="BM6" s="64">
        <f t="shared" si="6"/>
        <v>86.8</v>
      </c>
      <c r="BN6" s="64" t="str">
        <f>IF(BN8="-","【-】","【"&amp;SUBSTITUTE(TEXT(BN8,"#,##0.0"),"-","△")&amp;"】")</f>
        <v>【64.7】</v>
      </c>
      <c r="BO6" s="64">
        <f>IF(BO8="-",NA(),BO8)</f>
        <v>57.6</v>
      </c>
      <c r="BP6" s="64">
        <f t="shared" ref="BP6:BX6" si="7">IF(BP8="-",NA(),BP8)</f>
        <v>60.6</v>
      </c>
      <c r="BQ6" s="64">
        <f t="shared" si="7"/>
        <v>57.3</v>
      </c>
      <c r="BR6" s="64">
        <f t="shared" si="7"/>
        <v>61.8</v>
      </c>
      <c r="BS6" s="64">
        <f t="shared" si="7"/>
        <v>61.6</v>
      </c>
      <c r="BT6" s="64">
        <f t="shared" si="7"/>
        <v>69.2</v>
      </c>
      <c r="BU6" s="64">
        <f t="shared" si="7"/>
        <v>69.099999999999994</v>
      </c>
      <c r="BV6" s="64">
        <f t="shared" si="7"/>
        <v>69.8</v>
      </c>
      <c r="BW6" s="64">
        <f t="shared" si="7"/>
        <v>71.2</v>
      </c>
      <c r="BX6" s="64">
        <f t="shared" si="7"/>
        <v>73</v>
      </c>
      <c r="BY6" s="64" t="str">
        <f>IF(BY8="-","【-】","【"&amp;SUBSTITUTE(TEXT(BY8,"#,##0.0"),"-","△")&amp;"】")</f>
        <v>【74.8】</v>
      </c>
      <c r="BZ6" s="65">
        <f>IF(BZ8="-",NA(),BZ8)</f>
        <v>34059</v>
      </c>
      <c r="CA6" s="65">
        <f t="shared" ref="CA6:CI6" si="8">IF(CA8="-",NA(),CA8)</f>
        <v>34610</v>
      </c>
      <c r="CB6" s="65">
        <f t="shared" si="8"/>
        <v>35113</v>
      </c>
      <c r="CC6" s="65">
        <f t="shared" si="8"/>
        <v>36546</v>
      </c>
      <c r="CD6" s="65">
        <f t="shared" si="8"/>
        <v>36030</v>
      </c>
      <c r="CE6" s="65">
        <f t="shared" si="8"/>
        <v>43981</v>
      </c>
      <c r="CF6" s="65">
        <f t="shared" si="8"/>
        <v>45099</v>
      </c>
      <c r="CG6" s="65">
        <f t="shared" si="8"/>
        <v>45085</v>
      </c>
      <c r="CH6" s="65">
        <f t="shared" si="8"/>
        <v>44825</v>
      </c>
      <c r="CI6" s="65">
        <f t="shared" si="8"/>
        <v>45494</v>
      </c>
      <c r="CJ6" s="64" t="str">
        <f>IF(CJ8="-","【-】","【"&amp;SUBSTITUTE(TEXT(CJ8,"#,##0"),"-","△")&amp;"】")</f>
        <v>【50,718】</v>
      </c>
      <c r="CK6" s="65">
        <f>IF(CK8="-",NA(),CK8)</f>
        <v>10735</v>
      </c>
      <c r="CL6" s="65">
        <f t="shared" ref="CL6:CT6" si="9">IF(CL8="-",NA(),CL8)</f>
        <v>10590</v>
      </c>
      <c r="CM6" s="65">
        <f t="shared" si="9"/>
        <v>10529</v>
      </c>
      <c r="CN6" s="65">
        <f t="shared" si="9"/>
        <v>10507</v>
      </c>
      <c r="CO6" s="65">
        <f t="shared" si="9"/>
        <v>11129</v>
      </c>
      <c r="CP6" s="65">
        <f t="shared" si="9"/>
        <v>11009</v>
      </c>
      <c r="CQ6" s="65">
        <f t="shared" si="9"/>
        <v>11173</v>
      </c>
      <c r="CR6" s="65">
        <f t="shared" si="9"/>
        <v>11881</v>
      </c>
      <c r="CS6" s="65">
        <f t="shared" si="9"/>
        <v>12023</v>
      </c>
      <c r="CT6" s="65">
        <f t="shared" si="9"/>
        <v>12309</v>
      </c>
      <c r="CU6" s="64" t="str">
        <f>IF(CU8="-","【-】","【"&amp;SUBSTITUTE(TEXT(CU8,"#,##0"),"-","△")&amp;"】")</f>
        <v>【14,202】</v>
      </c>
      <c r="CV6" s="64">
        <f>IF(CV8="-",NA(),CV8)</f>
        <v>67.5</v>
      </c>
      <c r="CW6" s="64">
        <f t="shared" ref="CW6:DE6" si="10">IF(CW8="-",NA(),CW8)</f>
        <v>71.2</v>
      </c>
      <c r="CX6" s="64">
        <f t="shared" si="10"/>
        <v>73.7</v>
      </c>
      <c r="CY6" s="64">
        <f t="shared" si="10"/>
        <v>70.7</v>
      </c>
      <c r="CZ6" s="64">
        <f t="shared" si="10"/>
        <v>70.900000000000006</v>
      </c>
      <c r="DA6" s="64">
        <f t="shared" si="10"/>
        <v>56.5</v>
      </c>
      <c r="DB6" s="64">
        <f t="shared" si="10"/>
        <v>57.6</v>
      </c>
      <c r="DC6" s="64">
        <f t="shared" si="10"/>
        <v>58.3</v>
      </c>
      <c r="DD6" s="64">
        <f t="shared" si="10"/>
        <v>59.7</v>
      </c>
      <c r="DE6" s="64">
        <f t="shared" si="10"/>
        <v>59</v>
      </c>
      <c r="DF6" s="64" t="str">
        <f>IF(DF8="-","【-】","【"&amp;SUBSTITUTE(TEXT(DF8,"#,##0.0"),"-","△")&amp;"】")</f>
        <v>【55.0】</v>
      </c>
      <c r="DG6" s="64">
        <f>IF(DG8="-",NA(),DG8)</f>
        <v>17.3</v>
      </c>
      <c r="DH6" s="64">
        <f t="shared" ref="DH6:DP6" si="11">IF(DH8="-",NA(),DH8)</f>
        <v>15.5</v>
      </c>
      <c r="DI6" s="64">
        <f t="shared" si="11"/>
        <v>16.3</v>
      </c>
      <c r="DJ6" s="64">
        <f t="shared" si="11"/>
        <v>14.9</v>
      </c>
      <c r="DK6" s="64">
        <f t="shared" si="11"/>
        <v>15.3</v>
      </c>
      <c r="DL6" s="64">
        <f t="shared" si="11"/>
        <v>22</v>
      </c>
      <c r="DM6" s="64">
        <f t="shared" si="11"/>
        <v>21.3</v>
      </c>
      <c r="DN6" s="64">
        <f t="shared" si="11"/>
        <v>22</v>
      </c>
      <c r="DO6" s="64">
        <f t="shared" si="11"/>
        <v>20.9</v>
      </c>
      <c r="DP6" s="64">
        <f t="shared" si="11"/>
        <v>20.7</v>
      </c>
      <c r="DQ6" s="64" t="str">
        <f>IF(DQ8="-","【-】","【"&amp;SUBSTITUTE(TEXT(DQ8,"#,##0.0"),"-","△")&amp;"】")</f>
        <v>【24.3】</v>
      </c>
      <c r="DR6" s="64">
        <f>IF(DR8="-",NA(),DR8)</f>
        <v>66</v>
      </c>
      <c r="DS6" s="64">
        <f t="shared" ref="DS6:EA6" si="12">IF(DS8="-",NA(),DS8)</f>
        <v>56.8</v>
      </c>
      <c r="DT6" s="64">
        <f t="shared" si="12"/>
        <v>54.6</v>
      </c>
      <c r="DU6" s="64">
        <f t="shared" si="12"/>
        <v>55.5</v>
      </c>
      <c r="DV6" s="64">
        <f t="shared" si="12"/>
        <v>57.8</v>
      </c>
      <c r="DW6" s="64">
        <f t="shared" si="12"/>
        <v>48.2</v>
      </c>
      <c r="DX6" s="64">
        <f t="shared" si="12"/>
        <v>49.7</v>
      </c>
      <c r="DY6" s="64">
        <f t="shared" si="12"/>
        <v>48.1</v>
      </c>
      <c r="DZ6" s="64">
        <f t="shared" si="12"/>
        <v>44.7</v>
      </c>
      <c r="EA6" s="64">
        <f t="shared" si="12"/>
        <v>46.9</v>
      </c>
      <c r="EB6" s="64" t="str">
        <f>IF(EB8="-","【-】","【"&amp;SUBSTITUTE(TEXT(EB8,"#,##0.0"),"-","△")&amp;"】")</f>
        <v>【51.6】</v>
      </c>
      <c r="EC6" s="64">
        <f>IF(EC8="-",NA(),EC8)</f>
        <v>78</v>
      </c>
      <c r="ED6" s="64">
        <f t="shared" ref="ED6:EL6" si="13">IF(ED8="-",NA(),ED8)</f>
        <v>68.599999999999994</v>
      </c>
      <c r="EE6" s="64">
        <f t="shared" si="13"/>
        <v>70.5</v>
      </c>
      <c r="EF6" s="64">
        <f t="shared" si="13"/>
        <v>69</v>
      </c>
      <c r="EG6" s="64">
        <f t="shared" si="13"/>
        <v>73.3</v>
      </c>
      <c r="EH6" s="64">
        <f t="shared" si="13"/>
        <v>61.6</v>
      </c>
      <c r="EI6" s="64">
        <f t="shared" si="13"/>
        <v>66.900000000000006</v>
      </c>
      <c r="EJ6" s="64">
        <f t="shared" si="13"/>
        <v>66.5</v>
      </c>
      <c r="EK6" s="64">
        <f t="shared" si="13"/>
        <v>64.2</v>
      </c>
      <c r="EL6" s="64">
        <f t="shared" si="13"/>
        <v>67.3</v>
      </c>
      <c r="EM6" s="64" t="str">
        <f>IF(EM8="-","【-】","【"&amp;SUBSTITUTE(TEXT(EM8,"#,##0.0"),"-","△")&amp;"】")</f>
        <v>【67.6】</v>
      </c>
      <c r="EN6" s="65">
        <f>IF(EN8="-",NA(),EN8)</f>
        <v>32832060</v>
      </c>
      <c r="EO6" s="65">
        <f t="shared" ref="EO6:EW6" si="14">IF(EO8="-",NA(),EO8)</f>
        <v>38814838</v>
      </c>
      <c r="EP6" s="65">
        <f t="shared" si="14"/>
        <v>42493651</v>
      </c>
      <c r="EQ6" s="65">
        <f t="shared" si="14"/>
        <v>43301799</v>
      </c>
      <c r="ER6" s="65">
        <f t="shared" si="14"/>
        <v>43157518</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122</v>
      </c>
      <c r="B7" s="62">
        <f t="shared" ref="B7:AG7" si="15">B8</f>
        <v>2017</v>
      </c>
      <c r="C7" s="62">
        <f t="shared" si="15"/>
        <v>202126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12</v>
      </c>
      <c r="R7" s="62" t="str">
        <f t="shared" si="15"/>
        <v>対象</v>
      </c>
      <c r="S7" s="62" t="str">
        <f t="shared" si="15"/>
        <v>ド 透 未 訓</v>
      </c>
      <c r="T7" s="62" t="str">
        <f t="shared" si="15"/>
        <v>救 臨 感 災 輪</v>
      </c>
      <c r="U7" s="63">
        <f>U8</f>
        <v>28047</v>
      </c>
      <c r="V7" s="63">
        <f>V8</f>
        <v>19380</v>
      </c>
      <c r="W7" s="62" t="str">
        <f>W8</f>
        <v>非該当</v>
      </c>
      <c r="X7" s="62" t="str">
        <f t="shared" si="15"/>
        <v>７：１</v>
      </c>
      <c r="Y7" s="63">
        <f t="shared" si="15"/>
        <v>212</v>
      </c>
      <c r="Z7" s="63">
        <f t="shared" si="15"/>
        <v>62</v>
      </c>
      <c r="AA7" s="63" t="str">
        <f t="shared" si="15"/>
        <v>-</v>
      </c>
      <c r="AB7" s="63" t="str">
        <f t="shared" si="15"/>
        <v>-</v>
      </c>
      <c r="AC7" s="63">
        <f t="shared" si="15"/>
        <v>4</v>
      </c>
      <c r="AD7" s="63">
        <f t="shared" si="15"/>
        <v>278</v>
      </c>
      <c r="AE7" s="63">
        <f t="shared" si="15"/>
        <v>148</v>
      </c>
      <c r="AF7" s="63">
        <f t="shared" si="15"/>
        <v>54</v>
      </c>
      <c r="AG7" s="63">
        <f t="shared" si="15"/>
        <v>202</v>
      </c>
      <c r="AH7" s="64">
        <f>AH8</f>
        <v>92.4</v>
      </c>
      <c r="AI7" s="64">
        <f t="shared" ref="AI7:AQ7" si="16">AI8</f>
        <v>93.2</v>
      </c>
      <c r="AJ7" s="64">
        <f t="shared" si="16"/>
        <v>91.5</v>
      </c>
      <c r="AK7" s="64">
        <f t="shared" si="16"/>
        <v>90.3</v>
      </c>
      <c r="AL7" s="64">
        <f t="shared" si="16"/>
        <v>88.7</v>
      </c>
      <c r="AM7" s="64">
        <f t="shared" si="16"/>
        <v>98.1</v>
      </c>
      <c r="AN7" s="64">
        <f t="shared" si="16"/>
        <v>97.9</v>
      </c>
      <c r="AO7" s="64">
        <f t="shared" si="16"/>
        <v>96.6</v>
      </c>
      <c r="AP7" s="64">
        <f t="shared" si="16"/>
        <v>96.2</v>
      </c>
      <c r="AQ7" s="64">
        <f t="shared" si="16"/>
        <v>97.2</v>
      </c>
      <c r="AR7" s="64"/>
      <c r="AS7" s="64">
        <f>AS8</f>
        <v>87</v>
      </c>
      <c r="AT7" s="64">
        <f t="shared" ref="AT7:BB7" si="17">AT8</f>
        <v>82.5</v>
      </c>
      <c r="AU7" s="64">
        <f t="shared" si="17"/>
        <v>79.099999999999994</v>
      </c>
      <c r="AV7" s="64">
        <f t="shared" si="17"/>
        <v>82.6</v>
      </c>
      <c r="AW7" s="64">
        <f t="shared" si="17"/>
        <v>82</v>
      </c>
      <c r="AX7" s="64">
        <f t="shared" si="17"/>
        <v>89.6</v>
      </c>
      <c r="AY7" s="64">
        <f t="shared" si="17"/>
        <v>88</v>
      </c>
      <c r="AZ7" s="64">
        <f t="shared" si="17"/>
        <v>86.2</v>
      </c>
      <c r="BA7" s="64">
        <f t="shared" si="17"/>
        <v>85.7</v>
      </c>
      <c r="BB7" s="64">
        <f t="shared" si="17"/>
        <v>85.9</v>
      </c>
      <c r="BC7" s="64"/>
      <c r="BD7" s="64">
        <f>BD8</f>
        <v>77.400000000000006</v>
      </c>
      <c r="BE7" s="64">
        <f t="shared" ref="BE7:BM7" si="18">BE8</f>
        <v>17.399999999999999</v>
      </c>
      <c r="BF7" s="64">
        <f t="shared" si="18"/>
        <v>29.6</v>
      </c>
      <c r="BG7" s="64">
        <f t="shared" si="18"/>
        <v>40.4</v>
      </c>
      <c r="BH7" s="64">
        <f t="shared" si="18"/>
        <v>50.6</v>
      </c>
      <c r="BI7" s="64">
        <f t="shared" si="18"/>
        <v>103.1</v>
      </c>
      <c r="BJ7" s="64">
        <f t="shared" si="18"/>
        <v>87.1</v>
      </c>
      <c r="BK7" s="64">
        <f t="shared" si="18"/>
        <v>81.599999999999994</v>
      </c>
      <c r="BL7" s="64">
        <f t="shared" si="18"/>
        <v>84.7</v>
      </c>
      <c r="BM7" s="64">
        <f t="shared" si="18"/>
        <v>86.8</v>
      </c>
      <c r="BN7" s="64"/>
      <c r="BO7" s="64">
        <f>BO8</f>
        <v>57.6</v>
      </c>
      <c r="BP7" s="64">
        <f t="shared" ref="BP7:BX7" si="19">BP8</f>
        <v>60.6</v>
      </c>
      <c r="BQ7" s="64">
        <f t="shared" si="19"/>
        <v>57.3</v>
      </c>
      <c r="BR7" s="64">
        <f t="shared" si="19"/>
        <v>61.8</v>
      </c>
      <c r="BS7" s="64">
        <f t="shared" si="19"/>
        <v>61.6</v>
      </c>
      <c r="BT7" s="64">
        <f t="shared" si="19"/>
        <v>69.2</v>
      </c>
      <c r="BU7" s="64">
        <f t="shared" si="19"/>
        <v>69.099999999999994</v>
      </c>
      <c r="BV7" s="64">
        <f t="shared" si="19"/>
        <v>69.8</v>
      </c>
      <c r="BW7" s="64">
        <f t="shared" si="19"/>
        <v>71.2</v>
      </c>
      <c r="BX7" s="64">
        <f t="shared" si="19"/>
        <v>73</v>
      </c>
      <c r="BY7" s="64"/>
      <c r="BZ7" s="65">
        <f>BZ8</f>
        <v>34059</v>
      </c>
      <c r="CA7" s="65">
        <f t="shared" ref="CA7:CI7" si="20">CA8</f>
        <v>34610</v>
      </c>
      <c r="CB7" s="65">
        <f t="shared" si="20"/>
        <v>35113</v>
      </c>
      <c r="CC7" s="65">
        <f t="shared" si="20"/>
        <v>36546</v>
      </c>
      <c r="CD7" s="65">
        <f t="shared" si="20"/>
        <v>36030</v>
      </c>
      <c r="CE7" s="65">
        <f t="shared" si="20"/>
        <v>43981</v>
      </c>
      <c r="CF7" s="65">
        <f t="shared" si="20"/>
        <v>45099</v>
      </c>
      <c r="CG7" s="65">
        <f t="shared" si="20"/>
        <v>45085</v>
      </c>
      <c r="CH7" s="65">
        <f t="shared" si="20"/>
        <v>44825</v>
      </c>
      <c r="CI7" s="65">
        <f t="shared" si="20"/>
        <v>45494</v>
      </c>
      <c r="CJ7" s="64"/>
      <c r="CK7" s="65">
        <f>CK8</f>
        <v>10735</v>
      </c>
      <c r="CL7" s="65">
        <f t="shared" ref="CL7:CT7" si="21">CL8</f>
        <v>10590</v>
      </c>
      <c r="CM7" s="65">
        <f t="shared" si="21"/>
        <v>10529</v>
      </c>
      <c r="CN7" s="65">
        <f t="shared" si="21"/>
        <v>10507</v>
      </c>
      <c r="CO7" s="65">
        <f t="shared" si="21"/>
        <v>11129</v>
      </c>
      <c r="CP7" s="65">
        <f t="shared" si="21"/>
        <v>11009</v>
      </c>
      <c r="CQ7" s="65">
        <f t="shared" si="21"/>
        <v>11173</v>
      </c>
      <c r="CR7" s="65">
        <f t="shared" si="21"/>
        <v>11881</v>
      </c>
      <c r="CS7" s="65">
        <f t="shared" si="21"/>
        <v>12023</v>
      </c>
      <c r="CT7" s="65">
        <f t="shared" si="21"/>
        <v>12309</v>
      </c>
      <c r="CU7" s="64"/>
      <c r="CV7" s="64">
        <f>CV8</f>
        <v>67.5</v>
      </c>
      <c r="CW7" s="64">
        <f t="shared" ref="CW7:DE7" si="22">CW8</f>
        <v>71.2</v>
      </c>
      <c r="CX7" s="64">
        <f t="shared" si="22"/>
        <v>73.7</v>
      </c>
      <c r="CY7" s="64">
        <f t="shared" si="22"/>
        <v>70.7</v>
      </c>
      <c r="CZ7" s="64">
        <f t="shared" si="22"/>
        <v>70.900000000000006</v>
      </c>
      <c r="DA7" s="64">
        <f t="shared" si="22"/>
        <v>56.5</v>
      </c>
      <c r="DB7" s="64">
        <f t="shared" si="22"/>
        <v>57.6</v>
      </c>
      <c r="DC7" s="64">
        <f t="shared" si="22"/>
        <v>58.3</v>
      </c>
      <c r="DD7" s="64">
        <f t="shared" si="22"/>
        <v>59.7</v>
      </c>
      <c r="DE7" s="64">
        <f t="shared" si="22"/>
        <v>59</v>
      </c>
      <c r="DF7" s="64"/>
      <c r="DG7" s="64">
        <f>DG8</f>
        <v>17.3</v>
      </c>
      <c r="DH7" s="64">
        <f t="shared" ref="DH7:DP7" si="23">DH8</f>
        <v>15.5</v>
      </c>
      <c r="DI7" s="64">
        <f t="shared" si="23"/>
        <v>16.3</v>
      </c>
      <c r="DJ7" s="64">
        <f t="shared" si="23"/>
        <v>14.9</v>
      </c>
      <c r="DK7" s="64">
        <f t="shared" si="23"/>
        <v>15.3</v>
      </c>
      <c r="DL7" s="64">
        <f t="shared" si="23"/>
        <v>22</v>
      </c>
      <c r="DM7" s="64">
        <f t="shared" si="23"/>
        <v>21.3</v>
      </c>
      <c r="DN7" s="64">
        <f t="shared" si="23"/>
        <v>22</v>
      </c>
      <c r="DO7" s="64">
        <f t="shared" si="23"/>
        <v>20.9</v>
      </c>
      <c r="DP7" s="64">
        <f t="shared" si="23"/>
        <v>20.7</v>
      </c>
      <c r="DQ7" s="64"/>
      <c r="DR7" s="64">
        <f>DR8</f>
        <v>66</v>
      </c>
      <c r="DS7" s="64">
        <f t="shared" ref="DS7:EA7" si="24">DS8</f>
        <v>56.8</v>
      </c>
      <c r="DT7" s="64">
        <f t="shared" si="24"/>
        <v>54.6</v>
      </c>
      <c r="DU7" s="64">
        <f t="shared" si="24"/>
        <v>55.5</v>
      </c>
      <c r="DV7" s="64">
        <f t="shared" si="24"/>
        <v>57.8</v>
      </c>
      <c r="DW7" s="64">
        <f t="shared" si="24"/>
        <v>48.2</v>
      </c>
      <c r="DX7" s="64">
        <f t="shared" si="24"/>
        <v>49.7</v>
      </c>
      <c r="DY7" s="64">
        <f t="shared" si="24"/>
        <v>48.1</v>
      </c>
      <c r="DZ7" s="64">
        <f t="shared" si="24"/>
        <v>44.7</v>
      </c>
      <c r="EA7" s="64">
        <f t="shared" si="24"/>
        <v>46.9</v>
      </c>
      <c r="EB7" s="64"/>
      <c r="EC7" s="64">
        <f>EC8</f>
        <v>78</v>
      </c>
      <c r="ED7" s="64">
        <f t="shared" ref="ED7:EL7" si="25">ED8</f>
        <v>68.599999999999994</v>
      </c>
      <c r="EE7" s="64">
        <f t="shared" si="25"/>
        <v>70.5</v>
      </c>
      <c r="EF7" s="64">
        <f t="shared" si="25"/>
        <v>69</v>
      </c>
      <c r="EG7" s="64">
        <f t="shared" si="25"/>
        <v>73.3</v>
      </c>
      <c r="EH7" s="64">
        <f t="shared" si="25"/>
        <v>61.6</v>
      </c>
      <c r="EI7" s="64">
        <f t="shared" si="25"/>
        <v>66.900000000000006</v>
      </c>
      <c r="EJ7" s="64">
        <f t="shared" si="25"/>
        <v>66.5</v>
      </c>
      <c r="EK7" s="64">
        <f t="shared" si="25"/>
        <v>64.2</v>
      </c>
      <c r="EL7" s="64">
        <f t="shared" si="25"/>
        <v>67.3</v>
      </c>
      <c r="EM7" s="64"/>
      <c r="EN7" s="65">
        <f>EN8</f>
        <v>32832060</v>
      </c>
      <c r="EO7" s="65">
        <f t="shared" ref="EO7:EW7" si="26">EO8</f>
        <v>38814838</v>
      </c>
      <c r="EP7" s="65">
        <f t="shared" si="26"/>
        <v>42493651</v>
      </c>
      <c r="EQ7" s="65">
        <f t="shared" si="26"/>
        <v>43301799</v>
      </c>
      <c r="ER7" s="65">
        <f t="shared" si="26"/>
        <v>43157518</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202126</v>
      </c>
      <c r="D8" s="67">
        <v>46</v>
      </c>
      <c r="E8" s="67">
        <v>6</v>
      </c>
      <c r="F8" s="67">
        <v>0</v>
      </c>
      <c r="G8" s="67">
        <v>1</v>
      </c>
      <c r="H8" s="67" t="s">
        <v>123</v>
      </c>
      <c r="I8" s="67" t="s">
        <v>124</v>
      </c>
      <c r="J8" s="67" t="s">
        <v>125</v>
      </c>
      <c r="K8" s="67" t="s">
        <v>126</v>
      </c>
      <c r="L8" s="67" t="s">
        <v>127</v>
      </c>
      <c r="M8" s="67" t="s">
        <v>128</v>
      </c>
      <c r="N8" s="67" t="s">
        <v>129</v>
      </c>
      <c r="O8" s="67" t="s">
        <v>130</v>
      </c>
      <c r="P8" s="67" t="s">
        <v>131</v>
      </c>
      <c r="Q8" s="68">
        <v>12</v>
      </c>
      <c r="R8" s="67" t="s">
        <v>132</v>
      </c>
      <c r="S8" s="67" t="s">
        <v>133</v>
      </c>
      <c r="T8" s="67" t="s">
        <v>134</v>
      </c>
      <c r="U8" s="68">
        <v>28047</v>
      </c>
      <c r="V8" s="68">
        <v>19380</v>
      </c>
      <c r="W8" s="67" t="s">
        <v>135</v>
      </c>
      <c r="X8" s="69" t="s">
        <v>136</v>
      </c>
      <c r="Y8" s="68">
        <v>212</v>
      </c>
      <c r="Z8" s="68">
        <v>62</v>
      </c>
      <c r="AA8" s="68" t="s">
        <v>137</v>
      </c>
      <c r="AB8" s="68" t="s">
        <v>137</v>
      </c>
      <c r="AC8" s="68">
        <v>4</v>
      </c>
      <c r="AD8" s="68">
        <v>278</v>
      </c>
      <c r="AE8" s="68">
        <v>148</v>
      </c>
      <c r="AF8" s="68">
        <v>54</v>
      </c>
      <c r="AG8" s="68">
        <v>202</v>
      </c>
      <c r="AH8" s="70">
        <v>92.4</v>
      </c>
      <c r="AI8" s="70">
        <v>93.2</v>
      </c>
      <c r="AJ8" s="70">
        <v>91.5</v>
      </c>
      <c r="AK8" s="70">
        <v>90.3</v>
      </c>
      <c r="AL8" s="70">
        <v>88.7</v>
      </c>
      <c r="AM8" s="70">
        <v>98.1</v>
      </c>
      <c r="AN8" s="70">
        <v>97.9</v>
      </c>
      <c r="AO8" s="70">
        <v>96.6</v>
      </c>
      <c r="AP8" s="70">
        <v>96.2</v>
      </c>
      <c r="AQ8" s="70">
        <v>97.2</v>
      </c>
      <c r="AR8" s="70">
        <v>98.5</v>
      </c>
      <c r="AS8" s="70">
        <v>87</v>
      </c>
      <c r="AT8" s="70">
        <v>82.5</v>
      </c>
      <c r="AU8" s="70">
        <v>79.099999999999994</v>
      </c>
      <c r="AV8" s="70">
        <v>82.6</v>
      </c>
      <c r="AW8" s="70">
        <v>82</v>
      </c>
      <c r="AX8" s="70">
        <v>89.6</v>
      </c>
      <c r="AY8" s="70">
        <v>88</v>
      </c>
      <c r="AZ8" s="70">
        <v>86.2</v>
      </c>
      <c r="BA8" s="70">
        <v>85.7</v>
      </c>
      <c r="BB8" s="70">
        <v>85.9</v>
      </c>
      <c r="BC8" s="70">
        <v>89.7</v>
      </c>
      <c r="BD8" s="71">
        <v>77.400000000000006</v>
      </c>
      <c r="BE8" s="71">
        <v>17.399999999999999</v>
      </c>
      <c r="BF8" s="71">
        <v>29.6</v>
      </c>
      <c r="BG8" s="71">
        <v>40.4</v>
      </c>
      <c r="BH8" s="71">
        <v>50.6</v>
      </c>
      <c r="BI8" s="71">
        <v>103.1</v>
      </c>
      <c r="BJ8" s="71">
        <v>87.1</v>
      </c>
      <c r="BK8" s="71">
        <v>81.599999999999994</v>
      </c>
      <c r="BL8" s="71">
        <v>84.7</v>
      </c>
      <c r="BM8" s="71">
        <v>86.8</v>
      </c>
      <c r="BN8" s="71">
        <v>64.7</v>
      </c>
      <c r="BO8" s="70">
        <v>57.6</v>
      </c>
      <c r="BP8" s="70">
        <v>60.6</v>
      </c>
      <c r="BQ8" s="70">
        <v>57.3</v>
      </c>
      <c r="BR8" s="70">
        <v>61.8</v>
      </c>
      <c r="BS8" s="70">
        <v>61.6</v>
      </c>
      <c r="BT8" s="70">
        <v>69.2</v>
      </c>
      <c r="BU8" s="70">
        <v>69.099999999999994</v>
      </c>
      <c r="BV8" s="70">
        <v>69.8</v>
      </c>
      <c r="BW8" s="70">
        <v>71.2</v>
      </c>
      <c r="BX8" s="70">
        <v>73</v>
      </c>
      <c r="BY8" s="70">
        <v>74.8</v>
      </c>
      <c r="BZ8" s="71">
        <v>34059</v>
      </c>
      <c r="CA8" s="71">
        <v>34610</v>
      </c>
      <c r="CB8" s="71">
        <v>35113</v>
      </c>
      <c r="CC8" s="71">
        <v>36546</v>
      </c>
      <c r="CD8" s="71">
        <v>36030</v>
      </c>
      <c r="CE8" s="71">
        <v>43981</v>
      </c>
      <c r="CF8" s="71">
        <v>45099</v>
      </c>
      <c r="CG8" s="71">
        <v>45085</v>
      </c>
      <c r="CH8" s="71">
        <v>44825</v>
      </c>
      <c r="CI8" s="71">
        <v>45494</v>
      </c>
      <c r="CJ8" s="70">
        <v>50718</v>
      </c>
      <c r="CK8" s="71">
        <v>10735</v>
      </c>
      <c r="CL8" s="71">
        <v>10590</v>
      </c>
      <c r="CM8" s="71">
        <v>10529</v>
      </c>
      <c r="CN8" s="71">
        <v>10507</v>
      </c>
      <c r="CO8" s="71">
        <v>11129</v>
      </c>
      <c r="CP8" s="71">
        <v>11009</v>
      </c>
      <c r="CQ8" s="71">
        <v>11173</v>
      </c>
      <c r="CR8" s="71">
        <v>11881</v>
      </c>
      <c r="CS8" s="71">
        <v>12023</v>
      </c>
      <c r="CT8" s="71">
        <v>12309</v>
      </c>
      <c r="CU8" s="70">
        <v>14202</v>
      </c>
      <c r="CV8" s="71">
        <v>67.5</v>
      </c>
      <c r="CW8" s="71">
        <v>71.2</v>
      </c>
      <c r="CX8" s="71">
        <v>73.7</v>
      </c>
      <c r="CY8" s="71">
        <v>70.7</v>
      </c>
      <c r="CZ8" s="71">
        <v>70.900000000000006</v>
      </c>
      <c r="DA8" s="71">
        <v>56.5</v>
      </c>
      <c r="DB8" s="71">
        <v>57.6</v>
      </c>
      <c r="DC8" s="71">
        <v>58.3</v>
      </c>
      <c r="DD8" s="71">
        <v>59.7</v>
      </c>
      <c r="DE8" s="71">
        <v>59</v>
      </c>
      <c r="DF8" s="71">
        <v>55</v>
      </c>
      <c r="DG8" s="71">
        <v>17.3</v>
      </c>
      <c r="DH8" s="71">
        <v>15.5</v>
      </c>
      <c r="DI8" s="71">
        <v>16.3</v>
      </c>
      <c r="DJ8" s="71">
        <v>14.9</v>
      </c>
      <c r="DK8" s="71">
        <v>15.3</v>
      </c>
      <c r="DL8" s="71">
        <v>22</v>
      </c>
      <c r="DM8" s="71">
        <v>21.3</v>
      </c>
      <c r="DN8" s="71">
        <v>22</v>
      </c>
      <c r="DO8" s="71">
        <v>20.9</v>
      </c>
      <c r="DP8" s="71">
        <v>20.7</v>
      </c>
      <c r="DQ8" s="71">
        <v>24.3</v>
      </c>
      <c r="DR8" s="70">
        <v>66</v>
      </c>
      <c r="DS8" s="70">
        <v>56.8</v>
      </c>
      <c r="DT8" s="70">
        <v>54.6</v>
      </c>
      <c r="DU8" s="70">
        <v>55.5</v>
      </c>
      <c r="DV8" s="70">
        <v>57.8</v>
      </c>
      <c r="DW8" s="70">
        <v>48.2</v>
      </c>
      <c r="DX8" s="70">
        <v>49.7</v>
      </c>
      <c r="DY8" s="70">
        <v>48.1</v>
      </c>
      <c r="DZ8" s="70">
        <v>44.7</v>
      </c>
      <c r="EA8" s="70">
        <v>46.9</v>
      </c>
      <c r="EB8" s="70">
        <v>51.6</v>
      </c>
      <c r="EC8" s="70">
        <v>78</v>
      </c>
      <c r="ED8" s="70">
        <v>68.599999999999994</v>
      </c>
      <c r="EE8" s="70">
        <v>70.5</v>
      </c>
      <c r="EF8" s="70">
        <v>69</v>
      </c>
      <c r="EG8" s="70">
        <v>73.3</v>
      </c>
      <c r="EH8" s="70">
        <v>61.6</v>
      </c>
      <c r="EI8" s="70">
        <v>66.900000000000006</v>
      </c>
      <c r="EJ8" s="70">
        <v>66.5</v>
      </c>
      <c r="EK8" s="70">
        <v>64.2</v>
      </c>
      <c r="EL8" s="70">
        <v>67.3</v>
      </c>
      <c r="EM8" s="70">
        <v>67.599999999999994</v>
      </c>
      <c r="EN8" s="71">
        <v>32832060</v>
      </c>
      <c r="EO8" s="71">
        <v>38814838</v>
      </c>
      <c r="EP8" s="71">
        <v>42493651</v>
      </c>
      <c r="EQ8" s="71">
        <v>43301799</v>
      </c>
      <c r="ER8" s="71">
        <v>43157518</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2019-02-20T11:39:29Z</cp:lastPrinted>
  <dcterms:created xsi:type="dcterms:W3CDTF">2018-12-07T10:43:22Z</dcterms:created>
  <dcterms:modified xsi:type="dcterms:W3CDTF">2019-02-20T11:40:39Z</dcterms:modified>
</cp:coreProperties>
</file>