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hlar7+TLQMrowNFofInM7QT/llysICEUgclbEsaCNbEdErWAkevAfQrfFFabWI2FBdPckmeE2vkbZNjvqAuYg==" workbookSaltValue="TTACRStpjkgaVfiGEOC+bQ==" workbookSpinCount="100000" lockStructure="1"/>
  <bookViews>
    <workbookView xWindow="0" yWindow="0" windowWidth="20730" windowHeight="95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I86" i="4"/>
  <c r="H86" i="4"/>
  <c r="G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<sst xmlns="http://schemas.openxmlformats.org/spreadsheetml/2006/main" count="257" uniqueCount="123">
  <si>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</si>
  <si>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</si>
  <si>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</si>
  <si>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</si>
  <si>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</si>
  <si>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</si>
  <si>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</si>
  <si>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</si>
  <si>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</si>
  <si>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</si>
  <si>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</si>
  <si>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</si>
  <si>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</si>
  <si>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</si>
  <si>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</si>
  <si>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</si>
  <si>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</si>
  <si>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</si>
  <si>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</si>
  <si>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</si>
  <si>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</si>
  <si>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</si>
  <si>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</si>
  <si>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</si>
  <si>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</si>
  <si>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</si>
  <si>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</si>
  <si>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</si>
  <si>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</si>
  <si>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</si>
  <si>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</si>
  <si>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</si>
  <si>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</si>
  <si>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</si>
  <si>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</si>
  <si>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</si>
  <si>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</si>
  <si>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</si>
  <si>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</si>
  <si>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</si>
  <si>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</si>
  <si>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</si>
  <si>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</si>
  <si>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</si>
  <si>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</si>
  <si>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</si>
  <si>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</si>
  <si>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</si>
  <si>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</si>
  <si>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</si>
  <si>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</si>
  <si>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</si>
  <si>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</si>
  <si>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</si>
  <si>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</si>
  <si>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</si>
  <si>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</si>
  <si>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</si>
  <si>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</si>
  <si>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</si>
  <si>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</si>
  <si>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</si>
  <si>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</si>
  <si>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</si>
  <si>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</si>
  <si>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</si>
  <si>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</si>
  <si>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</si>
  <si>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</si>
  <si>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</si>
  <si>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</si>
  <si>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</si>
  <si>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</si>
  <si>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</si>
  <si>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</si>
  <si>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</si>
  <si>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</si>
  <si>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</si>
  <si>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</si>
  <si>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</si>
  <si>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</si>
  <si>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</si>
  <si>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</si>
  <si>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</si>
  <si>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</si>
  <si>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</si>
  <si>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</si>
  <si>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</si>
  <si>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</si>
  <si>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</si>
  <si>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</si>
  <si>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</si>
  <si>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</si>
  <si>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</si>
  <si>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</si>
  <si>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</si>
  <si>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</si>
  <si>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</si>
  <si>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</si>
  <si>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</si>
  <si>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</si>
  <si>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</si>
  <si>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</si>
  <si>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</si>
  <si>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</si>
  <si>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</si>
  <si>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</si>
  <si>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</si>
  <si>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大町市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</si>
  <si>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</si>
  <si>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</si>
  <si>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</si>
  <si>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</si>
  <si>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</si>
  <si>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</si>
  <si>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</si>
  <si>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</si>
  <si>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</si>
  <si>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</si>
  <si>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</si>
  <si>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平成26年度より法適用事業とし、4年目の決算数値であり、様々な指標のトレンドも未だ把握し得ない状況である。
　下水道事業は、公共インフラとしての位置付けの大きさにより、一般会計からの繰入金が歳入に占める割合が大きい。様々な施設の更新や企業債償還のピークに向け、内部留保資金や利益剰余金を増加していけるよう、水洗化率の上昇、費用の効率化を図り、収支計画に基づいた健全経営を行っていく必要がある。
　来るべき人口減少を見据え、施設の縮小や統廃合、広域化・共同化も検討していく必要もあると考えられる状況である。</t>
    <phoneticPr fontId="4"/>
  </si>
  <si>
    <t>　管渠は、早いものでも耐用年数がまだ30年弱あるが、平成26年度より施設機能診断を開始し、計画的な更新を行うための準備に取り掛かっている。</t>
    <phoneticPr fontId="4"/>
  </si>
  <si>
    <t xml:space="preserve"> 当市の小規模集合排水処理事業は、平成26年度より地方公営企業法適用事業となった。明野処理区、野平南処理区の２処理区となっている。
　経常収支比率は100を超えているが、これは政策により使用料水準を公共下水道事業と同一水準とし、収支不足を基準外繰入れし補てんしているためである。
　流動比率は類似団体に比べ低値となっているが、事業を継続していく中で改善していく見込みである。
　企業債残高対事業規模比率は高値となっているが、経費回収率は類似団体に比べ高値であるため、企業債残高が多くなっていることによると思われる。これは、処理区の人口密度が低さや、地理的要因により管渠延長が長くなり、工事費に伴う企業債が膨らんだこと、また、償還開始から20年程度しか経過しておらず、企業債残高が減ってきていないことが要因である。
　経費回収率は前年度に大きく伸びたものの本年度は下落している。汚水処理原価も一昨年から昨年にかけて大きく改善したものの、本年は悪化している。小規模全体での計画人数は63人であり、施設件数は29件と、非常に極小な母集団の動向を分析していることになり、わずかな要因で大きく分析結果が動く傾向にある。
　施設利用率は、類似団体に比べ低値となっているが、区域内の人口減少に伴う有収水量の減もあり処理水量自体が減少していることが要因と考えられる。</t>
    <rPh sb="358" eb="360">
      <t>ケイヒ</t>
    </rPh>
    <rPh sb="360" eb="362">
      <t>カイシュウ</t>
    </rPh>
    <rPh sb="362" eb="363">
      <t>リツ</t>
    </rPh>
    <rPh sb="364" eb="367">
      <t>ゼンネンド</t>
    </rPh>
    <rPh sb="368" eb="369">
      <t>オオ</t>
    </rPh>
    <rPh sb="371" eb="372">
      <t>ノ</t>
    </rPh>
    <rPh sb="377" eb="380">
      <t>ホンネンド</t>
    </rPh>
    <rPh sb="381" eb="383">
      <t>ゲラク</t>
    </rPh>
    <rPh sb="388" eb="390">
      <t>オスイ</t>
    </rPh>
    <rPh sb="390" eb="392">
      <t>ショリ</t>
    </rPh>
    <rPh sb="392" eb="394">
      <t>ゲンカ</t>
    </rPh>
    <rPh sb="395" eb="398">
      <t>イッサクネン</t>
    </rPh>
    <rPh sb="400" eb="402">
      <t>サクネン</t>
    </rPh>
    <rPh sb="406" eb="407">
      <t>オオ</t>
    </rPh>
    <rPh sb="409" eb="411">
      <t>カイゼン</t>
    </rPh>
    <rPh sb="417" eb="419">
      <t>ホンネン</t>
    </rPh>
    <rPh sb="420" eb="422">
      <t>アッカ</t>
    </rPh>
    <rPh sb="427" eb="430">
      <t>ショウキボ</t>
    </rPh>
    <rPh sb="430" eb="432">
      <t>ゼンタイ</t>
    </rPh>
    <rPh sb="434" eb="436">
      <t>ケイカク</t>
    </rPh>
    <rPh sb="436" eb="438">
      <t>ニンズウ</t>
    </rPh>
    <rPh sb="441" eb="442">
      <t>ニン</t>
    </rPh>
    <rPh sb="446" eb="448">
      <t>シセツ</t>
    </rPh>
    <rPh sb="448" eb="450">
      <t>ケンスウ</t>
    </rPh>
    <rPh sb="453" eb="454">
      <t>ケン</t>
    </rPh>
    <rPh sb="456" eb="458">
      <t>ヒジョウ</t>
    </rPh>
    <rPh sb="459" eb="461">
      <t>キョクショウ</t>
    </rPh>
    <rPh sb="462" eb="465">
      <t>ボシュウダン</t>
    </rPh>
    <rPh sb="466" eb="468">
      <t>ドウコウ</t>
    </rPh>
    <rPh sb="469" eb="471">
      <t>ブンセキ</t>
    </rPh>
    <rPh sb="485" eb="487">
      <t>ヨウイン</t>
    </rPh>
    <rPh sb="488" eb="489">
      <t>オオ</t>
    </rPh>
    <rPh sb="491" eb="493">
      <t>ブンセキ</t>
    </rPh>
    <rPh sb="493" eb="495">
      <t>ケッカ</t>
    </rPh>
    <rPh sb="496" eb="497">
      <t>ウゴ</t>
    </rPh>
    <rPh sb="498" eb="500">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</si>
</sst>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DD-4069-9C6D-16FDF72706E5}"/>
            </c:ext>
          </c:extLst>
        </c:ser>
        <c:dLbls>
          <c:showLegendKey val="0"/>
          <c:showVal val="0"/>
          <c:showCatName val="0"/>
          <c:showSerName val="0"/>
          <c:showPercent val="0"/>
          <c:showBubbleSize val="0"/>
        </c:dLbls>
        <c:gapWidth val="150"/>
        <c:axId val="92859776"/>
        <c:axId val="3139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formatCode="#,##0.00;&quot;△&quot;#,##0.00">
                  <c:v>0</c:v>
                </c:pt>
                <c:pt idx="3">
                  <c:v>0.01</c:v>
                </c:pt>
                <c:pt idx="4" formatCode="#,##0.00;&quot;△&quot;#,##0.00">
                  <c:v>0</c:v>
                </c:pt>
              </c:numCache>
            </c:numRef>
          </c:val>
          <c:smooth val="0"/>
          <c:extLst xmlns:c16r2="http://schemas.microsoft.com/office/drawing/2015/06/chart">
            <c:ext xmlns:c16="http://schemas.microsoft.com/office/drawing/2014/chart" uri="{C3380CC4-5D6E-409C-BE32-E72D297353CC}">
              <c16:uniqueId val="{00000001-85DD-4069-9C6D-16FDF72706E5}"/>
            </c:ext>
          </c:extLst>
        </c:ser>
        <c:dLbls>
          <c:showLegendKey val="0"/>
          <c:showVal val="0"/>
          <c:showCatName val="0"/>
          <c:showSerName val="0"/>
          <c:showPercent val="0"/>
          <c:showBubbleSize val="0"/>
        </c:dLbls>
        <c:marker val="1"/>
        <c:smooth val="0"/>
        <c:axId val="92859776"/>
        <c:axId val="31396992"/>
      </c:lineChart>
      <c:dateAx>
        <c:axId val="92859776"/>
        <c:scaling>
          <c:orientation val="minMax"/>
        </c:scaling>
        <c:delete val="1"/>
        <c:axPos val="b"/>
        <c:numFmt formatCode="ge" sourceLinked="1"/>
        <c:majorTickMark val="none"/>
        <c:minorTickMark val="none"/>
        <c:tickLblPos val="none"/>
        <c:crossAx val="31396992"/>
        <c:crosses val="autoZero"/>
        <c:auto val="1"/>
        <c:lblOffset val="100"/>
        <c:baseTimeUnit val="years"/>
      </c:dateAx>
      <c:valAx>
        <c:axId val="313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597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21.88</c:v>
                </c:pt>
                <c:pt idx="2">
                  <c:v>21.88</c:v>
                </c:pt>
                <c:pt idx="3">
                  <c:v>15.63</c:v>
                </c:pt>
                <c:pt idx="4">
                  <c:v>12.5</c:v>
                </c:pt>
              </c:numCache>
            </c:numRef>
          </c:val>
          <c:extLst xmlns:c16r2="http://schemas.microsoft.com/office/drawing/2015/06/chart">
            <c:ext xmlns:c16="http://schemas.microsoft.com/office/drawing/2014/chart" uri="{C3380CC4-5D6E-409C-BE32-E72D297353CC}">
              <c16:uniqueId val="{00000000-EB6F-4F37-831C-2A2C1D6A2763}"/>
            </c:ext>
          </c:extLst>
        </c:ser>
        <c:dLbls>
          <c:showLegendKey val="0"/>
          <c:showVal val="0"/>
          <c:showCatName val="0"/>
          <c:showSerName val="0"/>
          <c:showPercent val="0"/>
          <c:showBubbleSize val="0"/>
        </c:dLbls>
        <c:gapWidth val="150"/>
        <c:axId val="93174400"/>
        <c:axId val="9318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37.950000000000003</c:v>
                </c:pt>
                <c:pt idx="2">
                  <c:v>34.92</c:v>
                </c:pt>
                <c:pt idx="3">
                  <c:v>36.44</c:v>
                </c:pt>
                <c:pt idx="4">
                  <c:v>34.29</c:v>
                </c:pt>
              </c:numCache>
            </c:numRef>
          </c:val>
          <c:smooth val="0"/>
          <c:extLst xmlns:c16r2="http://schemas.microsoft.com/office/drawing/2015/06/chart">
            <c:ext xmlns:c16="http://schemas.microsoft.com/office/drawing/2014/chart" uri="{C3380CC4-5D6E-409C-BE32-E72D297353CC}">
              <c16:uniqueId val="{00000001-EB6F-4F37-831C-2A2C1D6A2763}"/>
            </c:ext>
          </c:extLst>
        </c:ser>
        <c:dLbls>
          <c:showLegendKey val="0"/>
          <c:showVal val="0"/>
          <c:showCatName val="0"/>
          <c:showSerName val="0"/>
          <c:showPercent val="0"/>
          <c:showBubbleSize val="0"/>
        </c:dLbls>
        <c:marker val="1"/>
        <c:smooth val="0"/>
        <c:axId val="93174400"/>
        <c:axId val="93180672"/>
      </c:lineChart>
      <c:dateAx>
        <c:axId val="93174400"/>
        <c:scaling>
          <c:orientation val="minMax"/>
        </c:scaling>
        <c:delete val="1"/>
        <c:axPos val="b"/>
        <c:numFmt formatCode="ge" sourceLinked="1"/>
        <c:majorTickMark val="none"/>
        <c:minorTickMark val="none"/>
        <c:tickLblPos val="none"/>
        <c:crossAx val="93180672"/>
        <c:crosses val="autoZero"/>
        <c:auto val="1"/>
        <c:lblOffset val="100"/>
        <c:baseTimeUnit val="years"/>
      </c:dateAx>
      <c:valAx>
        <c:axId val="9318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D3F-426A-B381-E397F735898B}"/>
            </c:ext>
          </c:extLst>
        </c:ser>
        <c:dLbls>
          <c:showLegendKey val="0"/>
          <c:showVal val="0"/>
          <c:showCatName val="0"/>
          <c:showSerName val="0"/>
          <c:showPercent val="0"/>
          <c:showBubbleSize val="0"/>
        </c:dLbls>
        <c:gapWidth val="150"/>
        <c:axId val="92905472"/>
        <c:axId val="9290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88.2</c:v>
                </c:pt>
                <c:pt idx="2">
                  <c:v>88.64</c:v>
                </c:pt>
                <c:pt idx="3">
                  <c:v>89.93</c:v>
                </c:pt>
                <c:pt idx="4">
                  <c:v>89.88</c:v>
                </c:pt>
              </c:numCache>
            </c:numRef>
          </c:val>
          <c:smooth val="0"/>
          <c:extLst xmlns:c16r2="http://schemas.microsoft.com/office/drawing/2015/06/chart">
            <c:ext xmlns:c16="http://schemas.microsoft.com/office/drawing/2014/chart" uri="{C3380CC4-5D6E-409C-BE32-E72D297353CC}">
              <c16:uniqueId val="{00000001-5D3F-426A-B381-E397F735898B}"/>
            </c:ext>
          </c:extLst>
        </c:ser>
        <c:dLbls>
          <c:showLegendKey val="0"/>
          <c:showVal val="0"/>
          <c:showCatName val="0"/>
          <c:showSerName val="0"/>
          <c:showPercent val="0"/>
          <c:showBubbleSize val="0"/>
        </c:dLbls>
        <c:marker val="1"/>
        <c:smooth val="0"/>
        <c:axId val="92905472"/>
        <c:axId val="92907392"/>
      </c:lineChart>
      <c:dateAx>
        <c:axId val="92905472"/>
        <c:scaling>
          <c:orientation val="minMax"/>
        </c:scaling>
        <c:delete val="1"/>
        <c:axPos val="b"/>
        <c:numFmt formatCode="ge" sourceLinked="1"/>
        <c:majorTickMark val="none"/>
        <c:minorTickMark val="none"/>
        <c:tickLblPos val="none"/>
        <c:crossAx val="92907392"/>
        <c:crosses val="autoZero"/>
        <c:auto val="1"/>
        <c:lblOffset val="100"/>
        <c:baseTimeUnit val="years"/>
      </c:dateAx>
      <c:valAx>
        <c:axId val="929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100.01</c:v>
                </c:pt>
                <c:pt idx="2">
                  <c:v>100.12</c:v>
                </c:pt>
                <c:pt idx="3">
                  <c:v>126.71</c:v>
                </c:pt>
                <c:pt idx="4">
                  <c:v>119.9</c:v>
                </c:pt>
              </c:numCache>
            </c:numRef>
          </c:val>
          <c:extLst xmlns:c16r2="http://schemas.microsoft.com/office/drawing/2015/06/chart">
            <c:ext xmlns:c16="http://schemas.microsoft.com/office/drawing/2014/chart" uri="{C3380CC4-5D6E-409C-BE32-E72D297353CC}">
              <c16:uniqueId val="{00000000-3234-4DD5-831C-1AE88A96379E}"/>
            </c:ext>
          </c:extLst>
        </c:ser>
        <c:dLbls>
          <c:showLegendKey val="0"/>
          <c:showVal val="0"/>
          <c:showCatName val="0"/>
          <c:showSerName val="0"/>
          <c:showPercent val="0"/>
          <c:showBubbleSize val="0"/>
        </c:dLbls>
        <c:gapWidth val="150"/>
        <c:axId val="31440256"/>
        <c:axId val="3144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105.88</c:v>
                </c:pt>
                <c:pt idx="2">
                  <c:v>94.85</c:v>
                </c:pt>
                <c:pt idx="3">
                  <c:v>96.1</c:v>
                </c:pt>
                <c:pt idx="4">
                  <c:v>97.69</c:v>
                </c:pt>
              </c:numCache>
            </c:numRef>
          </c:val>
          <c:smooth val="0"/>
          <c:extLst xmlns:c16r2="http://schemas.microsoft.com/office/drawing/2015/06/chart">
            <c:ext xmlns:c16="http://schemas.microsoft.com/office/drawing/2014/chart" uri="{C3380CC4-5D6E-409C-BE32-E72D297353CC}">
              <c16:uniqueId val="{00000001-3234-4DD5-831C-1AE88A96379E}"/>
            </c:ext>
          </c:extLst>
        </c:ser>
        <c:dLbls>
          <c:showLegendKey val="0"/>
          <c:showVal val="0"/>
          <c:showCatName val="0"/>
          <c:showSerName val="0"/>
          <c:showPercent val="0"/>
          <c:showBubbleSize val="0"/>
        </c:dLbls>
        <c:marker val="1"/>
        <c:smooth val="0"/>
        <c:axId val="31440256"/>
        <c:axId val="31446528"/>
      </c:lineChart>
      <c:dateAx>
        <c:axId val="31440256"/>
        <c:scaling>
          <c:orientation val="minMax"/>
        </c:scaling>
        <c:delete val="1"/>
        <c:axPos val="b"/>
        <c:numFmt formatCode="ge" sourceLinked="1"/>
        <c:majorTickMark val="none"/>
        <c:minorTickMark val="none"/>
        <c:tickLblPos val="none"/>
        <c:crossAx val="31446528"/>
        <c:crosses val="autoZero"/>
        <c:auto val="1"/>
        <c:lblOffset val="100"/>
        <c:baseTimeUnit val="years"/>
      </c:dateAx>
      <c:valAx>
        <c:axId val="3144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2.54</c:v>
                </c:pt>
                <c:pt idx="2">
                  <c:v>5.08</c:v>
                </c:pt>
                <c:pt idx="3">
                  <c:v>7.53</c:v>
                </c:pt>
                <c:pt idx="4">
                  <c:v>9.9600000000000009</c:v>
                </c:pt>
              </c:numCache>
            </c:numRef>
          </c:val>
          <c:extLst xmlns:c16r2="http://schemas.microsoft.com/office/drawing/2015/06/chart">
            <c:ext xmlns:c16="http://schemas.microsoft.com/office/drawing/2014/chart" uri="{C3380CC4-5D6E-409C-BE32-E72D297353CC}">
              <c16:uniqueId val="{00000000-CE8B-4E4B-BA8D-282E1B0D1E8F}"/>
            </c:ext>
          </c:extLst>
        </c:ser>
        <c:dLbls>
          <c:showLegendKey val="0"/>
          <c:showVal val="0"/>
          <c:showCatName val="0"/>
          <c:showSerName val="0"/>
          <c:showPercent val="0"/>
          <c:showBubbleSize val="0"/>
        </c:dLbls>
        <c:gapWidth val="150"/>
        <c:axId val="31318016"/>
        <c:axId val="3131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27.64</c:v>
                </c:pt>
                <c:pt idx="2">
                  <c:v>33.58</c:v>
                </c:pt>
                <c:pt idx="3">
                  <c:v>32.36</c:v>
                </c:pt>
                <c:pt idx="4">
                  <c:v>31.73</c:v>
                </c:pt>
              </c:numCache>
            </c:numRef>
          </c:val>
          <c:smooth val="0"/>
          <c:extLst xmlns:c16r2="http://schemas.microsoft.com/office/drawing/2015/06/chart">
            <c:ext xmlns:c16="http://schemas.microsoft.com/office/drawing/2014/chart" uri="{C3380CC4-5D6E-409C-BE32-E72D297353CC}">
              <c16:uniqueId val="{00000001-CE8B-4E4B-BA8D-282E1B0D1E8F}"/>
            </c:ext>
          </c:extLst>
        </c:ser>
        <c:dLbls>
          <c:showLegendKey val="0"/>
          <c:showVal val="0"/>
          <c:showCatName val="0"/>
          <c:showSerName val="0"/>
          <c:showPercent val="0"/>
          <c:showBubbleSize val="0"/>
        </c:dLbls>
        <c:marker val="1"/>
        <c:smooth val="0"/>
        <c:axId val="31318016"/>
        <c:axId val="31319936"/>
      </c:lineChart>
      <c:dateAx>
        <c:axId val="31318016"/>
        <c:scaling>
          <c:orientation val="minMax"/>
        </c:scaling>
        <c:delete val="1"/>
        <c:axPos val="b"/>
        <c:numFmt formatCode="ge" sourceLinked="1"/>
        <c:majorTickMark val="none"/>
        <c:minorTickMark val="none"/>
        <c:tickLblPos val="none"/>
        <c:crossAx val="31319936"/>
        <c:crosses val="autoZero"/>
        <c:auto val="1"/>
        <c:lblOffset val="100"/>
        <c:baseTimeUnit val="years"/>
      </c:dateAx>
      <c:valAx>
        <c:axId val="313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EA-4A09-A4C4-CEE28571705B}"/>
            </c:ext>
          </c:extLst>
        </c:ser>
        <c:dLbls>
          <c:showLegendKey val="0"/>
          <c:showVal val="0"/>
          <c:showCatName val="0"/>
          <c:showSerName val="0"/>
          <c:showPercent val="0"/>
          <c:showBubbleSize val="0"/>
        </c:dLbls>
        <c:gapWidth val="150"/>
        <c:axId val="31740288"/>
        <c:axId val="3174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6EA-4A09-A4C4-CEE28571705B}"/>
            </c:ext>
          </c:extLst>
        </c:ser>
        <c:dLbls>
          <c:showLegendKey val="0"/>
          <c:showVal val="0"/>
          <c:showCatName val="0"/>
          <c:showSerName val="0"/>
          <c:showPercent val="0"/>
          <c:showBubbleSize val="0"/>
        </c:dLbls>
        <c:marker val="1"/>
        <c:smooth val="0"/>
        <c:axId val="31740288"/>
        <c:axId val="31742208"/>
      </c:lineChart>
      <c:dateAx>
        <c:axId val="31740288"/>
        <c:scaling>
          <c:orientation val="minMax"/>
        </c:scaling>
        <c:delete val="1"/>
        <c:axPos val="b"/>
        <c:numFmt formatCode="ge" sourceLinked="1"/>
        <c:majorTickMark val="none"/>
        <c:minorTickMark val="none"/>
        <c:tickLblPos val="none"/>
        <c:crossAx val="31742208"/>
        <c:crosses val="autoZero"/>
        <c:auto val="1"/>
        <c:lblOffset val="100"/>
        <c:baseTimeUnit val="years"/>
      </c:dateAx>
      <c:valAx>
        <c:axId val="3174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55-487F-8823-DF6649F7F6F9}"/>
            </c:ext>
          </c:extLst>
        </c:ser>
        <c:dLbls>
          <c:showLegendKey val="0"/>
          <c:showVal val="0"/>
          <c:showCatName val="0"/>
          <c:showSerName val="0"/>
          <c:showPercent val="0"/>
          <c:showBubbleSize val="0"/>
        </c:dLbls>
        <c:gapWidth val="150"/>
        <c:axId val="31465472"/>
        <c:axId val="3146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933.68</c:v>
                </c:pt>
                <c:pt idx="2">
                  <c:v>1033.78</c:v>
                </c:pt>
                <c:pt idx="3">
                  <c:v>929.29</c:v>
                </c:pt>
                <c:pt idx="4">
                  <c:v>1037.73</c:v>
                </c:pt>
              </c:numCache>
            </c:numRef>
          </c:val>
          <c:smooth val="0"/>
          <c:extLst xmlns:c16r2="http://schemas.microsoft.com/office/drawing/2015/06/chart">
            <c:ext xmlns:c16="http://schemas.microsoft.com/office/drawing/2014/chart" uri="{C3380CC4-5D6E-409C-BE32-E72D297353CC}">
              <c16:uniqueId val="{00000001-8455-487F-8823-DF6649F7F6F9}"/>
            </c:ext>
          </c:extLst>
        </c:ser>
        <c:dLbls>
          <c:showLegendKey val="0"/>
          <c:showVal val="0"/>
          <c:showCatName val="0"/>
          <c:showSerName val="0"/>
          <c:showPercent val="0"/>
          <c:showBubbleSize val="0"/>
        </c:dLbls>
        <c:marker val="1"/>
        <c:smooth val="0"/>
        <c:axId val="31465472"/>
        <c:axId val="31467008"/>
      </c:lineChart>
      <c:dateAx>
        <c:axId val="31465472"/>
        <c:scaling>
          <c:orientation val="minMax"/>
        </c:scaling>
        <c:delete val="1"/>
        <c:axPos val="b"/>
        <c:numFmt formatCode="ge" sourceLinked="1"/>
        <c:majorTickMark val="none"/>
        <c:minorTickMark val="none"/>
        <c:tickLblPos val="none"/>
        <c:crossAx val="31467008"/>
        <c:crosses val="autoZero"/>
        <c:auto val="1"/>
        <c:lblOffset val="100"/>
        <c:baseTimeUnit val="years"/>
      </c:dateAx>
      <c:valAx>
        <c:axId val="3146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16.71</c:v>
                </c:pt>
                <c:pt idx="2">
                  <c:v>3.99</c:v>
                </c:pt>
                <c:pt idx="3">
                  <c:v>7.01</c:v>
                </c:pt>
                <c:pt idx="4">
                  <c:v>1.42</c:v>
                </c:pt>
              </c:numCache>
            </c:numRef>
          </c:val>
          <c:extLst xmlns:c16r2="http://schemas.microsoft.com/office/drawing/2015/06/chart">
            <c:ext xmlns:c16="http://schemas.microsoft.com/office/drawing/2014/chart" uri="{C3380CC4-5D6E-409C-BE32-E72D297353CC}">
              <c16:uniqueId val="{00000000-C107-4A53-837E-754E51A21806}"/>
            </c:ext>
          </c:extLst>
        </c:ser>
        <c:dLbls>
          <c:showLegendKey val="0"/>
          <c:showVal val="0"/>
          <c:showCatName val="0"/>
          <c:showSerName val="0"/>
          <c:showPercent val="0"/>
          <c:showBubbleSize val="0"/>
        </c:dLbls>
        <c:gapWidth val="150"/>
        <c:axId val="31481216"/>
        <c:axId val="3149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135.62</c:v>
                </c:pt>
                <c:pt idx="2">
                  <c:v>133.78</c:v>
                </c:pt>
                <c:pt idx="3">
                  <c:v>216.89</c:v>
                </c:pt>
                <c:pt idx="4">
                  <c:v>89.03</c:v>
                </c:pt>
              </c:numCache>
            </c:numRef>
          </c:val>
          <c:smooth val="0"/>
          <c:extLst xmlns:c16r2="http://schemas.microsoft.com/office/drawing/2015/06/chart">
            <c:ext xmlns:c16="http://schemas.microsoft.com/office/drawing/2014/chart" uri="{C3380CC4-5D6E-409C-BE32-E72D297353CC}">
              <c16:uniqueId val="{00000001-C107-4A53-837E-754E51A21806}"/>
            </c:ext>
          </c:extLst>
        </c:ser>
        <c:dLbls>
          <c:showLegendKey val="0"/>
          <c:showVal val="0"/>
          <c:showCatName val="0"/>
          <c:showSerName val="0"/>
          <c:showPercent val="0"/>
          <c:showBubbleSize val="0"/>
        </c:dLbls>
        <c:marker val="1"/>
        <c:smooth val="0"/>
        <c:axId val="31481216"/>
        <c:axId val="31491584"/>
      </c:lineChart>
      <c:dateAx>
        <c:axId val="31481216"/>
        <c:scaling>
          <c:orientation val="minMax"/>
        </c:scaling>
        <c:delete val="1"/>
        <c:axPos val="b"/>
        <c:numFmt formatCode="ge" sourceLinked="1"/>
        <c:majorTickMark val="none"/>
        <c:minorTickMark val="none"/>
        <c:tickLblPos val="none"/>
        <c:crossAx val="31491584"/>
        <c:crosses val="autoZero"/>
        <c:auto val="1"/>
        <c:lblOffset val="100"/>
        <c:baseTimeUnit val="years"/>
      </c:dateAx>
      <c:valAx>
        <c:axId val="314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10837.85</c:v>
                </c:pt>
                <c:pt idx="2">
                  <c:v>9670.08</c:v>
                </c:pt>
                <c:pt idx="3">
                  <c:v>8737.58</c:v>
                </c:pt>
                <c:pt idx="4">
                  <c:v>8878.65</c:v>
                </c:pt>
              </c:numCache>
            </c:numRef>
          </c:val>
          <c:extLst xmlns:c16r2="http://schemas.microsoft.com/office/drawing/2015/06/chart">
            <c:ext xmlns:c16="http://schemas.microsoft.com/office/drawing/2014/chart" uri="{C3380CC4-5D6E-409C-BE32-E72D297353CC}">
              <c16:uniqueId val="{00000000-B697-4285-98E0-A4C646A275DB}"/>
            </c:ext>
          </c:extLst>
        </c:ser>
        <c:dLbls>
          <c:showLegendKey val="0"/>
          <c:showVal val="0"/>
          <c:showCatName val="0"/>
          <c:showSerName val="0"/>
          <c:showPercent val="0"/>
          <c:showBubbleSize val="0"/>
        </c:dLbls>
        <c:gapWidth val="150"/>
        <c:axId val="31606656"/>
        <c:axId val="3160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2585.83</c:v>
                </c:pt>
                <c:pt idx="2">
                  <c:v>2464.06</c:v>
                </c:pt>
                <c:pt idx="3">
                  <c:v>1914.94</c:v>
                </c:pt>
                <c:pt idx="4">
                  <c:v>1759.36</c:v>
                </c:pt>
              </c:numCache>
            </c:numRef>
          </c:val>
          <c:smooth val="0"/>
          <c:extLst xmlns:c16r2="http://schemas.microsoft.com/office/drawing/2015/06/chart">
            <c:ext xmlns:c16="http://schemas.microsoft.com/office/drawing/2014/chart" uri="{C3380CC4-5D6E-409C-BE32-E72D297353CC}">
              <c16:uniqueId val="{00000001-B697-4285-98E0-A4C646A275DB}"/>
            </c:ext>
          </c:extLst>
        </c:ser>
        <c:dLbls>
          <c:showLegendKey val="0"/>
          <c:showVal val="0"/>
          <c:showCatName val="0"/>
          <c:showSerName val="0"/>
          <c:showPercent val="0"/>
          <c:showBubbleSize val="0"/>
        </c:dLbls>
        <c:marker val="1"/>
        <c:smooth val="0"/>
        <c:axId val="31606656"/>
        <c:axId val="31608832"/>
      </c:lineChart>
      <c:dateAx>
        <c:axId val="31606656"/>
        <c:scaling>
          <c:orientation val="minMax"/>
        </c:scaling>
        <c:delete val="1"/>
        <c:axPos val="b"/>
        <c:numFmt formatCode="ge" sourceLinked="1"/>
        <c:majorTickMark val="none"/>
        <c:minorTickMark val="none"/>
        <c:tickLblPos val="none"/>
        <c:crossAx val="31608832"/>
        <c:crosses val="autoZero"/>
        <c:auto val="1"/>
        <c:lblOffset val="100"/>
        <c:baseTimeUnit val="years"/>
      </c:dateAx>
      <c:valAx>
        <c:axId val="316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35.25</c:v>
                </c:pt>
                <c:pt idx="2">
                  <c:v>40.65</c:v>
                </c:pt>
                <c:pt idx="3">
                  <c:v>189.8</c:v>
                </c:pt>
                <c:pt idx="4">
                  <c:v>107.46</c:v>
                </c:pt>
              </c:numCache>
            </c:numRef>
          </c:val>
          <c:extLst xmlns:c16r2="http://schemas.microsoft.com/office/drawing/2015/06/chart">
            <c:ext xmlns:c16="http://schemas.microsoft.com/office/drawing/2014/chart" uri="{C3380CC4-5D6E-409C-BE32-E72D297353CC}">
              <c16:uniqueId val="{00000000-621B-4C5A-9916-0DA48CF1811F}"/>
            </c:ext>
          </c:extLst>
        </c:ser>
        <c:dLbls>
          <c:showLegendKey val="0"/>
          <c:showVal val="0"/>
          <c:showCatName val="0"/>
          <c:showSerName val="0"/>
          <c:showPercent val="0"/>
          <c:showBubbleSize val="0"/>
        </c:dLbls>
        <c:gapWidth val="150"/>
        <c:axId val="31631616"/>
        <c:axId val="3163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31.45</c:v>
                </c:pt>
                <c:pt idx="2">
                  <c:v>32.909999999999997</c:v>
                </c:pt>
                <c:pt idx="3">
                  <c:v>34.020000000000003</c:v>
                </c:pt>
                <c:pt idx="4">
                  <c:v>37.200000000000003</c:v>
                </c:pt>
              </c:numCache>
            </c:numRef>
          </c:val>
          <c:smooth val="0"/>
          <c:extLst xmlns:c16r2="http://schemas.microsoft.com/office/drawing/2015/06/chart">
            <c:ext xmlns:c16="http://schemas.microsoft.com/office/drawing/2014/chart" uri="{C3380CC4-5D6E-409C-BE32-E72D297353CC}">
              <c16:uniqueId val="{00000001-621B-4C5A-9916-0DA48CF1811F}"/>
            </c:ext>
          </c:extLst>
        </c:ser>
        <c:dLbls>
          <c:showLegendKey val="0"/>
          <c:showVal val="0"/>
          <c:showCatName val="0"/>
          <c:showSerName val="0"/>
          <c:showPercent val="0"/>
          <c:showBubbleSize val="0"/>
        </c:dLbls>
        <c:marker val="1"/>
        <c:smooth val="0"/>
        <c:axId val="31631616"/>
        <c:axId val="31637888"/>
      </c:lineChart>
      <c:dateAx>
        <c:axId val="31631616"/>
        <c:scaling>
          <c:orientation val="minMax"/>
        </c:scaling>
        <c:delete val="1"/>
        <c:axPos val="b"/>
        <c:numFmt formatCode="ge" sourceLinked="1"/>
        <c:majorTickMark val="none"/>
        <c:minorTickMark val="none"/>
        <c:tickLblPos val="none"/>
        <c:crossAx val="31637888"/>
        <c:crosses val="autoZero"/>
        <c:auto val="1"/>
        <c:lblOffset val="100"/>
        <c:baseTimeUnit val="years"/>
      </c:dateAx>
      <c:valAx>
        <c:axId val="316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641.12</c:v>
                </c:pt>
                <c:pt idx="2">
                  <c:v>564.89</c:v>
                </c:pt>
                <c:pt idx="3">
                  <c:v>120.28</c:v>
                </c:pt>
                <c:pt idx="4">
                  <c:v>209.51</c:v>
                </c:pt>
              </c:numCache>
            </c:numRef>
          </c:val>
          <c:extLst xmlns:c16r2="http://schemas.microsoft.com/office/drawing/2015/06/chart">
            <c:ext xmlns:c16="http://schemas.microsoft.com/office/drawing/2014/chart" uri="{C3380CC4-5D6E-409C-BE32-E72D297353CC}">
              <c16:uniqueId val="{00000000-96EB-4DD2-94C0-A8B50A47181D}"/>
            </c:ext>
          </c:extLst>
        </c:ser>
        <c:dLbls>
          <c:showLegendKey val="0"/>
          <c:showVal val="0"/>
          <c:showCatName val="0"/>
          <c:showSerName val="0"/>
          <c:showPercent val="0"/>
          <c:showBubbleSize val="0"/>
        </c:dLbls>
        <c:gapWidth val="150"/>
        <c:axId val="93137152"/>
        <c:axId val="9315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588.54999999999995</c:v>
                </c:pt>
                <c:pt idx="2">
                  <c:v>561.54</c:v>
                </c:pt>
                <c:pt idx="3">
                  <c:v>553.77</c:v>
                </c:pt>
                <c:pt idx="4">
                  <c:v>508.64</c:v>
                </c:pt>
              </c:numCache>
            </c:numRef>
          </c:val>
          <c:smooth val="0"/>
          <c:extLst xmlns:c16r2="http://schemas.microsoft.com/office/drawing/2015/06/chart">
            <c:ext xmlns:c16="http://schemas.microsoft.com/office/drawing/2014/chart" uri="{C3380CC4-5D6E-409C-BE32-E72D297353CC}">
              <c16:uniqueId val="{00000001-96EB-4DD2-94C0-A8B50A47181D}"/>
            </c:ext>
          </c:extLst>
        </c:ser>
        <c:dLbls>
          <c:showLegendKey val="0"/>
          <c:showVal val="0"/>
          <c:showCatName val="0"/>
          <c:showSerName val="0"/>
          <c:showPercent val="0"/>
          <c:showBubbleSize val="0"/>
        </c:dLbls>
        <c:marker val="1"/>
        <c:smooth val="0"/>
        <c:axId val="93137152"/>
        <c:axId val="93151616"/>
      </c:lineChart>
      <c:dateAx>
        <c:axId val="93137152"/>
        <c:scaling>
          <c:orientation val="minMax"/>
        </c:scaling>
        <c:delete val="1"/>
        <c:axPos val="b"/>
        <c:numFmt formatCode="ge" sourceLinked="1"/>
        <c:majorTickMark val="none"/>
        <c:minorTickMark val="none"/>
        <c:tickLblPos val="none"/>
        <c:crossAx val="93151616"/>
        <c:crosses val="autoZero"/>
        <c:auto val="1"/>
        <c:lblOffset val="100"/>
        <c:baseTimeUnit val="years"/>
      </c:dateAx>
      <c:valAx>
        <c:axId val="931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【1,454.74】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大町市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t="str">
        <f>データ!$M$6</f>
        <v>非設置</v>
      </c>
      <c r="AE8" s="49"/>
      <c r="AF8" s="49"/>
      <c r="AG8" s="49"/>
      <c r="AH8" s="49"/>
      <c r="AI8" s="49"/>
      <c r="AJ8" s="49"/>
      <c r="AK8" s="3"/>
      <c r="AL8" s="50">
        <f>データ!S6</f>
        <v>28047</v>
      </c>
      <c r="AM8" s="50"/>
      <c r="AN8" s="50"/>
      <c r="AO8" s="50"/>
      <c r="AP8" s="50"/>
      <c r="AQ8" s="50"/>
      <c r="AR8" s="50"/>
      <c r="AS8" s="50"/>
      <c r="AT8" s="45">
        <f>データ!T6</f>
        <v>565.15</v>
      </c>
      <c r="AU8" s="45"/>
      <c r="AV8" s="45"/>
      <c r="AW8" s="45"/>
      <c r="AX8" s="45"/>
      <c r="AY8" s="45"/>
      <c r="AZ8" s="45"/>
      <c r="BA8" s="45"/>
      <c r="BB8" s="45">
        <f>データ!U6</f>
        <v>49.63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28.79</v>
      </c>
      <c r="J10" s="45"/>
      <c r="K10" s="45"/>
      <c r="L10" s="45"/>
      <c r="M10" s="45"/>
      <c r="N10" s="45"/>
      <c r="O10" s="45"/>
      <c r="P10" s="45">
        <f>データ!P6</f>
        <v>0.21</v>
      </c>
      <c r="Q10" s="45"/>
      <c r="R10" s="45"/>
      <c r="S10" s="45"/>
      <c r="T10" s="45"/>
      <c r="U10" s="45"/>
      <c r="V10" s="45"/>
      <c r="W10" s="45">
        <f>データ!Q6</f>
        <v>107.2</v>
      </c>
      <c r="X10" s="45"/>
      <c r="Y10" s="45"/>
      <c r="Z10" s="45"/>
      <c r="AA10" s="45"/>
      <c r="AB10" s="45"/>
      <c r="AC10" s="45"/>
      <c r="AD10" s="50">
        <f>データ!R6</f>
        <v>3720</v>
      </c>
      <c r="AE10" s="50"/>
      <c r="AF10" s="50"/>
      <c r="AG10" s="50"/>
      <c r="AH10" s="50"/>
      <c r="AI10" s="50"/>
      <c r="AJ10" s="50"/>
      <c r="AK10" s="2"/>
      <c r="AL10" s="50">
        <f>データ!V6</f>
        <v>58</v>
      </c>
      <c r="AM10" s="50"/>
      <c r="AN10" s="50"/>
      <c r="AO10" s="50"/>
      <c r="AP10" s="50"/>
      <c r="AQ10" s="50"/>
      <c r="AR10" s="50"/>
      <c r="AS10" s="50"/>
      <c r="AT10" s="45">
        <f>データ!W6</f>
        <v>0.03</v>
      </c>
      <c r="AU10" s="45"/>
      <c r="AV10" s="45"/>
      <c r="AW10" s="45"/>
      <c r="AX10" s="45"/>
      <c r="AY10" s="45"/>
      <c r="AZ10" s="45"/>
      <c r="BA10" s="45"/>
      <c r="BB10" s="45">
        <f>データ!X6</f>
        <v>1933.33</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【96.79】</v>
      </c>
      <c r="F86" s="26" t="str">
        <f>データ!AT6</f>
        <v>【1,454.74】</v>
      </c>
      <c r="G86" s="26" t="str">
        <f>データ!BE6</f>
        <v>【88.26】</v>
      </c>
      <c r="H86" s="26" t="str">
        <f>データ!BP6</f>
        <v>【1,943.90】</v>
      </c>
      <c r="I86" s="26" t="str">
        <f>データ!CA6</f>
        <v>【37.34】</v>
      </c>
      <c r="J86" s="26" t="str">
        <f>データ!CL6</f>
        <v>【502.45】</v>
      </c>
      <c r="K86" s="26" t="str">
        <f>データ!CW6</f>
        <v>【35.35】</v>
      </c>
      <c r="L86" s="26" t="str">
        <f>データ!DH6</f>
        <v>【89.79】</v>
      </c>
      <c r="M86" s="26" t="str">
        <f>データ!DS6</f>
        <v>【31.55】</v>
      </c>
      <c r="N86" s="26" t="str">
        <f>データ!ED6</f>
        <v>【0.00】</v>
      </c>
      <c r="O86" s="26" t="str">
        <f>データ!EO6</f>
        <v>【0.00】</v>
      </c>
    </row>
  </sheetData>
  <sheetProtection algorithmName="SHA-512" hashValue="N2IWyF9pFW56aoGf/ZKNtY0PhXEPgW00yGC64b/sIcJIR8ZIZAhjFMRZqPE324b98zZXvfB/41k+AVtu46XlOw==" saltValue="GYsqTh7HWWW2A+QlI54QD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202126</v>
      </c>
      <c r="D6" s="33">
        <f t="shared" si="3"/>
        <v>46</v>
      </c>
      <c r="E6" s="33">
        <f t="shared" si="3"/>
        <v>17</v>
      </c>
      <c r="F6" s="33">
        <f t="shared" si="3"/>
        <v>9</v>
      </c>
      <c r="G6" s="33">
        <f t="shared" si="3"/>
        <v>0</v>
      </c>
      <c r="H6" s="33" t="str">
        <f t="shared" si="3"/>
        <v>長野県　大町市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28.79</v>
      </c>
      <c r="P6" s="34">
        <f t="shared" si="3"/>
        <v>0.21</v>
      </c>
      <c r="Q6" s="34">
        <f t="shared" si="3"/>
        <v>107.2</v>
      </c>
      <c r="R6" s="34">
        <f t="shared" si="3"/>
        <v>3720</v>
      </c>
      <c r="S6" s="34">
        <f t="shared" si="3"/>
        <v>28047</v>
      </c>
      <c r="T6" s="34">
        <f t="shared" si="3"/>
        <v>565.15</v>
      </c>
      <c r="U6" s="34">
        <f t="shared" si="3"/>
        <v>49.63</v>
      </c>
      <c r="V6" s="34">
        <f t="shared" si="3"/>
        <v>58</v>
      </c>
      <c r="W6" s="34">
        <f t="shared" si="3"/>
        <v>0.03</v>
      </c>
      <c r="X6" s="34">
        <f t="shared" si="3"/>
        <v>1933.33</v>
      </c>
      <c r="Y6" s="35" t="str">
        <f>IF(Y7="",NA(),Y7)</f>
        <v>-</v>
      </c>
      <c r="Z6" s="35">
        <f t="shared" ref="Z6:AH6" si="4">IF(Z7="",NA(),Z7)</f>
        <v>100.01</v>
      </c>
      <c r="AA6" s="35">
        <f t="shared" si="4"/>
        <v>100.12</v>
      </c>
      <c r="AB6" s="35">
        <f t="shared" si="4"/>
        <v>126.71</v>
      </c>
      <c r="AC6" s="35">
        <f t="shared" si="4"/>
        <v>119.9</v>
      </c>
      <c r="AD6" s="35" t="str">
        <f t="shared" si="4"/>
        <v>-</v>
      </c>
      <c r="AE6" s="35">
        <f t="shared" si="4"/>
        <v>105.88</v>
      </c>
      <c r="AF6" s="35">
        <f t="shared" si="4"/>
        <v>94.85</v>
      </c>
      <c r="AG6" s="35">
        <f t="shared" si="4"/>
        <v>96.1</v>
      </c>
      <c r="AH6" s="35">
        <f t="shared" si="4"/>
        <v>97.69</v>
      </c>
      <c r="AI6" s="34" t="str">
        <f>IF(AI7="","",IF(AI7="-","【-】","【"&amp;SUBSTITUTE(TEXT(AI7,"#,##0.00"),"-","△")&amp;"】"))</f>
        <v>【96.79】</v>
      </c>
      <c r="AJ6" s="35" t="str">
        <f>IF(AJ7="",NA(),AJ7)</f>
        <v>-</v>
      </c>
      <c r="AK6" s="34">
        <f t="shared" ref="AK6:AS6" si="5">IF(AK7="",NA(),AK7)</f>
        <v>0</v>
      </c>
      <c r="AL6" s="34">
        <f t="shared" si="5"/>
        <v>0</v>
      </c>
      <c r="AM6" s="34">
        <f t="shared" si="5"/>
        <v>0</v>
      </c>
      <c r="AN6" s="34">
        <f t="shared" si="5"/>
        <v>0</v>
      </c>
      <c r="AO6" s="35" t="str">
        <f t="shared" si="5"/>
        <v>-</v>
      </c>
      <c r="AP6" s="35">
        <f t="shared" si="5"/>
        <v>933.68</v>
      </c>
      <c r="AQ6" s="35">
        <f t="shared" si="5"/>
        <v>1033.78</v>
      </c>
      <c r="AR6" s="35">
        <f t="shared" si="5"/>
        <v>929.29</v>
      </c>
      <c r="AS6" s="35">
        <f t="shared" si="5"/>
        <v>1037.73</v>
      </c>
      <c r="AT6" s="34" t="str">
        <f>IF(AT7="","",IF(AT7="-","【-】","【"&amp;SUBSTITUTE(TEXT(AT7,"#,##0.00"),"-","△")&amp;"】"))</f>
        <v>【1,454.74】</v>
      </c>
      <c r="AU6" s="35" t="str">
        <f>IF(AU7="",NA(),AU7)</f>
        <v>-</v>
      </c>
      <c r="AV6" s="35">
        <f t="shared" ref="AV6:BD6" si="6">IF(AV7="",NA(),AV7)</f>
        <v>16.71</v>
      </c>
      <c r="AW6" s="35">
        <f t="shared" si="6"/>
        <v>3.99</v>
      </c>
      <c r="AX6" s="35">
        <f t="shared" si="6"/>
        <v>7.01</v>
      </c>
      <c r="AY6" s="35">
        <f t="shared" si="6"/>
        <v>1.42</v>
      </c>
      <c r="AZ6" s="35" t="str">
        <f t="shared" si="6"/>
        <v>-</v>
      </c>
      <c r="BA6" s="35">
        <f t="shared" si="6"/>
        <v>135.62</v>
      </c>
      <c r="BB6" s="35">
        <f t="shared" si="6"/>
        <v>133.78</v>
      </c>
      <c r="BC6" s="35">
        <f t="shared" si="6"/>
        <v>216.89</v>
      </c>
      <c r="BD6" s="35">
        <f t="shared" si="6"/>
        <v>89.03</v>
      </c>
      <c r="BE6" s="34" t="str">
        <f>IF(BE7="","",IF(BE7="-","【-】","【"&amp;SUBSTITUTE(TEXT(BE7,"#,##0.00"),"-","△")&amp;"】"))</f>
        <v>【88.26】</v>
      </c>
      <c r="BF6" s="35" t="str">
        <f>IF(BF7="",NA(),BF7)</f>
        <v>-</v>
      </c>
      <c r="BG6" s="35">
        <f t="shared" ref="BG6:BO6" si="7">IF(BG7="",NA(),BG7)</f>
        <v>10837.85</v>
      </c>
      <c r="BH6" s="35">
        <f t="shared" si="7"/>
        <v>9670.08</v>
      </c>
      <c r="BI6" s="35">
        <f t="shared" si="7"/>
        <v>8737.58</v>
      </c>
      <c r="BJ6" s="35">
        <f t="shared" si="7"/>
        <v>8878.65</v>
      </c>
      <c r="BK6" s="35" t="str">
        <f t="shared" si="7"/>
        <v>-</v>
      </c>
      <c r="BL6" s="35">
        <f t="shared" si="7"/>
        <v>2585.83</v>
      </c>
      <c r="BM6" s="35">
        <f t="shared" si="7"/>
        <v>2464.06</v>
      </c>
      <c r="BN6" s="35">
        <f t="shared" si="7"/>
        <v>1914.94</v>
      </c>
      <c r="BO6" s="35">
        <f t="shared" si="7"/>
        <v>1759.36</v>
      </c>
      <c r="BP6" s="34" t="str">
        <f>IF(BP7="","",IF(BP7="-","【-】","【"&amp;SUBSTITUTE(TEXT(BP7,"#,##0.00"),"-","△")&amp;"】"))</f>
        <v>【1,943.90】</v>
      </c>
      <c r="BQ6" s="35" t="str">
        <f>IF(BQ7="",NA(),BQ7)</f>
        <v>-</v>
      </c>
      <c r="BR6" s="35">
        <f t="shared" ref="BR6:BZ6" si="8">IF(BR7="",NA(),BR7)</f>
        <v>35.25</v>
      </c>
      <c r="BS6" s="35">
        <f t="shared" si="8"/>
        <v>40.65</v>
      </c>
      <c r="BT6" s="35">
        <f t="shared" si="8"/>
        <v>189.8</v>
      </c>
      <c r="BU6" s="35">
        <f t="shared" si="8"/>
        <v>107.46</v>
      </c>
      <c r="BV6" s="35" t="str">
        <f t="shared" si="8"/>
        <v>-</v>
      </c>
      <c r="BW6" s="35">
        <f t="shared" si="8"/>
        <v>31.45</v>
      </c>
      <c r="BX6" s="35">
        <f t="shared" si="8"/>
        <v>32.909999999999997</v>
      </c>
      <c r="BY6" s="35">
        <f t="shared" si="8"/>
        <v>34.020000000000003</v>
      </c>
      <c r="BZ6" s="35">
        <f t="shared" si="8"/>
        <v>37.200000000000003</v>
      </c>
      <c r="CA6" s="34" t="str">
        <f>IF(CA7="","",IF(CA7="-","【-】","【"&amp;SUBSTITUTE(TEXT(CA7,"#,##0.00"),"-","△")&amp;"】"))</f>
        <v>【37.34】</v>
      </c>
      <c r="CB6" s="35" t="str">
        <f>IF(CB7="",NA(),CB7)</f>
        <v>-</v>
      </c>
      <c r="CC6" s="35">
        <f t="shared" ref="CC6:CK6" si="9">IF(CC7="",NA(),CC7)</f>
        <v>641.12</v>
      </c>
      <c r="CD6" s="35">
        <f t="shared" si="9"/>
        <v>564.89</v>
      </c>
      <c r="CE6" s="35">
        <f t="shared" si="9"/>
        <v>120.28</v>
      </c>
      <c r="CF6" s="35">
        <f t="shared" si="9"/>
        <v>209.51</v>
      </c>
      <c r="CG6" s="35" t="str">
        <f t="shared" si="9"/>
        <v>-</v>
      </c>
      <c r="CH6" s="35">
        <f t="shared" si="9"/>
        <v>588.54999999999995</v>
      </c>
      <c r="CI6" s="35">
        <f t="shared" si="9"/>
        <v>561.54</v>
      </c>
      <c r="CJ6" s="35">
        <f t="shared" si="9"/>
        <v>553.77</v>
      </c>
      <c r="CK6" s="35">
        <f t="shared" si="9"/>
        <v>508.64</v>
      </c>
      <c r="CL6" s="34" t="str">
        <f>IF(CL7="","",IF(CL7="-","【-】","【"&amp;SUBSTITUTE(TEXT(CL7,"#,##0.00"),"-","△")&amp;"】"))</f>
        <v>【502.45】</v>
      </c>
      <c r="CM6" s="35" t="str">
        <f>IF(CM7="",NA(),CM7)</f>
        <v>-</v>
      </c>
      <c r="CN6" s="35">
        <f t="shared" ref="CN6:CV6" si="10">IF(CN7="",NA(),CN7)</f>
        <v>21.88</v>
      </c>
      <c r="CO6" s="35">
        <f t="shared" si="10"/>
        <v>21.88</v>
      </c>
      <c r="CP6" s="35">
        <f t="shared" si="10"/>
        <v>15.63</v>
      </c>
      <c r="CQ6" s="35">
        <f t="shared" si="10"/>
        <v>12.5</v>
      </c>
      <c r="CR6" s="35" t="str">
        <f t="shared" si="10"/>
        <v>-</v>
      </c>
      <c r="CS6" s="35">
        <f t="shared" si="10"/>
        <v>37.950000000000003</v>
      </c>
      <c r="CT6" s="35">
        <f t="shared" si="10"/>
        <v>34.92</v>
      </c>
      <c r="CU6" s="35">
        <f t="shared" si="10"/>
        <v>36.44</v>
      </c>
      <c r="CV6" s="35">
        <f t="shared" si="10"/>
        <v>34.29</v>
      </c>
      <c r="CW6" s="34" t="str">
        <f>IF(CW7="","",IF(CW7="-","【-】","【"&amp;SUBSTITUTE(TEXT(CW7,"#,##0.00"),"-","△")&amp;"】"))</f>
        <v>【35.35】</v>
      </c>
      <c r="CX6" s="35" t="str">
        <f>IF(CX7="",NA(),CX7)</f>
        <v>-</v>
      </c>
      <c r="CY6" s="35">
        <f t="shared" ref="CY6:DG6" si="11">IF(CY7="",NA(),CY7)</f>
        <v>100</v>
      </c>
      <c r="CZ6" s="35">
        <f t="shared" si="11"/>
        <v>100</v>
      </c>
      <c r="DA6" s="35">
        <f t="shared" si="11"/>
        <v>100</v>
      </c>
      <c r="DB6" s="35">
        <f t="shared" si="11"/>
        <v>100</v>
      </c>
      <c r="DC6" s="35" t="str">
        <f t="shared" si="11"/>
        <v>-</v>
      </c>
      <c r="DD6" s="35">
        <f t="shared" si="11"/>
        <v>88.2</v>
      </c>
      <c r="DE6" s="35">
        <f t="shared" si="11"/>
        <v>88.64</v>
      </c>
      <c r="DF6" s="35">
        <f t="shared" si="11"/>
        <v>89.93</v>
      </c>
      <c r="DG6" s="35">
        <f t="shared" si="11"/>
        <v>89.88</v>
      </c>
      <c r="DH6" s="34" t="str">
        <f>IF(DH7="","",IF(DH7="-","【-】","【"&amp;SUBSTITUTE(TEXT(DH7,"#,##0.00"),"-","△")&amp;"】"))</f>
        <v>【89.79】</v>
      </c>
      <c r="DI6" s="35" t="str">
        <f>IF(DI7="",NA(),DI7)</f>
        <v>-</v>
      </c>
      <c r="DJ6" s="35">
        <f t="shared" ref="DJ6:DR6" si="12">IF(DJ7="",NA(),DJ7)</f>
        <v>2.54</v>
      </c>
      <c r="DK6" s="35">
        <f t="shared" si="12"/>
        <v>5.08</v>
      </c>
      <c r="DL6" s="35">
        <f t="shared" si="12"/>
        <v>7.53</v>
      </c>
      <c r="DM6" s="35">
        <f t="shared" si="12"/>
        <v>9.9600000000000009</v>
      </c>
      <c r="DN6" s="35" t="str">
        <f t="shared" si="12"/>
        <v>-</v>
      </c>
      <c r="DO6" s="35">
        <f t="shared" si="12"/>
        <v>27.64</v>
      </c>
      <c r="DP6" s="35">
        <f t="shared" si="12"/>
        <v>33.58</v>
      </c>
      <c r="DQ6" s="35">
        <f t="shared" si="12"/>
        <v>32.36</v>
      </c>
      <c r="DR6" s="35">
        <f t="shared" si="12"/>
        <v>31.73</v>
      </c>
      <c r="DS6" s="34" t="str">
        <f>IF(DS7="","",IF(DS7="-","【-】","【"&amp;SUBSTITUTE(TEXT(DS7,"#,##0.00"),"-","△")&amp;"】"))</f>
        <v>【31.55】</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5">
        <f t="shared" si="14"/>
        <v>0.01</v>
      </c>
      <c r="EL6" s="34">
        <f t="shared" si="14"/>
        <v>0</v>
      </c>
      <c r="EM6" s="35">
        <f t="shared" si="14"/>
        <v>0.01</v>
      </c>
      <c r="EN6" s="34">
        <f t="shared" si="14"/>
        <v>0</v>
      </c>
      <c r="EO6" s="34" t="str">
        <f>IF(EO7="","",IF(EO7="-","【-】","【"&amp;SUBSTITUTE(TEXT(EO7,"#,##0.00"),"-","△")&amp;"】"))</f>
        <v>【0.00】</v>
      </c>
    </row>
    <row r="7" spans="1:148" s="36" customFormat="1" x14ac:dyDescent="0.15">
      <c r="A7" s="28"/>
      <c r="B7" s="37">
        <v>2017</v>
      </c>
      <c r="C7" s="37">
        <v>202126</v>
      </c>
      <c r="D7" s="37">
        <v>46</v>
      </c>
      <c r="E7" s="37">
        <v>17</v>
      </c>
      <c r="F7" s="37">
        <v>9</v>
      </c>
      <c r="G7" s="37">
        <v>0</v>
      </c>
      <c r="H7" s="37" t="s">
        <v>108</v>
      </c>
      <c r="I7" s="37" t="s">
        <v>109</v>
      </c>
      <c r="J7" s="37" t="s">
        <v>110</v>
      </c>
      <c r="K7" s="37" t="s">
        <v>111</v>
      </c>
      <c r="L7" s="37" t="s">
        <v>112</v>
      </c>
      <c r="M7" s="37" t="s">
        <v>113</v>
      </c>
      <c r="N7" s="38" t="s">
        <v>114</v>
      </c>
      <c r="O7" s="38">
        <v>28.79</v>
      </c>
      <c r="P7" s="38">
        <v>0.21</v>
      </c>
      <c r="Q7" s="38">
        <v>107.2</v>
      </c>
      <c r="R7" s="38">
        <v>3720</v>
      </c>
      <c r="S7" s="38">
        <v>28047</v>
      </c>
      <c r="T7" s="38">
        <v>565.15</v>
      </c>
      <c r="U7" s="38">
        <v>49.63</v>
      </c>
      <c r="V7" s="38">
        <v>58</v>
      </c>
      <c r="W7" s="38">
        <v>0.03</v>
      </c>
      <c r="X7" s="38">
        <v>1933.33</v>
      </c>
      <c r="Y7" s="38" t="s">
        <v>114</v>
      </c>
      <c r="Z7" s="38">
        <v>100.01</v>
      </c>
      <c r="AA7" s="38">
        <v>100.12</v>
      </c>
      <c r="AB7" s="38">
        <v>126.71</v>
      </c>
      <c r="AC7" s="38">
        <v>119.9</v>
      </c>
      <c r="AD7" s="38" t="s">
        <v>114</v>
      </c>
      <c r="AE7" s="38">
        <v>105.88</v>
      </c>
      <c r="AF7" s="38">
        <v>94.85</v>
      </c>
      <c r="AG7" s="38">
        <v>96.1</v>
      </c>
      <c r="AH7" s="38">
        <v>97.69</v>
      </c>
      <c r="AI7" s="38">
        <v>96.79</v>
      </c>
      <c r="AJ7" s="38" t="s">
        <v>114</v>
      </c>
      <c r="AK7" s="38">
        <v>0</v>
      </c>
      <c r="AL7" s="38">
        <v>0</v>
      </c>
      <c r="AM7" s="38">
        <v>0</v>
      </c>
      <c r="AN7" s="38">
        <v>0</v>
      </c>
      <c r="AO7" s="38" t="s">
        <v>114</v>
      </c>
      <c r="AP7" s="38">
        <v>933.68</v>
      </c>
      <c r="AQ7" s="38">
        <v>1033.78</v>
      </c>
      <c r="AR7" s="38">
        <v>929.29</v>
      </c>
      <c r="AS7" s="38">
        <v>1037.73</v>
      </c>
      <c r="AT7" s="38">
        <v>1454.74</v>
      </c>
      <c r="AU7" s="38" t="s">
        <v>114</v>
      </c>
      <c r="AV7" s="38">
        <v>16.71</v>
      </c>
      <c r="AW7" s="38">
        <v>3.99</v>
      </c>
      <c r="AX7" s="38">
        <v>7.01</v>
      </c>
      <c r="AY7" s="38">
        <v>1.42</v>
      </c>
      <c r="AZ7" s="38" t="s">
        <v>114</v>
      </c>
      <c r="BA7" s="38">
        <v>135.62</v>
      </c>
      <c r="BB7" s="38">
        <v>133.78</v>
      </c>
      <c r="BC7" s="38">
        <v>216.89</v>
      </c>
      <c r="BD7" s="38">
        <v>89.03</v>
      </c>
      <c r="BE7" s="38">
        <v>88.26</v>
      </c>
      <c r="BF7" s="38" t="s">
        <v>114</v>
      </c>
      <c r="BG7" s="38">
        <v>10837.85</v>
      </c>
      <c r="BH7" s="38">
        <v>9670.08</v>
      </c>
      <c r="BI7" s="38">
        <v>8737.58</v>
      </c>
      <c r="BJ7" s="38">
        <v>8878.65</v>
      </c>
      <c r="BK7" s="38" t="s">
        <v>114</v>
      </c>
      <c r="BL7" s="38">
        <v>2585.83</v>
      </c>
      <c r="BM7" s="38">
        <v>2464.06</v>
      </c>
      <c r="BN7" s="38">
        <v>1914.94</v>
      </c>
      <c r="BO7" s="38">
        <v>1759.36</v>
      </c>
      <c r="BP7" s="38">
        <v>1943.9</v>
      </c>
      <c r="BQ7" s="38" t="s">
        <v>114</v>
      </c>
      <c r="BR7" s="38">
        <v>35.25</v>
      </c>
      <c r="BS7" s="38">
        <v>40.65</v>
      </c>
      <c r="BT7" s="38">
        <v>189.8</v>
      </c>
      <c r="BU7" s="38">
        <v>107.46</v>
      </c>
      <c r="BV7" s="38" t="s">
        <v>114</v>
      </c>
      <c r="BW7" s="38">
        <v>31.45</v>
      </c>
      <c r="BX7" s="38">
        <v>32.909999999999997</v>
      </c>
      <c r="BY7" s="38">
        <v>34.020000000000003</v>
      </c>
      <c r="BZ7" s="38">
        <v>37.200000000000003</v>
      </c>
      <c r="CA7" s="38">
        <v>37.340000000000003</v>
      </c>
      <c r="CB7" s="38" t="s">
        <v>114</v>
      </c>
      <c r="CC7" s="38">
        <v>641.12</v>
      </c>
      <c r="CD7" s="38">
        <v>564.89</v>
      </c>
      <c r="CE7" s="38">
        <v>120.28</v>
      </c>
      <c r="CF7" s="38">
        <v>209.51</v>
      </c>
      <c r="CG7" s="38" t="s">
        <v>114</v>
      </c>
      <c r="CH7" s="38">
        <v>588.54999999999995</v>
      </c>
      <c r="CI7" s="38">
        <v>561.54</v>
      </c>
      <c r="CJ7" s="38">
        <v>553.77</v>
      </c>
      <c r="CK7" s="38">
        <v>508.64</v>
      </c>
      <c r="CL7" s="38">
        <v>502.45</v>
      </c>
      <c r="CM7" s="38" t="s">
        <v>114</v>
      </c>
      <c r="CN7" s="38">
        <v>21.88</v>
      </c>
      <c r="CO7" s="38">
        <v>21.88</v>
      </c>
      <c r="CP7" s="38">
        <v>15.63</v>
      </c>
      <c r="CQ7" s="38">
        <v>12.5</v>
      </c>
      <c r="CR7" s="38" t="s">
        <v>114</v>
      </c>
      <c r="CS7" s="38">
        <v>37.950000000000003</v>
      </c>
      <c r="CT7" s="38">
        <v>34.92</v>
      </c>
      <c r="CU7" s="38">
        <v>36.44</v>
      </c>
      <c r="CV7" s="38">
        <v>34.29</v>
      </c>
      <c r="CW7" s="38">
        <v>35.35</v>
      </c>
      <c r="CX7" s="38" t="s">
        <v>114</v>
      </c>
      <c r="CY7" s="38">
        <v>100</v>
      </c>
      <c r="CZ7" s="38">
        <v>100</v>
      </c>
      <c r="DA7" s="38">
        <v>100</v>
      </c>
      <c r="DB7" s="38">
        <v>100</v>
      </c>
      <c r="DC7" s="38" t="s">
        <v>114</v>
      </c>
      <c r="DD7" s="38">
        <v>88.2</v>
      </c>
      <c r="DE7" s="38">
        <v>88.64</v>
      </c>
      <c r="DF7" s="38">
        <v>89.93</v>
      </c>
      <c r="DG7" s="38">
        <v>89.88</v>
      </c>
      <c r="DH7" s="38">
        <v>89.79</v>
      </c>
      <c r="DI7" s="38" t="s">
        <v>114</v>
      </c>
      <c r="DJ7" s="38">
        <v>2.54</v>
      </c>
      <c r="DK7" s="38">
        <v>5.08</v>
      </c>
      <c r="DL7" s="38">
        <v>7.53</v>
      </c>
      <c r="DM7" s="38">
        <v>9.9600000000000009</v>
      </c>
      <c r="DN7" s="38" t="s">
        <v>114</v>
      </c>
      <c r="DO7" s="38">
        <v>27.64</v>
      </c>
      <c r="DP7" s="38">
        <v>33.58</v>
      </c>
      <c r="DQ7" s="38">
        <v>32.36</v>
      </c>
      <c r="DR7" s="38">
        <v>31.73</v>
      </c>
      <c r="DS7" s="38">
        <v>31.55</v>
      </c>
      <c r="DT7" s="38" t="s">
        <v>114</v>
      </c>
      <c r="DU7" s="38">
        <v>0</v>
      </c>
      <c r="DV7" s="38">
        <v>0</v>
      </c>
      <c r="DW7" s="38">
        <v>0</v>
      </c>
      <c r="DX7" s="38">
        <v>0</v>
      </c>
      <c r="DY7" s="38" t="s">
        <v>114</v>
      </c>
      <c r="DZ7" s="38">
        <v>0</v>
      </c>
      <c r="EA7" s="38">
        <v>0</v>
      </c>
      <c r="EB7" s="38">
        <v>0</v>
      </c>
      <c r="EC7" s="38">
        <v>0</v>
      </c>
      <c r="ED7" s="38">
        <v>0</v>
      </c>
      <c r="EE7" s="38" t="s">
        <v>114</v>
      </c>
      <c r="EF7" s="38">
        <v>0</v>
      </c>
      <c r="EG7" s="38">
        <v>0</v>
      </c>
      <c r="EH7" s="38">
        <v>0</v>
      </c>
      <c r="EI7" s="38">
        <v>0</v>
      </c>
      <c r="EJ7" s="38" t="s">
        <v>114</v>
      </c>
      <c r="EK7" s="38">
        <v>0.01</v>
      </c>
      <c r="EL7" s="38">
        <v>0</v>
      </c>
      <c r="EM7" s="38">
        <v>0.01</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2018-12-03T08:56:50Z</dcterms:created>
  <dcterms:modified xsi:type="dcterms:W3CDTF">2019-02-20T13:04:01Z</dcterms:modified>
  <cp:category/>
</cp:coreProperties>
</file>