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gA7VkiEXBnBgBDGgw90EGwat9kMhA+wWVl55f230xlSLvr3LOx9yp0x6Gs+kM+0BjYQO6SFceNgv1ghsLPZ2Q==" workbookSaltValue="2DgZX+51Zd2vg6OKhaDYGQ==" workbookSpinCount="100000" lockStructure="1"/>
  <bookViews>
    <workbookView xWindow="0" yWindow="0" windowWidth="20730" windowHeight="96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G86" i="4"/>
  <c r="F86" i="4"/>
  <c r="AD10" i="4"/>
  <c r="W10" i="4"/>
  <c r="BB8" i="4"/>
  <c r="AD8" i="4"/>
  <c r="P8" i="4"/>
  <c r="I8" i="4"/>
  <c r="B8" i="4"/>
  <c r="D10" i="5" l="1"/>
  <c r="C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<sst xmlns="http://schemas.openxmlformats.org/spreadsheetml/2006/main" count="235" uniqueCount="123">
  <si>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</si>
  <si>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</si>
  <si>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</si>
  <si>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</si>
  <si>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</si>
  <si>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</si>
  <si>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</si>
  <si>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</si>
  <si>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</si>
  <si>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</si>
  <si>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</si>
  <si>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</si>
  <si>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</si>
  <si>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</si>
  <si>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</si>
  <si>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</si>
  <si>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</si>
  <si>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</si>
  <si>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</si>
  <si>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</si>
  <si>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</si>
  <si>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</si>
  <si>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</si>
  <si>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</si>
  <si>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</si>
  <si>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</si>
  <si>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</si>
  <si>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</si>
  <si>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</si>
  <si>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</si>
  <si>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</si>
  <si>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</si>
  <si>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</si>
  <si>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</si>
  <si>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</si>
  <si>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</si>
  <si>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</si>
  <si>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</si>
  <si>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</si>
  <si>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</si>
  <si>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</si>
  <si>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</si>
  <si>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</si>
  <si>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</si>
  <si>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</si>
  <si>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</si>
  <si>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</si>
  <si>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</si>
  <si>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</si>
  <si>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</si>
  <si>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</si>
  <si>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</si>
  <si>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</si>
  <si>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</si>
  <si>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</si>
  <si>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</si>
  <si>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</si>
  <si>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</si>
  <si>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</si>
  <si>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</si>
  <si>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</si>
  <si>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</si>
  <si>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</si>
  <si>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</si>
  <si>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</si>
  <si>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</si>
  <si>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</si>
  <si>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</si>
  <si>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</si>
  <si>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</si>
  <si>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</si>
  <si>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</si>
  <si>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</si>
  <si>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</si>
  <si>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</si>
  <si>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</si>
  <si>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</si>
  <si>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</si>
  <si>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</si>
  <si>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</si>
  <si>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</si>
  <si>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</si>
  <si>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</si>
  <si>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</si>
  <si>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</si>
  <si>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</si>
  <si>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</si>
  <si>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</si>
  <si>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</si>
  <si>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</si>
  <si>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</si>
  <si>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</si>
  <si>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</si>
  <si>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</si>
  <si>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</si>
  <si>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</si>
  <si>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</si>
  <si>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</si>
  <si>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</si>
  <si>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</si>
  <si>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</si>
  <si>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</si>
  <si>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</si>
  <si>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</si>
  <si>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</si>
  <si>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</si>
  <si>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</si>
  <si>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</si>
  <si>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</si>
  <si>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</si>
  <si>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</si>
  <si>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</si>
  <si>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</si>
  <si>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</si>
  <si>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</si>
  <si>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</si>
  <si>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</si>
  <si>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</si>
  <si>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</si>
  <si>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</si>
  <si>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①有形固定資産減価償却率は増加しており、老朽化が進んでいることが分かる。
その対策として平成29年度から長寿命化計画による施設の改築更新が開始された。また34年度からストックマネジメント計画の策定が予定されており、計画的な更新工事を行い老朽化に対応していく。</t>
    <rPh sb="1" eb="3">
      <t>ユウケイ</t>
    </rPh>
    <rPh sb="3" eb="5">
      <t>コテイ</t>
    </rPh>
    <rPh sb="5" eb="7">
      <t>シサン</t>
    </rPh>
    <rPh sb="7" eb="9">
      <t>ゲンカ</t>
    </rPh>
    <rPh sb="9" eb="11">
      <t>ショウキャク</t>
    </rPh>
    <rPh sb="11" eb="12">
      <t>リツ</t>
    </rPh>
    <rPh sb="13" eb="15">
      <t>ゾウカ</t>
    </rPh>
    <rPh sb="20" eb="23">
      <t>ロウキュウカ</t>
    </rPh>
    <rPh sb="24" eb="25">
      <t>スス</t>
    </rPh>
    <rPh sb="32" eb="33">
      <t>ワ</t>
    </rPh>
    <rPh sb="39" eb="41">
      <t>タイサク</t>
    </rPh>
    <rPh sb="44" eb="46">
      <t>ヘイセイ</t>
    </rPh>
    <rPh sb="48" eb="50">
      <t>ネンド</t>
    </rPh>
    <rPh sb="52" eb="53">
      <t>チョウ</t>
    </rPh>
    <rPh sb="53" eb="56">
      <t>ジュミョウカ</t>
    </rPh>
    <rPh sb="56" eb="58">
      <t>ケイカク</t>
    </rPh>
    <rPh sb="61" eb="63">
      <t>シセツ</t>
    </rPh>
    <rPh sb="64" eb="66">
      <t>カイチク</t>
    </rPh>
    <rPh sb="66" eb="68">
      <t>コウシン</t>
    </rPh>
    <rPh sb="69" eb="71">
      <t>カイシ</t>
    </rPh>
    <rPh sb="79" eb="81">
      <t>ネンド</t>
    </rPh>
    <rPh sb="93" eb="95">
      <t>ケイカク</t>
    </rPh>
    <rPh sb="96" eb="98">
      <t>サクテイ</t>
    </rPh>
    <rPh sb="99" eb="101">
      <t>ヨテイ</t>
    </rPh>
    <rPh sb="107" eb="110">
      <t>ケイカクテキ</t>
    </rPh>
    <rPh sb="111" eb="113">
      <t>コウシン</t>
    </rPh>
    <rPh sb="113" eb="115">
      <t>コウジ</t>
    </rPh>
    <rPh sb="116" eb="117">
      <t>オコナ</t>
    </rPh>
    <rPh sb="118" eb="121">
      <t>ロウキュウカ</t>
    </rPh>
    <rPh sb="122" eb="124">
      <t>タイオウ</t>
    </rPh>
    <phoneticPr fontId="4"/>
  </si>
  <si>
    <t>経常収支比率が100％を下回る赤字経営である。また、流動比率や施設利用率の低さが懸念される。
今後は施設の老朽化に対応しつつ、統廃合等により利用率を上昇させ、費用に見合った収益を上げていくことが求められる。</t>
    <rPh sb="0" eb="2">
      <t>ケイジョウ</t>
    </rPh>
    <rPh sb="2" eb="4">
      <t>シュウシ</t>
    </rPh>
    <rPh sb="4" eb="6">
      <t>ヒリツ</t>
    </rPh>
    <rPh sb="12" eb="14">
      <t>シタマワ</t>
    </rPh>
    <rPh sb="15" eb="17">
      <t>アカジ</t>
    </rPh>
    <rPh sb="17" eb="19">
      <t>ケイエイ</t>
    </rPh>
    <rPh sb="26" eb="28">
      <t>リュウドウ</t>
    </rPh>
    <rPh sb="28" eb="30">
      <t>ヒリツ</t>
    </rPh>
    <rPh sb="31" eb="33">
      <t>シセツ</t>
    </rPh>
    <rPh sb="33" eb="36">
      <t>リヨウリツ</t>
    </rPh>
    <rPh sb="37" eb="38">
      <t>ヒク</t>
    </rPh>
    <rPh sb="40" eb="42">
      <t>ケネン</t>
    </rPh>
    <rPh sb="47" eb="49">
      <t>コンゴ</t>
    </rPh>
    <rPh sb="50" eb="52">
      <t>シセツ</t>
    </rPh>
    <rPh sb="53" eb="56">
      <t>ロウキュウカ</t>
    </rPh>
    <rPh sb="57" eb="59">
      <t>タイオウ</t>
    </rPh>
    <rPh sb="63" eb="66">
      <t>トウハイゴウ</t>
    </rPh>
    <rPh sb="66" eb="67">
      <t>トウ</t>
    </rPh>
    <rPh sb="70" eb="73">
      <t>リヨウリツ</t>
    </rPh>
    <rPh sb="74" eb="76">
      <t>ジョウショウ</t>
    </rPh>
    <rPh sb="79" eb="81">
      <t>ヒヨウ</t>
    </rPh>
    <rPh sb="82" eb="84">
      <t>ミア</t>
    </rPh>
    <rPh sb="86" eb="88">
      <t>シュウエキ</t>
    </rPh>
    <rPh sb="89" eb="90">
      <t>ア</t>
    </rPh>
    <rPh sb="97" eb="98">
      <t>モト</t>
    </rPh>
    <phoneticPr fontId="4"/>
  </si>
  <si>
    <t>①経常収支比率は、前年度から約10％減の88.08％となった。これは、分流式下水道に要する経費の繰入基準額について見直しを行ったことの影響によるものである。100％を下回っているため、経営難であることが分かる。
③流動比率をみても、前年度よりは上昇しているものの100％を大きく下回っており、短期的な債務に対する支払能力がないことが分かる。
④企業債残高対事業規模比率は、類似団体平均値並の率を推移している。今後は処理施設の機械設備等の更新のため新規借入が予定されているが、償還額との差額からみると、緩やかに減少するものと考えられる。
⑤経費回収率の上昇及び⑥汚水処理原価の減少の要因は、①と同様に繰入金算定における分流式下水道等に要する経費の見直しによるものである。
⑦施設利用率は41～42％台を推移しており、施設の処理能力に余裕があることが伺える。よって近隣施設との統廃合を検討し、利用率の上昇を図る必要がある。
⑧水洗化率については、住宅新築や改築に伴い年々上昇している。</t>
    <rPh sb="1" eb="3">
      <t>ケイジョウ</t>
    </rPh>
    <rPh sb="3" eb="5">
      <t>シュウシ</t>
    </rPh>
    <rPh sb="5" eb="7">
      <t>ヒリツ</t>
    </rPh>
    <rPh sb="9" eb="10">
      <t>マエ</t>
    </rPh>
    <rPh sb="10" eb="12">
      <t>ネンド</t>
    </rPh>
    <rPh sb="14" eb="15">
      <t>ヤク</t>
    </rPh>
    <rPh sb="18" eb="19">
      <t>ゲン</t>
    </rPh>
    <rPh sb="35" eb="37">
      <t>ブンリュウ</t>
    </rPh>
    <rPh sb="37" eb="38">
      <t>シキ</t>
    </rPh>
    <rPh sb="38" eb="41">
      <t>ゲスイドウ</t>
    </rPh>
    <rPh sb="42" eb="43">
      <t>ヨウ</t>
    </rPh>
    <rPh sb="45" eb="47">
      <t>ケイヒ</t>
    </rPh>
    <rPh sb="48" eb="49">
      <t>ク</t>
    </rPh>
    <rPh sb="49" eb="50">
      <t>イ</t>
    </rPh>
    <rPh sb="50" eb="52">
      <t>キジュン</t>
    </rPh>
    <rPh sb="52" eb="53">
      <t>ガク</t>
    </rPh>
    <rPh sb="57" eb="59">
      <t>ミナオ</t>
    </rPh>
    <rPh sb="61" eb="62">
      <t>オコナ</t>
    </rPh>
    <rPh sb="67" eb="69">
      <t>エイキョウ</t>
    </rPh>
    <rPh sb="83" eb="85">
      <t>シタマワ</t>
    </rPh>
    <rPh sb="92" eb="94">
      <t>ケイエイ</t>
    </rPh>
    <rPh sb="94" eb="95">
      <t>ナン</t>
    </rPh>
    <rPh sb="101" eb="102">
      <t>ワ</t>
    </rPh>
    <rPh sb="107" eb="109">
      <t>リュウドウ</t>
    </rPh>
    <rPh sb="109" eb="111">
      <t>ヒリツ</t>
    </rPh>
    <rPh sb="116" eb="118">
      <t>ゼンネン</t>
    </rPh>
    <rPh sb="118" eb="119">
      <t>ド</t>
    </rPh>
    <rPh sb="122" eb="124">
      <t>ジョウショウ</t>
    </rPh>
    <rPh sb="136" eb="137">
      <t>オオ</t>
    </rPh>
    <rPh sb="139" eb="141">
      <t>シタマワ</t>
    </rPh>
    <rPh sb="146" eb="149">
      <t>タンキテキ</t>
    </rPh>
    <rPh sb="150" eb="152">
      <t>サイム</t>
    </rPh>
    <rPh sb="153" eb="154">
      <t>タイ</t>
    </rPh>
    <rPh sb="156" eb="158">
      <t>シハライ</t>
    </rPh>
    <rPh sb="158" eb="160">
      <t>ノウリョク</t>
    </rPh>
    <rPh sb="166" eb="167">
      <t>ワ</t>
    </rPh>
    <rPh sb="172" eb="174">
      <t>キギョウ</t>
    </rPh>
    <rPh sb="174" eb="175">
      <t>サイ</t>
    </rPh>
    <rPh sb="175" eb="177">
      <t>ザンダカ</t>
    </rPh>
    <rPh sb="177" eb="178">
      <t>タイ</t>
    </rPh>
    <rPh sb="178" eb="180">
      <t>ジギョウ</t>
    </rPh>
    <rPh sb="180" eb="182">
      <t>キボ</t>
    </rPh>
    <rPh sb="182" eb="184">
      <t>ヒリツ</t>
    </rPh>
    <rPh sb="186" eb="188">
      <t>ルイジ</t>
    </rPh>
    <rPh sb="188" eb="190">
      <t>ダンタイ</t>
    </rPh>
    <rPh sb="190" eb="193">
      <t>ヘイキンチ</t>
    </rPh>
    <rPh sb="193" eb="194">
      <t>ナミ</t>
    </rPh>
    <rPh sb="195" eb="196">
      <t>リツ</t>
    </rPh>
    <rPh sb="197" eb="199">
      <t>スイイ</t>
    </rPh>
    <rPh sb="204" eb="206">
      <t>コンゴ</t>
    </rPh>
    <rPh sb="207" eb="209">
      <t>ショリ</t>
    </rPh>
    <rPh sb="209" eb="211">
      <t>シセツ</t>
    </rPh>
    <rPh sb="212" eb="214">
      <t>キカイ</t>
    </rPh>
    <rPh sb="214" eb="216">
      <t>セツビ</t>
    </rPh>
    <rPh sb="216" eb="217">
      <t>トウ</t>
    </rPh>
    <rPh sb="218" eb="220">
      <t>コウシン</t>
    </rPh>
    <rPh sb="223" eb="225">
      <t>シンキ</t>
    </rPh>
    <rPh sb="225" eb="227">
      <t>カリイレ</t>
    </rPh>
    <rPh sb="228" eb="230">
      <t>ヨテイ</t>
    </rPh>
    <rPh sb="237" eb="240">
      <t>ショウカンガク</t>
    </rPh>
    <rPh sb="242" eb="244">
      <t>サガク</t>
    </rPh>
    <rPh sb="250" eb="251">
      <t>ユル</t>
    </rPh>
    <rPh sb="254" eb="256">
      <t>ゲンショウ</t>
    </rPh>
    <rPh sb="261" eb="262">
      <t>カンガ</t>
    </rPh>
    <rPh sb="296" eb="298">
      <t>ドウヨウ</t>
    </rPh>
    <rPh sb="336" eb="338">
      <t>シセツ</t>
    </rPh>
    <rPh sb="338" eb="340">
      <t>リヨウ</t>
    </rPh>
    <rPh sb="340" eb="341">
      <t>リツ</t>
    </rPh>
    <rPh sb="348" eb="349">
      <t>ダイ</t>
    </rPh>
    <rPh sb="350" eb="352">
      <t>スイイ</t>
    </rPh>
    <rPh sb="357" eb="359">
      <t>シセツ</t>
    </rPh>
    <rPh sb="360" eb="362">
      <t>ショリ</t>
    </rPh>
    <rPh sb="362" eb="364">
      <t>ノウリョク</t>
    </rPh>
    <rPh sb="365" eb="367">
      <t>ヨユウ</t>
    </rPh>
    <rPh sb="373" eb="374">
      <t>ウカガ</t>
    </rPh>
    <rPh sb="380" eb="382">
      <t>キンリン</t>
    </rPh>
    <rPh sb="382" eb="384">
      <t>シセツ</t>
    </rPh>
    <rPh sb="386" eb="389">
      <t>トウハイゴウ</t>
    </rPh>
    <rPh sb="390" eb="392">
      <t>ケントウ</t>
    </rPh>
    <rPh sb="394" eb="397">
      <t>リヨウリツ</t>
    </rPh>
    <rPh sb="398" eb="400">
      <t>ジョウショウ</t>
    </rPh>
    <rPh sb="401" eb="402">
      <t>ハカ</t>
    </rPh>
    <rPh sb="403" eb="405">
      <t>ヒツヨウ</t>
    </rPh>
    <rPh sb="411" eb="414">
      <t>スイセンカ</t>
    </rPh>
    <rPh sb="414" eb="415">
      <t>リツ</t>
    </rPh>
    <rPh sb="421" eb="423">
      <t>ジュウタク</t>
    </rPh>
    <rPh sb="423" eb="425">
      <t>シンチク</t>
    </rPh>
    <rPh sb="426" eb="428">
      <t>カイチク</t>
    </rPh>
    <rPh sb="429" eb="430">
      <t>トモナ</t>
    </rPh>
    <rPh sb="431" eb="433">
      <t>ネンネン</t>
    </rPh>
    <rPh sb="433" eb="43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</si>
</sst>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37-4F45-99D7-22132FC6F04E}"/>
            </c:ext>
          </c:extLst>
        </c:ser>
        <c:dLbls>
          <c:showLegendKey val="0"/>
          <c:showVal val="0"/>
          <c:showCatName val="0"/>
          <c:showSerName val="0"/>
          <c:showPercent val="0"/>
          <c:showBubbleSize val="0"/>
        </c:dLbls>
        <c:gapWidth val="150"/>
        <c:axId val="67367296"/>
        <c:axId val="67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737-4F45-99D7-22132FC6F04E}"/>
            </c:ext>
          </c:extLst>
        </c:ser>
        <c:dLbls>
          <c:showLegendKey val="0"/>
          <c:showVal val="0"/>
          <c:showCatName val="0"/>
          <c:showSerName val="0"/>
          <c:showPercent val="0"/>
          <c:showBubbleSize val="0"/>
        </c:dLbls>
        <c:marker val="1"/>
        <c:smooth val="0"/>
        <c:axId val="67367296"/>
        <c:axId val="67369216"/>
      </c:lineChart>
      <c:dateAx>
        <c:axId val="67367296"/>
        <c:scaling>
          <c:orientation val="minMax"/>
        </c:scaling>
        <c:delete val="1"/>
        <c:axPos val="b"/>
        <c:numFmt formatCode="ge" sourceLinked="1"/>
        <c:majorTickMark val="none"/>
        <c:minorTickMark val="none"/>
        <c:tickLblPos val="none"/>
        <c:crossAx val="67369216"/>
        <c:crosses val="autoZero"/>
        <c:auto val="1"/>
        <c:lblOffset val="100"/>
        <c:baseTimeUnit val="years"/>
      </c:dateAx>
      <c:valAx>
        <c:axId val="67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41.75</c:v>
                </c:pt>
                <c:pt idx="1">
                  <c:v>41.99</c:v>
                </c:pt>
                <c:pt idx="2">
                  <c:v>42.23</c:v>
                </c:pt>
                <c:pt idx="3">
                  <c:v>42.37</c:v>
                </c:pt>
                <c:pt idx="4">
                  <c:v>41.95</c:v>
                </c:pt>
              </c:numCache>
            </c:numRef>
          </c:val>
          <c:extLst xmlns:c16r2="http://schemas.microsoft.com/office/drawing/2015/06/chart">
            <c:ext xmlns:c16="http://schemas.microsoft.com/office/drawing/2014/chart" uri="{C3380CC4-5D6E-409C-BE32-E72D297353CC}">
              <c16:uniqueId val="{00000000-69F4-4424-ADE5-E0385C065B88}"/>
            </c:ext>
          </c:extLst>
        </c:ser>
        <c:dLbls>
          <c:showLegendKey val="0"/>
          <c:showVal val="0"/>
          <c:showCatName val="0"/>
          <c:showSerName val="0"/>
          <c:showPercent val="0"/>
          <c:showBubbleSize val="0"/>
        </c:dLbls>
        <c:gapWidth val="150"/>
        <c:axId val="54359552"/>
        <c:axId val="543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9F4-4424-ADE5-E0385C065B88}"/>
            </c:ext>
          </c:extLst>
        </c:ser>
        <c:dLbls>
          <c:showLegendKey val="0"/>
          <c:showVal val="0"/>
          <c:showCatName val="0"/>
          <c:showSerName val="0"/>
          <c:showPercent val="0"/>
          <c:showBubbleSize val="0"/>
        </c:dLbls>
        <c:marker val="1"/>
        <c:smooth val="0"/>
        <c:axId val="54359552"/>
        <c:axId val="54361472"/>
      </c:lineChart>
      <c:dateAx>
        <c:axId val="54359552"/>
        <c:scaling>
          <c:orientation val="minMax"/>
        </c:scaling>
        <c:delete val="1"/>
        <c:axPos val="b"/>
        <c:numFmt formatCode="ge" sourceLinked="1"/>
        <c:majorTickMark val="none"/>
        <c:minorTickMark val="none"/>
        <c:tickLblPos val="none"/>
        <c:crossAx val="54361472"/>
        <c:crosses val="autoZero"/>
        <c:auto val="1"/>
        <c:lblOffset val="100"/>
        <c:baseTimeUnit val="years"/>
      </c:dateAx>
      <c:valAx>
        <c:axId val="54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78.650000000000006</c:v>
                </c:pt>
                <c:pt idx="1">
                  <c:v>80.239999999999995</c:v>
                </c:pt>
                <c:pt idx="2">
                  <c:v>81.31</c:v>
                </c:pt>
                <c:pt idx="3">
                  <c:v>82.12</c:v>
                </c:pt>
                <c:pt idx="4">
                  <c:v>83.26</c:v>
                </c:pt>
              </c:numCache>
            </c:numRef>
          </c:val>
          <c:extLst xmlns:c16r2="http://schemas.microsoft.com/office/drawing/2015/06/chart">
            <c:ext xmlns:c16="http://schemas.microsoft.com/office/drawing/2014/chart" uri="{C3380CC4-5D6E-409C-BE32-E72D297353CC}">
              <c16:uniqueId val="{00000000-17A9-442E-89F5-ADFB75F07909}"/>
            </c:ext>
          </c:extLst>
        </c:ser>
        <c:dLbls>
          <c:showLegendKey val="0"/>
          <c:showVal val="0"/>
          <c:showCatName val="0"/>
          <c:showSerName val="0"/>
          <c:showPercent val="0"/>
          <c:showBubbleSize val="0"/>
        </c:dLbls>
        <c:gapWidth val="150"/>
        <c:axId val="64210816"/>
        <c:axId val="642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7A9-442E-89F5-ADFB75F07909}"/>
            </c:ext>
          </c:extLst>
        </c:ser>
        <c:dLbls>
          <c:showLegendKey val="0"/>
          <c:showVal val="0"/>
          <c:showCatName val="0"/>
          <c:showSerName val="0"/>
          <c:showPercent val="0"/>
          <c:showBubbleSize val="0"/>
        </c:dLbls>
        <c:marker val="1"/>
        <c:smooth val="0"/>
        <c:axId val="64210816"/>
        <c:axId val="64217088"/>
      </c:lineChart>
      <c:dateAx>
        <c:axId val="64210816"/>
        <c:scaling>
          <c:orientation val="minMax"/>
        </c:scaling>
        <c:delete val="1"/>
        <c:axPos val="b"/>
        <c:numFmt formatCode="ge" sourceLinked="1"/>
        <c:majorTickMark val="none"/>
        <c:minorTickMark val="none"/>
        <c:tickLblPos val="none"/>
        <c:crossAx val="64217088"/>
        <c:crosses val="autoZero"/>
        <c:auto val="1"/>
        <c:lblOffset val="100"/>
        <c:baseTimeUnit val="years"/>
      </c:dateAx>
      <c:valAx>
        <c:axId val="64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106.75</c:v>
                </c:pt>
                <c:pt idx="1">
                  <c:v>106.95</c:v>
                </c:pt>
                <c:pt idx="2">
                  <c:v>97.6</c:v>
                </c:pt>
                <c:pt idx="3">
                  <c:v>98.59</c:v>
                </c:pt>
                <c:pt idx="4">
                  <c:v>88.08</c:v>
                </c:pt>
              </c:numCache>
            </c:numRef>
          </c:val>
          <c:extLst xmlns:c16r2="http://schemas.microsoft.com/office/drawing/2015/06/chart">
            <c:ext xmlns:c16="http://schemas.microsoft.com/office/drawing/2014/chart" uri="{C3380CC4-5D6E-409C-BE32-E72D297353CC}">
              <c16:uniqueId val="{00000000-A034-4A53-BDA1-D23FC97E2C15}"/>
            </c:ext>
          </c:extLst>
        </c:ser>
        <c:dLbls>
          <c:showLegendKey val="0"/>
          <c:showVal val="0"/>
          <c:showCatName val="0"/>
          <c:showSerName val="0"/>
          <c:showPercent val="0"/>
          <c:showBubbleSize val="0"/>
        </c:dLbls>
        <c:gapWidth val="150"/>
        <c:axId val="75523200"/>
        <c:axId val="755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A034-4A53-BDA1-D23FC97E2C15}"/>
            </c:ext>
          </c:extLst>
        </c:ser>
        <c:dLbls>
          <c:showLegendKey val="0"/>
          <c:showVal val="0"/>
          <c:showCatName val="0"/>
          <c:showSerName val="0"/>
          <c:showPercent val="0"/>
          <c:showBubbleSize val="0"/>
        </c:dLbls>
        <c:marker val="1"/>
        <c:smooth val="0"/>
        <c:axId val="75523200"/>
        <c:axId val="75525120"/>
      </c:lineChart>
      <c:dateAx>
        <c:axId val="75523200"/>
        <c:scaling>
          <c:orientation val="minMax"/>
        </c:scaling>
        <c:delete val="1"/>
        <c:axPos val="b"/>
        <c:numFmt formatCode="ge" sourceLinked="1"/>
        <c:majorTickMark val="none"/>
        <c:minorTickMark val="none"/>
        <c:tickLblPos val="none"/>
        <c:crossAx val="75525120"/>
        <c:crosses val="autoZero"/>
        <c:auto val="1"/>
        <c:lblOffset val="100"/>
        <c:baseTimeUnit val="years"/>
      </c:dateAx>
      <c:valAx>
        <c:axId val="755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20.45</c:v>
                </c:pt>
                <c:pt idx="1">
                  <c:v>37.33</c:v>
                </c:pt>
                <c:pt idx="2">
                  <c:v>39.51</c:v>
                </c:pt>
                <c:pt idx="3">
                  <c:v>41.71</c:v>
                </c:pt>
                <c:pt idx="4">
                  <c:v>43.86</c:v>
                </c:pt>
              </c:numCache>
            </c:numRef>
          </c:val>
          <c:extLst xmlns:c16r2="http://schemas.microsoft.com/office/drawing/2015/06/chart">
            <c:ext xmlns:c16="http://schemas.microsoft.com/office/drawing/2014/chart" uri="{C3380CC4-5D6E-409C-BE32-E72D297353CC}">
              <c16:uniqueId val="{00000000-8F3E-4864-AD8F-E1EF8A6A5E32}"/>
            </c:ext>
          </c:extLst>
        </c:ser>
        <c:dLbls>
          <c:showLegendKey val="0"/>
          <c:showVal val="0"/>
          <c:showCatName val="0"/>
          <c:showSerName val="0"/>
          <c:showPercent val="0"/>
          <c:showBubbleSize val="0"/>
        </c:dLbls>
        <c:gapWidth val="150"/>
        <c:axId val="78492800"/>
        <c:axId val="784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8F3E-4864-AD8F-E1EF8A6A5E32}"/>
            </c:ext>
          </c:extLst>
        </c:ser>
        <c:dLbls>
          <c:showLegendKey val="0"/>
          <c:showVal val="0"/>
          <c:showCatName val="0"/>
          <c:showSerName val="0"/>
          <c:showPercent val="0"/>
          <c:showBubbleSize val="0"/>
        </c:dLbls>
        <c:marker val="1"/>
        <c:smooth val="0"/>
        <c:axId val="78492800"/>
        <c:axId val="78495104"/>
      </c:lineChart>
      <c:dateAx>
        <c:axId val="78492800"/>
        <c:scaling>
          <c:orientation val="minMax"/>
        </c:scaling>
        <c:delete val="1"/>
        <c:axPos val="b"/>
        <c:numFmt formatCode="ge" sourceLinked="1"/>
        <c:majorTickMark val="none"/>
        <c:minorTickMark val="none"/>
        <c:tickLblPos val="none"/>
        <c:crossAx val="78495104"/>
        <c:crosses val="autoZero"/>
        <c:auto val="1"/>
        <c:lblOffset val="100"/>
        <c:baseTimeUnit val="years"/>
      </c:dateAx>
      <c:valAx>
        <c:axId val="78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1C-42A8-AA38-00A4FA3C5078}"/>
            </c:ext>
          </c:extLst>
        </c:ser>
        <c:dLbls>
          <c:showLegendKey val="0"/>
          <c:showVal val="0"/>
          <c:showCatName val="0"/>
          <c:showSerName val="0"/>
          <c:showPercent val="0"/>
          <c:showBubbleSize val="0"/>
        </c:dLbls>
        <c:gapWidth val="150"/>
        <c:axId val="90485504"/>
        <c:axId val="904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601C-42A8-AA38-00A4FA3C5078}"/>
            </c:ext>
          </c:extLst>
        </c:ser>
        <c:dLbls>
          <c:showLegendKey val="0"/>
          <c:showVal val="0"/>
          <c:showCatName val="0"/>
          <c:showSerName val="0"/>
          <c:showPercent val="0"/>
          <c:showBubbleSize val="0"/>
        </c:dLbls>
        <c:marker val="1"/>
        <c:smooth val="0"/>
        <c:axId val="90485504"/>
        <c:axId val="90487808"/>
      </c:lineChart>
      <c:dateAx>
        <c:axId val="90485504"/>
        <c:scaling>
          <c:orientation val="minMax"/>
        </c:scaling>
        <c:delete val="1"/>
        <c:axPos val="b"/>
        <c:numFmt formatCode="ge" sourceLinked="1"/>
        <c:majorTickMark val="none"/>
        <c:minorTickMark val="none"/>
        <c:tickLblPos val="none"/>
        <c:crossAx val="90487808"/>
        <c:crosses val="autoZero"/>
        <c:auto val="1"/>
        <c:lblOffset val="100"/>
        <c:baseTimeUnit val="years"/>
      </c:dateAx>
      <c:valAx>
        <c:axId val="90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5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BC-4B79-8465-9B082BCC1E1C}"/>
            </c:ext>
          </c:extLst>
        </c:ser>
        <c:dLbls>
          <c:showLegendKey val="0"/>
          <c:showVal val="0"/>
          <c:showCatName val="0"/>
          <c:showSerName val="0"/>
          <c:showPercent val="0"/>
          <c:showBubbleSize val="0"/>
        </c:dLbls>
        <c:gapWidth val="150"/>
        <c:axId val="91594752"/>
        <c:axId val="915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6DBC-4B79-8465-9B082BCC1E1C}"/>
            </c:ext>
          </c:extLst>
        </c:ser>
        <c:dLbls>
          <c:showLegendKey val="0"/>
          <c:showVal val="0"/>
          <c:showCatName val="0"/>
          <c:showSerName val="0"/>
          <c:showPercent val="0"/>
          <c:showBubbleSize val="0"/>
        </c:dLbls>
        <c:marker val="1"/>
        <c:smooth val="0"/>
        <c:axId val="91594752"/>
        <c:axId val="91596672"/>
      </c:lineChart>
      <c:dateAx>
        <c:axId val="91594752"/>
        <c:scaling>
          <c:orientation val="minMax"/>
        </c:scaling>
        <c:delete val="1"/>
        <c:axPos val="b"/>
        <c:numFmt formatCode="ge" sourceLinked="1"/>
        <c:majorTickMark val="none"/>
        <c:minorTickMark val="none"/>
        <c:tickLblPos val="none"/>
        <c:crossAx val="91596672"/>
        <c:crosses val="autoZero"/>
        <c:auto val="1"/>
        <c:lblOffset val="100"/>
        <c:baseTimeUnit val="years"/>
      </c:dateAx>
      <c:valAx>
        <c:axId val="91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258.08999999999997</c:v>
                </c:pt>
                <c:pt idx="1">
                  <c:v>23.17</c:v>
                </c:pt>
                <c:pt idx="2">
                  <c:v>13.45</c:v>
                </c:pt>
                <c:pt idx="3">
                  <c:v>7.43</c:v>
                </c:pt>
                <c:pt idx="4">
                  <c:v>14.73</c:v>
                </c:pt>
              </c:numCache>
            </c:numRef>
          </c:val>
          <c:extLst xmlns:c16r2="http://schemas.microsoft.com/office/drawing/2015/06/chart">
            <c:ext xmlns:c16="http://schemas.microsoft.com/office/drawing/2014/chart" uri="{C3380CC4-5D6E-409C-BE32-E72D297353CC}">
              <c16:uniqueId val="{00000000-0BD0-4D1C-84A2-63336F3776D6}"/>
            </c:ext>
          </c:extLst>
        </c:ser>
        <c:dLbls>
          <c:showLegendKey val="0"/>
          <c:showVal val="0"/>
          <c:showCatName val="0"/>
          <c:showSerName val="0"/>
          <c:showPercent val="0"/>
          <c:showBubbleSize val="0"/>
        </c:dLbls>
        <c:gapWidth val="150"/>
        <c:axId val="91778048"/>
        <c:axId val="917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0BD0-4D1C-84A2-63336F3776D6}"/>
            </c:ext>
          </c:extLst>
        </c:ser>
        <c:dLbls>
          <c:showLegendKey val="0"/>
          <c:showVal val="0"/>
          <c:showCatName val="0"/>
          <c:showSerName val="0"/>
          <c:showPercent val="0"/>
          <c:showBubbleSize val="0"/>
        </c:dLbls>
        <c:marker val="1"/>
        <c:smooth val="0"/>
        <c:axId val="91778048"/>
        <c:axId val="91796608"/>
      </c:lineChart>
      <c:dateAx>
        <c:axId val="91778048"/>
        <c:scaling>
          <c:orientation val="minMax"/>
        </c:scaling>
        <c:delete val="1"/>
        <c:axPos val="b"/>
        <c:numFmt formatCode="ge" sourceLinked="1"/>
        <c:majorTickMark val="none"/>
        <c:minorTickMark val="none"/>
        <c:tickLblPos val="none"/>
        <c:crossAx val="91796608"/>
        <c:crosses val="autoZero"/>
        <c:auto val="1"/>
        <c:lblOffset val="100"/>
        <c:baseTimeUnit val="years"/>
      </c:dateAx>
      <c:valAx>
        <c:axId val="9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1413</c:v>
                </c:pt>
                <c:pt idx="1">
                  <c:v>1064.6400000000001</c:v>
                </c:pt>
                <c:pt idx="2">
                  <c:v>1394.29</c:v>
                </c:pt>
                <c:pt idx="3">
                  <c:v>1283.97</c:v>
                </c:pt>
                <c:pt idx="4">
                  <c:v>1222.82</c:v>
                </c:pt>
              </c:numCache>
            </c:numRef>
          </c:val>
          <c:extLst xmlns:c16r2="http://schemas.microsoft.com/office/drawing/2015/06/chart">
            <c:ext xmlns:c16="http://schemas.microsoft.com/office/drawing/2014/chart" uri="{C3380CC4-5D6E-409C-BE32-E72D297353CC}">
              <c16:uniqueId val="{00000000-4461-45E6-B292-89E2619728B7}"/>
            </c:ext>
          </c:extLst>
        </c:ser>
        <c:dLbls>
          <c:showLegendKey val="0"/>
          <c:showVal val="0"/>
          <c:showCatName val="0"/>
          <c:showSerName val="0"/>
          <c:showPercent val="0"/>
          <c:showBubbleSize val="0"/>
        </c:dLbls>
        <c:gapWidth val="150"/>
        <c:axId val="99973760"/>
        <c:axId val="999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461-45E6-B292-89E2619728B7}"/>
            </c:ext>
          </c:extLst>
        </c:ser>
        <c:dLbls>
          <c:showLegendKey val="0"/>
          <c:showVal val="0"/>
          <c:showCatName val="0"/>
          <c:showSerName val="0"/>
          <c:showPercent val="0"/>
          <c:showBubbleSize val="0"/>
        </c:dLbls>
        <c:marker val="1"/>
        <c:smooth val="0"/>
        <c:axId val="99973760"/>
        <c:axId val="99980416"/>
      </c:lineChart>
      <c:dateAx>
        <c:axId val="99973760"/>
        <c:scaling>
          <c:orientation val="minMax"/>
        </c:scaling>
        <c:delete val="1"/>
        <c:axPos val="b"/>
        <c:numFmt formatCode="ge" sourceLinked="1"/>
        <c:majorTickMark val="none"/>
        <c:minorTickMark val="none"/>
        <c:tickLblPos val="none"/>
        <c:crossAx val="99980416"/>
        <c:crosses val="autoZero"/>
        <c:auto val="1"/>
        <c:lblOffset val="100"/>
        <c:baseTimeUnit val="years"/>
      </c:dateAx>
      <c:valAx>
        <c:axId val="99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122.99</c:v>
                </c:pt>
                <c:pt idx="1">
                  <c:v>132.9</c:v>
                </c:pt>
                <c:pt idx="2">
                  <c:v>94.14</c:v>
                </c:pt>
                <c:pt idx="3">
                  <c:v>75.61</c:v>
                </c:pt>
                <c:pt idx="4">
                  <c:v>100</c:v>
                </c:pt>
              </c:numCache>
            </c:numRef>
          </c:val>
          <c:extLst xmlns:c16r2="http://schemas.microsoft.com/office/drawing/2015/06/chart">
            <c:ext xmlns:c16="http://schemas.microsoft.com/office/drawing/2014/chart" uri="{C3380CC4-5D6E-409C-BE32-E72D297353CC}">
              <c16:uniqueId val="{00000000-9058-49AF-BA22-646F8E0A06B6}"/>
            </c:ext>
          </c:extLst>
        </c:ser>
        <c:dLbls>
          <c:showLegendKey val="0"/>
          <c:showVal val="0"/>
          <c:showCatName val="0"/>
          <c:showSerName val="0"/>
          <c:showPercent val="0"/>
          <c:showBubbleSize val="0"/>
        </c:dLbls>
        <c:gapWidth val="150"/>
        <c:axId val="113916544"/>
        <c:axId val="1146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058-49AF-BA22-646F8E0A06B6}"/>
            </c:ext>
          </c:extLst>
        </c:ser>
        <c:dLbls>
          <c:showLegendKey val="0"/>
          <c:showVal val="0"/>
          <c:showCatName val="0"/>
          <c:showSerName val="0"/>
          <c:showPercent val="0"/>
          <c:showBubbleSize val="0"/>
        </c:dLbls>
        <c:marker val="1"/>
        <c:smooth val="0"/>
        <c:axId val="113916544"/>
        <c:axId val="114600192"/>
      </c:lineChart>
      <c:dateAx>
        <c:axId val="113916544"/>
        <c:scaling>
          <c:orientation val="minMax"/>
        </c:scaling>
        <c:delete val="1"/>
        <c:axPos val="b"/>
        <c:numFmt formatCode="ge" sourceLinked="1"/>
        <c:majorTickMark val="none"/>
        <c:minorTickMark val="none"/>
        <c:tickLblPos val="none"/>
        <c:crossAx val="114600192"/>
        <c:crosses val="autoZero"/>
        <c:auto val="1"/>
        <c:lblOffset val="100"/>
        <c:baseTimeUnit val="years"/>
      </c:dateAx>
      <c:valAx>
        <c:axId val="1146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183.61</c:v>
                </c:pt>
                <c:pt idx="1">
                  <c:v>170.41</c:v>
                </c:pt>
                <c:pt idx="2">
                  <c:v>240.94</c:v>
                </c:pt>
                <c:pt idx="3">
                  <c:v>299.69</c:v>
                </c:pt>
                <c:pt idx="4">
                  <c:v>225.89</c:v>
                </c:pt>
              </c:numCache>
            </c:numRef>
          </c:val>
          <c:extLst xmlns:c16r2="http://schemas.microsoft.com/office/drawing/2015/06/chart">
            <c:ext xmlns:c16="http://schemas.microsoft.com/office/drawing/2014/chart" uri="{C3380CC4-5D6E-409C-BE32-E72D297353CC}">
              <c16:uniqueId val="{00000000-7FC4-4A94-B949-CD3418D96BEE}"/>
            </c:ext>
          </c:extLst>
        </c:ser>
        <c:dLbls>
          <c:showLegendKey val="0"/>
          <c:showVal val="0"/>
          <c:showCatName val="0"/>
          <c:showSerName val="0"/>
          <c:showPercent val="0"/>
          <c:showBubbleSize val="0"/>
        </c:dLbls>
        <c:gapWidth val="150"/>
        <c:axId val="46621824"/>
        <c:axId val="466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FC4-4A94-B949-CD3418D96BEE}"/>
            </c:ext>
          </c:extLst>
        </c:ser>
        <c:dLbls>
          <c:showLegendKey val="0"/>
          <c:showVal val="0"/>
          <c:showCatName val="0"/>
          <c:showSerName val="0"/>
          <c:showPercent val="0"/>
          <c:showBubbleSize val="0"/>
        </c:dLbls>
        <c:marker val="1"/>
        <c:smooth val="0"/>
        <c:axId val="46621824"/>
        <c:axId val="46623744"/>
      </c:lineChart>
      <c:dateAx>
        <c:axId val="46621824"/>
        <c:scaling>
          <c:orientation val="minMax"/>
        </c:scaling>
        <c:delete val="1"/>
        <c:axPos val="b"/>
        <c:numFmt formatCode="ge" sourceLinked="1"/>
        <c:majorTickMark val="none"/>
        <c:minorTickMark val="none"/>
        <c:tickLblPos val="none"/>
        <c:crossAx val="46623744"/>
        <c:crosses val="autoZero"/>
        <c:auto val="1"/>
        <c:lblOffset val="100"/>
        <c:baseTimeUnit val="years"/>
      </c:dateAx>
      <c:valAx>
        <c:axId val="46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佐久市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99341</v>
      </c>
      <c r="AM8" s="50"/>
      <c r="AN8" s="50"/>
      <c r="AO8" s="50"/>
      <c r="AP8" s="50"/>
      <c r="AQ8" s="50"/>
      <c r="AR8" s="50"/>
      <c r="AS8" s="50"/>
      <c r="AT8" s="45">
        <f>データ!T6</f>
        <v>423.51</v>
      </c>
      <c r="AU8" s="45"/>
      <c r="AV8" s="45"/>
      <c r="AW8" s="45"/>
      <c r="AX8" s="45"/>
      <c r="AY8" s="45"/>
      <c r="AZ8" s="45"/>
      <c r="BA8" s="45"/>
      <c r="BB8" s="45">
        <f>データ!U6</f>
        <v>234.57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63.53</v>
      </c>
      <c r="J10" s="45"/>
      <c r="K10" s="45"/>
      <c r="L10" s="45"/>
      <c r="M10" s="45"/>
      <c r="N10" s="45"/>
      <c r="O10" s="45"/>
      <c r="P10" s="45">
        <f>データ!P6</f>
        <v>11.3</v>
      </c>
      <c r="Q10" s="45"/>
      <c r="R10" s="45"/>
      <c r="S10" s="45"/>
      <c r="T10" s="45"/>
      <c r="U10" s="45"/>
      <c r="V10" s="45"/>
      <c r="W10" s="45">
        <f>データ!Q6</f>
        <v>98.39</v>
      </c>
      <c r="X10" s="45"/>
      <c r="Y10" s="45"/>
      <c r="Z10" s="45"/>
      <c r="AA10" s="45"/>
      <c r="AB10" s="45"/>
      <c r="AC10" s="45"/>
      <c r="AD10" s="50">
        <f>データ!R6</f>
        <v>4428</v>
      </c>
      <c r="AE10" s="50"/>
      <c r="AF10" s="50"/>
      <c r="AG10" s="50"/>
      <c r="AH10" s="50"/>
      <c r="AI10" s="50"/>
      <c r="AJ10" s="50"/>
      <c r="AK10" s="2"/>
      <c r="AL10" s="50">
        <f>データ!V6</f>
        <v>11194</v>
      </c>
      <c r="AM10" s="50"/>
      <c r="AN10" s="50"/>
      <c r="AO10" s="50"/>
      <c r="AP10" s="50"/>
      <c r="AQ10" s="50"/>
      <c r="AR10" s="50"/>
      <c r="AS10" s="50"/>
      <c r="AT10" s="45">
        <f>データ!W6</f>
        <v>3.87</v>
      </c>
      <c r="AU10" s="45"/>
      <c r="AV10" s="45"/>
      <c r="AW10" s="45"/>
      <c r="AX10" s="45"/>
      <c r="AY10" s="45"/>
      <c r="AZ10" s="45"/>
      <c r="BA10" s="45"/>
      <c r="BB10" s="45">
        <f>データ!X6</f>
        <v>2892.51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LHETFGXZHN9dSP7ldemxLQD+NA1NsnbO69dMExM0dhuPlOIQ9pScJvIuLDYD1zDaHq065nhGPa29qWy+R4Gy+A==" saltValue="7MZ1sHozA9dJYeGyzhD6X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202177</v>
      </c>
      <c r="D6" s="33">
        <f t="shared" si="3"/>
        <v>46</v>
      </c>
      <c r="E6" s="33">
        <f t="shared" si="3"/>
        <v>17</v>
      </c>
      <c r="F6" s="33">
        <f t="shared" si="3"/>
        <v>4</v>
      </c>
      <c r="G6" s="33">
        <f t="shared" si="3"/>
        <v>0</v>
      </c>
      <c r="H6" s="33" t="str">
        <f t="shared" si="3"/>
        <v>長野県　佐久市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63.53</v>
      </c>
      <c r="P6" s="34">
        <f t="shared" si="3"/>
        <v>11.3</v>
      </c>
      <c r="Q6" s="34">
        <f t="shared" si="3"/>
        <v>98.39</v>
      </c>
      <c r="R6" s="34">
        <f t="shared" si="3"/>
        <v>4428</v>
      </c>
      <c r="S6" s="34">
        <f t="shared" si="3"/>
        <v>99341</v>
      </c>
      <c r="T6" s="34">
        <f t="shared" si="3"/>
        <v>423.51</v>
      </c>
      <c r="U6" s="34">
        <f t="shared" si="3"/>
        <v>234.57</v>
      </c>
      <c r="V6" s="34">
        <f t="shared" si="3"/>
        <v>11194</v>
      </c>
      <c r="W6" s="34">
        <f t="shared" si="3"/>
        <v>3.87</v>
      </c>
      <c r="X6" s="34">
        <f t="shared" si="3"/>
        <v>2892.51</v>
      </c>
      <c r="Y6" s="35">
        <f>IF(Y7="",NA(),Y7)</f>
        <v>106.75</v>
      </c>
      <c r="Z6" s="35">
        <f t="shared" ref="Z6:AH6" si="4">IF(Z7="",NA(),Z7)</f>
        <v>106.95</v>
      </c>
      <c r="AA6" s="35">
        <f t="shared" si="4"/>
        <v>97.6</v>
      </c>
      <c r="AB6" s="35">
        <f t="shared" si="4"/>
        <v>98.59</v>
      </c>
      <c r="AC6" s="35">
        <f t="shared" si="4"/>
        <v>88.08</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258.08999999999997</v>
      </c>
      <c r="AV6" s="35">
        <f t="shared" ref="AV6:BD6" si="6">IF(AV7="",NA(),AV7)</f>
        <v>23.17</v>
      </c>
      <c r="AW6" s="35">
        <f t="shared" si="6"/>
        <v>13.45</v>
      </c>
      <c r="AX6" s="35">
        <f t="shared" si="6"/>
        <v>7.43</v>
      </c>
      <c r="AY6" s="35">
        <f t="shared" si="6"/>
        <v>14.73</v>
      </c>
      <c r="AZ6" s="35">
        <f t="shared" si="6"/>
        <v>290.19</v>
      </c>
      <c r="BA6" s="35">
        <f t="shared" si="6"/>
        <v>63.22</v>
      </c>
      <c r="BB6" s="35">
        <f t="shared" si="6"/>
        <v>49.07</v>
      </c>
      <c r="BC6" s="35">
        <f t="shared" si="6"/>
        <v>46.78</v>
      </c>
      <c r="BD6" s="35">
        <f t="shared" si="6"/>
        <v>47.44</v>
      </c>
      <c r="BE6" s="34" t="str">
        <f>IF(BE7="","",IF(BE7="-","【-】","【"&amp;SUBSTITUTE(TEXT(BE7,"#,##0.00"),"-","△")&amp;"】"))</f>
        <v>【54.73】</v>
      </c>
      <c r="BF6" s="35">
        <f>IF(BF7="",NA(),BF7)</f>
        <v>1413</v>
      </c>
      <c r="BG6" s="35">
        <f t="shared" ref="BG6:BO6" si="7">IF(BG7="",NA(),BG7)</f>
        <v>1064.6400000000001</v>
      </c>
      <c r="BH6" s="35">
        <f t="shared" si="7"/>
        <v>1394.29</v>
      </c>
      <c r="BI6" s="35">
        <f t="shared" si="7"/>
        <v>1283.97</v>
      </c>
      <c r="BJ6" s="35">
        <f t="shared" si="7"/>
        <v>1222.82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122.99</v>
      </c>
      <c r="BR6" s="35">
        <f t="shared" ref="BR6:BZ6" si="8">IF(BR7="",NA(),BR7)</f>
        <v>132.9</v>
      </c>
      <c r="BS6" s="35">
        <f t="shared" si="8"/>
        <v>94.14</v>
      </c>
      <c r="BT6" s="35">
        <f t="shared" si="8"/>
        <v>75.61</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183.61</v>
      </c>
      <c r="CC6" s="35">
        <f t="shared" ref="CC6:CK6" si="9">IF(CC7="",NA(),CC7)</f>
        <v>170.41</v>
      </c>
      <c r="CD6" s="35">
        <f t="shared" si="9"/>
        <v>240.94</v>
      </c>
      <c r="CE6" s="35">
        <f t="shared" si="9"/>
        <v>299.69</v>
      </c>
      <c r="CF6" s="35">
        <f t="shared" si="9"/>
        <v>225.89</v>
      </c>
      <c r="CG6" s="35">
        <f t="shared" si="9"/>
        <v>245.75</v>
      </c>
      <c r="CH6" s="35">
        <f t="shared" si="9"/>
        <v>244.29</v>
      </c>
      <c r="CI6" s="35">
        <f t="shared" si="9"/>
        <v>246.72</v>
      </c>
      <c r="CJ6" s="35">
        <f t="shared" si="9"/>
        <v>234.96</v>
      </c>
      <c r="CK6" s="35">
        <f t="shared" si="9"/>
        <v>221.81</v>
      </c>
      <c r="CL6" s="34" t="str">
        <f>IF(CL7="","",IF(CL7="-","【-】","【"&amp;SUBSTITUTE(TEXT(CL7,"#,##0.00"),"-","△")&amp;"】"))</f>
        <v>【215.23】</v>
      </c>
      <c r="CM6" s="35">
        <f>IF(CM7="",NA(),CM7)</f>
        <v>41.75</v>
      </c>
      <c r="CN6" s="35">
        <f t="shared" ref="CN6:CV6" si="10">IF(CN7="",NA(),CN7)</f>
        <v>41.99</v>
      </c>
      <c r="CO6" s="35">
        <f t="shared" si="10"/>
        <v>42.23</v>
      </c>
      <c r="CP6" s="35">
        <f t="shared" si="10"/>
        <v>42.37</v>
      </c>
      <c r="CQ6" s="35">
        <f t="shared" si="10"/>
        <v>41.95</v>
      </c>
      <c r="CR6" s="35">
        <f t="shared" si="10"/>
        <v>43.65</v>
      </c>
      <c r="CS6" s="35">
        <f t="shared" si="10"/>
        <v>43.58</v>
      </c>
      <c r="CT6" s="35">
        <f t="shared" si="10"/>
        <v>41.35</v>
      </c>
      <c r="CU6" s="35">
        <f t="shared" si="10"/>
        <v>42.9</v>
      </c>
      <c r="CV6" s="35">
        <f t="shared" si="10"/>
        <v>43.36</v>
      </c>
      <c r="CW6" s="34" t="str">
        <f>IF(CW7="","",IF(CW7="-","【-】","【"&amp;SUBSTITUTE(TEXT(CW7,"#,##0.00"),"-","△")&amp;"】"))</f>
        <v>【42.66】</v>
      </c>
      <c r="CX6" s="35">
        <f>IF(CX7="",NA(),CX7)</f>
        <v>78.650000000000006</v>
      </c>
      <c r="CY6" s="35">
        <f t="shared" ref="CY6:DG6" si="11">IF(CY7="",NA(),CY7)</f>
        <v>80.239999999999995</v>
      </c>
      <c r="CZ6" s="35">
        <f t="shared" si="11"/>
        <v>81.31</v>
      </c>
      <c r="DA6" s="35">
        <f t="shared" si="11"/>
        <v>82.12</v>
      </c>
      <c r="DB6" s="35">
        <f t="shared" si="11"/>
        <v>83.26</v>
      </c>
      <c r="DC6" s="35">
        <f t="shared" si="11"/>
        <v>82.2</v>
      </c>
      <c r="DD6" s="35">
        <f t="shared" si="11"/>
        <v>82.35</v>
      </c>
      <c r="DE6" s="35">
        <f t="shared" si="11"/>
        <v>82.9</v>
      </c>
      <c r="DF6" s="35">
        <f t="shared" si="11"/>
        <v>83.5</v>
      </c>
      <c r="DG6" s="35">
        <f t="shared" si="11"/>
        <v>83.06</v>
      </c>
      <c r="DH6" s="34" t="str">
        <f>IF(DH7="","",IF(DH7="-","【-】","【"&amp;SUBSTITUTE(TEXT(DH7,"#,##0.00"),"-","△")&amp;"】"))</f>
        <v>【82.67】</v>
      </c>
      <c r="DI6" s="35">
        <f>IF(DI7="",NA(),DI7)</f>
        <v>20.45</v>
      </c>
      <c r="DJ6" s="35">
        <f t="shared" ref="DJ6:DR6" si="12">IF(DJ7="",NA(),DJ7)</f>
        <v>37.33</v>
      </c>
      <c r="DK6" s="35">
        <f t="shared" si="12"/>
        <v>39.51</v>
      </c>
      <c r="DL6" s="35">
        <f t="shared" si="12"/>
        <v>41.71</v>
      </c>
      <c r="DM6" s="35">
        <f t="shared" si="12"/>
        <v>43.86</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202177</v>
      </c>
      <c r="D7" s="37">
        <v>46</v>
      </c>
      <c r="E7" s="37">
        <v>17</v>
      </c>
      <c r="F7" s="37">
        <v>4</v>
      </c>
      <c r="G7" s="37">
        <v>0</v>
      </c>
      <c r="H7" s="37" t="s">
        <v>108</v>
      </c>
      <c r="I7" s="37" t="s">
        <v>109</v>
      </c>
      <c r="J7" s="37" t="s">
        <v>110</v>
      </c>
      <c r="K7" s="37" t="s">
        <v>111</v>
      </c>
      <c r="L7" s="37" t="s">
        <v>112</v>
      </c>
      <c r="M7" s="37" t="s">
        <v>113</v>
      </c>
      <c r="N7" s="38" t="s">
        <v>114</v>
      </c>
      <c r="O7" s="38">
        <v>63.53</v>
      </c>
      <c r="P7" s="38">
        <v>11.3</v>
      </c>
      <c r="Q7" s="38">
        <v>98.39</v>
      </c>
      <c r="R7" s="38">
        <v>4428</v>
      </c>
      <c r="S7" s="38">
        <v>99341</v>
      </c>
      <c r="T7" s="38">
        <v>423.51</v>
      </c>
      <c r="U7" s="38">
        <v>234.57</v>
      </c>
      <c r="V7" s="38">
        <v>11194</v>
      </c>
      <c r="W7" s="38">
        <v>3.87</v>
      </c>
      <c r="X7" s="38">
        <v>2892.51</v>
      </c>
      <c r="Y7" s="38">
        <v>106.75</v>
      </c>
      <c r="Z7" s="38">
        <v>106.95</v>
      </c>
      <c r="AA7" s="38">
        <v>97.6</v>
      </c>
      <c r="AB7" s="38">
        <v>98.59</v>
      </c>
      <c r="AC7" s="38">
        <v>88.08</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258.08999999999997</v>
      </c>
      <c r="AV7" s="38">
        <v>23.17</v>
      </c>
      <c r="AW7" s="38">
        <v>13.45</v>
      </c>
      <c r="AX7" s="38">
        <v>7.43</v>
      </c>
      <c r="AY7" s="38">
        <v>14.73</v>
      </c>
      <c r="AZ7" s="38">
        <v>290.19</v>
      </c>
      <c r="BA7" s="38">
        <v>63.22</v>
      </c>
      <c r="BB7" s="38">
        <v>49.07</v>
      </c>
      <c r="BC7" s="38">
        <v>46.78</v>
      </c>
      <c r="BD7" s="38">
        <v>47.44</v>
      </c>
      <c r="BE7" s="38">
        <v>54.73</v>
      </c>
      <c r="BF7" s="38">
        <v>1413</v>
      </c>
      <c r="BG7" s="38">
        <v>1064.6400000000001</v>
      </c>
      <c r="BH7" s="38">
        <v>1394.29</v>
      </c>
      <c r="BI7" s="38">
        <v>1283.97</v>
      </c>
      <c r="BJ7" s="38">
        <v>1222.82</v>
      </c>
      <c r="BK7" s="38">
        <v>1569.13</v>
      </c>
      <c r="BL7" s="38">
        <v>1436</v>
      </c>
      <c r="BM7" s="38">
        <v>1434.89</v>
      </c>
      <c r="BN7" s="38">
        <v>1298.9100000000001</v>
      </c>
      <c r="BO7" s="38">
        <v>1243.71</v>
      </c>
      <c r="BP7" s="38">
        <v>1225.44</v>
      </c>
      <c r="BQ7" s="38">
        <v>122.99</v>
      </c>
      <c r="BR7" s="38">
        <v>132.9</v>
      </c>
      <c r="BS7" s="38">
        <v>94.14</v>
      </c>
      <c r="BT7" s="38">
        <v>75.61</v>
      </c>
      <c r="BU7" s="38">
        <v>100</v>
      </c>
      <c r="BV7" s="38">
        <v>64.63</v>
      </c>
      <c r="BW7" s="38">
        <v>66.56</v>
      </c>
      <c r="BX7" s="38">
        <v>66.22</v>
      </c>
      <c r="BY7" s="38">
        <v>69.87</v>
      </c>
      <c r="BZ7" s="38">
        <v>74.3</v>
      </c>
      <c r="CA7" s="38">
        <v>75.58</v>
      </c>
      <c r="CB7" s="38">
        <v>183.61</v>
      </c>
      <c r="CC7" s="38">
        <v>170.41</v>
      </c>
      <c r="CD7" s="38">
        <v>240.94</v>
      </c>
      <c r="CE7" s="38">
        <v>299.69</v>
      </c>
      <c r="CF7" s="38">
        <v>225.89</v>
      </c>
      <c r="CG7" s="38">
        <v>245.75</v>
      </c>
      <c r="CH7" s="38">
        <v>244.29</v>
      </c>
      <c r="CI7" s="38">
        <v>246.72</v>
      </c>
      <c r="CJ7" s="38">
        <v>234.96</v>
      </c>
      <c r="CK7" s="38">
        <v>221.81</v>
      </c>
      <c r="CL7" s="38">
        <v>215.23</v>
      </c>
      <c r="CM7" s="38">
        <v>41.75</v>
      </c>
      <c r="CN7" s="38">
        <v>41.99</v>
      </c>
      <c r="CO7" s="38">
        <v>42.23</v>
      </c>
      <c r="CP7" s="38">
        <v>42.37</v>
      </c>
      <c r="CQ7" s="38">
        <v>41.95</v>
      </c>
      <c r="CR7" s="38">
        <v>43.65</v>
      </c>
      <c r="CS7" s="38">
        <v>43.58</v>
      </c>
      <c r="CT7" s="38">
        <v>41.35</v>
      </c>
      <c r="CU7" s="38">
        <v>42.9</v>
      </c>
      <c r="CV7" s="38">
        <v>43.36</v>
      </c>
      <c r="CW7" s="38">
        <v>42.66</v>
      </c>
      <c r="CX7" s="38">
        <v>78.650000000000006</v>
      </c>
      <c r="CY7" s="38">
        <v>80.239999999999995</v>
      </c>
      <c r="CZ7" s="38">
        <v>81.31</v>
      </c>
      <c r="DA7" s="38">
        <v>82.12</v>
      </c>
      <c r="DB7" s="38">
        <v>83.26</v>
      </c>
      <c r="DC7" s="38">
        <v>82.2</v>
      </c>
      <c r="DD7" s="38">
        <v>82.35</v>
      </c>
      <c r="DE7" s="38">
        <v>82.9</v>
      </c>
      <c r="DF7" s="38">
        <v>83.5</v>
      </c>
      <c r="DG7" s="38">
        <v>83.06</v>
      </c>
      <c r="DH7" s="38">
        <v>82.67</v>
      </c>
      <c r="DI7" s="38">
        <v>20.45</v>
      </c>
      <c r="DJ7" s="38">
        <v>37.33</v>
      </c>
      <c r="DK7" s="38">
        <v>39.51</v>
      </c>
      <c r="DL7" s="38">
        <v>41.71</v>
      </c>
      <c r="DM7" s="38">
        <v>43.86</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2019-02-13T06:20:52Z</cp:lastPrinted>
  <dcterms:created xsi:type="dcterms:W3CDTF">2018-12-03T08:53:06Z</dcterms:created>
  <dcterms:modified xsi:type="dcterms:W3CDTF">2019-02-20T10:13:52Z</dcterms:modified>
  <cp:category/>
</cp:coreProperties>
</file>