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vtb7TVWbJ1tBRPh9mrquKKJbmG0kLzQ4q2ewzb9CQ0NIVa1hWVXHP31ix6oR+NVZgCSliNF60bQuO0sBQeO2kA==" workbookSaltValue="sRoUsVKHJtxfn+Oubwz8h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<sst xmlns="http://schemas.openxmlformats.org/spreadsheetml/2006/main" count="251" uniqueCount="126">
  <si>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</si>
  <si>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</si>
  <si>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</si>
  <si>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</si>
  <si>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</si>
  <si>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</si>
  <si>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</si>
  <si>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</si>
  <si>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</si>
  <si>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</si>
  <si>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</si>
  <si>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</si>
  <si>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</si>
  <si>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</si>
  <si>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</si>
  <si>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</si>
  <si>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</si>
  <si>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</si>
  <si>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</si>
  <si>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</si>
  <si>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</si>
  <si>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</si>
  <si>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</si>
  <si>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</si>
  <si>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</si>
  <si>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</si>
  <si>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</si>
  <si>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</si>
  <si>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</si>
  <si>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</si>
  <si>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</si>
  <si>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</si>
  <si>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</si>
  <si>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</si>
  <si>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</si>
  <si>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</si>
  <si>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</si>
  <si>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</si>
  <si>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</si>
  <si>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</si>
  <si>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</si>
  <si>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</si>
  <si>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</si>
  <si>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</si>
  <si>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</si>
  <si>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</si>
  <si>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</si>
  <si>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</si>
  <si>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</si>
  <si>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</si>
  <si>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</si>
  <si>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</si>
  <si>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</si>
  <si>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</si>
  <si>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</si>
  <si>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</si>
  <si>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</si>
  <si>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</si>
  <si>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</si>
  <si>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</si>
  <si>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</si>
  <si>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</si>
  <si>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</si>
  <si>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</si>
  <si>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</si>
  <si>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</si>
  <si>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</si>
  <si>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</si>
  <si>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</si>
  <si>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</si>
  <si>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</si>
  <si>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</si>
  <si>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</si>
  <si>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</si>
  <si>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</si>
  <si>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</si>
  <si>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</si>
  <si>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</si>
  <si>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</si>
  <si>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</si>
  <si>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</si>
  <si>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</si>
  <si>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</si>
  <si>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</si>
  <si>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</si>
  <si>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</si>
  <si>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</si>
  <si>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</si>
  <si>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</si>
  <si>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</si>
  <si>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</si>
  <si>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</si>
  <si>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</si>
  <si>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</si>
  <si>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</si>
  <si>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</si>
  <si>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</si>
  <si>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</si>
  <si>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</si>
  <si>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</si>
  <si>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</si>
  <si>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</si>
  <si>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</si>
  <si>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</si>
  <si>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</si>
  <si>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</si>
  <si>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</si>
  <si>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</si>
  <si>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</si>
  <si>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</si>
  <si>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南木曽町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</si>
  <si>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</si>
  <si>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</si>
  <si>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</si>
  <si>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</si>
  <si>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</si>
  <si>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</si>
  <si>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</si>
  <si>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</si>
  <si>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</si>
  <si>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</si>
  <si>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</si>
  <si>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</si>
  <si>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①収益的収支比率は、100％前後を推移して概ね健全経営であるが、同水準を維持していくために経費節減に努めていく。　　　　　　　　　　　　　　　　　　　　　　　　　　　　
　⑤経費回収率は、類似団体平均値よりも高い水準にあるが100％にはいたっていない。年々低下傾向にあるため、適正な下水道料金の検討が必要である。
　⑥汚水処理原価は、類似団体平均値より低い水準にある。接続率の向上と合わせて維持管理費が増加しており、経費節減に向けて維持管理体制等検討していく必要がある。
　⑦施設利用率、⑧水洗化率は100％の水準にある。今後も同水準を維持し水質保全に努めていく。　　　　　　　　　　　　　</t>
    <rPh sb="2" eb="5">
      <t>シュウエキテキ</t>
    </rPh>
    <rPh sb="5" eb="7">
      <t>シュウシ</t>
    </rPh>
    <rPh sb="7" eb="9">
      <t>ヒリツ</t>
    </rPh>
    <rPh sb="15" eb="17">
      <t>ゼンゴ</t>
    </rPh>
    <rPh sb="18" eb="20">
      <t>スイイ</t>
    </rPh>
    <rPh sb="22" eb="23">
      <t>オオム</t>
    </rPh>
    <rPh sb="24" eb="26">
      <t>ケンゼン</t>
    </rPh>
    <rPh sb="26" eb="28">
      <t>ケイエイ</t>
    </rPh>
    <rPh sb="33" eb="36">
      <t>ドウスイジュン</t>
    </rPh>
    <rPh sb="37" eb="39">
      <t>イジ</t>
    </rPh>
    <rPh sb="46" eb="48">
      <t>ケイヒ</t>
    </rPh>
    <rPh sb="48" eb="50">
      <t>セツゲン</t>
    </rPh>
    <rPh sb="51" eb="52">
      <t>ツト</t>
    </rPh>
    <rPh sb="88" eb="90">
      <t>ケイヒ</t>
    </rPh>
    <rPh sb="90" eb="92">
      <t>カイシュウ</t>
    </rPh>
    <rPh sb="92" eb="93">
      <t>リツ</t>
    </rPh>
    <rPh sb="95" eb="97">
      <t>ルイジ</t>
    </rPh>
    <rPh sb="97" eb="99">
      <t>ダンタイ</t>
    </rPh>
    <rPh sb="99" eb="102">
      <t>ヘイキンチ</t>
    </rPh>
    <rPh sb="105" eb="106">
      <t>タカ</t>
    </rPh>
    <rPh sb="107" eb="109">
      <t>スイジュン</t>
    </rPh>
    <rPh sb="127" eb="129">
      <t>ネンネン</t>
    </rPh>
    <rPh sb="129" eb="131">
      <t>テイカ</t>
    </rPh>
    <rPh sb="131" eb="133">
      <t>ケイコウ</t>
    </rPh>
    <rPh sb="139" eb="141">
      <t>テキセイ</t>
    </rPh>
    <rPh sb="142" eb="143">
      <t>シタ</t>
    </rPh>
    <rPh sb="143" eb="145">
      <t>スイドウ</t>
    </rPh>
    <rPh sb="145" eb="147">
      <t>リョウキン</t>
    </rPh>
    <rPh sb="148" eb="150">
      <t>ケントウ</t>
    </rPh>
    <rPh sb="151" eb="153">
      <t>ヒツヨウ</t>
    </rPh>
    <rPh sb="160" eb="162">
      <t>オスイ</t>
    </rPh>
    <rPh sb="162" eb="164">
      <t>ショリ</t>
    </rPh>
    <rPh sb="164" eb="166">
      <t>ゲンカ</t>
    </rPh>
    <rPh sb="168" eb="170">
      <t>ルイジ</t>
    </rPh>
    <rPh sb="170" eb="172">
      <t>ダンタイ</t>
    </rPh>
    <rPh sb="172" eb="175">
      <t>ヘイキンチ</t>
    </rPh>
    <rPh sb="177" eb="178">
      <t>ヒク</t>
    </rPh>
    <rPh sb="179" eb="181">
      <t>スイジュン</t>
    </rPh>
    <rPh sb="185" eb="187">
      <t>セツゾク</t>
    </rPh>
    <rPh sb="187" eb="188">
      <t>リツ</t>
    </rPh>
    <rPh sb="189" eb="191">
      <t>コウジョウ</t>
    </rPh>
    <rPh sb="192" eb="193">
      <t>ア</t>
    </rPh>
    <rPh sb="196" eb="198">
      <t>イジ</t>
    </rPh>
    <rPh sb="198" eb="201">
      <t>カンリヒ</t>
    </rPh>
    <rPh sb="202" eb="204">
      <t>ゾウカ</t>
    </rPh>
    <rPh sb="209" eb="211">
      <t>ケイヒ</t>
    </rPh>
    <rPh sb="211" eb="213">
      <t>セツゲン</t>
    </rPh>
    <rPh sb="214" eb="215">
      <t>ム</t>
    </rPh>
    <rPh sb="217" eb="219">
      <t>イジ</t>
    </rPh>
    <rPh sb="219" eb="221">
      <t>カンリ</t>
    </rPh>
    <rPh sb="221" eb="223">
      <t>タイセイ</t>
    </rPh>
    <rPh sb="223" eb="224">
      <t>ナド</t>
    </rPh>
    <rPh sb="224" eb="226">
      <t>ケントウ</t>
    </rPh>
    <rPh sb="230" eb="232">
      <t>ヒツヨウ</t>
    </rPh>
    <rPh sb="239" eb="241">
      <t>シセツ</t>
    </rPh>
    <rPh sb="241" eb="244">
      <t>リヨウリツ</t>
    </rPh>
    <rPh sb="246" eb="249">
      <t>スイセンカ</t>
    </rPh>
    <rPh sb="249" eb="250">
      <t>リツ</t>
    </rPh>
    <rPh sb="256" eb="258">
      <t>スイジュン</t>
    </rPh>
    <rPh sb="262" eb="264">
      <t>コンゴ</t>
    </rPh>
    <rPh sb="265" eb="268">
      <t>ドウスイジュン</t>
    </rPh>
    <rPh sb="269" eb="271">
      <t>イジ</t>
    </rPh>
    <rPh sb="272" eb="274">
      <t>スイシツ</t>
    </rPh>
    <rPh sb="274" eb="276">
      <t>ホゼン</t>
    </rPh>
    <rPh sb="277" eb="278">
      <t>ツト</t>
    </rPh>
    <phoneticPr fontId="4"/>
  </si>
  <si>
    <r>
      <t>　老朽化により修繕が必要な浄化槽については、適宜維持修繕を行っており</t>
    </r>
    <r>
      <rPr>
        <sz val="11"/>
        <color rgb="FFFF0000"/>
        <rFont val="ＭＳ ゴシック"/>
        <family val="3"/>
        <charset val="128"/>
      </rPr>
      <t>、</t>
    </r>
    <r>
      <rPr>
        <sz val="11"/>
        <color theme="1"/>
        <rFont val="ＭＳ ゴシック"/>
        <family val="3"/>
        <charset val="128"/>
      </rPr>
      <t>適正な施設管理に努めている。</t>
    </r>
    <rPh sb="1" eb="4">
      <t>ロウキュウカ</t>
    </rPh>
    <rPh sb="7" eb="9">
      <t>シュウゼン</t>
    </rPh>
    <rPh sb="10" eb="12">
      <t>ヒツヨウ</t>
    </rPh>
    <rPh sb="13" eb="16">
      <t>ジョウカソウ</t>
    </rPh>
    <rPh sb="22" eb="24">
      <t>テキギ</t>
    </rPh>
    <rPh sb="24" eb="26">
      <t>イジ</t>
    </rPh>
    <rPh sb="26" eb="28">
      <t>シュウゼン</t>
    </rPh>
    <rPh sb="29" eb="30">
      <t>オコナ</t>
    </rPh>
    <rPh sb="35" eb="37">
      <t>テキセイ</t>
    </rPh>
    <rPh sb="38" eb="40">
      <t>シセツ</t>
    </rPh>
    <rPh sb="40" eb="42">
      <t>カンリ</t>
    </rPh>
    <rPh sb="43" eb="44">
      <t>ツト</t>
    </rPh>
    <phoneticPr fontId="4"/>
  </si>
  <si>
    <t>　浄化槽市町村整備推進事業等を導入しており、今後も継続して事業を推進していく。しかし、町管理の設置基数の増加に伴い、維持管理費の増加等課題も多く、繰入金に依存している状況である。適切な維持管理を行いながら、適正な料金の設定など経営健全化に努めていく。</t>
    <rPh sb="1" eb="4">
      <t>ジョウカソウ</t>
    </rPh>
    <rPh sb="4" eb="7">
      <t>シチョウソン</t>
    </rPh>
    <rPh sb="7" eb="9">
      <t>セイビ</t>
    </rPh>
    <rPh sb="9" eb="11">
      <t>スイシン</t>
    </rPh>
    <rPh sb="11" eb="13">
      <t>ジギョウ</t>
    </rPh>
    <rPh sb="13" eb="14">
      <t>ナド</t>
    </rPh>
    <rPh sb="15" eb="17">
      <t>ドウニュウ</t>
    </rPh>
    <rPh sb="22" eb="24">
      <t>コンゴ</t>
    </rPh>
    <rPh sb="25" eb="27">
      <t>ケイゾク</t>
    </rPh>
    <rPh sb="29" eb="31">
      <t>ジギョウ</t>
    </rPh>
    <rPh sb="32" eb="34">
      <t>スイシン</t>
    </rPh>
    <rPh sb="43" eb="44">
      <t>マチ</t>
    </rPh>
    <rPh sb="44" eb="46">
      <t>カンリ</t>
    </rPh>
    <rPh sb="47" eb="49">
      <t>セッチ</t>
    </rPh>
    <rPh sb="49" eb="51">
      <t>キスウ</t>
    </rPh>
    <rPh sb="52" eb="54">
      <t>ゾウカ</t>
    </rPh>
    <rPh sb="55" eb="56">
      <t>トモナ</t>
    </rPh>
    <rPh sb="58" eb="60">
      <t>イジ</t>
    </rPh>
    <rPh sb="60" eb="63">
      <t>カンリヒ</t>
    </rPh>
    <rPh sb="64" eb="66">
      <t>ゾウカ</t>
    </rPh>
    <rPh sb="66" eb="67">
      <t>ナド</t>
    </rPh>
    <rPh sb="67" eb="69">
      <t>カダイ</t>
    </rPh>
    <rPh sb="70" eb="71">
      <t>オオ</t>
    </rPh>
    <rPh sb="73" eb="75">
      <t>クリイレ</t>
    </rPh>
    <rPh sb="75" eb="76">
      <t>キン</t>
    </rPh>
    <rPh sb="77" eb="79">
      <t>イゾン</t>
    </rPh>
    <rPh sb="83" eb="85">
      <t>ジョウキョウ</t>
    </rPh>
    <rPh sb="89" eb="91">
      <t>テキセツ</t>
    </rPh>
    <rPh sb="92" eb="94">
      <t>イジ</t>
    </rPh>
    <rPh sb="94" eb="96">
      <t>カンリ</t>
    </rPh>
    <rPh sb="97" eb="98">
      <t>オコナ</t>
    </rPh>
    <rPh sb="103" eb="105">
      <t>テキセイ</t>
    </rPh>
    <rPh sb="106" eb="108">
      <t>リョウキン</t>
    </rPh>
    <rPh sb="109" eb="111">
      <t>セッテイ</t>
    </rPh>
    <rPh sb="113" eb="115">
      <t>ケイエイ</t>
    </rPh>
    <rPh sb="115" eb="118">
      <t>ケンゼンカ</t>
    </rPh>
    <rPh sb="119" eb="120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</si>
</sst>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53-4ECE-A07E-E6BB5765B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62176"/>
        <c:axId val="9110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53-4ECE-A07E-E6BB5765B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2176"/>
        <c:axId val="91109248"/>
      </c:lineChart>
      <c:dateAx>
        <c:axId val="90962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09248"/>
        <c:crosses val="autoZero"/>
        <c:auto val="1"/>
        <c:lblOffset val="100"/>
        <c:baseTimeUnit val="years"/>
      </c:dateAx>
      <c:valAx>
        <c:axId val="9110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962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96-4B07-8090-96B039BCC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97344"/>
        <c:axId val="9310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59.08</c:v>
                </c:pt>
                <c:pt idx="2">
                  <c:v>60.25</c:v>
                </c:pt>
                <c:pt idx="3">
                  <c:v>61.94</c:v>
                </c:pt>
                <c:pt idx="4">
                  <c:v>61.79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96-4B07-8090-96B039BCC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97344"/>
        <c:axId val="93107712"/>
      </c:lineChart>
      <c:dateAx>
        <c:axId val="9309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07712"/>
        <c:crosses val="autoZero"/>
        <c:auto val="1"/>
        <c:lblOffset val="100"/>
        <c:baseTimeUnit val="years"/>
      </c:dateAx>
      <c:valAx>
        <c:axId val="9310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9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F-4EB4-BAEC-AB9CCECDA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97664"/>
        <c:axId val="9329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77.12</c:v>
                </c:pt>
                <c:pt idx="2">
                  <c:v>95.26</c:v>
                </c:pt>
                <c:pt idx="3">
                  <c:v>94.14</c:v>
                </c:pt>
                <c:pt idx="4">
                  <c:v>92.44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4F-4EB4-BAEC-AB9CCECDA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7664"/>
        <c:axId val="93299840"/>
      </c:lineChart>
      <c:dateAx>
        <c:axId val="9329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99840"/>
        <c:crosses val="autoZero"/>
        <c:auto val="1"/>
        <c:lblOffset val="100"/>
        <c:baseTimeUnit val="years"/>
      </c:dateAx>
      <c:valAx>
        <c:axId val="9329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9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92.33</c:v>
                </c:pt>
                <c:pt idx="2">
                  <c:v>99.54</c:v>
                </c:pt>
                <c:pt idx="3">
                  <c:v>101.11</c:v>
                </c:pt>
                <c:pt idx="4">
                  <c:v>101.78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B7-46D4-9D33-6478688F4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44576"/>
        <c:axId val="9114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B7-46D4-9D33-6478688F4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4576"/>
        <c:axId val="91146496"/>
      </c:lineChart>
      <c:dateAx>
        <c:axId val="9114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146496"/>
        <c:crosses val="autoZero"/>
        <c:auto val="1"/>
        <c:lblOffset val="100"/>
        <c:baseTimeUnit val="years"/>
      </c:dateAx>
      <c:valAx>
        <c:axId val="9114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14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31-4740-A325-FC581B4B5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40704"/>
        <c:axId val="9284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31-4740-A325-FC581B4B5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40704"/>
        <c:axId val="92842624"/>
      </c:lineChart>
      <c:dateAx>
        <c:axId val="9284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42624"/>
        <c:crosses val="autoZero"/>
        <c:auto val="1"/>
        <c:lblOffset val="100"/>
        <c:baseTimeUnit val="years"/>
      </c:dateAx>
      <c:valAx>
        <c:axId val="9284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4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CB-4EAA-A800-807ED19A5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09728"/>
        <c:axId val="9321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CB-4EAA-A800-807ED19A5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09728"/>
        <c:axId val="93211648"/>
      </c:lineChart>
      <c:dateAx>
        <c:axId val="9320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11648"/>
        <c:crosses val="autoZero"/>
        <c:auto val="1"/>
        <c:lblOffset val="100"/>
        <c:baseTimeUnit val="years"/>
      </c:dateAx>
      <c:valAx>
        <c:axId val="9321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0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18-4110-801E-EE2CDBFA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72704"/>
        <c:axId val="9287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18-4110-801E-EE2CDBFA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2704"/>
        <c:axId val="92874624"/>
      </c:lineChart>
      <c:dateAx>
        <c:axId val="9287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74624"/>
        <c:crosses val="autoZero"/>
        <c:auto val="1"/>
        <c:lblOffset val="100"/>
        <c:baseTimeUnit val="years"/>
      </c:dateAx>
      <c:valAx>
        <c:axId val="9287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7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4E-4A8A-8FD4-8AF3899BD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93568"/>
        <c:axId val="9289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4E-4A8A-8FD4-8AF3899BD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93568"/>
        <c:axId val="92895488"/>
      </c:lineChart>
      <c:dateAx>
        <c:axId val="9289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95488"/>
        <c:crosses val="autoZero"/>
        <c:auto val="1"/>
        <c:lblOffset val="100"/>
        <c:baseTimeUnit val="years"/>
      </c:dateAx>
      <c:valAx>
        <c:axId val="9289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9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3-47AF-8DBC-2CF34FA4E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47200"/>
        <c:axId val="9294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446.63</c:v>
                </c:pt>
                <c:pt idx="1">
                  <c:v>416.91</c:v>
                </c:pt>
                <c:pt idx="2">
                  <c:v>241.49</c:v>
                </c:pt>
                <c:pt idx="3">
                  <c:v>248.44</c:v>
                </c:pt>
                <c:pt idx="4">
                  <c:v>244.85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F3-47AF-8DBC-2CF34FA4E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7200"/>
        <c:axId val="92949120"/>
      </c:lineChart>
      <c:dateAx>
        <c:axId val="9294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49120"/>
        <c:crosses val="autoZero"/>
        <c:auto val="1"/>
        <c:lblOffset val="100"/>
        <c:baseTimeUnit val="years"/>
      </c:dateAx>
      <c:valAx>
        <c:axId val="9294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4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83.3</c:v>
                </c:pt>
                <c:pt idx="1">
                  <c:v>82.64</c:v>
                </c:pt>
                <c:pt idx="2">
                  <c:v>84.08</c:v>
                </c:pt>
                <c:pt idx="3">
                  <c:v>81.86</c:v>
                </c:pt>
                <c:pt idx="4">
                  <c:v>78.52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43-41A9-956B-650D0FD18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80352"/>
        <c:axId val="9298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57.93</c:v>
                </c:pt>
                <c:pt idx="2">
                  <c:v>65.7</c:v>
                </c:pt>
                <c:pt idx="3">
                  <c:v>66.73</c:v>
                </c:pt>
                <c:pt idx="4">
                  <c:v>64.78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43-41A9-956B-650D0FD18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0352"/>
        <c:axId val="92982272"/>
      </c:lineChart>
      <c:dateAx>
        <c:axId val="9298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82272"/>
        <c:crosses val="autoZero"/>
        <c:auto val="1"/>
        <c:lblOffset val="100"/>
        <c:baseTimeUnit val="years"/>
      </c:dateAx>
      <c:valAx>
        <c:axId val="9298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8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211.76</c:v>
                </c:pt>
                <c:pt idx="1">
                  <c:v>225.28</c:v>
                </c:pt>
                <c:pt idx="2">
                  <c:v>225.68</c:v>
                </c:pt>
                <c:pt idx="3">
                  <c:v>230.15</c:v>
                </c:pt>
                <c:pt idx="4">
                  <c:v>239.93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0A-409F-906B-19F999DB8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64576"/>
        <c:axId val="9308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266.57</c:v>
                </c:pt>
                <c:pt idx="1">
                  <c:v>276.93</c:v>
                </c:pt>
                <c:pt idx="2">
                  <c:v>247.94</c:v>
                </c:pt>
                <c:pt idx="3">
                  <c:v>241.29</c:v>
                </c:pt>
                <c:pt idx="4">
                  <c:v>250.21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0A-409F-906B-19F999DB8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64576"/>
        <c:axId val="93083136"/>
      </c:lineChart>
      <c:dateAx>
        <c:axId val="9306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83136"/>
        <c:crosses val="autoZero"/>
        <c:auto val="1"/>
        <c:lblOffset val="100"/>
        <c:baseTimeUnit val="years"/>
      </c:dateAx>
      <c:valAx>
        <c:axId val="9308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6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長野県　南木曽町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8" t="s">
        <v>1</v>
      </c>
      <c r="C7" s="68"/>
      <c r="D7" s="68"/>
      <c r="E7" s="68"/>
      <c r="F7" s="68"/>
      <c r="G7" s="68"/>
      <c r="H7" s="68"/>
      <c r="I7" s="68" t="s">
        <v>2</v>
      </c>
      <c r="J7" s="68"/>
      <c r="K7" s="68"/>
      <c r="L7" s="68"/>
      <c r="M7" s="68"/>
      <c r="N7" s="68"/>
      <c r="O7" s="68"/>
      <c r="P7" s="68" t="s">
        <v>3</v>
      </c>
      <c r="Q7" s="68"/>
      <c r="R7" s="68"/>
      <c r="S7" s="68"/>
      <c r="T7" s="68"/>
      <c r="U7" s="68"/>
      <c r="V7" s="68"/>
      <c r="W7" s="68" t="s">
        <v>4</v>
      </c>
      <c r="X7" s="68"/>
      <c r="Y7" s="68"/>
      <c r="Z7" s="68"/>
      <c r="AA7" s="68"/>
      <c r="AB7" s="68"/>
      <c r="AC7" s="68"/>
      <c r="AD7" s="68" t="s">
        <v>5</v>
      </c>
      <c r="AE7" s="68"/>
      <c r="AF7" s="68"/>
      <c r="AG7" s="68"/>
      <c r="AH7" s="68"/>
      <c r="AI7" s="68"/>
      <c r="AJ7" s="68"/>
      <c r="AK7" s="3"/>
      <c r="AL7" s="68" t="s">
        <v>6</v>
      </c>
      <c r="AM7" s="68"/>
      <c r="AN7" s="68"/>
      <c r="AO7" s="68"/>
      <c r="AP7" s="68"/>
      <c r="AQ7" s="68"/>
      <c r="AR7" s="68"/>
      <c r="AS7" s="68"/>
      <c r="AT7" s="68" t="s">
        <v>7</v>
      </c>
      <c r="AU7" s="68"/>
      <c r="AV7" s="68"/>
      <c r="AW7" s="68"/>
      <c r="AX7" s="68"/>
      <c r="AY7" s="68"/>
      <c r="AZ7" s="68"/>
      <c r="BA7" s="68"/>
      <c r="BB7" s="68" t="s">
        <v>8</v>
      </c>
      <c r="BC7" s="68"/>
      <c r="BD7" s="68"/>
      <c r="BE7" s="68"/>
      <c r="BF7" s="68"/>
      <c r="BG7" s="68"/>
      <c r="BH7" s="68"/>
      <c r="BI7" s="6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特定地域生活排水処理</v>
      </c>
      <c r="Q8" s="77"/>
      <c r="R8" s="77"/>
      <c r="S8" s="77"/>
      <c r="T8" s="77"/>
      <c r="U8" s="77"/>
      <c r="V8" s="77"/>
      <c r="W8" s="77" t="str">
        <f>データ!L6</f>
        <v>K2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2">
        <f>データ!S6</f>
        <v>4229</v>
      </c>
      <c r="AM8" s="72"/>
      <c r="AN8" s="72"/>
      <c r="AO8" s="72"/>
      <c r="AP8" s="72"/>
      <c r="AQ8" s="72"/>
      <c r="AR8" s="72"/>
      <c r="AS8" s="72"/>
      <c r="AT8" s="71">
        <f>データ!T6</f>
        <v>215.93</v>
      </c>
      <c r="AU8" s="71"/>
      <c r="AV8" s="71"/>
      <c r="AW8" s="71"/>
      <c r="AX8" s="71"/>
      <c r="AY8" s="71"/>
      <c r="AZ8" s="71"/>
      <c r="BA8" s="71"/>
      <c r="BB8" s="71">
        <f>データ!U6</f>
        <v>19.59</v>
      </c>
      <c r="BC8" s="71"/>
      <c r="BD8" s="71"/>
      <c r="BE8" s="71"/>
      <c r="BF8" s="71"/>
      <c r="BG8" s="71"/>
      <c r="BH8" s="71"/>
      <c r="BI8" s="71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8" t="s">
        <v>12</v>
      </c>
      <c r="C9" s="68"/>
      <c r="D9" s="68"/>
      <c r="E9" s="68"/>
      <c r="F9" s="68"/>
      <c r="G9" s="68"/>
      <c r="H9" s="68"/>
      <c r="I9" s="68" t="s">
        <v>13</v>
      </c>
      <c r="J9" s="68"/>
      <c r="K9" s="68"/>
      <c r="L9" s="68"/>
      <c r="M9" s="68"/>
      <c r="N9" s="68"/>
      <c r="O9" s="68"/>
      <c r="P9" s="68" t="s">
        <v>14</v>
      </c>
      <c r="Q9" s="68"/>
      <c r="R9" s="68"/>
      <c r="S9" s="68"/>
      <c r="T9" s="68"/>
      <c r="U9" s="68"/>
      <c r="V9" s="68"/>
      <c r="W9" s="68" t="s">
        <v>15</v>
      </c>
      <c r="X9" s="68"/>
      <c r="Y9" s="68"/>
      <c r="Z9" s="68"/>
      <c r="AA9" s="68"/>
      <c r="AB9" s="68"/>
      <c r="AC9" s="68"/>
      <c r="AD9" s="68" t="s">
        <v>16</v>
      </c>
      <c r="AE9" s="68"/>
      <c r="AF9" s="68"/>
      <c r="AG9" s="68"/>
      <c r="AH9" s="68"/>
      <c r="AI9" s="68"/>
      <c r="AJ9" s="68"/>
      <c r="AK9" s="3"/>
      <c r="AL9" s="68" t="s">
        <v>17</v>
      </c>
      <c r="AM9" s="68"/>
      <c r="AN9" s="68"/>
      <c r="AO9" s="68"/>
      <c r="AP9" s="68"/>
      <c r="AQ9" s="68"/>
      <c r="AR9" s="68"/>
      <c r="AS9" s="68"/>
      <c r="AT9" s="68" t="s">
        <v>18</v>
      </c>
      <c r="AU9" s="68"/>
      <c r="AV9" s="68"/>
      <c r="AW9" s="68"/>
      <c r="AX9" s="68"/>
      <c r="AY9" s="68"/>
      <c r="AZ9" s="68"/>
      <c r="BA9" s="68"/>
      <c r="BB9" s="68" t="s">
        <v>19</v>
      </c>
      <c r="BC9" s="68"/>
      <c r="BD9" s="68"/>
      <c r="BE9" s="68"/>
      <c r="BF9" s="68"/>
      <c r="BG9" s="68"/>
      <c r="BH9" s="68"/>
      <c r="BI9" s="68"/>
      <c r="BJ9" s="3"/>
      <c r="BK9" s="3"/>
      <c r="BL9" s="69" t="s">
        <v>20</v>
      </c>
      <c r="BM9" s="7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1" t="str">
        <f>データ!N6</f>
        <v>-</v>
      </c>
      <c r="C10" s="71"/>
      <c r="D10" s="71"/>
      <c r="E10" s="71"/>
      <c r="F10" s="71"/>
      <c r="G10" s="71"/>
      <c r="H10" s="71"/>
      <c r="I10" s="71" t="str">
        <f>データ!O6</f>
        <v>該当数値なし</v>
      </c>
      <c r="J10" s="71"/>
      <c r="K10" s="71"/>
      <c r="L10" s="71"/>
      <c r="M10" s="71"/>
      <c r="N10" s="71"/>
      <c r="O10" s="71"/>
      <c r="P10" s="71">
        <f>データ!P6</f>
        <v>41.8</v>
      </c>
      <c r="Q10" s="71"/>
      <c r="R10" s="71"/>
      <c r="S10" s="71"/>
      <c r="T10" s="71"/>
      <c r="U10" s="71"/>
      <c r="V10" s="71"/>
      <c r="W10" s="71">
        <f>データ!Q6</f>
        <v>100</v>
      </c>
      <c r="X10" s="71"/>
      <c r="Y10" s="71"/>
      <c r="Z10" s="71"/>
      <c r="AA10" s="71"/>
      <c r="AB10" s="71"/>
      <c r="AC10" s="71"/>
      <c r="AD10" s="72">
        <f>データ!R6</f>
        <v>3000</v>
      </c>
      <c r="AE10" s="72"/>
      <c r="AF10" s="72"/>
      <c r="AG10" s="72"/>
      <c r="AH10" s="72"/>
      <c r="AI10" s="72"/>
      <c r="AJ10" s="72"/>
      <c r="AK10" s="2"/>
      <c r="AL10" s="72">
        <f>データ!V6</f>
        <v>1759</v>
      </c>
      <c r="AM10" s="72"/>
      <c r="AN10" s="72"/>
      <c r="AO10" s="72"/>
      <c r="AP10" s="72"/>
      <c r="AQ10" s="72"/>
      <c r="AR10" s="72"/>
      <c r="AS10" s="72"/>
      <c r="AT10" s="71">
        <f>データ!W6</f>
        <v>3.54</v>
      </c>
      <c r="AU10" s="71"/>
      <c r="AV10" s="71"/>
      <c r="AW10" s="71"/>
      <c r="AX10" s="71"/>
      <c r="AY10" s="71"/>
      <c r="AZ10" s="71"/>
      <c r="BA10" s="71"/>
      <c r="BB10" s="71">
        <f>データ!X6</f>
        <v>496.89</v>
      </c>
      <c r="BC10" s="71"/>
      <c r="BD10" s="71"/>
      <c r="BE10" s="71"/>
      <c r="BF10" s="71"/>
      <c r="BG10" s="71"/>
      <c r="BH10" s="71"/>
      <c r="BI10" s="71"/>
      <c r="BJ10" s="2"/>
      <c r="BK10" s="2"/>
      <c r="BL10" s="73" t="s">
        <v>22</v>
      </c>
      <c r="BM10" s="7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123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【329.28】</v>
      </c>
      <c r="I86" s="25" t="str">
        <f>データ!CA6</f>
        <v>【60.55】</v>
      </c>
      <c r="J86" s="25" t="str">
        <f>データ!CL6</f>
        <v>【269.12】</v>
      </c>
      <c r="K86" s="25" t="str">
        <f>データ!CW6</f>
        <v>【59.35】</v>
      </c>
      <c r="L86" s="25" t="str">
        <f>データ!DH6</f>
        <v>【76.98】</v>
      </c>
      <c r="M86" s="25" t="s">
        <v>56</v>
      </c>
      <c r="N86" s="25" t="s">
        <v>56</v>
      </c>
      <c r="O86" s="25" t="str">
        <f>データ!EO6</f>
        <v>【-】</v>
      </c>
    </row>
  </sheetData>
  <sheetProtection algorithmName="SHA-512" hashValue="2nEUHchze6GTNvGpJFFqznjfIkcAppYisNVgsuuAwrGOLIMpDpwPyKeOz56f8jS/vG8aQff/Uu8mejV88qDv8g==" saltValue="iaZjqErBu8eaTLLY8hOoT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2" t="s">
        <v>66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68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72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75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76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77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78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79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80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204234</v>
      </c>
      <c r="D6" s="32">
        <f t="shared" si="3"/>
        <v>47</v>
      </c>
      <c r="E6" s="32">
        <f t="shared" si="3"/>
        <v>18</v>
      </c>
      <c r="F6" s="32">
        <f t="shared" si="3"/>
        <v>0</v>
      </c>
      <c r="G6" s="32">
        <f t="shared" si="3"/>
        <v>0</v>
      </c>
      <c r="H6" s="32" t="str">
        <f t="shared" si="3"/>
        <v>長野県　南木曽町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特定地域生活排水処理</v>
      </c>
      <c r="L6" s="32" t="str">
        <f t="shared" si="3"/>
        <v>K2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41.8</v>
      </c>
      <c r="Q6" s="33">
        <f t="shared" si="3"/>
        <v>100</v>
      </c>
      <c r="R6" s="33">
        <f t="shared" si="3"/>
        <v>3000</v>
      </c>
      <c r="S6" s="33">
        <f t="shared" si="3"/>
        <v>4229</v>
      </c>
      <c r="T6" s="33">
        <f t="shared" si="3"/>
        <v>215.93</v>
      </c>
      <c r="U6" s="33">
        <f t="shared" si="3"/>
        <v>19.59</v>
      </c>
      <c r="V6" s="33">
        <f t="shared" si="3"/>
        <v>1759</v>
      </c>
      <c r="W6" s="33">
        <f t="shared" si="3"/>
        <v>3.54</v>
      </c>
      <c r="X6" s="33">
        <f t="shared" si="3"/>
        <v>496.89</v>
      </c>
      <c r="Y6" s="34">
        <f>IF(Y7="",NA(),Y7)</f>
        <v>108.89</v>
      </c>
      <c r="Z6" s="34">
        <f t="shared" ref="Z6:AH6" si="4">IF(Z7="",NA(),Z7)</f>
        <v>92.33</v>
      </c>
      <c r="AA6" s="34">
        <f t="shared" si="4"/>
        <v>99.54</v>
      </c>
      <c r="AB6" s="34">
        <f t="shared" si="4"/>
        <v>101.11</v>
      </c>
      <c r="AC6" s="34">
        <f t="shared" si="4"/>
        <v>101.78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446.63</v>
      </c>
      <c r="BL6" s="34">
        <f t="shared" si="7"/>
        <v>416.91</v>
      </c>
      <c r="BM6" s="34">
        <f t="shared" si="7"/>
        <v>241.49</v>
      </c>
      <c r="BN6" s="34">
        <f t="shared" si="7"/>
        <v>248.44</v>
      </c>
      <c r="BO6" s="34">
        <f t="shared" si="7"/>
        <v>244.85</v>
      </c>
      <c r="BP6" s="33" t="str">
        <f>IF(BP7="","",IF(BP7="-","【-】","【"&amp;SUBSTITUTE(TEXT(BP7,"#,##0.00"),"-","△")&amp;"】"))</f>
        <v>【329.28】</v>
      </c>
      <c r="BQ6" s="34">
        <f>IF(BQ7="",NA(),BQ7)</f>
        <v>83.3</v>
      </c>
      <c r="BR6" s="34">
        <f t="shared" ref="BR6:BZ6" si="8">IF(BR7="",NA(),BR7)</f>
        <v>82.64</v>
      </c>
      <c r="BS6" s="34">
        <f t="shared" si="8"/>
        <v>84.08</v>
      </c>
      <c r="BT6" s="34">
        <f t="shared" si="8"/>
        <v>81.86</v>
      </c>
      <c r="BU6" s="34">
        <f t="shared" si="8"/>
        <v>78.52</v>
      </c>
      <c r="BV6" s="34">
        <f t="shared" si="8"/>
        <v>58.53</v>
      </c>
      <c r="BW6" s="34">
        <f t="shared" si="8"/>
        <v>57.93</v>
      </c>
      <c r="BX6" s="34">
        <f t="shared" si="8"/>
        <v>65.7</v>
      </c>
      <c r="BY6" s="34">
        <f t="shared" si="8"/>
        <v>66.73</v>
      </c>
      <c r="BZ6" s="34">
        <f t="shared" si="8"/>
        <v>64.78</v>
      </c>
      <c r="CA6" s="33" t="str">
        <f>IF(CA7="","",IF(CA7="-","【-】","【"&amp;SUBSTITUTE(TEXT(CA7,"#,##0.00"),"-","△")&amp;"】"))</f>
        <v>【60.55】</v>
      </c>
      <c r="CB6" s="34">
        <f>IF(CB7="",NA(),CB7)</f>
        <v>211.76</v>
      </c>
      <c r="CC6" s="34">
        <f t="shared" ref="CC6:CK6" si="9">IF(CC7="",NA(),CC7)</f>
        <v>225.28</v>
      </c>
      <c r="CD6" s="34">
        <f t="shared" si="9"/>
        <v>225.68</v>
      </c>
      <c r="CE6" s="34">
        <f t="shared" si="9"/>
        <v>230.15</v>
      </c>
      <c r="CF6" s="34">
        <f t="shared" si="9"/>
        <v>239.93</v>
      </c>
      <c r="CG6" s="34">
        <f t="shared" si="9"/>
        <v>266.57</v>
      </c>
      <c r="CH6" s="34">
        <f t="shared" si="9"/>
        <v>276.93</v>
      </c>
      <c r="CI6" s="34">
        <f t="shared" si="9"/>
        <v>247.94</v>
      </c>
      <c r="CJ6" s="34">
        <f t="shared" si="9"/>
        <v>241.29</v>
      </c>
      <c r="CK6" s="34">
        <f t="shared" si="9"/>
        <v>250.21</v>
      </c>
      <c r="CL6" s="33" t="str">
        <f>IF(CL7="","",IF(CL7="-","【-】","【"&amp;SUBSTITUTE(TEXT(CL7,"#,##0.00"),"-","△")&amp;"】"))</f>
        <v>【269.12】</v>
      </c>
      <c r="CM6" s="34">
        <f>IF(CM7="",NA(),CM7)</f>
        <v>100</v>
      </c>
      <c r="CN6" s="34">
        <f t="shared" ref="CN6:CV6" si="10">IF(CN7="",NA(),CN7)</f>
        <v>100</v>
      </c>
      <c r="CO6" s="34">
        <f t="shared" si="10"/>
        <v>100</v>
      </c>
      <c r="CP6" s="34">
        <f t="shared" si="10"/>
        <v>100</v>
      </c>
      <c r="CQ6" s="34">
        <f t="shared" si="10"/>
        <v>100</v>
      </c>
      <c r="CR6" s="34">
        <f t="shared" si="10"/>
        <v>58.06</v>
      </c>
      <c r="CS6" s="34">
        <f t="shared" si="10"/>
        <v>59.08</v>
      </c>
      <c r="CT6" s="34">
        <f t="shared" si="10"/>
        <v>60.25</v>
      </c>
      <c r="CU6" s="34">
        <f t="shared" si="10"/>
        <v>61.94</v>
      </c>
      <c r="CV6" s="34">
        <f t="shared" si="10"/>
        <v>61.79</v>
      </c>
      <c r="CW6" s="33" t="str">
        <f>IF(CW7="","",IF(CW7="-","【-】","【"&amp;SUBSTITUTE(TEXT(CW7,"#,##0.00"),"-","△")&amp;"】"))</f>
        <v>【59.35】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75.790000000000006</v>
      </c>
      <c r="DD6" s="34">
        <f t="shared" si="11"/>
        <v>77.12</v>
      </c>
      <c r="DE6" s="34">
        <f t="shared" si="11"/>
        <v>95.26</v>
      </c>
      <c r="DF6" s="34">
        <f t="shared" si="11"/>
        <v>94.14</v>
      </c>
      <c r="DG6" s="34">
        <f t="shared" si="11"/>
        <v>92.44</v>
      </c>
      <c r="DH6" s="33" t="str">
        <f>IF(DH7="","",IF(DH7="-","【-】","【"&amp;SUBSTITUTE(TEXT(DH7,"#,##0.00"),"-","△")&amp;"】"))</f>
        <v>【76.98】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204234</v>
      </c>
      <c r="D7" s="36">
        <v>47</v>
      </c>
      <c r="E7" s="36">
        <v>18</v>
      </c>
      <c r="F7" s="36">
        <v>0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41.8</v>
      </c>
      <c r="Q7" s="37">
        <v>100</v>
      </c>
      <c r="R7" s="37">
        <v>3000</v>
      </c>
      <c r="S7" s="37">
        <v>4229</v>
      </c>
      <c r="T7" s="37">
        <v>215.93</v>
      </c>
      <c r="U7" s="37">
        <v>19.59</v>
      </c>
      <c r="V7" s="37">
        <v>1759</v>
      </c>
      <c r="W7" s="37">
        <v>3.54</v>
      </c>
      <c r="X7" s="37">
        <v>496.89</v>
      </c>
      <c r="Y7" s="37">
        <v>108.89</v>
      </c>
      <c r="Z7" s="37">
        <v>92.33</v>
      </c>
      <c r="AA7" s="37">
        <v>99.54</v>
      </c>
      <c r="AB7" s="37">
        <v>101.11</v>
      </c>
      <c r="AC7" s="37">
        <v>101.78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446.63</v>
      </c>
      <c r="BL7" s="37">
        <v>416.91</v>
      </c>
      <c r="BM7" s="37">
        <v>241.49</v>
      </c>
      <c r="BN7" s="37">
        <v>248.44</v>
      </c>
      <c r="BO7" s="37">
        <v>244.85</v>
      </c>
      <c r="BP7" s="37">
        <v>329.28</v>
      </c>
      <c r="BQ7" s="37">
        <v>83.3</v>
      </c>
      <c r="BR7" s="37">
        <v>82.64</v>
      </c>
      <c r="BS7" s="37">
        <v>84.08</v>
      </c>
      <c r="BT7" s="37">
        <v>81.86</v>
      </c>
      <c r="BU7" s="37">
        <v>78.52</v>
      </c>
      <c r="BV7" s="37">
        <v>58.53</v>
      </c>
      <c r="BW7" s="37">
        <v>57.93</v>
      </c>
      <c r="BX7" s="37">
        <v>65.7</v>
      </c>
      <c r="BY7" s="37">
        <v>66.73</v>
      </c>
      <c r="BZ7" s="37">
        <v>64.78</v>
      </c>
      <c r="CA7" s="37">
        <v>60.55</v>
      </c>
      <c r="CB7" s="37">
        <v>211.76</v>
      </c>
      <c r="CC7" s="37">
        <v>225.28</v>
      </c>
      <c r="CD7" s="37">
        <v>225.68</v>
      </c>
      <c r="CE7" s="37">
        <v>230.15</v>
      </c>
      <c r="CF7" s="37">
        <v>239.93</v>
      </c>
      <c r="CG7" s="37">
        <v>266.57</v>
      </c>
      <c r="CH7" s="37">
        <v>276.93</v>
      </c>
      <c r="CI7" s="37">
        <v>247.94</v>
      </c>
      <c r="CJ7" s="37">
        <v>241.29</v>
      </c>
      <c r="CK7" s="37">
        <v>250.21</v>
      </c>
      <c r="CL7" s="37">
        <v>269.12</v>
      </c>
      <c r="CM7" s="37">
        <v>100</v>
      </c>
      <c r="CN7" s="37">
        <v>100</v>
      </c>
      <c r="CO7" s="37">
        <v>100</v>
      </c>
      <c r="CP7" s="37">
        <v>100</v>
      </c>
      <c r="CQ7" s="37">
        <v>100</v>
      </c>
      <c r="CR7" s="37">
        <v>58.06</v>
      </c>
      <c r="CS7" s="37">
        <v>59.08</v>
      </c>
      <c r="CT7" s="37">
        <v>60.25</v>
      </c>
      <c r="CU7" s="37">
        <v>61.94</v>
      </c>
      <c r="CV7" s="37">
        <v>61.79</v>
      </c>
      <c r="CW7" s="37">
        <v>59.35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75.790000000000006</v>
      </c>
      <c r="DD7" s="37">
        <v>77.12</v>
      </c>
      <c r="DE7" s="37">
        <v>95.26</v>
      </c>
      <c r="DF7" s="37">
        <v>94.14</v>
      </c>
      <c r="DG7" s="37">
        <v>92.44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dcterms:created xsi:type="dcterms:W3CDTF">2018-12-03T09:39:54Z</dcterms:created>
  <dcterms:modified xsi:type="dcterms:W3CDTF">2019-02-20T12:16:02Z</dcterms:modified>
  <cp:category/>
</cp:coreProperties>
</file>