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hBGI/Z76jiFqiDc0jyeGbgfK9eA/hBG4zINvdyIsQPepN2dKcCdLZ98/GjdUU1SFECxldcK2m44rNPxkYhkWbA==" workbookSaltValue="AA4RstYk0lgrSKp9OI7gf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P10" i="4"/>
  <c r="I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<sst xmlns="http://schemas.openxmlformats.org/spreadsheetml/2006/main" count="245" uniqueCount="126">
  <si>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</si>
  <si>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</si>
  <si>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</si>
  <si>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</si>
  <si>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</si>
  <si>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</si>
  <si>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</si>
  <si>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</si>
  <si>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</si>
  <si>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</si>
  <si>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</si>
  <si>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</si>
  <si>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</si>
  <si>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</si>
  <si>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</si>
  <si>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</si>
  <si>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</si>
  <si>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</si>
  <si>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</si>
  <si>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</si>
  <si>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</si>
  <si>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</si>
  <si>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</si>
  <si>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</si>
  <si>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</si>
  <si>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</si>
  <si>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</si>
  <si>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</si>
  <si>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</si>
  <si>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</si>
  <si>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</si>
  <si>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</si>
  <si>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</si>
  <si>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</si>
  <si>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</si>
  <si>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</si>
  <si>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</si>
  <si>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</si>
  <si>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</si>
  <si>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</si>
  <si>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</si>
  <si>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</si>
  <si>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</si>
  <si>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</si>
  <si>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</si>
  <si>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</si>
  <si>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</si>
  <si>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</si>
  <si>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</si>
  <si>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</si>
  <si>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</si>
  <si>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</si>
  <si>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</si>
  <si>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</si>
  <si>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</si>
  <si>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</si>
  <si>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</si>
  <si>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</si>
  <si>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</si>
  <si>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</si>
  <si>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</si>
  <si>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</si>
  <si>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</si>
  <si>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</si>
  <si>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</si>
  <si>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</si>
  <si>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</si>
  <si>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</si>
  <si>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</si>
  <si>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</si>
  <si>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</si>
  <si>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</si>
  <si>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</si>
  <si>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</si>
  <si>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</si>
  <si>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</si>
  <si>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</si>
  <si>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</si>
  <si>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</si>
  <si>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</si>
  <si>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</si>
  <si>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</si>
  <si>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</si>
  <si>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</si>
  <si>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</si>
  <si>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</si>
  <si>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</si>
  <si>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</si>
  <si>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</si>
  <si>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</si>
  <si>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</si>
  <si>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</si>
  <si>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</si>
  <si>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</si>
  <si>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</si>
  <si>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</si>
  <si>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</si>
  <si>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</si>
  <si>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</si>
  <si>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</si>
  <si>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</si>
  <si>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</si>
  <si>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</si>
  <si>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</si>
  <si>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</si>
  <si>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</si>
  <si>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</si>
  <si>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</si>
  <si>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</si>
  <si>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</si>
  <si>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山ノ内町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</si>
  <si>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</si>
  <si>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</si>
  <si>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</si>
  <si>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</si>
  <si>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</si>
  <si>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</si>
  <si>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</si>
  <si>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</si>
  <si>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</si>
  <si>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</si>
  <si>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</si>
  <si>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</si>
  <si>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平成29年4月使用分からの下水道使用料の改定により、使用料収入が増加したため、収益的収支比率と経費回収率はわずかに改善したが、人口減等による有収水量の減少により、汚水処理原価が増加した。</t>
    <phoneticPr fontId="4"/>
  </si>
  <si>
    <t>　管渠については、定期的に目視点検等を行っているが、ほとんどが塩ビ製であることや、地形的な関係もあり、管渠の老朽化はそれほど進行していないが、マンホールポンプ吐出先のマンホールの腐食や、マンホールポンプ自体の腐食も進行してきており、マンホールの防食塗装等も行っているが、注意深く観察していく必要がある。
　更新や修繕が必要な機器等が増えてきているが、単独事業と補助事業による修繕や更新費用を比較し、安価で十分な効果がある方法を十分検討し、修繕や更新を行っていく必要がある。</t>
    <phoneticPr fontId="4"/>
  </si>
  <si>
    <t>　事業の持続的経営のため、包括的民間委託やコンセッション方式、広域化等が論議されているが、それらの方式の導入の検討に当たっては、委託料や改築、更新費用が適正なものであるか、適正な維持管理が行われているか等を担保するため、下水道公社を中心とした民間委託や広域化を検討していく。
　また、平成32年度より公営企業会計に移行するが、人口減少等による使用料収入の減少が見込まれているため、使用料改定等を含めた経営計画を作成し、中長期的な安定した経営を目指す。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</si>
</sst>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AC-4019-AF24-EEAF42D17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61664"/>
        <c:axId val="9896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AC-4019-AF24-EEAF42D17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1664"/>
        <c:axId val="98963840"/>
      </c:lineChart>
      <c:dateAx>
        <c:axId val="9896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963840"/>
        <c:crosses val="autoZero"/>
        <c:auto val="1"/>
        <c:lblOffset val="100"/>
        <c:baseTimeUnit val="years"/>
      </c:dateAx>
      <c:valAx>
        <c:axId val="9896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96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F0-4205-8645-8415783D4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92064"/>
        <c:axId val="9959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36.200000000000003</c:v>
                </c:pt>
                <c:pt idx="1">
                  <c:v>34.74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F0-4205-8645-8415783D4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2064"/>
        <c:axId val="99598336"/>
      </c:lineChart>
      <c:dateAx>
        <c:axId val="9959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98336"/>
        <c:crosses val="autoZero"/>
        <c:auto val="1"/>
        <c:lblOffset val="100"/>
        <c:baseTimeUnit val="years"/>
      </c:dateAx>
      <c:valAx>
        <c:axId val="9959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59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80.209999999999994</c:v>
                </c:pt>
                <c:pt idx="1">
                  <c:v>84.67</c:v>
                </c:pt>
                <c:pt idx="2">
                  <c:v>85.76</c:v>
                </c:pt>
                <c:pt idx="3">
                  <c:v>86.41</c:v>
                </c:pt>
                <c:pt idx="4">
                  <c:v>87.13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21-44CD-9435-8180822B5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76768"/>
        <c:axId val="9978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71.069999999999993</c:v>
                </c:pt>
                <c:pt idx="1">
                  <c:v>70.14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21-44CD-9435-8180822B5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76768"/>
        <c:axId val="99787136"/>
      </c:lineChart>
      <c:dateAx>
        <c:axId val="9977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787136"/>
        <c:crosses val="autoZero"/>
        <c:auto val="1"/>
        <c:lblOffset val="100"/>
        <c:baseTimeUnit val="years"/>
      </c:dateAx>
      <c:valAx>
        <c:axId val="9978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77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96.35</c:v>
                </c:pt>
                <c:pt idx="1">
                  <c:v>98.15</c:v>
                </c:pt>
                <c:pt idx="2">
                  <c:v>99.65</c:v>
                </c:pt>
                <c:pt idx="3">
                  <c:v>96.4</c:v>
                </c:pt>
                <c:pt idx="4">
                  <c:v>97.92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3C-4C69-B46A-2588EDDFC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03008"/>
        <c:axId val="9901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3C-4C69-B46A-2588EDDFC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03008"/>
        <c:axId val="99013376"/>
      </c:lineChart>
      <c:dateAx>
        <c:axId val="9900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013376"/>
        <c:crosses val="autoZero"/>
        <c:auto val="1"/>
        <c:lblOffset val="100"/>
        <c:baseTimeUnit val="years"/>
      </c:dateAx>
      <c:valAx>
        <c:axId val="9901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00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F5-4063-B016-F57014629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14688"/>
        <c:axId val="9931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F5-4063-B016-F57014629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14688"/>
        <c:axId val="99316864"/>
      </c:lineChart>
      <c:dateAx>
        <c:axId val="9931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16864"/>
        <c:crosses val="autoZero"/>
        <c:auto val="1"/>
        <c:lblOffset val="100"/>
        <c:baseTimeUnit val="years"/>
      </c:dateAx>
      <c:valAx>
        <c:axId val="9931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31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D8-4B91-A7A7-5642D5A76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35552"/>
        <c:axId val="9969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D8-4B91-A7A7-5642D5A76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35552"/>
        <c:axId val="99698176"/>
      </c:lineChart>
      <c:dateAx>
        <c:axId val="99335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98176"/>
        <c:crosses val="autoZero"/>
        <c:auto val="1"/>
        <c:lblOffset val="100"/>
        <c:baseTimeUnit val="years"/>
      </c:dateAx>
      <c:valAx>
        <c:axId val="9969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335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E5-45FA-997B-1F5943295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27232"/>
        <c:axId val="9935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E5-45FA-997B-1F5943295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27232"/>
        <c:axId val="99352576"/>
      </c:lineChart>
      <c:dateAx>
        <c:axId val="9972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52576"/>
        <c:crosses val="autoZero"/>
        <c:auto val="1"/>
        <c:lblOffset val="100"/>
        <c:baseTimeUnit val="years"/>
      </c:dateAx>
      <c:valAx>
        <c:axId val="9935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727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3F-48E0-A240-62B2A9355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78304"/>
        <c:axId val="9938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3F-48E0-A240-62B2A9355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78304"/>
        <c:axId val="99380224"/>
      </c:lineChart>
      <c:dateAx>
        <c:axId val="99378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80224"/>
        <c:crosses val="autoZero"/>
        <c:auto val="1"/>
        <c:lblOffset val="100"/>
        <c:baseTimeUnit val="years"/>
      </c:dateAx>
      <c:valAx>
        <c:axId val="9938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378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488.32</c:v>
                </c:pt>
                <c:pt idx="1">
                  <c:v>550.59</c:v>
                </c:pt>
                <c:pt idx="2">
                  <c:v>451.6</c:v>
                </c:pt>
                <c:pt idx="3">
                  <c:v>529.84</c:v>
                </c:pt>
                <c:pt idx="4">
                  <c:v>616.37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E7-4B58-A48A-02B9CF870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19648"/>
        <c:axId val="99421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1554.05</c:v>
                </c:pt>
                <c:pt idx="1">
                  <c:v>1671.86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E7-4B58-A48A-02B9CF870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19648"/>
        <c:axId val="99421568"/>
      </c:lineChart>
      <c:dateAx>
        <c:axId val="9941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21568"/>
        <c:crosses val="autoZero"/>
        <c:auto val="1"/>
        <c:lblOffset val="100"/>
        <c:baseTimeUnit val="years"/>
      </c:dateAx>
      <c:valAx>
        <c:axId val="9942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19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92.97</c:v>
                </c:pt>
                <c:pt idx="1">
                  <c:v>96.32</c:v>
                </c:pt>
                <c:pt idx="2">
                  <c:v>99.23</c:v>
                </c:pt>
                <c:pt idx="3">
                  <c:v>93.07</c:v>
                </c:pt>
                <c:pt idx="4">
                  <c:v>95.54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BC-432B-9287-7CB52D1C0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60992"/>
        <c:axId val="99467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53.01</c:v>
                </c:pt>
                <c:pt idx="1">
                  <c:v>50.54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BC-432B-9287-7CB52D1C0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60992"/>
        <c:axId val="99467264"/>
      </c:lineChart>
      <c:dateAx>
        <c:axId val="9946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67264"/>
        <c:crosses val="autoZero"/>
        <c:auto val="1"/>
        <c:lblOffset val="100"/>
        <c:baseTimeUnit val="years"/>
      </c:dateAx>
      <c:valAx>
        <c:axId val="99467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6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185.81</c:v>
                </c:pt>
                <c:pt idx="1">
                  <c:v>196.21</c:v>
                </c:pt>
                <c:pt idx="2">
                  <c:v>171.12</c:v>
                </c:pt>
                <c:pt idx="3">
                  <c:v>198.4</c:v>
                </c:pt>
                <c:pt idx="4">
                  <c:v>202.97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A9-409C-B24D-FDB0A25F3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55200"/>
        <c:axId val="99569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299.39</c:v>
                </c:pt>
                <c:pt idx="1">
                  <c:v>320.36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A9-409C-B24D-FDB0A25F3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5200"/>
        <c:axId val="99569664"/>
      </c:lineChart>
      <c:dateAx>
        <c:axId val="9955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69664"/>
        <c:crosses val="autoZero"/>
        <c:auto val="1"/>
        <c:lblOffset val="100"/>
        <c:baseTimeUnit val="years"/>
      </c:dateAx>
      <c:valAx>
        <c:axId val="99569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55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長野県　山ノ内町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12826</v>
      </c>
      <c r="AM8" s="66"/>
      <c r="AN8" s="66"/>
      <c r="AO8" s="66"/>
      <c r="AP8" s="66"/>
      <c r="AQ8" s="66"/>
      <c r="AR8" s="66"/>
      <c r="AS8" s="66"/>
      <c r="AT8" s="65">
        <f>データ!T6</f>
        <v>265.89999999999998</v>
      </c>
      <c r="AU8" s="65"/>
      <c r="AV8" s="65"/>
      <c r="AW8" s="65"/>
      <c r="AX8" s="65"/>
      <c r="AY8" s="65"/>
      <c r="AZ8" s="65"/>
      <c r="BA8" s="65"/>
      <c r="BB8" s="65">
        <f>データ!U6</f>
        <v>48.24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25.93</v>
      </c>
      <c r="Q10" s="65"/>
      <c r="R10" s="65"/>
      <c r="S10" s="65"/>
      <c r="T10" s="65"/>
      <c r="U10" s="65"/>
      <c r="V10" s="65"/>
      <c r="W10" s="65">
        <f>データ!Q6</f>
        <v>76.83</v>
      </c>
      <c r="X10" s="65"/>
      <c r="Y10" s="65"/>
      <c r="Z10" s="65"/>
      <c r="AA10" s="65"/>
      <c r="AB10" s="65"/>
      <c r="AC10" s="65"/>
      <c r="AD10" s="66">
        <f>データ!R6</f>
        <v>3274</v>
      </c>
      <c r="AE10" s="66"/>
      <c r="AF10" s="66"/>
      <c r="AG10" s="66"/>
      <c r="AH10" s="66"/>
      <c r="AI10" s="66"/>
      <c r="AJ10" s="66"/>
      <c r="AK10" s="2"/>
      <c r="AL10" s="66">
        <f>データ!V6</f>
        <v>3287</v>
      </c>
      <c r="AM10" s="66"/>
      <c r="AN10" s="66"/>
      <c r="AO10" s="66"/>
      <c r="AP10" s="66"/>
      <c r="AQ10" s="66"/>
      <c r="AR10" s="66"/>
      <c r="AS10" s="66"/>
      <c r="AT10" s="65">
        <f>データ!W6</f>
        <v>0.95</v>
      </c>
      <c r="AU10" s="65"/>
      <c r="AV10" s="65"/>
      <c r="AW10" s="65"/>
      <c r="AX10" s="65"/>
      <c r="AY10" s="65"/>
      <c r="AZ10" s="65"/>
      <c r="BA10" s="65"/>
      <c r="BB10" s="65">
        <f>データ!X6</f>
        <v>3460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123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56</v>
      </c>
      <c r="N86" s="25" t="s">
        <v>56</v>
      </c>
      <c r="O86" s="25" t="str">
        <f>データ!EO6</f>
        <v>【0.10】</v>
      </c>
    </row>
  </sheetData>
  <sheetProtection algorithmName="SHA-512" hashValue="dlmBJqTuWofa/Kz3pafngsl3jmLRhg2e/EBrDIDvH7QtOevAOaQKTuhnVc3Fb0cs5onPqFdl+IQnbGqasFPtlA==" saltValue="3HnbjxUjjBtO242YjJDV8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topLeftCell="BG1" workbookViewId="0">
      <selection activeCell="BI8" sqref="BI8"/>
    </sheetView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205613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長野県　山ノ内町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25.93</v>
      </c>
      <c r="Q6" s="33">
        <f t="shared" si="3"/>
        <v>76.83</v>
      </c>
      <c r="R6" s="33">
        <f t="shared" si="3"/>
        <v>3274</v>
      </c>
      <c r="S6" s="33">
        <f t="shared" si="3"/>
        <v>12826</v>
      </c>
      <c r="T6" s="33">
        <f t="shared" si="3"/>
        <v>265.89999999999998</v>
      </c>
      <c r="U6" s="33">
        <f t="shared" si="3"/>
        <v>48.24</v>
      </c>
      <c r="V6" s="33">
        <f t="shared" si="3"/>
        <v>3287</v>
      </c>
      <c r="W6" s="33">
        <f t="shared" si="3"/>
        <v>0.95</v>
      </c>
      <c r="X6" s="33">
        <f t="shared" si="3"/>
        <v>3460</v>
      </c>
      <c r="Y6" s="34">
        <f>IF(Y7="",NA(),Y7)</f>
        <v>96.35</v>
      </c>
      <c r="Z6" s="34">
        <f t="shared" ref="Z6:AH6" si="4">IF(Z7="",NA(),Z7)</f>
        <v>98.15</v>
      </c>
      <c r="AA6" s="34">
        <f t="shared" si="4"/>
        <v>99.65</v>
      </c>
      <c r="AB6" s="34">
        <f t="shared" si="4"/>
        <v>96.4</v>
      </c>
      <c r="AC6" s="34">
        <f t="shared" si="4"/>
        <v>97.92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488.32</v>
      </c>
      <c r="BG6" s="34">
        <f t="shared" ref="BG6:BO6" si="7">IF(BG7="",NA(),BG7)</f>
        <v>550.59</v>
      </c>
      <c r="BH6" s="34">
        <f t="shared" si="7"/>
        <v>451.6</v>
      </c>
      <c r="BI6" s="34">
        <f t="shared" si="7"/>
        <v>529.84</v>
      </c>
      <c r="BJ6" s="34">
        <f t="shared" si="7"/>
        <v>616.37</v>
      </c>
      <c r="BK6" s="34">
        <f t="shared" si="7"/>
        <v>1554.05</v>
      </c>
      <c r="BL6" s="34">
        <f t="shared" si="7"/>
        <v>1671.86</v>
      </c>
      <c r="BM6" s="34">
        <f t="shared" si="7"/>
        <v>1434.89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92.97</v>
      </c>
      <c r="BR6" s="34">
        <f t="shared" ref="BR6:BZ6" si="8">IF(BR7="",NA(),BR7)</f>
        <v>96.32</v>
      </c>
      <c r="BS6" s="34">
        <f t="shared" si="8"/>
        <v>99.23</v>
      </c>
      <c r="BT6" s="34">
        <f t="shared" si="8"/>
        <v>93.07</v>
      </c>
      <c r="BU6" s="34">
        <f t="shared" si="8"/>
        <v>95.54</v>
      </c>
      <c r="BV6" s="34">
        <f t="shared" si="8"/>
        <v>53.01</v>
      </c>
      <c r="BW6" s="34">
        <f t="shared" si="8"/>
        <v>50.54</v>
      </c>
      <c r="BX6" s="34">
        <f t="shared" si="8"/>
        <v>66.22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185.81</v>
      </c>
      <c r="CC6" s="34">
        <f t="shared" ref="CC6:CK6" si="9">IF(CC7="",NA(),CC7)</f>
        <v>196.21</v>
      </c>
      <c r="CD6" s="34">
        <f t="shared" si="9"/>
        <v>171.12</v>
      </c>
      <c r="CE6" s="34">
        <f t="shared" si="9"/>
        <v>198.4</v>
      </c>
      <c r="CF6" s="34">
        <f t="shared" si="9"/>
        <v>202.97</v>
      </c>
      <c r="CG6" s="34">
        <f t="shared" si="9"/>
        <v>299.39</v>
      </c>
      <c r="CH6" s="34">
        <f t="shared" si="9"/>
        <v>320.36</v>
      </c>
      <c r="CI6" s="34">
        <f t="shared" si="9"/>
        <v>246.72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36.200000000000003</v>
      </c>
      <c r="CS6" s="34">
        <f t="shared" si="10"/>
        <v>34.74</v>
      </c>
      <c r="CT6" s="34">
        <f t="shared" si="10"/>
        <v>41.35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80.209999999999994</v>
      </c>
      <c r="CY6" s="34">
        <f t="shared" ref="CY6:DG6" si="11">IF(CY7="",NA(),CY7)</f>
        <v>84.67</v>
      </c>
      <c r="CZ6" s="34">
        <f t="shared" si="11"/>
        <v>85.76</v>
      </c>
      <c r="DA6" s="34">
        <f t="shared" si="11"/>
        <v>86.41</v>
      </c>
      <c r="DB6" s="34">
        <f t="shared" si="11"/>
        <v>87.13</v>
      </c>
      <c r="DC6" s="34">
        <f t="shared" si="11"/>
        <v>71.069999999999993</v>
      </c>
      <c r="DD6" s="34">
        <f t="shared" si="11"/>
        <v>70.14</v>
      </c>
      <c r="DE6" s="34">
        <f t="shared" si="11"/>
        <v>82.9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7.0000000000000007E-2</v>
      </c>
      <c r="EK6" s="34">
        <f t="shared" si="14"/>
        <v>0.08</v>
      </c>
      <c r="EL6" s="34">
        <f t="shared" si="14"/>
        <v>7.0000000000000007E-2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205613</v>
      </c>
      <c r="D7" s="36">
        <v>47</v>
      </c>
      <c r="E7" s="36">
        <v>17</v>
      </c>
      <c r="F7" s="36">
        <v>4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25.93</v>
      </c>
      <c r="Q7" s="37">
        <v>76.83</v>
      </c>
      <c r="R7" s="37">
        <v>3274</v>
      </c>
      <c r="S7" s="37">
        <v>12826</v>
      </c>
      <c r="T7" s="37">
        <v>265.89999999999998</v>
      </c>
      <c r="U7" s="37">
        <v>48.24</v>
      </c>
      <c r="V7" s="37">
        <v>3287</v>
      </c>
      <c r="W7" s="37">
        <v>0.95</v>
      </c>
      <c r="X7" s="37">
        <v>3460</v>
      </c>
      <c r="Y7" s="37">
        <v>96.35</v>
      </c>
      <c r="Z7" s="37">
        <v>98.15</v>
      </c>
      <c r="AA7" s="37">
        <v>99.65</v>
      </c>
      <c r="AB7" s="37">
        <v>96.4</v>
      </c>
      <c r="AC7" s="37">
        <v>97.92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488.32</v>
      </c>
      <c r="BG7" s="37">
        <v>550.59</v>
      </c>
      <c r="BH7" s="37">
        <v>451.6</v>
      </c>
      <c r="BI7" s="37">
        <v>529.84</v>
      </c>
      <c r="BJ7" s="37">
        <v>616.37</v>
      </c>
      <c r="BK7" s="37">
        <v>1554.05</v>
      </c>
      <c r="BL7" s="37">
        <v>1671.86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92.97</v>
      </c>
      <c r="BR7" s="37">
        <v>96.32</v>
      </c>
      <c r="BS7" s="37">
        <v>99.23</v>
      </c>
      <c r="BT7" s="37">
        <v>93.07</v>
      </c>
      <c r="BU7" s="37">
        <v>95.54</v>
      </c>
      <c r="BV7" s="37">
        <v>53.01</v>
      </c>
      <c r="BW7" s="37">
        <v>50.54</v>
      </c>
      <c r="BX7" s="37">
        <v>66.22</v>
      </c>
      <c r="BY7" s="37">
        <v>69.87</v>
      </c>
      <c r="BZ7" s="37">
        <v>74.3</v>
      </c>
      <c r="CA7" s="37">
        <v>75.58</v>
      </c>
      <c r="CB7" s="37">
        <v>185.81</v>
      </c>
      <c r="CC7" s="37">
        <v>196.21</v>
      </c>
      <c r="CD7" s="37">
        <v>171.12</v>
      </c>
      <c r="CE7" s="37">
        <v>198.4</v>
      </c>
      <c r="CF7" s="37">
        <v>202.97</v>
      </c>
      <c r="CG7" s="37">
        <v>299.39</v>
      </c>
      <c r="CH7" s="37">
        <v>320.36</v>
      </c>
      <c r="CI7" s="37">
        <v>246.72</v>
      </c>
      <c r="CJ7" s="37">
        <v>234.96</v>
      </c>
      <c r="CK7" s="37">
        <v>221.81</v>
      </c>
      <c r="CL7" s="37">
        <v>215.23</v>
      </c>
      <c r="CM7" s="37" t="s">
        <v>116</v>
      </c>
      <c r="CN7" s="37" t="s">
        <v>116</v>
      </c>
      <c r="CO7" s="37" t="s">
        <v>116</v>
      </c>
      <c r="CP7" s="37" t="s">
        <v>116</v>
      </c>
      <c r="CQ7" s="37" t="s">
        <v>116</v>
      </c>
      <c r="CR7" s="37">
        <v>36.200000000000003</v>
      </c>
      <c r="CS7" s="37">
        <v>34.74</v>
      </c>
      <c r="CT7" s="37">
        <v>41.35</v>
      </c>
      <c r="CU7" s="37">
        <v>42.9</v>
      </c>
      <c r="CV7" s="37">
        <v>43.36</v>
      </c>
      <c r="CW7" s="37">
        <v>42.66</v>
      </c>
      <c r="CX7" s="37">
        <v>80.209999999999994</v>
      </c>
      <c r="CY7" s="37">
        <v>84.67</v>
      </c>
      <c r="CZ7" s="37">
        <v>85.76</v>
      </c>
      <c r="DA7" s="37">
        <v>86.41</v>
      </c>
      <c r="DB7" s="37">
        <v>87.13</v>
      </c>
      <c r="DC7" s="37">
        <v>71.069999999999993</v>
      </c>
      <c r="DD7" s="37">
        <v>70.14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7.0000000000000007E-2</v>
      </c>
      <c r="EK7" s="37">
        <v>0.08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dcterms:created xsi:type="dcterms:W3CDTF">2018-12-03T09:14:31Z</dcterms:created>
  <dcterms:modified xsi:type="dcterms:W3CDTF">2019-02-20T13:55:03Z</dcterms:modified>
  <cp:category/>
</cp:coreProperties>
</file>