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2053 飯田市\"/>
    </mc:Choice>
  </mc:AlternateContent>
  <workbookProtection workbookAlgorithmName="SHA-512" workbookHashValue="qoe/O423Ok9ncYIb56kkK0qSWJ/jssMBQX+uW7ftmFREC5e2sf2B65DZcwfrpmKqF/IxsqzOM+8oYqnBupOTNA==" workbookSaltValue="Hjaok4vwcoYTzsdYqHFFzQ==" workbookSpinCount="100000" lockStructure="1"/>
  <bookViews>
    <workbookView xWindow="93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ML52" i="4" l="1"/>
  <c r="IX52" i="4"/>
  <c r="BV76" i="4"/>
  <c r="FJ52" i="4"/>
  <c r="IX30" i="4"/>
  <c r="FJ30" i="4"/>
  <c r="IX76" i="4"/>
  <c r="BV30" i="4"/>
  <c r="ML76" i="4"/>
  <c r="BV52" i="4"/>
  <c r="C11" i="5"/>
  <c r="D11" i="5"/>
  <c r="E11" i="5"/>
  <c r="B11" i="5"/>
  <c r="LJ76" i="4" l="1"/>
  <c r="AT52" i="4"/>
  <c r="HV76" i="4"/>
  <c r="LJ52" i="4"/>
  <c r="AT30" i="4"/>
  <c r="EH30" i="4"/>
  <c r="HV52" i="4"/>
  <c r="AT76" i="4"/>
  <c r="EH52" i="4"/>
  <c r="HV30" i="4"/>
  <c r="AF76" i="4"/>
  <c r="DT52" i="4"/>
  <c r="HH30" i="4"/>
  <c r="KV76" i="4"/>
  <c r="AF52" i="4"/>
  <c r="DT30" i="4"/>
  <c r="KV52" i="4"/>
  <c r="AF30" i="4"/>
  <c r="HH52" i="4"/>
  <c r="HH76" i="4"/>
  <c r="GT52" i="4"/>
  <c r="R76" i="4"/>
  <c r="DF52" i="4"/>
  <c r="GT30" i="4"/>
  <c r="R52" i="4"/>
  <c r="GT76" i="4"/>
  <c r="KH76" i="4"/>
  <c r="DF30" i="4"/>
  <c r="KH52" i="4"/>
  <c r="R30" i="4"/>
  <c r="LX76" i="4"/>
  <c r="BH52" i="4"/>
  <c r="EV30" i="4"/>
  <c r="IJ76" i="4"/>
  <c r="LX52" i="4"/>
  <c r="IJ52" i="4"/>
  <c r="IJ30" i="4"/>
  <c r="BH76" i="4"/>
  <c r="EV52" i="4"/>
  <c r="BH30" i="4"/>
</calcChain>
</file>

<file path=xl/sharedStrings.xml><?xml version="1.0" encoding="utf-8"?>
<sst xmlns="http://schemas.openxmlformats.org/spreadsheetml/2006/main" count="301" uniqueCount="137">
  <si>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</si>
  <si>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</si>
  <si>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</si>
  <si>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</si>
  <si>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</si>
  <si>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</si>
  <si>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</si>
  <si>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</si>
  <si>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</si>
  <si>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</si>
  <si>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</si>
  <si>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</si>
  <si>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</si>
  <si>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</si>
  <si>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</si>
  <si>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</si>
  <si>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</si>
  <si>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</si>
  <si>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</si>
  <si>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</si>
  <si>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</si>
  <si>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</si>
  <si>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</si>
  <si>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</si>
  <si>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</si>
  <si>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</si>
  <si>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</si>
  <si>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</si>
  <si>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</si>
  <si>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</si>
  <si>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</si>
  <si>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</si>
  <si>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</si>
  <si>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</si>
  <si>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</si>
  <si>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</si>
  <si>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</si>
  <si>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</si>
  <si>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</si>
  <si>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</si>
  <si>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</si>
  <si>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</si>
  <si>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</si>
  <si>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</si>
  <si>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</si>
  <si>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</si>
  <si>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</si>
  <si>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</si>
  <si>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</si>
  <si>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</si>
  <si>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</si>
  <si>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</si>
  <si>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</si>
  <si>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</si>
  <si>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</si>
  <si>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</si>
  <si>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</si>
  <si>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</si>
  <si>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</si>
  <si>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</si>
  <si>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</si>
  <si>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</si>
  <si>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</si>
  <si>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</si>
  <si>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</si>
  <si>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</si>
  <si>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</si>
  <si>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</si>
  <si>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</si>
  <si>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</si>
  <si>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</si>
  <si>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</si>
  <si>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</si>
  <si>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</si>
  <si>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</si>
  <si>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</si>
  <si>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</si>
  <si>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</si>
  <si>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</si>
  <si>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</si>
  <si>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</si>
  <si>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</si>
  <si>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</si>
  <si>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</si>
  <si>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</si>
  <si>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</si>
  <si>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</si>
  <si>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</si>
  <si>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</si>
  <si>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</si>
  <si>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</si>
  <si>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</si>
  <si>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</si>
  <si>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</si>
  <si>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</si>
  <si>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</si>
  <si>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</si>
  <si>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</si>
  <si>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</si>
  <si>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</si>
  <si>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</si>
  <si>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</si>
  <si>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</si>
  <si>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</si>
  <si>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</si>
  <si>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</si>
  <si>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</si>
  <si>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</si>
  <si>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</si>
  <si>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</si>
  <si>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</si>
  <si>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</si>
  <si>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</si>
  <si>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</si>
  <si>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</si>
  <si>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</si>
  <si>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</si>
  <si>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長野県　飯田市</t>
  </si>
  <si>
    <t>上村しらびそ高原施設</t>
  </si>
  <si>
    <t>法非適用</t>
  </si>
  <si>
    <t>観光施設事業</t>
  </si>
  <si>
    <t>休養宿泊施設</t>
  </si>
  <si>
    <t>Ａ１Ｂ１</t>
  </si>
  <si>
    <t>非設置</t>
  </si>
  <si>
    <t>該当数値なし</t>
  </si>
  <si>
    <t>導入なし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</si>
  <si>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</si>
  <si>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</si>
  <si>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</si>
  <si>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</si>
  <si>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</si>
  <si>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</si>
  <si>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</si>
  <si>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当該施設は指定管理制度により運営しているが、平成30年度は12月から３月を直営期間とした。平成30年12月に当時の指定管理者の指定を解除した後、当該法人が破産。このため、平成30年度決算書の徴取に至らず、利用者消費額等を用いる各指標を算出できかねている。
　④の定員稼働率の低下は、標高1,900mの立地条件により冬季休業とすることに加え、平成30年９月の台風によるアクセス道路の通行止めにより９月より休業となった影響による。
　当該施設の稼働率はもとより、地域の周遊観光促進から道路環境を維持するとともに、指定管理制度による効率的な運営を目指す。</t>
    <phoneticPr fontId="5"/>
  </si>
  <si>
    <t>　指定管理者による安定的な施設運営が可能となるよう、順次改修を進める。</t>
    <phoneticPr fontId="5"/>
  </si>
  <si>
    <t>　台風等の自然災害の頻発は、当該施設の立地条件からはより深刻である。一方、地域全体の宿泊客数動向は向上していることから、観光協会や地域連携ＤＭＯと連携し、消費者の旅行滞在中の情報収集や、リピーターへの情報発信を行う。</t>
    <phoneticPr fontId="5"/>
  </si>
  <si>
    <t>　当該施設については、指定管理制度への再移行を進め、民間活力の導入を図る。当該施設への集客は、地域の周遊観光や滞在型観光に波及するため、観光協会や地域連携ＤＭＯと連携し、当該施設の利用を促進し、効率的な運営を目指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</si>
</sst>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E-4C58-A9DD-F49AE234E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2500</c:v>
                </c:pt>
                <c:pt idx="1">
                  <c:v>2895</c:v>
                </c:pt>
                <c:pt idx="2">
                  <c:v>2798</c:v>
                </c:pt>
                <c:pt idx="3">
                  <c:v>2646</c:v>
                </c:pt>
                <c:pt idx="4">
                  <c:v>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E-4C58-A9DD-F49AE234E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dateAx>
        <c:axId val="81982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4512"/>
        <c:crosses val="autoZero"/>
        <c:auto val="1"/>
        <c:lblOffset val="100"/>
        <c:baseTimeUnit val="years"/>
      </c:date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E26-4D63-B601-1AAB7F94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6-4D63-B601-1AAB7F94B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dateAx>
        <c:axId val="8196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69536"/>
        <c:crosses val="autoZero"/>
        <c:auto val="1"/>
        <c:lblOffset val="100"/>
        <c:baseTimeUnit val="years"/>
      </c:date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1.61E-2</c:v>
                </c:pt>
                <c:pt idx="1">
                  <c:v>1.8800000000000001E-2</c:v>
                </c:pt>
                <c:pt idx="2">
                  <c:v>1.5900000000000001E-2</c:v>
                </c:pt>
                <c:pt idx="3">
                  <c:v>1.72E-2</c:v>
                </c:pt>
                <c:pt idx="4">
                  <c:v>1.8200000000000001E-2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7-445F-8405-EEB84BB1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2.0000000000000001E-4</c:v>
                </c:pt>
                <c:pt idx="1">
                  <c:v>2.0000000000000001E-4</c:v>
                </c:pt>
                <c:pt idx="2">
                  <c:v>2.0000000000000001E-4</c:v>
                </c:pt>
                <c:pt idx="3">
                  <c:v>1E-4</c:v>
                </c:pt>
                <c:pt idx="4">
                  <c:v>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7-445F-8405-EEB84BB1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00352"/>
        <c:axId val="96098560"/>
      </c:lineChart>
      <c:dateAx>
        <c:axId val="9602560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Offset val="100"/>
        <c:baseTimeUnit val="years"/>
      </c:date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96098560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100352"/>
        <c:crosses val="max"/>
        <c:crossBetween val="between"/>
      </c:valAx>
      <c:dateAx>
        <c:axId val="9610035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96098560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D-45B9-88A0-5880CA32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24.8</c:v>
                </c:pt>
                <c:pt idx="1">
                  <c:v>25.9</c:v>
                </c:pt>
                <c:pt idx="2">
                  <c:v>25.2</c:v>
                </c:pt>
                <c:pt idx="3">
                  <c:v>27.3</c:v>
                </c:pt>
                <c:pt idx="4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D-45B9-88A0-5880CA32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101.7</c:v>
                </c:pt>
                <c:pt idx="2">
                  <c:v>95.3</c:v>
                </c:pt>
                <c:pt idx="3">
                  <c:v>95.6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D-4B04-8B5E-46CAF4B74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91.3</c:v>
                </c:pt>
                <c:pt idx="1">
                  <c:v>91.8</c:v>
                </c:pt>
                <c:pt idx="2">
                  <c:v>93.3</c:v>
                </c:pt>
                <c:pt idx="3">
                  <c:v>94.6</c:v>
                </c:pt>
                <c:pt idx="4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D-4B04-8B5E-46CAF4B74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dateAx>
        <c:axId val="7644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447104"/>
        <c:crosses val="autoZero"/>
        <c:auto val="1"/>
        <c:lblOffset val="100"/>
        <c:baseTimeUnit val="years"/>
      </c:date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-1644</c:v>
                </c:pt>
                <c:pt idx="1">
                  <c:v>1050</c:v>
                </c:pt>
                <c:pt idx="2">
                  <c:v>-2613</c:v>
                </c:pt>
                <c:pt idx="3">
                  <c:v>-2366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9-4090-93A6-6DF632819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-6167</c:v>
                </c:pt>
                <c:pt idx="1">
                  <c:v>-9455</c:v>
                </c:pt>
                <c:pt idx="2">
                  <c:v>-9799</c:v>
                </c:pt>
                <c:pt idx="3">
                  <c:v>-10359</c:v>
                </c:pt>
                <c:pt idx="4">
                  <c:v>-14948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9-4090-93A6-6DF632819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dateAx>
        <c:axId val="7839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00512"/>
        <c:crosses val="autoZero"/>
        <c:auto val="1"/>
        <c:lblOffset val="100"/>
        <c:baseTimeUnit val="years"/>
      </c:date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-10.9</c:v>
                </c:pt>
                <c:pt idx="1">
                  <c:v>-12.7</c:v>
                </c:pt>
                <c:pt idx="2">
                  <c:v>-22.7</c:v>
                </c:pt>
                <c:pt idx="3">
                  <c:v>-26.3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F-4C90-B090-618187A4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-17.5</c:v>
                </c:pt>
                <c:pt idx="1">
                  <c:v>-15.9</c:v>
                </c:pt>
                <c:pt idx="2">
                  <c:v>-17.7</c:v>
                </c:pt>
                <c:pt idx="3">
                  <c:v>-33.5</c:v>
                </c:pt>
                <c:pt idx="4">
                  <c:v>-47.7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AF-4C90-B090-618187A4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dateAx>
        <c:axId val="78418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0608"/>
        <c:crosses val="autoZero"/>
        <c:auto val="1"/>
        <c:lblOffset val="100"/>
        <c:baseTimeUnit val="years"/>
      </c:date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44.2</c:v>
                </c:pt>
                <c:pt idx="1">
                  <c:v>46.5</c:v>
                </c:pt>
                <c:pt idx="2">
                  <c:v>55.9</c:v>
                </c:pt>
                <c:pt idx="3">
                  <c:v>45.4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3-4FFF-B29D-3B2DB80CC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35.4</c:v>
                </c:pt>
                <c:pt idx="2">
                  <c:v>37.299999999999997</c:v>
                </c:pt>
                <c:pt idx="3">
                  <c:v>33.799999999999997</c:v>
                </c:pt>
                <c:pt idx="4">
                  <c:v>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83-4FFF-B29D-3B2DB80CC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dateAx>
        <c:axId val="78442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44800"/>
        <c:crosses val="autoZero"/>
        <c:auto val="1"/>
        <c:lblOffset val="100"/>
        <c:baseTimeUnit val="years"/>
      </c:date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9.4</c:v>
                </c:pt>
                <c:pt idx="2">
                  <c:v>7.7</c:v>
                </c:pt>
                <c:pt idx="3">
                  <c:v>7.4</c:v>
                </c:pt>
                <c:pt idx="4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81-448C-BE7D-04FDC330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23.4</c:v>
                </c:pt>
                <c:pt idx="2">
                  <c:v>22.8</c:v>
                </c:pt>
                <c:pt idx="3">
                  <c:v>23.5</c:v>
                </c:pt>
                <c:pt idx="4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81-448C-BE7D-04FDC330A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dateAx>
        <c:axId val="8150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08224"/>
        <c:crosses val="autoZero"/>
        <c:auto val="1"/>
        <c:lblOffset val="100"/>
        <c:baseTimeUnit val="years"/>
      </c:date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A-428C-85F5-FEAFF532F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34.1</c:v>
                </c:pt>
                <c:pt idx="1">
                  <c:v>20.3</c:v>
                </c:pt>
                <c:pt idx="2">
                  <c:v>44.7</c:v>
                </c:pt>
                <c:pt idx="3">
                  <c:v>33.299999999999997</c:v>
                </c:pt>
                <c:pt idx="4">
                  <c:v>38.5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A-428C-85F5-FEAFF532F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dateAx>
        <c:axId val="815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36512"/>
        <c:crosses val="autoZero"/>
        <c:auto val="1"/>
        <c:lblOffset val="100"/>
        <c:baseTimeUnit val="years"/>
      </c:date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1A9-40C3-8242-D88D4DE4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A9-40C3-8242-D88D4DE4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dateAx>
        <c:axId val="815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24864"/>
        <c:crosses val="autoZero"/>
        <c:auto val="1"/>
        <c:lblOffset val="100"/>
        <c:baseTimeUnit val="years"/>
      </c:date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zoomScale="55" zoomScaleNormal="55" zoomScaleSheetLayoutView="70" workbookViewId="0">
      <selection activeCell="NI66" sqref="NI66:NW82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  <c r="IX2" s="133"/>
      <c r="IY2" s="133"/>
      <c r="IZ2" s="133"/>
      <c r="JA2" s="133"/>
      <c r="JB2" s="133"/>
      <c r="JC2" s="133"/>
      <c r="JD2" s="133"/>
      <c r="JE2" s="133"/>
      <c r="JF2" s="133"/>
      <c r="JG2" s="133"/>
      <c r="JH2" s="133"/>
      <c r="JI2" s="133"/>
      <c r="JJ2" s="133"/>
      <c r="JK2" s="133"/>
      <c r="JL2" s="133"/>
      <c r="JM2" s="133"/>
      <c r="JN2" s="133"/>
      <c r="JO2" s="133"/>
      <c r="JP2" s="133"/>
      <c r="JQ2" s="133"/>
      <c r="JR2" s="133"/>
      <c r="JS2" s="133"/>
      <c r="JT2" s="133"/>
      <c r="JU2" s="133"/>
      <c r="JV2" s="133"/>
      <c r="JW2" s="133"/>
      <c r="JX2" s="133"/>
      <c r="JY2" s="133"/>
      <c r="JZ2" s="133"/>
      <c r="KA2" s="133"/>
      <c r="KB2" s="133"/>
      <c r="KC2" s="133"/>
      <c r="KD2" s="133"/>
      <c r="KE2" s="133"/>
      <c r="KF2" s="133"/>
      <c r="KG2" s="133"/>
      <c r="KH2" s="133"/>
      <c r="KI2" s="133"/>
      <c r="KJ2" s="133"/>
      <c r="KK2" s="133"/>
      <c r="KL2" s="133"/>
      <c r="KM2" s="133"/>
      <c r="KN2" s="133"/>
      <c r="KO2" s="133"/>
      <c r="KP2" s="133"/>
      <c r="KQ2" s="133"/>
      <c r="KR2" s="133"/>
      <c r="KS2" s="133"/>
      <c r="KT2" s="133"/>
      <c r="KU2" s="133"/>
      <c r="KV2" s="133"/>
      <c r="KW2" s="133"/>
      <c r="KX2" s="133"/>
      <c r="KY2" s="133"/>
      <c r="KZ2" s="133"/>
      <c r="LA2" s="133"/>
      <c r="LB2" s="133"/>
      <c r="LC2" s="133"/>
      <c r="LD2" s="133"/>
      <c r="LE2" s="133"/>
      <c r="LF2" s="133"/>
      <c r="LG2" s="133"/>
      <c r="LH2" s="133"/>
      <c r="LI2" s="133"/>
      <c r="LJ2" s="133"/>
      <c r="LK2" s="133"/>
      <c r="LL2" s="133"/>
      <c r="LM2" s="133"/>
      <c r="LN2" s="133"/>
      <c r="LO2" s="133"/>
      <c r="LP2" s="133"/>
      <c r="LQ2" s="133"/>
      <c r="LR2" s="133"/>
      <c r="LS2" s="133"/>
      <c r="LT2" s="133"/>
      <c r="LU2" s="133"/>
      <c r="LV2" s="133"/>
      <c r="LW2" s="133"/>
      <c r="LX2" s="133"/>
      <c r="LY2" s="133"/>
      <c r="LZ2" s="133"/>
      <c r="MA2" s="133"/>
      <c r="MB2" s="133"/>
      <c r="MC2" s="133"/>
      <c r="MD2" s="133"/>
      <c r="ME2" s="133"/>
      <c r="MF2" s="133"/>
      <c r="MG2" s="133"/>
      <c r="MH2" s="133"/>
      <c r="MI2" s="133"/>
      <c r="MJ2" s="133"/>
      <c r="MK2" s="133"/>
      <c r="ML2" s="133"/>
      <c r="MM2" s="133"/>
      <c r="MN2" s="133"/>
      <c r="MO2" s="133"/>
      <c r="MP2" s="133"/>
      <c r="MQ2" s="133"/>
      <c r="MR2" s="133"/>
      <c r="MS2" s="133"/>
      <c r="MT2" s="133"/>
      <c r="MU2" s="133"/>
      <c r="MV2" s="133"/>
      <c r="MW2" s="133"/>
      <c r="MX2" s="133"/>
      <c r="MY2" s="133"/>
      <c r="MZ2" s="133"/>
      <c r="NA2" s="133"/>
      <c r="NB2" s="133"/>
      <c r="NC2" s="133"/>
      <c r="ND2" s="133"/>
      <c r="NE2" s="133"/>
      <c r="NF2" s="133"/>
      <c r="NG2" s="133"/>
      <c r="NH2" s="133"/>
      <c r="NI2" s="133"/>
      <c r="NJ2" s="133"/>
      <c r="NK2" s="133"/>
      <c r="NL2" s="133"/>
      <c r="NM2" s="133"/>
      <c r="NN2" s="133"/>
      <c r="NO2" s="133"/>
      <c r="NP2" s="133"/>
      <c r="NQ2" s="133"/>
      <c r="NR2" s="133"/>
      <c r="NS2" s="133"/>
      <c r="NT2" s="133"/>
      <c r="NU2" s="133"/>
      <c r="NV2" s="133"/>
      <c r="NW2" s="133"/>
    </row>
    <row r="3" spans="1:387" ht="9.75" customHeight="1" x14ac:dyDescent="0.15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3"/>
      <c r="JT3" s="133"/>
      <c r="JU3" s="133"/>
      <c r="JV3" s="133"/>
      <c r="JW3" s="133"/>
      <c r="JX3" s="133"/>
      <c r="JY3" s="133"/>
      <c r="JZ3" s="133"/>
      <c r="KA3" s="133"/>
      <c r="KB3" s="133"/>
      <c r="KC3" s="133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3"/>
      <c r="LC3" s="133"/>
      <c r="LD3" s="133"/>
      <c r="LE3" s="133"/>
      <c r="LF3" s="133"/>
      <c r="LG3" s="133"/>
      <c r="LH3" s="133"/>
      <c r="LI3" s="133"/>
      <c r="LJ3" s="133"/>
      <c r="LK3" s="133"/>
      <c r="LL3" s="133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3"/>
      <c r="ML3" s="133"/>
      <c r="MM3" s="133"/>
      <c r="MN3" s="133"/>
      <c r="MO3" s="133"/>
      <c r="MP3" s="133"/>
      <c r="MQ3" s="133"/>
      <c r="MR3" s="133"/>
      <c r="MS3" s="133"/>
      <c r="MT3" s="133"/>
      <c r="MU3" s="133"/>
      <c r="MV3" s="133"/>
      <c r="MW3" s="133"/>
      <c r="MX3" s="133"/>
      <c r="MY3" s="133"/>
      <c r="MZ3" s="133"/>
      <c r="NA3" s="133"/>
      <c r="NB3" s="133"/>
      <c r="NC3" s="133"/>
      <c r="ND3" s="133"/>
      <c r="NE3" s="133"/>
      <c r="NF3" s="133"/>
      <c r="NG3" s="133"/>
      <c r="NH3" s="133"/>
      <c r="NI3" s="133"/>
      <c r="NJ3" s="133"/>
      <c r="NK3" s="133"/>
      <c r="NL3" s="133"/>
      <c r="NM3" s="133"/>
      <c r="NN3" s="133"/>
      <c r="NO3" s="133"/>
      <c r="NP3" s="133"/>
      <c r="NQ3" s="133"/>
      <c r="NR3" s="133"/>
      <c r="NS3" s="133"/>
      <c r="NT3" s="133"/>
      <c r="NU3" s="133"/>
      <c r="NV3" s="133"/>
      <c r="NW3" s="133"/>
    </row>
    <row r="4" spans="1:387" ht="9.75" customHeight="1" x14ac:dyDescent="0.15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4" t="str">
        <f>データ!H6&amp;"　"&amp;データ!I6</f>
        <v>長野県飯田市　上村しらびそ高原施設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6"/>
      <c r="AQ7" s="124" t="s">
        <v>2</v>
      </c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6"/>
      <c r="CF7" s="124" t="s">
        <v>3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6"/>
      <c r="DU7" s="127" t="s">
        <v>4</v>
      </c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 t="s">
        <v>5</v>
      </c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7" t="s">
        <v>6</v>
      </c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 t="s">
        <v>7</v>
      </c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 t="s">
        <v>8</v>
      </c>
      <c r="LP7" s="127"/>
      <c r="LQ7" s="127"/>
      <c r="LR7" s="127"/>
      <c r="LS7" s="127"/>
      <c r="LT7" s="127"/>
      <c r="LU7" s="127"/>
      <c r="LV7" s="127"/>
      <c r="LW7" s="127"/>
      <c r="LX7" s="127"/>
      <c r="LY7" s="127"/>
      <c r="LZ7" s="127"/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8" t="str">
        <f>データ!J7</f>
        <v>法非適用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観光施設事業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休養宿泊施設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16" t="str">
        <f>データ!M7</f>
        <v>Ａ１Ｂ１</v>
      </c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 t="str">
        <f>データ!N7</f>
        <v>非設置</v>
      </c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5">
        <f>データ!S7</f>
        <v>0</v>
      </c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6" t="str">
        <f>データ!T7</f>
        <v>導入なし</v>
      </c>
      <c r="JW8" s="116"/>
      <c r="JX8" s="116"/>
      <c r="JY8" s="116"/>
      <c r="JZ8" s="116"/>
      <c r="KA8" s="116"/>
      <c r="KB8" s="116"/>
      <c r="KC8" s="116"/>
      <c r="KD8" s="116"/>
      <c r="KE8" s="116"/>
      <c r="KF8" s="116"/>
      <c r="KG8" s="116"/>
      <c r="KH8" s="116"/>
      <c r="KI8" s="116"/>
      <c r="KJ8" s="116"/>
      <c r="KK8" s="116"/>
      <c r="KL8" s="116"/>
      <c r="KM8" s="116"/>
      <c r="KN8" s="116"/>
      <c r="KO8" s="116"/>
      <c r="KP8" s="116"/>
      <c r="KQ8" s="116"/>
      <c r="KR8" s="116"/>
      <c r="KS8" s="116"/>
      <c r="KT8" s="116"/>
      <c r="KU8" s="116"/>
      <c r="KV8" s="116"/>
      <c r="KW8" s="116"/>
      <c r="KX8" s="116"/>
      <c r="KY8" s="116"/>
      <c r="KZ8" s="116"/>
      <c r="LA8" s="116"/>
      <c r="LB8" s="116"/>
      <c r="LC8" s="116"/>
      <c r="LD8" s="116"/>
      <c r="LE8" s="116"/>
      <c r="LF8" s="116"/>
      <c r="LG8" s="116"/>
      <c r="LH8" s="116"/>
      <c r="LI8" s="116"/>
      <c r="LJ8" s="116"/>
      <c r="LK8" s="116"/>
      <c r="LL8" s="116"/>
      <c r="LM8" s="116"/>
      <c r="LN8" s="116"/>
      <c r="LO8" s="117">
        <f>データ!U7</f>
        <v>30</v>
      </c>
      <c r="LP8" s="117"/>
      <c r="LQ8" s="117"/>
      <c r="LR8" s="117"/>
      <c r="LS8" s="117"/>
      <c r="LT8" s="117"/>
      <c r="LU8" s="117"/>
      <c r="LV8" s="117"/>
      <c r="LW8" s="117"/>
      <c r="LX8" s="117"/>
      <c r="LY8" s="117"/>
      <c r="LZ8" s="117"/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3"/>
      <c r="NI8" s="122" t="s">
        <v>10</v>
      </c>
      <c r="NJ8" s="123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6"/>
      <c r="AQ9" s="124" t="s">
        <v>13</v>
      </c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6"/>
      <c r="CF9" s="124" t="s">
        <v>14</v>
      </c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6"/>
      <c r="DU9" s="127" t="s">
        <v>15</v>
      </c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7" t="s">
        <v>16</v>
      </c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 t="s">
        <v>17</v>
      </c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 t="s">
        <v>18</v>
      </c>
      <c r="LP9" s="127"/>
      <c r="LQ9" s="127"/>
      <c r="LR9" s="127"/>
      <c r="LS9" s="127"/>
      <c r="LT9" s="127"/>
      <c r="LU9" s="127"/>
      <c r="LV9" s="127"/>
      <c r="LW9" s="127"/>
      <c r="LX9" s="127"/>
      <c r="LY9" s="127"/>
      <c r="LZ9" s="127"/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3"/>
      <c r="NI9" s="131" t="s">
        <v>19</v>
      </c>
      <c r="NJ9" s="132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09" t="str">
        <f>データ!O7</f>
        <v>該当数値なし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1"/>
      <c r="AQ10" s="109" t="str">
        <f>データ!P7</f>
        <v>該当数値なし</v>
      </c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1"/>
      <c r="CF10" s="112">
        <f>データ!Q7</f>
        <v>1053</v>
      </c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4"/>
      <c r="DU10" s="115">
        <f>データ!R7</f>
        <v>96</v>
      </c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6" t="str">
        <f>データ!V7</f>
        <v>有</v>
      </c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/>
      <c r="JR10" s="116"/>
      <c r="JS10" s="116"/>
      <c r="JT10" s="116"/>
      <c r="JU10" s="116"/>
      <c r="JV10" s="117">
        <f>データ!W7</f>
        <v>50</v>
      </c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6" t="str">
        <f>データ!X7</f>
        <v>有</v>
      </c>
      <c r="LP10" s="116"/>
      <c r="LQ10" s="116"/>
      <c r="LR10" s="116"/>
      <c r="LS10" s="116"/>
      <c r="LT10" s="116"/>
      <c r="LU10" s="116"/>
      <c r="LV10" s="116"/>
      <c r="LW10" s="116"/>
      <c r="LX10" s="116"/>
      <c r="LY10" s="116"/>
      <c r="LZ10" s="116"/>
      <c r="MA10" s="116"/>
      <c r="MB10" s="116"/>
      <c r="MC10" s="116"/>
      <c r="MD10" s="116"/>
      <c r="ME10" s="116"/>
      <c r="MF10" s="116"/>
      <c r="MG10" s="116"/>
      <c r="MH10" s="116"/>
      <c r="MI10" s="116"/>
      <c r="MJ10" s="116"/>
      <c r="MK10" s="116"/>
      <c r="ML10" s="116"/>
      <c r="MM10" s="116"/>
      <c r="MN10" s="116"/>
      <c r="MO10" s="116"/>
      <c r="MP10" s="116"/>
      <c r="MQ10" s="116"/>
      <c r="MR10" s="116"/>
      <c r="MS10" s="116"/>
      <c r="MT10" s="116"/>
      <c r="MU10" s="116"/>
      <c r="MV10" s="116"/>
      <c r="MW10" s="116"/>
      <c r="MX10" s="116"/>
      <c r="MY10" s="116"/>
      <c r="MZ10" s="116"/>
      <c r="NA10" s="116"/>
      <c r="NB10" s="116"/>
      <c r="NC10" s="116"/>
      <c r="ND10" s="116"/>
      <c r="NE10" s="116"/>
      <c r="NF10" s="116"/>
      <c r="NG10" s="116"/>
      <c r="NH10" s="2"/>
      <c r="NI10" s="118" t="s">
        <v>21</v>
      </c>
      <c r="NJ10" s="119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0" t="s">
        <v>23</v>
      </c>
      <c r="NJ11" s="120"/>
      <c r="NK11" s="120"/>
      <c r="NL11" s="120"/>
      <c r="NM11" s="120"/>
      <c r="NN11" s="120"/>
      <c r="NO11" s="120"/>
      <c r="NP11" s="120"/>
      <c r="NQ11" s="120"/>
      <c r="NR11" s="120"/>
      <c r="NS11" s="120"/>
      <c r="NT11" s="120"/>
      <c r="NU11" s="120"/>
      <c r="NV11" s="120"/>
      <c r="NW11" s="120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0"/>
      <c r="NJ12" s="120"/>
      <c r="NK12" s="120"/>
      <c r="NL12" s="120"/>
      <c r="NM12" s="120"/>
      <c r="NN12" s="120"/>
      <c r="NO12" s="120"/>
      <c r="NP12" s="120"/>
      <c r="NQ12" s="120"/>
      <c r="NR12" s="120"/>
      <c r="NS12" s="120"/>
      <c r="NT12" s="120"/>
      <c r="NU12" s="120"/>
      <c r="NV12" s="120"/>
      <c r="NW12" s="120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1"/>
      <c r="NJ13" s="121"/>
      <c r="NK13" s="121"/>
      <c r="NL13" s="121"/>
      <c r="NM13" s="121"/>
      <c r="NN13" s="121"/>
      <c r="NO13" s="121"/>
      <c r="NP13" s="121"/>
      <c r="NQ13" s="121"/>
      <c r="NR13" s="121"/>
      <c r="NS13" s="121"/>
      <c r="NT13" s="121"/>
      <c r="NU13" s="121"/>
      <c r="NV13" s="121"/>
      <c r="NW13" s="121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105" t="s">
        <v>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106"/>
      <c r="NH14" s="2"/>
      <c r="NI14" s="91" t="s">
        <v>26</v>
      </c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3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107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108"/>
      <c r="NH15" s="2"/>
      <c r="NI15" s="94" t="s">
        <v>133</v>
      </c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6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94"/>
      <c r="NJ16" s="95"/>
      <c r="NK16" s="95"/>
      <c r="NL16" s="95"/>
      <c r="NM16" s="95"/>
      <c r="NN16" s="95"/>
      <c r="NO16" s="95"/>
      <c r="NP16" s="95"/>
      <c r="NQ16" s="95"/>
      <c r="NR16" s="95"/>
      <c r="NS16" s="95"/>
      <c r="NT16" s="95"/>
      <c r="NU16" s="95"/>
      <c r="NV16" s="95"/>
      <c r="NW16" s="96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94"/>
      <c r="NJ17" s="95"/>
      <c r="NK17" s="95"/>
      <c r="NL17" s="95"/>
      <c r="NM17" s="95"/>
      <c r="NN17" s="95"/>
      <c r="NO17" s="95"/>
      <c r="NP17" s="95"/>
      <c r="NQ17" s="95"/>
      <c r="NR17" s="95"/>
      <c r="NS17" s="95"/>
      <c r="NT17" s="95"/>
      <c r="NU17" s="95"/>
      <c r="NV17" s="95"/>
      <c r="NW17" s="96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94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6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94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6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94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6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94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6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94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6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94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6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94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6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94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6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94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6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94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6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94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6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94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6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7">
        <f>データ!$B$11</f>
        <v>41640</v>
      </c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>
        <f>データ!$C$11</f>
        <v>42005</v>
      </c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>
        <f>データ!$D$11</f>
        <v>42370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>
        <f>データ!$E$11</f>
        <v>42736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>
        <f>データ!$F$11</f>
        <v>43101</v>
      </c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7">
        <f>データ!$B$11</f>
        <v>41640</v>
      </c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>
        <f>データ!$C$11</f>
        <v>42005</v>
      </c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>
        <f>データ!$D$11</f>
        <v>42370</v>
      </c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>
        <f>データ!$E$11</f>
        <v>42736</v>
      </c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>
        <f>データ!$F$11</f>
        <v>43101</v>
      </c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7">
        <f>データ!$B$11</f>
        <v>41640</v>
      </c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>
        <f>データ!$C$11</f>
        <v>42005</v>
      </c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>
        <f>データ!$D$11</f>
        <v>42370</v>
      </c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>
        <f>データ!$E$11</f>
        <v>42736</v>
      </c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>
        <f>データ!$F$11</f>
        <v>43101</v>
      </c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7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9"/>
    </row>
    <row r="31" spans="1:387" ht="13.5" customHeight="1" x14ac:dyDescent="0.15">
      <c r="A31" s="2"/>
      <c r="B31" s="21"/>
      <c r="C31" s="4"/>
      <c r="D31" s="4"/>
      <c r="E31" s="4"/>
      <c r="F31" s="4"/>
      <c r="I31" s="86" t="s">
        <v>27</v>
      </c>
      <c r="J31" s="86"/>
      <c r="K31" s="86"/>
      <c r="L31" s="86"/>
      <c r="M31" s="86"/>
      <c r="N31" s="86"/>
      <c r="O31" s="86"/>
      <c r="P31" s="86"/>
      <c r="Q31" s="86"/>
      <c r="R31" s="84">
        <f>データ!Y7</f>
        <v>97.1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101.7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95.3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95.6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100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6" t="s">
        <v>27</v>
      </c>
      <c r="CX31" s="86"/>
      <c r="CY31" s="86"/>
      <c r="CZ31" s="86"/>
      <c r="DA31" s="86"/>
      <c r="DB31" s="86"/>
      <c r="DC31" s="86"/>
      <c r="DD31" s="86"/>
      <c r="DE31" s="86"/>
      <c r="DF31" s="84">
        <f>データ!AJ7</f>
        <v>0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0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0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0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0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6" t="s">
        <v>27</v>
      </c>
      <c r="GL31" s="86"/>
      <c r="GM31" s="86"/>
      <c r="GN31" s="86"/>
      <c r="GO31" s="86"/>
      <c r="GP31" s="86"/>
      <c r="GQ31" s="86"/>
      <c r="GR31" s="86"/>
      <c r="GS31" s="86"/>
      <c r="GT31" s="101">
        <f>データ!AU7</f>
        <v>0</v>
      </c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>
        <f>データ!AV7</f>
        <v>0</v>
      </c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>
        <f>データ!AW7</f>
        <v>0</v>
      </c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>
        <f>データ!AX7</f>
        <v>0</v>
      </c>
      <c r="IK31" s="101"/>
      <c r="IL31" s="101"/>
      <c r="IM31" s="101"/>
      <c r="IN31" s="101"/>
      <c r="IO31" s="101"/>
      <c r="IP31" s="101"/>
      <c r="IQ31" s="101"/>
      <c r="IR31" s="101"/>
      <c r="IS31" s="101"/>
      <c r="IT31" s="101"/>
      <c r="IU31" s="101"/>
      <c r="IV31" s="101"/>
      <c r="IW31" s="101"/>
      <c r="IX31" s="101">
        <f>データ!AY7</f>
        <v>0</v>
      </c>
      <c r="IY31" s="101"/>
      <c r="IZ31" s="101"/>
      <c r="JA31" s="101"/>
      <c r="JB31" s="101"/>
      <c r="JC31" s="101"/>
      <c r="JD31" s="101"/>
      <c r="JE31" s="101"/>
      <c r="JF31" s="101"/>
      <c r="JG31" s="101"/>
      <c r="JH31" s="101"/>
      <c r="JI31" s="101"/>
      <c r="JJ31" s="101"/>
      <c r="JK31" s="101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1" t="s">
        <v>28</v>
      </c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3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6" t="s">
        <v>29</v>
      </c>
      <c r="J32" s="86"/>
      <c r="K32" s="86"/>
      <c r="L32" s="86"/>
      <c r="M32" s="86"/>
      <c r="N32" s="86"/>
      <c r="O32" s="86"/>
      <c r="P32" s="86"/>
      <c r="Q32" s="86"/>
      <c r="R32" s="84">
        <f>データ!AD7</f>
        <v>91.3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91.8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93.3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94.6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90.5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6" t="s">
        <v>29</v>
      </c>
      <c r="CX32" s="86"/>
      <c r="CY32" s="86"/>
      <c r="CZ32" s="86"/>
      <c r="DA32" s="86"/>
      <c r="DB32" s="86"/>
      <c r="DC32" s="86"/>
      <c r="DD32" s="86"/>
      <c r="DE32" s="86"/>
      <c r="DF32" s="84">
        <f>データ!AO7</f>
        <v>24.8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25.9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25.2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27.3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19.7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6" t="s">
        <v>29</v>
      </c>
      <c r="GL32" s="86"/>
      <c r="GM32" s="86"/>
      <c r="GN32" s="86"/>
      <c r="GO32" s="86"/>
      <c r="GP32" s="86"/>
      <c r="GQ32" s="86"/>
      <c r="GR32" s="86"/>
      <c r="GS32" s="86"/>
      <c r="GT32" s="101">
        <f>データ!AZ7</f>
        <v>2500</v>
      </c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>
        <f>データ!BA7</f>
        <v>2895</v>
      </c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>
        <f>データ!BB7</f>
        <v>2798</v>
      </c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>
        <f>データ!BC7</f>
        <v>2646</v>
      </c>
      <c r="IK32" s="101"/>
      <c r="IL32" s="101"/>
      <c r="IM32" s="101"/>
      <c r="IN32" s="101"/>
      <c r="IO32" s="101"/>
      <c r="IP32" s="101"/>
      <c r="IQ32" s="101"/>
      <c r="IR32" s="101"/>
      <c r="IS32" s="101"/>
      <c r="IT32" s="101"/>
      <c r="IU32" s="101"/>
      <c r="IV32" s="101"/>
      <c r="IW32" s="101"/>
      <c r="IX32" s="101">
        <f>データ!BD7</f>
        <v>8338</v>
      </c>
      <c r="IY32" s="101"/>
      <c r="IZ32" s="101"/>
      <c r="JA32" s="101"/>
      <c r="JB32" s="101"/>
      <c r="JC32" s="101"/>
      <c r="JD32" s="101"/>
      <c r="JE32" s="101"/>
      <c r="JF32" s="101"/>
      <c r="JG32" s="101"/>
      <c r="JH32" s="101"/>
      <c r="JI32" s="101"/>
      <c r="JJ32" s="101"/>
      <c r="JK32" s="101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4" t="s">
        <v>134</v>
      </c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6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4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6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4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6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4"/>
      <c r="NJ35" s="95"/>
      <c r="NK35" s="95"/>
      <c r="NL35" s="95"/>
      <c r="NM35" s="95"/>
      <c r="NN35" s="95"/>
      <c r="NO35" s="95"/>
      <c r="NP35" s="95"/>
      <c r="NQ35" s="95"/>
      <c r="NR35" s="95"/>
      <c r="NS35" s="95"/>
      <c r="NT35" s="95"/>
      <c r="NU35" s="95"/>
      <c r="NV35" s="95"/>
      <c r="NW35" s="96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4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6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4"/>
      <c r="NJ37" s="95"/>
      <c r="NK37" s="95"/>
      <c r="NL37" s="95"/>
      <c r="NM37" s="95"/>
      <c r="NN37" s="95"/>
      <c r="NO37" s="95"/>
      <c r="NP37" s="95"/>
      <c r="NQ37" s="95"/>
      <c r="NR37" s="95"/>
      <c r="NS37" s="95"/>
      <c r="NT37" s="95"/>
      <c r="NU37" s="95"/>
      <c r="NV37" s="95"/>
      <c r="NW37" s="96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4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6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4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6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4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6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4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6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4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6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4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6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4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6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4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6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4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6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7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9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1" t="s">
        <v>30</v>
      </c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3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4" t="s">
        <v>135</v>
      </c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6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4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6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4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6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7">
        <f>データ!$B$11</f>
        <v>41640</v>
      </c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>
        <f>データ!$C$11</f>
        <v>42005</v>
      </c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>
        <f>データ!$D$11</f>
        <v>42370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>
        <f>データ!$E$11</f>
        <v>42736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>
        <f>データ!$F$11</f>
        <v>43101</v>
      </c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7">
        <f>データ!$B$11</f>
        <v>41640</v>
      </c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>
        <f>データ!$C$11</f>
        <v>42005</v>
      </c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>
        <f>データ!$D$11</f>
        <v>42370</v>
      </c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>
        <f>データ!$E$11</f>
        <v>42736</v>
      </c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>
        <f>データ!$F$11</f>
        <v>43101</v>
      </c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7">
        <f>データ!$B$11</f>
        <v>41640</v>
      </c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>
        <f>データ!$C$11</f>
        <v>42005</v>
      </c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>
        <f>データ!$D$11</f>
        <v>42370</v>
      </c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>
        <f>データ!$E$11</f>
        <v>42736</v>
      </c>
      <c r="IK52" s="87"/>
      <c r="IL52" s="87"/>
      <c r="IM52" s="87"/>
      <c r="IN52" s="87"/>
      <c r="IO52" s="87"/>
      <c r="IP52" s="87"/>
      <c r="IQ52" s="87"/>
      <c r="IR52" s="87"/>
      <c r="IS52" s="87"/>
      <c r="IT52" s="87"/>
      <c r="IU52" s="87"/>
      <c r="IV52" s="87"/>
      <c r="IW52" s="87"/>
      <c r="IX52" s="87">
        <f>データ!$F$11</f>
        <v>43101</v>
      </c>
      <c r="IY52" s="87"/>
      <c r="IZ52" s="87"/>
      <c r="JA52" s="87"/>
      <c r="JB52" s="87"/>
      <c r="JC52" s="87"/>
      <c r="JD52" s="87"/>
      <c r="JE52" s="87"/>
      <c r="JF52" s="87"/>
      <c r="JG52" s="87"/>
      <c r="JH52" s="87"/>
      <c r="JI52" s="87"/>
      <c r="JJ52" s="87"/>
      <c r="JK52" s="87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7">
        <f>データ!$B$11</f>
        <v>41640</v>
      </c>
      <c r="KI52" s="87"/>
      <c r="KJ52" s="87"/>
      <c r="KK52" s="87"/>
      <c r="KL52" s="87"/>
      <c r="KM52" s="87"/>
      <c r="KN52" s="87"/>
      <c r="KO52" s="87"/>
      <c r="KP52" s="87"/>
      <c r="KQ52" s="87"/>
      <c r="KR52" s="87"/>
      <c r="KS52" s="87"/>
      <c r="KT52" s="87"/>
      <c r="KU52" s="87"/>
      <c r="KV52" s="87">
        <f>データ!$C$11</f>
        <v>42005</v>
      </c>
      <c r="KW52" s="87"/>
      <c r="KX52" s="87"/>
      <c r="KY52" s="87"/>
      <c r="KZ52" s="87"/>
      <c r="LA52" s="87"/>
      <c r="LB52" s="87"/>
      <c r="LC52" s="87"/>
      <c r="LD52" s="87"/>
      <c r="LE52" s="87"/>
      <c r="LF52" s="87"/>
      <c r="LG52" s="87"/>
      <c r="LH52" s="87"/>
      <c r="LI52" s="87"/>
      <c r="LJ52" s="87">
        <f>データ!$D$11</f>
        <v>42370</v>
      </c>
      <c r="LK52" s="87"/>
      <c r="LL52" s="87"/>
      <c r="LM52" s="87"/>
      <c r="LN52" s="87"/>
      <c r="LO52" s="87"/>
      <c r="LP52" s="87"/>
      <c r="LQ52" s="87"/>
      <c r="LR52" s="87"/>
      <c r="LS52" s="87"/>
      <c r="LT52" s="87"/>
      <c r="LU52" s="87"/>
      <c r="LV52" s="87"/>
      <c r="LW52" s="87"/>
      <c r="LX52" s="87">
        <f>データ!$E$11</f>
        <v>42736</v>
      </c>
      <c r="LY52" s="87"/>
      <c r="LZ52" s="87"/>
      <c r="MA52" s="87"/>
      <c r="MB52" s="87"/>
      <c r="MC52" s="87"/>
      <c r="MD52" s="87"/>
      <c r="ME52" s="87"/>
      <c r="MF52" s="87"/>
      <c r="MG52" s="87"/>
      <c r="MH52" s="87"/>
      <c r="MI52" s="87"/>
      <c r="MJ52" s="87"/>
      <c r="MK52" s="87"/>
      <c r="ML52" s="87">
        <f>データ!$F$11</f>
        <v>43101</v>
      </c>
      <c r="MM52" s="87"/>
      <c r="MN52" s="87"/>
      <c r="MO52" s="87"/>
      <c r="MP52" s="87"/>
      <c r="MQ52" s="87"/>
      <c r="MR52" s="87"/>
      <c r="MS52" s="87"/>
      <c r="MT52" s="87"/>
      <c r="MU52" s="87"/>
      <c r="MV52" s="87"/>
      <c r="MW52" s="87"/>
      <c r="MX52" s="87"/>
      <c r="MY52" s="87"/>
      <c r="MZ52" s="4"/>
      <c r="NA52" s="4"/>
      <c r="NB52" s="4"/>
      <c r="NC52" s="4"/>
      <c r="ND52" s="4"/>
      <c r="NE52" s="4"/>
      <c r="NF52" s="4"/>
      <c r="NG52" s="22"/>
      <c r="NH52" s="2"/>
      <c r="NI52" s="94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6"/>
    </row>
    <row r="53" spans="1:387" ht="13.5" customHeight="1" x14ac:dyDescent="0.15">
      <c r="A53" s="2"/>
      <c r="B53" s="21"/>
      <c r="C53" s="4"/>
      <c r="D53" s="4"/>
      <c r="E53" s="4"/>
      <c r="F53" s="4"/>
      <c r="I53" s="86" t="s">
        <v>27</v>
      </c>
      <c r="J53" s="86"/>
      <c r="K53" s="86"/>
      <c r="L53" s="86"/>
      <c r="M53" s="86"/>
      <c r="N53" s="86"/>
      <c r="O53" s="86"/>
      <c r="P53" s="86"/>
      <c r="Q53" s="86"/>
      <c r="R53" s="84">
        <f>データ!BF7</f>
        <v>9.6999999999999993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9.4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7.7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7.4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5.0999999999999996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6" t="s">
        <v>27</v>
      </c>
      <c r="CX53" s="86"/>
      <c r="CY53" s="86"/>
      <c r="CZ53" s="86"/>
      <c r="DA53" s="86"/>
      <c r="DB53" s="86"/>
      <c r="DC53" s="86"/>
      <c r="DD53" s="86"/>
      <c r="DE53" s="86"/>
      <c r="DF53" s="84">
        <f>データ!BQ7</f>
        <v>44.2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46.5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55.9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45.4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0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6" t="s">
        <v>27</v>
      </c>
      <c r="GL53" s="86"/>
      <c r="GM53" s="86"/>
      <c r="GN53" s="86"/>
      <c r="GO53" s="86"/>
      <c r="GP53" s="86"/>
      <c r="GQ53" s="86"/>
      <c r="GR53" s="86"/>
      <c r="GS53" s="86"/>
      <c r="GT53" s="84">
        <f>データ!CB7</f>
        <v>-10.9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-12.7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-22.7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-26.3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0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6" t="s">
        <v>27</v>
      </c>
      <c r="JZ53" s="86"/>
      <c r="KA53" s="86"/>
      <c r="KB53" s="86"/>
      <c r="KC53" s="86"/>
      <c r="KD53" s="86"/>
      <c r="KE53" s="86"/>
      <c r="KF53" s="86"/>
      <c r="KG53" s="86"/>
      <c r="KH53" s="101">
        <f>データ!CM7</f>
        <v>-1644</v>
      </c>
      <c r="KI53" s="101"/>
      <c r="KJ53" s="101"/>
      <c r="KK53" s="101"/>
      <c r="KL53" s="101"/>
      <c r="KM53" s="101"/>
      <c r="KN53" s="101"/>
      <c r="KO53" s="101"/>
      <c r="KP53" s="101"/>
      <c r="KQ53" s="101"/>
      <c r="KR53" s="101"/>
      <c r="KS53" s="101"/>
      <c r="KT53" s="101"/>
      <c r="KU53" s="101"/>
      <c r="KV53" s="101">
        <f>データ!CN7</f>
        <v>1050</v>
      </c>
      <c r="KW53" s="101"/>
      <c r="KX53" s="101"/>
      <c r="KY53" s="101"/>
      <c r="KZ53" s="101"/>
      <c r="LA53" s="101"/>
      <c r="LB53" s="101"/>
      <c r="LC53" s="101"/>
      <c r="LD53" s="101"/>
      <c r="LE53" s="101"/>
      <c r="LF53" s="101"/>
      <c r="LG53" s="101"/>
      <c r="LH53" s="101"/>
      <c r="LI53" s="101"/>
      <c r="LJ53" s="101">
        <f>データ!CO7</f>
        <v>-2613</v>
      </c>
      <c r="LK53" s="101"/>
      <c r="LL53" s="101"/>
      <c r="LM53" s="101"/>
      <c r="LN53" s="101"/>
      <c r="LO53" s="101"/>
      <c r="LP53" s="101"/>
      <c r="LQ53" s="101"/>
      <c r="LR53" s="101"/>
      <c r="LS53" s="101"/>
      <c r="LT53" s="101"/>
      <c r="LU53" s="101"/>
      <c r="LV53" s="101"/>
      <c r="LW53" s="101"/>
      <c r="LX53" s="101">
        <f>データ!CP7</f>
        <v>-2366</v>
      </c>
      <c r="LY53" s="101"/>
      <c r="LZ53" s="101"/>
      <c r="MA53" s="101"/>
      <c r="MB53" s="101"/>
      <c r="MC53" s="101"/>
      <c r="MD53" s="101"/>
      <c r="ME53" s="101"/>
      <c r="MF53" s="101"/>
      <c r="MG53" s="101"/>
      <c r="MH53" s="101"/>
      <c r="MI53" s="101"/>
      <c r="MJ53" s="101"/>
      <c r="MK53" s="101"/>
      <c r="ML53" s="101">
        <f>データ!CQ7</f>
        <v>0</v>
      </c>
      <c r="MM53" s="101"/>
      <c r="MN53" s="101"/>
      <c r="MO53" s="101"/>
      <c r="MP53" s="101"/>
      <c r="MQ53" s="101"/>
      <c r="MR53" s="101"/>
      <c r="MS53" s="101"/>
      <c r="MT53" s="101"/>
      <c r="MU53" s="101"/>
      <c r="MV53" s="101"/>
      <c r="MW53" s="101"/>
      <c r="MX53" s="101"/>
      <c r="MY53" s="101"/>
      <c r="MZ53" s="4"/>
      <c r="NA53" s="4"/>
      <c r="NB53" s="4"/>
      <c r="NC53" s="4"/>
      <c r="ND53" s="4"/>
      <c r="NE53" s="4"/>
      <c r="NF53" s="4"/>
      <c r="NG53" s="22"/>
      <c r="NH53" s="2"/>
      <c r="NI53" s="94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6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6" t="s">
        <v>29</v>
      </c>
      <c r="J54" s="86"/>
      <c r="K54" s="86"/>
      <c r="L54" s="86"/>
      <c r="M54" s="86"/>
      <c r="N54" s="86"/>
      <c r="O54" s="86"/>
      <c r="P54" s="86"/>
      <c r="Q54" s="86"/>
      <c r="R54" s="84">
        <f>データ!BK7</f>
        <v>22.7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23.4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22.8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23.5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16.3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6" t="s">
        <v>29</v>
      </c>
      <c r="CX54" s="86"/>
      <c r="CY54" s="86"/>
      <c r="CZ54" s="86"/>
      <c r="DA54" s="86"/>
      <c r="DB54" s="86"/>
      <c r="DC54" s="86"/>
      <c r="DD54" s="86"/>
      <c r="DE54" s="86"/>
      <c r="DF54" s="84">
        <f>データ!BV7</f>
        <v>35.1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35.4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37.299999999999997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33.799999999999997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33.9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6" t="s">
        <v>29</v>
      </c>
      <c r="GL54" s="86"/>
      <c r="GM54" s="86"/>
      <c r="GN54" s="86"/>
      <c r="GO54" s="86"/>
      <c r="GP54" s="86"/>
      <c r="GQ54" s="86"/>
      <c r="GR54" s="86"/>
      <c r="GS54" s="86"/>
      <c r="GT54" s="84">
        <f>データ!CG7</f>
        <v>-17.5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-15.9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-17.7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-33.5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-47.7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6" t="s">
        <v>29</v>
      </c>
      <c r="JZ54" s="86"/>
      <c r="KA54" s="86"/>
      <c r="KB54" s="86"/>
      <c r="KC54" s="86"/>
      <c r="KD54" s="86"/>
      <c r="KE54" s="86"/>
      <c r="KF54" s="86"/>
      <c r="KG54" s="86"/>
      <c r="KH54" s="102">
        <f>データ!CR7</f>
        <v>-6167</v>
      </c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3"/>
      <c r="KU54" s="104"/>
      <c r="KV54" s="102">
        <f>データ!CS7</f>
        <v>-9455</v>
      </c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4"/>
      <c r="LJ54" s="102">
        <f>データ!CT7</f>
        <v>-9799</v>
      </c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4"/>
      <c r="LX54" s="102">
        <f>データ!CU7</f>
        <v>-10359</v>
      </c>
      <c r="LY54" s="103"/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4"/>
      <c r="ML54" s="102">
        <f>データ!CV7</f>
        <v>-14948</v>
      </c>
      <c r="MM54" s="103"/>
      <c r="MN54" s="103"/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4"/>
      <c r="MZ54" s="4"/>
      <c r="NA54" s="4"/>
      <c r="NB54" s="4"/>
      <c r="NC54" s="4"/>
      <c r="ND54" s="4"/>
      <c r="NE54" s="4"/>
      <c r="NF54" s="4"/>
      <c r="NG54" s="22"/>
      <c r="NH54" s="2"/>
      <c r="NI54" s="94"/>
      <c r="NJ54" s="95"/>
      <c r="NK54" s="95"/>
      <c r="NL54" s="95"/>
      <c r="NM54" s="95"/>
      <c r="NN54" s="95"/>
      <c r="NO54" s="95"/>
      <c r="NP54" s="95"/>
      <c r="NQ54" s="95"/>
      <c r="NR54" s="95"/>
      <c r="NS54" s="95"/>
      <c r="NT54" s="95"/>
      <c r="NU54" s="95"/>
      <c r="NV54" s="95"/>
      <c r="NW54" s="96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4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6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4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6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4"/>
      <c r="NJ57" s="95"/>
      <c r="NK57" s="95"/>
      <c r="NL57" s="95"/>
      <c r="NM57" s="95"/>
      <c r="NN57" s="95"/>
      <c r="NO57" s="95"/>
      <c r="NP57" s="95"/>
      <c r="NQ57" s="95"/>
      <c r="NR57" s="95"/>
      <c r="NS57" s="95"/>
      <c r="NT57" s="95"/>
      <c r="NU57" s="95"/>
      <c r="NV57" s="95"/>
      <c r="NW57" s="96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4"/>
      <c r="NJ58" s="95"/>
      <c r="NK58" s="95"/>
      <c r="NL58" s="95"/>
      <c r="NM58" s="95"/>
      <c r="NN58" s="95"/>
      <c r="NO58" s="95"/>
      <c r="NP58" s="95"/>
      <c r="NQ58" s="95"/>
      <c r="NR58" s="95"/>
      <c r="NS58" s="95"/>
      <c r="NT58" s="95"/>
      <c r="NU58" s="95"/>
      <c r="NV58" s="95"/>
      <c r="NW58" s="96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4"/>
      <c r="NJ59" s="95"/>
      <c r="NK59" s="95"/>
      <c r="NL59" s="95"/>
      <c r="NM59" s="95"/>
      <c r="NN59" s="95"/>
      <c r="NO59" s="95"/>
      <c r="NP59" s="95"/>
      <c r="NQ59" s="95"/>
      <c r="NR59" s="95"/>
      <c r="NS59" s="95"/>
      <c r="NT59" s="95"/>
      <c r="NU59" s="95"/>
      <c r="NV59" s="95"/>
      <c r="NW59" s="96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94"/>
      <c r="NJ60" s="95"/>
      <c r="NK60" s="95"/>
      <c r="NL60" s="95"/>
      <c r="NM60" s="95"/>
      <c r="NN60" s="95"/>
      <c r="NO60" s="95"/>
      <c r="NP60" s="95"/>
      <c r="NQ60" s="95"/>
      <c r="NR60" s="95"/>
      <c r="NS60" s="95"/>
      <c r="NT60" s="95"/>
      <c r="NU60" s="95"/>
      <c r="NV60" s="95"/>
      <c r="NW60" s="96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94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6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4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6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4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6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7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  <c r="NU64" s="98"/>
      <c r="NV64" s="98"/>
      <c r="NW64" s="99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1" t="s">
        <v>33</v>
      </c>
      <c r="NJ65" s="92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3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4" t="s">
        <v>136</v>
      </c>
      <c r="NJ66" s="95"/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6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00">
        <f>データ!DI6</f>
        <v>363708</v>
      </c>
      <c r="CV67" s="100"/>
      <c r="CW67" s="100"/>
      <c r="CX67" s="100"/>
      <c r="CY67" s="100"/>
      <c r="CZ67" s="100"/>
      <c r="DA67" s="100"/>
      <c r="DB67" s="100"/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4"/>
      <c r="NJ67" s="95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6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00"/>
      <c r="CV68" s="100"/>
      <c r="CW68" s="100"/>
      <c r="CX68" s="100"/>
      <c r="CY68" s="100"/>
      <c r="CZ68" s="100"/>
      <c r="DA68" s="100"/>
      <c r="DB68" s="100"/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00"/>
      <c r="DU68" s="100"/>
      <c r="DV68" s="100"/>
      <c r="DW68" s="100"/>
      <c r="DX68" s="100"/>
      <c r="DY68" s="100"/>
      <c r="DZ68" s="100"/>
      <c r="EA68" s="100"/>
      <c r="EB68" s="100"/>
      <c r="EC68" s="100"/>
      <c r="ED68" s="100"/>
      <c r="EE68" s="100"/>
      <c r="EF68" s="100"/>
      <c r="EG68" s="100"/>
      <c r="EH68" s="100"/>
      <c r="EI68" s="100"/>
      <c r="EJ68" s="100"/>
      <c r="EK68" s="100"/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00"/>
      <c r="FB68" s="100"/>
      <c r="FC68" s="100"/>
      <c r="FD68" s="100"/>
      <c r="FE68" s="100"/>
      <c r="FF68" s="100"/>
      <c r="FG68" s="100"/>
      <c r="FH68" s="100"/>
      <c r="FI68" s="100"/>
      <c r="FJ68" s="100"/>
      <c r="FK68" s="100"/>
      <c r="FL68" s="100"/>
      <c r="FM68" s="100"/>
      <c r="FN68" s="100"/>
      <c r="FO68" s="100"/>
      <c r="FP68" s="100"/>
      <c r="FQ68" s="100"/>
      <c r="FR68" s="100"/>
      <c r="FS68" s="100"/>
      <c r="FT68" s="100"/>
      <c r="FU68" s="100"/>
      <c r="FV68" s="100"/>
      <c r="FW68" s="100"/>
      <c r="FX68" s="100"/>
      <c r="FY68" s="100"/>
      <c r="FZ68" s="100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4"/>
      <c r="NJ68" s="95"/>
      <c r="NK68" s="95"/>
      <c r="NL68" s="95"/>
      <c r="NM68" s="95"/>
      <c r="NN68" s="95"/>
      <c r="NO68" s="95"/>
      <c r="NP68" s="95"/>
      <c r="NQ68" s="95"/>
      <c r="NR68" s="95"/>
      <c r="NS68" s="95"/>
      <c r="NT68" s="95"/>
      <c r="NU68" s="95"/>
      <c r="NV68" s="95"/>
      <c r="NW68" s="96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4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6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4"/>
      <c r="NJ70" s="95"/>
      <c r="NK70" s="95"/>
      <c r="NL70" s="95"/>
      <c r="NM70" s="95"/>
      <c r="NN70" s="95"/>
      <c r="NO70" s="95"/>
      <c r="NP70" s="95"/>
      <c r="NQ70" s="95"/>
      <c r="NR70" s="95"/>
      <c r="NS70" s="95"/>
      <c r="NT70" s="95"/>
      <c r="NU70" s="95"/>
      <c r="NV70" s="95"/>
      <c r="NW70" s="96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4"/>
      <c r="NJ71" s="95"/>
      <c r="NK71" s="95"/>
      <c r="NL71" s="95"/>
      <c r="NM71" s="95"/>
      <c r="NN71" s="95"/>
      <c r="NO71" s="95"/>
      <c r="NP71" s="95"/>
      <c r="NQ71" s="95"/>
      <c r="NR71" s="95"/>
      <c r="NS71" s="95"/>
      <c r="NT71" s="95"/>
      <c r="NU71" s="95"/>
      <c r="NV71" s="95"/>
      <c r="NW71" s="96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4"/>
      <c r="NJ72" s="95"/>
      <c r="NK72" s="95"/>
      <c r="NL72" s="95"/>
      <c r="NM72" s="95"/>
      <c r="NN72" s="95"/>
      <c r="NO72" s="95"/>
      <c r="NP72" s="95"/>
      <c r="NQ72" s="95"/>
      <c r="NR72" s="95"/>
      <c r="NS72" s="95"/>
      <c r="NT72" s="95"/>
      <c r="NU72" s="95"/>
      <c r="NV72" s="95"/>
      <c r="NW72" s="96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4"/>
      <c r="NJ73" s="95"/>
      <c r="NK73" s="95"/>
      <c r="NL73" s="95"/>
      <c r="NM73" s="95"/>
      <c r="NN73" s="95"/>
      <c r="NO73" s="95"/>
      <c r="NP73" s="95"/>
      <c r="NQ73" s="95"/>
      <c r="NR73" s="95"/>
      <c r="NS73" s="95"/>
      <c r="NT73" s="95"/>
      <c r="NU73" s="95"/>
      <c r="NV73" s="95"/>
      <c r="NW73" s="96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4"/>
      <c r="NJ74" s="95"/>
      <c r="NK74" s="95"/>
      <c r="NL74" s="95"/>
      <c r="NM74" s="95"/>
      <c r="NN74" s="95"/>
      <c r="NO74" s="95"/>
      <c r="NP74" s="95"/>
      <c r="NQ74" s="95"/>
      <c r="NR74" s="95"/>
      <c r="NS74" s="95"/>
      <c r="NT74" s="95"/>
      <c r="NU74" s="95"/>
      <c r="NV74" s="95"/>
      <c r="NW74" s="96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4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/>
      <c r="NV75" s="95"/>
      <c r="NW75" s="96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7">
        <f>データ!$B$11</f>
        <v>41640</v>
      </c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>
        <f>データ!$C$11</f>
        <v>42005</v>
      </c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>
        <f>データ!$D$11</f>
        <v>42370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>
        <f>データ!$E$11</f>
        <v>42736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>
        <f>データ!$F$11</f>
        <v>43101</v>
      </c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00">
        <f>データ!DJ6</f>
        <v>49630</v>
      </c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7">
        <f>データ!$B$11</f>
        <v>41640</v>
      </c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>
        <f>データ!$C$11</f>
        <v>42005</v>
      </c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>
        <f>データ!$D$11</f>
        <v>42370</v>
      </c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>
        <f>データ!$E$11</f>
        <v>42736</v>
      </c>
      <c r="IK76" s="87"/>
      <c r="IL76" s="87"/>
      <c r="IM76" s="87"/>
      <c r="IN76" s="87"/>
      <c r="IO76" s="87"/>
      <c r="IP76" s="87"/>
      <c r="IQ76" s="87"/>
      <c r="IR76" s="87"/>
      <c r="IS76" s="87"/>
      <c r="IT76" s="87"/>
      <c r="IU76" s="87"/>
      <c r="IV76" s="87"/>
      <c r="IW76" s="87"/>
      <c r="IX76" s="87">
        <f>データ!$F$11</f>
        <v>43101</v>
      </c>
      <c r="IY76" s="87"/>
      <c r="IZ76" s="87"/>
      <c r="JA76" s="87"/>
      <c r="JB76" s="87"/>
      <c r="JC76" s="87"/>
      <c r="JD76" s="87"/>
      <c r="JE76" s="87"/>
      <c r="JF76" s="87"/>
      <c r="JG76" s="87"/>
      <c r="JH76" s="87"/>
      <c r="JI76" s="87"/>
      <c r="JJ76" s="87"/>
      <c r="JK76" s="87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7">
        <f>データ!$B$11</f>
        <v>41640</v>
      </c>
      <c r="KI76" s="87"/>
      <c r="KJ76" s="87"/>
      <c r="KK76" s="87"/>
      <c r="KL76" s="87"/>
      <c r="KM76" s="87"/>
      <c r="KN76" s="87"/>
      <c r="KO76" s="87"/>
      <c r="KP76" s="87"/>
      <c r="KQ76" s="87"/>
      <c r="KR76" s="87"/>
      <c r="KS76" s="87"/>
      <c r="KT76" s="87"/>
      <c r="KU76" s="87"/>
      <c r="KV76" s="87">
        <f>データ!$C$11</f>
        <v>42005</v>
      </c>
      <c r="KW76" s="87"/>
      <c r="KX76" s="87"/>
      <c r="KY76" s="87"/>
      <c r="KZ76" s="87"/>
      <c r="LA76" s="87"/>
      <c r="LB76" s="87"/>
      <c r="LC76" s="87"/>
      <c r="LD76" s="87"/>
      <c r="LE76" s="87"/>
      <c r="LF76" s="87"/>
      <c r="LG76" s="87"/>
      <c r="LH76" s="87"/>
      <c r="LI76" s="87"/>
      <c r="LJ76" s="87">
        <f>データ!$D$11</f>
        <v>42370</v>
      </c>
      <c r="LK76" s="87"/>
      <c r="LL76" s="87"/>
      <c r="LM76" s="87"/>
      <c r="LN76" s="87"/>
      <c r="LO76" s="87"/>
      <c r="LP76" s="87"/>
      <c r="LQ76" s="87"/>
      <c r="LR76" s="87"/>
      <c r="LS76" s="87"/>
      <c r="LT76" s="87"/>
      <c r="LU76" s="87"/>
      <c r="LV76" s="87"/>
      <c r="LW76" s="87"/>
      <c r="LX76" s="87">
        <f>データ!$E$11</f>
        <v>42736</v>
      </c>
      <c r="LY76" s="87"/>
      <c r="LZ76" s="87"/>
      <c r="MA76" s="87"/>
      <c r="MB76" s="87"/>
      <c r="MC76" s="87"/>
      <c r="MD76" s="87"/>
      <c r="ME76" s="87"/>
      <c r="MF76" s="87"/>
      <c r="MG76" s="87"/>
      <c r="MH76" s="87"/>
      <c r="MI76" s="87"/>
      <c r="MJ76" s="87"/>
      <c r="MK76" s="87"/>
      <c r="ML76" s="87">
        <f>データ!$F$11</f>
        <v>43101</v>
      </c>
      <c r="MM76" s="87"/>
      <c r="MN76" s="87"/>
      <c r="MO76" s="87"/>
      <c r="MP76" s="87"/>
      <c r="MQ76" s="87"/>
      <c r="MR76" s="87"/>
      <c r="MS76" s="87"/>
      <c r="MT76" s="87"/>
      <c r="MU76" s="87"/>
      <c r="MV76" s="87"/>
      <c r="MW76" s="87"/>
      <c r="MX76" s="87"/>
      <c r="MY76" s="87"/>
      <c r="MZ76" s="4"/>
      <c r="NA76" s="4"/>
      <c r="NB76" s="4"/>
      <c r="NC76" s="4"/>
      <c r="ND76" s="4"/>
      <c r="NE76" s="4"/>
      <c r="NF76" s="37"/>
      <c r="NG76" s="22"/>
      <c r="NH76" s="2"/>
      <c r="NI76" s="94"/>
      <c r="NJ76" s="95"/>
      <c r="NK76" s="95"/>
      <c r="NL76" s="95"/>
      <c r="NM76" s="95"/>
      <c r="NN76" s="95"/>
      <c r="NO76" s="95"/>
      <c r="NP76" s="95"/>
      <c r="NQ76" s="95"/>
      <c r="NR76" s="95"/>
      <c r="NS76" s="95"/>
      <c r="NT76" s="95"/>
      <c r="NU76" s="95"/>
      <c r="NV76" s="95"/>
      <c r="NW76" s="96"/>
    </row>
    <row r="77" spans="1:387" ht="13.5" customHeight="1" x14ac:dyDescent="0.15">
      <c r="A77" s="2"/>
      <c r="B77" s="21"/>
      <c r="C77" s="4"/>
      <c r="D77" s="4"/>
      <c r="E77" s="4"/>
      <c r="F77" s="4"/>
      <c r="I77" s="86" t="s">
        <v>27</v>
      </c>
      <c r="J77" s="86"/>
      <c r="K77" s="86"/>
      <c r="L77" s="86"/>
      <c r="M77" s="86"/>
      <c r="N77" s="86"/>
      <c r="O77" s="86"/>
      <c r="P77" s="86"/>
      <c r="Q77" s="86"/>
      <c r="R77" s="85" t="str">
        <f>データ!CX7</f>
        <v xml:space="preserve"> </v>
      </c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 t="str">
        <f>データ!CY7</f>
        <v xml:space="preserve"> </v>
      </c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 t="str">
        <f>データ!CZ7</f>
        <v xml:space="preserve"> </v>
      </c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 t="str">
        <f>データ!DA7</f>
        <v xml:space="preserve"> </v>
      </c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 t="str">
        <f>データ!DB7</f>
        <v xml:space="preserve"> </v>
      </c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6" t="s">
        <v>27</v>
      </c>
      <c r="GL77" s="86"/>
      <c r="GM77" s="86"/>
      <c r="GN77" s="86"/>
      <c r="GO77" s="86"/>
      <c r="GP77" s="86"/>
      <c r="GQ77" s="86"/>
      <c r="GR77" s="86"/>
      <c r="GS77" s="86"/>
      <c r="GT77" s="85" t="str">
        <f>データ!DK7</f>
        <v xml:space="preserve"> </v>
      </c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 t="str">
        <f>データ!DL7</f>
        <v xml:space="preserve"> </v>
      </c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 t="str">
        <f>データ!DM7</f>
        <v xml:space="preserve"> </v>
      </c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 t="str">
        <f>データ!DN7</f>
        <v xml:space="preserve"> </v>
      </c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 t="str">
        <f>データ!DO7</f>
        <v xml:space="preserve"> </v>
      </c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6" t="s">
        <v>27</v>
      </c>
      <c r="JZ77" s="86"/>
      <c r="KA77" s="86"/>
      <c r="KB77" s="86"/>
      <c r="KC77" s="86"/>
      <c r="KD77" s="86"/>
      <c r="KE77" s="86"/>
      <c r="KF77" s="86"/>
      <c r="KG77" s="86"/>
      <c r="KH77" s="84">
        <f>データ!DV7</f>
        <v>0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0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0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0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7"/>
      <c r="NG77" s="22"/>
      <c r="NH77" s="2"/>
      <c r="NI77" s="94"/>
      <c r="NJ77" s="95"/>
      <c r="NK77" s="95"/>
      <c r="NL77" s="95"/>
      <c r="NM77" s="95"/>
      <c r="NN77" s="95"/>
      <c r="NO77" s="95"/>
      <c r="NP77" s="95"/>
      <c r="NQ77" s="95"/>
      <c r="NR77" s="95"/>
      <c r="NS77" s="95"/>
      <c r="NT77" s="95"/>
      <c r="NU77" s="95"/>
      <c r="NV77" s="95"/>
      <c r="NW77" s="96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6" t="s">
        <v>29</v>
      </c>
      <c r="J78" s="86"/>
      <c r="K78" s="86"/>
      <c r="L78" s="86"/>
      <c r="M78" s="86"/>
      <c r="N78" s="86"/>
      <c r="O78" s="86"/>
      <c r="P78" s="86"/>
      <c r="Q78" s="86"/>
      <c r="R78" s="85" t="str">
        <f>データ!DC7</f>
        <v xml:space="preserve"> </v>
      </c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 t="str">
        <f>データ!DD7</f>
        <v xml:space="preserve"> </v>
      </c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 t="str">
        <f>データ!DE7</f>
        <v xml:space="preserve"> </v>
      </c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 t="str">
        <f>データ!DF7</f>
        <v xml:space="preserve"> </v>
      </c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 t="str">
        <f>データ!DG7</f>
        <v xml:space="preserve"> </v>
      </c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6" t="s">
        <v>29</v>
      </c>
      <c r="GL78" s="86"/>
      <c r="GM78" s="86"/>
      <c r="GN78" s="86"/>
      <c r="GO78" s="86"/>
      <c r="GP78" s="86"/>
      <c r="GQ78" s="86"/>
      <c r="GR78" s="86"/>
      <c r="GS78" s="86"/>
      <c r="GT78" s="85" t="str">
        <f>データ!DP7</f>
        <v xml:space="preserve"> </v>
      </c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 t="str">
        <f>データ!DQ7</f>
        <v xml:space="preserve"> </v>
      </c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 t="str">
        <f>データ!DR7</f>
        <v xml:space="preserve"> </v>
      </c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 t="str">
        <f>データ!DS7</f>
        <v xml:space="preserve"> </v>
      </c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 t="str">
        <f>データ!DT7</f>
        <v xml:space="preserve"> </v>
      </c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6" t="s">
        <v>29</v>
      </c>
      <c r="JZ78" s="86"/>
      <c r="KA78" s="86"/>
      <c r="KB78" s="86"/>
      <c r="KC78" s="86"/>
      <c r="KD78" s="86"/>
      <c r="KE78" s="86"/>
      <c r="KF78" s="86"/>
      <c r="KG78" s="86"/>
      <c r="KH78" s="84">
        <f>データ!EA7</f>
        <v>34.1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20.3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44.7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33.299999999999997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38.5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7"/>
      <c r="NG78" s="22"/>
      <c r="NH78" s="2"/>
      <c r="NI78" s="94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6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E79" s="100"/>
      <c r="DF79" s="100"/>
      <c r="DG79" s="100"/>
      <c r="DH79" s="100"/>
      <c r="DI79" s="100"/>
      <c r="DJ79" s="100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0"/>
      <c r="EN79" s="100"/>
      <c r="EO79" s="100"/>
      <c r="EP79" s="100"/>
      <c r="EQ79" s="100"/>
      <c r="ER79" s="100"/>
      <c r="ES79" s="100"/>
      <c r="ET79" s="100"/>
      <c r="EU79" s="100"/>
      <c r="EV79" s="100"/>
      <c r="EW79" s="100"/>
      <c r="EX79" s="100"/>
      <c r="EY79" s="100"/>
      <c r="EZ79" s="100"/>
      <c r="FA79" s="100"/>
      <c r="FB79" s="100"/>
      <c r="FC79" s="100"/>
      <c r="FD79" s="100"/>
      <c r="FE79" s="100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4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6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4"/>
      <c r="NJ80" s="95"/>
      <c r="NK80" s="95"/>
      <c r="NL80" s="95"/>
      <c r="NM80" s="95"/>
      <c r="NN80" s="95"/>
      <c r="NO80" s="95"/>
      <c r="NP80" s="95"/>
      <c r="NQ80" s="95"/>
      <c r="NR80" s="95"/>
      <c r="NS80" s="95"/>
      <c r="NT80" s="95"/>
      <c r="NU80" s="95"/>
      <c r="NV80" s="95"/>
      <c r="NW80" s="96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4"/>
      <c r="NJ81" s="95"/>
      <c r="NK81" s="95"/>
      <c r="NL81" s="95"/>
      <c r="NM81" s="95"/>
      <c r="NN81" s="95"/>
      <c r="NO81" s="95"/>
      <c r="NP81" s="95"/>
      <c r="NQ81" s="95"/>
      <c r="NR81" s="95"/>
      <c r="NS81" s="95"/>
      <c r="NT81" s="95"/>
      <c r="NU81" s="95"/>
      <c r="NV81" s="95"/>
      <c r="NW81" s="96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7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  <c r="NU82" s="98"/>
      <c r="NV82" s="98"/>
      <c r="NW82" s="99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GUx8he/rKSZkSWh4lOPDS6No6/ojcMomw40cboZPbYLvWI41+1p/9ni0YFzudlew67R5aVH23XVjnNjNQDSADQ==" saltValue="gW9/7LQ4FvyAonbAUTSr3w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DT52:EG52"/>
    <mergeCell ref="EH52:EU52"/>
    <mergeCell ref="EV52:FI52"/>
    <mergeCell ref="CW53:DE53"/>
    <mergeCell ref="DF53:DS53"/>
    <mergeCell ref="DT53:EG53"/>
    <mergeCell ref="EH53:EU53"/>
    <mergeCell ref="EV53:FI53"/>
    <mergeCell ref="HV32:II32"/>
    <mergeCell ref="EH32:EU32"/>
    <mergeCell ref="EV32:FI32"/>
    <mergeCell ref="FJ32:FW32"/>
    <mergeCell ref="GK32:GS32"/>
    <mergeCell ref="GT32:HG32"/>
    <mergeCell ref="HH32:HU32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GK53:GS53"/>
    <mergeCell ref="GT53:HG53"/>
    <mergeCell ref="HH53:HU53"/>
    <mergeCell ref="HV53:II53"/>
    <mergeCell ref="IJ53:IW53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42" t="s">
        <v>58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62</v>
      </c>
      <c r="B4" s="51"/>
      <c r="C4" s="51"/>
      <c r="D4" s="51"/>
      <c r="E4" s="51"/>
      <c r="F4" s="51"/>
      <c r="G4" s="51"/>
      <c r="H4" s="144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37" t="s">
        <v>63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9"/>
      <c r="AJ4" s="135" t="s">
        <v>64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6" t="s">
        <v>65</v>
      </c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7" t="s">
        <v>66</v>
      </c>
      <c r="BG4" s="138"/>
      <c r="BH4" s="138"/>
      <c r="BI4" s="138"/>
      <c r="BJ4" s="138"/>
      <c r="BK4" s="138"/>
      <c r="BL4" s="138"/>
      <c r="BM4" s="138"/>
      <c r="BN4" s="138"/>
      <c r="BO4" s="138"/>
      <c r="BP4" s="139"/>
      <c r="BQ4" s="135" t="s">
        <v>67</v>
      </c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6" t="s">
        <v>68</v>
      </c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 t="s">
        <v>69</v>
      </c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7" t="s">
        <v>70</v>
      </c>
      <c r="CY4" s="138"/>
      <c r="CZ4" s="138"/>
      <c r="DA4" s="138"/>
      <c r="DB4" s="138"/>
      <c r="DC4" s="138"/>
      <c r="DD4" s="138"/>
      <c r="DE4" s="138"/>
      <c r="DF4" s="138"/>
      <c r="DG4" s="138"/>
      <c r="DH4" s="139"/>
      <c r="DI4" s="140" t="s">
        <v>71</v>
      </c>
      <c r="DJ4" s="140" t="s">
        <v>72</v>
      </c>
      <c r="DK4" s="135" t="s">
        <v>73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 t="s">
        <v>74</v>
      </c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101</v>
      </c>
      <c r="AK5" s="56" t="s">
        <v>91</v>
      </c>
      <c r="AL5" s="56" t="s">
        <v>102</v>
      </c>
      <c r="AM5" s="56" t="s">
        <v>93</v>
      </c>
      <c r="AN5" s="56" t="s">
        <v>94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90</v>
      </c>
      <c r="AV5" s="56" t="s">
        <v>91</v>
      </c>
      <c r="AW5" s="56" t="s">
        <v>92</v>
      </c>
      <c r="AX5" s="56" t="s">
        <v>93</v>
      </c>
      <c r="AY5" s="56" t="s">
        <v>94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90</v>
      </c>
      <c r="BG5" s="56" t="s">
        <v>91</v>
      </c>
      <c r="BH5" s="56" t="s">
        <v>92</v>
      </c>
      <c r="BI5" s="56" t="s">
        <v>93</v>
      </c>
      <c r="BJ5" s="56" t="s">
        <v>94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90</v>
      </c>
      <c r="BR5" s="56" t="s">
        <v>91</v>
      </c>
      <c r="BS5" s="56" t="s">
        <v>92</v>
      </c>
      <c r="BT5" s="56" t="s">
        <v>93</v>
      </c>
      <c r="BU5" s="56" t="s">
        <v>94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90</v>
      </c>
      <c r="CC5" s="56" t="s">
        <v>91</v>
      </c>
      <c r="CD5" s="56" t="s">
        <v>92</v>
      </c>
      <c r="CE5" s="56" t="s">
        <v>93</v>
      </c>
      <c r="CF5" s="56" t="s">
        <v>94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90</v>
      </c>
      <c r="CN5" s="56" t="s">
        <v>91</v>
      </c>
      <c r="CO5" s="56" t="s">
        <v>92</v>
      </c>
      <c r="CP5" s="56" t="s">
        <v>93</v>
      </c>
      <c r="CQ5" s="56" t="s">
        <v>94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90</v>
      </c>
      <c r="CY5" s="56" t="s">
        <v>91</v>
      </c>
      <c r="CZ5" s="56" t="s">
        <v>92</v>
      </c>
      <c r="DA5" s="56" t="s">
        <v>93</v>
      </c>
      <c r="DB5" s="56" t="s">
        <v>94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41"/>
      <c r="DJ5" s="141"/>
      <c r="DK5" s="56" t="s">
        <v>90</v>
      </c>
      <c r="DL5" s="56" t="s">
        <v>91</v>
      </c>
      <c r="DM5" s="56" t="s">
        <v>92</v>
      </c>
      <c r="DN5" s="56" t="s">
        <v>93</v>
      </c>
      <c r="DO5" s="56" t="s">
        <v>94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90</v>
      </c>
      <c r="DW5" s="56" t="s">
        <v>91</v>
      </c>
      <c r="DX5" s="56" t="s">
        <v>92</v>
      </c>
      <c r="DY5" s="56" t="s">
        <v>93</v>
      </c>
      <c r="DZ5" s="56" t="s">
        <v>94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103</v>
      </c>
      <c r="EH5" s="56" t="s">
        <v>104</v>
      </c>
      <c r="EI5" s="56" t="s">
        <v>105</v>
      </c>
      <c r="EJ5" s="56" t="s">
        <v>106</v>
      </c>
      <c r="EK5" s="56" t="s">
        <v>107</v>
      </c>
      <c r="EL5" s="56" t="s">
        <v>108</v>
      </c>
      <c r="EM5" s="56" t="s">
        <v>109</v>
      </c>
      <c r="EN5" s="56" t="s">
        <v>110</v>
      </c>
      <c r="EO5" s="56" t="s">
        <v>111</v>
      </c>
      <c r="EP5" s="56" t="s">
        <v>112</v>
      </c>
    </row>
    <row r="6" spans="1:146" s="66" customFormat="1" x14ac:dyDescent="0.15">
      <c r="A6" s="42" t="s">
        <v>113</v>
      </c>
      <c r="B6" s="57">
        <f>B8</f>
        <v>2018</v>
      </c>
      <c r="C6" s="57">
        <f t="shared" ref="C6:X6" si="2">C8</f>
        <v>202053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長野県飯田市</v>
      </c>
      <c r="I6" s="57" t="str">
        <f t="shared" si="2"/>
        <v>上村しらびそ高原施設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Ａ１Ｂ１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1053</v>
      </c>
      <c r="R6" s="60">
        <f t="shared" si="2"/>
        <v>96</v>
      </c>
      <c r="S6" s="61">
        <f t="shared" si="2"/>
        <v>0</v>
      </c>
      <c r="T6" s="62" t="str">
        <f t="shared" si="2"/>
        <v>導入なし</v>
      </c>
      <c r="U6" s="58">
        <f t="shared" si="2"/>
        <v>30</v>
      </c>
      <c r="V6" s="62" t="str">
        <f t="shared" si="2"/>
        <v>有</v>
      </c>
      <c r="W6" s="63">
        <f t="shared" si="2"/>
        <v>50</v>
      </c>
      <c r="X6" s="62" t="str">
        <f t="shared" si="2"/>
        <v>有</v>
      </c>
      <c r="Y6" s="64">
        <f>IF(Y8="-",NA(),Y8)</f>
        <v>97.1</v>
      </c>
      <c r="Z6" s="64">
        <f t="shared" ref="Z6:AH6" si="3">IF(Z8="-",NA(),Z8)</f>
        <v>101.7</v>
      </c>
      <c r="AA6" s="64">
        <f t="shared" si="3"/>
        <v>95.3</v>
      </c>
      <c r="AB6" s="64">
        <f t="shared" si="3"/>
        <v>95.6</v>
      </c>
      <c r="AC6" s="64">
        <f t="shared" si="3"/>
        <v>100</v>
      </c>
      <c r="AD6" s="64">
        <f t="shared" si="3"/>
        <v>91.3</v>
      </c>
      <c r="AE6" s="64">
        <f t="shared" si="3"/>
        <v>91.8</v>
      </c>
      <c r="AF6" s="64">
        <f t="shared" si="3"/>
        <v>93.3</v>
      </c>
      <c r="AG6" s="64">
        <f t="shared" si="3"/>
        <v>94.6</v>
      </c>
      <c r="AH6" s="64">
        <f t="shared" si="3"/>
        <v>90.5</v>
      </c>
      <c r="AI6" s="64" t="str">
        <f>IF(AI8="-","【-】","【"&amp;SUBSTITUTE(TEXT(AI8,"#,##0.0"),"-","△")&amp;"】")</f>
        <v>【112.0】</v>
      </c>
      <c r="AJ6" s="64">
        <f>IF(AJ8="-",NA(),AJ8)</f>
        <v>0</v>
      </c>
      <c r="AK6" s="64">
        <f t="shared" ref="AK6:AS6" si="4">IF(AK8="-",NA(),AK8)</f>
        <v>0</v>
      </c>
      <c r="AL6" s="64">
        <f t="shared" si="4"/>
        <v>0</v>
      </c>
      <c r="AM6" s="64">
        <f t="shared" si="4"/>
        <v>0</v>
      </c>
      <c r="AN6" s="64">
        <f t="shared" si="4"/>
        <v>0</v>
      </c>
      <c r="AO6" s="64">
        <f t="shared" si="4"/>
        <v>24.8</v>
      </c>
      <c r="AP6" s="64">
        <f t="shared" si="4"/>
        <v>25.9</v>
      </c>
      <c r="AQ6" s="64">
        <f t="shared" si="4"/>
        <v>25.2</v>
      </c>
      <c r="AR6" s="64">
        <f t="shared" si="4"/>
        <v>27.3</v>
      </c>
      <c r="AS6" s="64">
        <f t="shared" si="4"/>
        <v>19.7</v>
      </c>
      <c r="AT6" s="64" t="str">
        <f>IF(AT8="-","【-】","【"&amp;SUBSTITUTE(TEXT(AT8,"#,##0.0"),"-","△")&amp;"】")</f>
        <v>【19.5】</v>
      </c>
      <c r="AU6" s="59">
        <f>IF(AU8="-",NA(),AU8)</f>
        <v>0</v>
      </c>
      <c r="AV6" s="59">
        <f t="shared" ref="AV6:BD6" si="5">IF(AV8="-",NA(),AV8)</f>
        <v>0</v>
      </c>
      <c r="AW6" s="59">
        <f t="shared" si="5"/>
        <v>0</v>
      </c>
      <c r="AX6" s="59">
        <f t="shared" si="5"/>
        <v>0</v>
      </c>
      <c r="AY6" s="59">
        <f t="shared" si="5"/>
        <v>0</v>
      </c>
      <c r="AZ6" s="59">
        <f t="shared" si="5"/>
        <v>2500</v>
      </c>
      <c r="BA6" s="59">
        <f t="shared" si="5"/>
        <v>2895</v>
      </c>
      <c r="BB6" s="59">
        <f t="shared" si="5"/>
        <v>2798</v>
      </c>
      <c r="BC6" s="59">
        <f t="shared" si="5"/>
        <v>2646</v>
      </c>
      <c r="BD6" s="59">
        <f t="shared" si="5"/>
        <v>8338</v>
      </c>
      <c r="BE6" s="59" t="str">
        <f>IF(BE8="-","【-】","【"&amp;SUBSTITUTE(TEXT(BE8,"#,##0"),"-","△")&amp;"】")</f>
        <v>【4,220】</v>
      </c>
      <c r="BF6" s="64">
        <f>IF(BF8="-",NA(),BF8)</f>
        <v>9.6999999999999993</v>
      </c>
      <c r="BG6" s="64">
        <f t="shared" ref="BG6:BO6" si="6">IF(BG8="-",NA(),BG8)</f>
        <v>9.4</v>
      </c>
      <c r="BH6" s="64">
        <f t="shared" si="6"/>
        <v>7.7</v>
      </c>
      <c r="BI6" s="64">
        <f t="shared" si="6"/>
        <v>7.4</v>
      </c>
      <c r="BJ6" s="64">
        <f t="shared" si="6"/>
        <v>5.0999999999999996</v>
      </c>
      <c r="BK6" s="64">
        <f t="shared" si="6"/>
        <v>22.7</v>
      </c>
      <c r="BL6" s="64">
        <f t="shared" si="6"/>
        <v>23.4</v>
      </c>
      <c r="BM6" s="64">
        <f t="shared" si="6"/>
        <v>22.8</v>
      </c>
      <c r="BN6" s="64">
        <f t="shared" si="6"/>
        <v>23.5</v>
      </c>
      <c r="BO6" s="64">
        <f t="shared" si="6"/>
        <v>16.3</v>
      </c>
      <c r="BP6" s="64" t="str">
        <f>IF(BP8="-","【-】","【"&amp;SUBSTITUTE(TEXT(BP8,"#,##0.0"),"-","△")&amp;"】")</f>
        <v>【22.1】</v>
      </c>
      <c r="BQ6" s="64">
        <f>IF(BQ8="-",NA(),BQ8)</f>
        <v>44.2</v>
      </c>
      <c r="BR6" s="64">
        <f t="shared" ref="BR6:BZ6" si="7">IF(BR8="-",NA(),BR8)</f>
        <v>46.5</v>
      </c>
      <c r="BS6" s="64">
        <f t="shared" si="7"/>
        <v>55.9</v>
      </c>
      <c r="BT6" s="64">
        <f t="shared" si="7"/>
        <v>45.4</v>
      </c>
      <c r="BU6" s="64">
        <f t="shared" si="7"/>
        <v>0</v>
      </c>
      <c r="BV6" s="64">
        <f t="shared" si="7"/>
        <v>35.1</v>
      </c>
      <c r="BW6" s="64">
        <f t="shared" si="7"/>
        <v>35.4</v>
      </c>
      <c r="BX6" s="64">
        <f t="shared" si="7"/>
        <v>37.299999999999997</v>
      </c>
      <c r="BY6" s="64">
        <f t="shared" si="7"/>
        <v>33.799999999999997</v>
      </c>
      <c r="BZ6" s="64">
        <f t="shared" si="7"/>
        <v>33.9</v>
      </c>
      <c r="CA6" s="64" t="str">
        <f>IF(CA8="-","【-】","【"&amp;SUBSTITUTE(TEXT(CA8,"#,##0.0"),"-","△")&amp;"】")</f>
        <v>【32.5】</v>
      </c>
      <c r="CB6" s="64">
        <f>IF(CB8="-",NA(),CB8)</f>
        <v>-10.9</v>
      </c>
      <c r="CC6" s="64">
        <f t="shared" ref="CC6:CK6" si="8">IF(CC8="-",NA(),CC8)</f>
        <v>-12.7</v>
      </c>
      <c r="CD6" s="64">
        <f t="shared" si="8"/>
        <v>-22.7</v>
      </c>
      <c r="CE6" s="64">
        <f t="shared" si="8"/>
        <v>-26.3</v>
      </c>
      <c r="CF6" s="64">
        <f t="shared" si="8"/>
        <v>0</v>
      </c>
      <c r="CG6" s="64">
        <f t="shared" si="8"/>
        <v>-17.5</v>
      </c>
      <c r="CH6" s="64">
        <f t="shared" si="8"/>
        <v>-15.9</v>
      </c>
      <c r="CI6" s="64">
        <f t="shared" si="8"/>
        <v>-17.7</v>
      </c>
      <c r="CJ6" s="64">
        <f t="shared" si="8"/>
        <v>-33.5</v>
      </c>
      <c r="CK6" s="64">
        <f t="shared" si="8"/>
        <v>-47.7</v>
      </c>
      <c r="CL6" s="64" t="str">
        <f>IF(CL8="-","【-】","【"&amp;SUBSTITUTE(TEXT(CL8,"#,##0.0"),"-","△")&amp;"】")</f>
        <v>【△106.0】</v>
      </c>
      <c r="CM6" s="59">
        <f>IF(CM8="-",NA(),CM8)</f>
        <v>-1644</v>
      </c>
      <c r="CN6" s="59">
        <f t="shared" ref="CN6:CV6" si="9">IF(CN8="-",NA(),CN8)</f>
        <v>1050</v>
      </c>
      <c r="CO6" s="59">
        <f t="shared" si="9"/>
        <v>-2613</v>
      </c>
      <c r="CP6" s="59">
        <f t="shared" si="9"/>
        <v>-2366</v>
      </c>
      <c r="CQ6" s="59">
        <f t="shared" si="9"/>
        <v>0</v>
      </c>
      <c r="CR6" s="59">
        <f t="shared" si="9"/>
        <v>-6167</v>
      </c>
      <c r="CS6" s="59">
        <f t="shared" si="9"/>
        <v>-9455</v>
      </c>
      <c r="CT6" s="59">
        <f t="shared" si="9"/>
        <v>-9799</v>
      </c>
      <c r="CU6" s="59">
        <f t="shared" si="9"/>
        <v>-10359</v>
      </c>
      <c r="CV6" s="59">
        <f t="shared" si="9"/>
        <v>-14948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114</v>
      </c>
      <c r="DI6" s="60">
        <f t="shared" ref="DI6:DJ6" si="10">DI8</f>
        <v>363708</v>
      </c>
      <c r="DJ6" s="60">
        <f t="shared" si="10"/>
        <v>49630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114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34.1</v>
      </c>
      <c r="EB6" s="64">
        <f t="shared" si="11"/>
        <v>20.3</v>
      </c>
      <c r="EC6" s="64">
        <f t="shared" si="11"/>
        <v>44.7</v>
      </c>
      <c r="ED6" s="64">
        <f t="shared" si="11"/>
        <v>33.299999999999997</v>
      </c>
      <c r="EE6" s="64">
        <f t="shared" si="11"/>
        <v>38.5</v>
      </c>
      <c r="EF6" s="64" t="str">
        <f>IF(EF8="-","【-】","【"&amp;SUBSTITUTE(TEXT(EF8,"#,##0.0"),"-","△")&amp;"】")</f>
        <v>【167.7】</v>
      </c>
      <c r="EG6" s="65">
        <f>IF(EG8="-",NA(),EG8)</f>
        <v>2.0000000000000001E-4</v>
      </c>
      <c r="EH6" s="65">
        <f t="shared" ref="EH6:EP6" si="12">IF(EH8="-",NA(),EH8)</f>
        <v>2.0000000000000001E-4</v>
      </c>
      <c r="EI6" s="65">
        <f t="shared" si="12"/>
        <v>2.0000000000000001E-4</v>
      </c>
      <c r="EJ6" s="65">
        <f t="shared" si="12"/>
        <v>1E-4</v>
      </c>
      <c r="EK6" s="65">
        <f t="shared" si="12"/>
        <v>1E-4</v>
      </c>
      <c r="EL6" s="65">
        <f t="shared" si="12"/>
        <v>1.61E-2</v>
      </c>
      <c r="EM6" s="65">
        <f t="shared" si="12"/>
        <v>1.8800000000000001E-2</v>
      </c>
      <c r="EN6" s="65">
        <f t="shared" si="12"/>
        <v>1.5900000000000001E-2</v>
      </c>
      <c r="EO6" s="65">
        <f t="shared" si="12"/>
        <v>1.72E-2</v>
      </c>
      <c r="EP6" s="65">
        <f t="shared" si="12"/>
        <v>1.8200000000000001E-2</v>
      </c>
    </row>
    <row r="7" spans="1:146" s="66" customFormat="1" x14ac:dyDescent="0.15">
      <c r="A7" s="42" t="s">
        <v>115</v>
      </c>
      <c r="B7" s="57">
        <f t="shared" ref="B7:X7" si="13">B8</f>
        <v>2018</v>
      </c>
      <c r="C7" s="57">
        <f t="shared" si="13"/>
        <v>202053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長野県　飯田市</v>
      </c>
      <c r="I7" s="57" t="str">
        <f t="shared" si="13"/>
        <v>上村しらびそ高原施設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Ａ１Ｂ１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1053</v>
      </c>
      <c r="R7" s="60">
        <f t="shared" si="13"/>
        <v>96</v>
      </c>
      <c r="S7" s="61">
        <f t="shared" si="13"/>
        <v>0</v>
      </c>
      <c r="T7" s="62" t="str">
        <f t="shared" si="13"/>
        <v>導入なし</v>
      </c>
      <c r="U7" s="58">
        <f t="shared" si="13"/>
        <v>30</v>
      </c>
      <c r="V7" s="62" t="str">
        <f t="shared" si="13"/>
        <v>有</v>
      </c>
      <c r="W7" s="63">
        <f t="shared" si="13"/>
        <v>50</v>
      </c>
      <c r="X7" s="62" t="str">
        <f t="shared" si="13"/>
        <v>有</v>
      </c>
      <c r="Y7" s="64">
        <f>Y8</f>
        <v>97.1</v>
      </c>
      <c r="Z7" s="64">
        <f t="shared" ref="Z7:AH7" si="14">Z8</f>
        <v>101.7</v>
      </c>
      <c r="AA7" s="64">
        <f t="shared" si="14"/>
        <v>95.3</v>
      </c>
      <c r="AB7" s="64">
        <f t="shared" si="14"/>
        <v>95.6</v>
      </c>
      <c r="AC7" s="64">
        <f t="shared" si="14"/>
        <v>100</v>
      </c>
      <c r="AD7" s="64">
        <f t="shared" si="14"/>
        <v>91.3</v>
      </c>
      <c r="AE7" s="64">
        <f t="shared" si="14"/>
        <v>91.8</v>
      </c>
      <c r="AF7" s="64">
        <f t="shared" si="14"/>
        <v>93.3</v>
      </c>
      <c r="AG7" s="64">
        <f t="shared" si="14"/>
        <v>94.6</v>
      </c>
      <c r="AH7" s="64">
        <f t="shared" si="14"/>
        <v>90.5</v>
      </c>
      <c r="AI7" s="64"/>
      <c r="AJ7" s="64">
        <f>AJ8</f>
        <v>0</v>
      </c>
      <c r="AK7" s="64">
        <f t="shared" ref="AK7:AS7" si="15">AK8</f>
        <v>0</v>
      </c>
      <c r="AL7" s="64">
        <f t="shared" si="15"/>
        <v>0</v>
      </c>
      <c r="AM7" s="64">
        <f t="shared" si="15"/>
        <v>0</v>
      </c>
      <c r="AN7" s="64">
        <f t="shared" si="15"/>
        <v>0</v>
      </c>
      <c r="AO7" s="64">
        <f t="shared" si="15"/>
        <v>24.8</v>
      </c>
      <c r="AP7" s="64">
        <f t="shared" si="15"/>
        <v>25.9</v>
      </c>
      <c r="AQ7" s="64">
        <f t="shared" si="15"/>
        <v>25.2</v>
      </c>
      <c r="AR7" s="64">
        <f t="shared" si="15"/>
        <v>27.3</v>
      </c>
      <c r="AS7" s="64">
        <f t="shared" si="15"/>
        <v>19.7</v>
      </c>
      <c r="AT7" s="64"/>
      <c r="AU7" s="59">
        <f>AU8</f>
        <v>0</v>
      </c>
      <c r="AV7" s="59">
        <f t="shared" ref="AV7:BD7" si="16">AV8</f>
        <v>0</v>
      </c>
      <c r="AW7" s="59">
        <f t="shared" si="16"/>
        <v>0</v>
      </c>
      <c r="AX7" s="59">
        <f t="shared" si="16"/>
        <v>0</v>
      </c>
      <c r="AY7" s="59">
        <f t="shared" si="16"/>
        <v>0</v>
      </c>
      <c r="AZ7" s="59">
        <f t="shared" si="16"/>
        <v>2500</v>
      </c>
      <c r="BA7" s="59">
        <f t="shared" si="16"/>
        <v>2895</v>
      </c>
      <c r="BB7" s="59">
        <f t="shared" si="16"/>
        <v>2798</v>
      </c>
      <c r="BC7" s="59">
        <f t="shared" si="16"/>
        <v>2646</v>
      </c>
      <c r="BD7" s="59">
        <f t="shared" si="16"/>
        <v>8338</v>
      </c>
      <c r="BE7" s="59"/>
      <c r="BF7" s="64">
        <f>BF8</f>
        <v>9.6999999999999993</v>
      </c>
      <c r="BG7" s="64">
        <f t="shared" ref="BG7:BO7" si="17">BG8</f>
        <v>9.4</v>
      </c>
      <c r="BH7" s="64">
        <f t="shared" si="17"/>
        <v>7.7</v>
      </c>
      <c r="BI7" s="64">
        <f t="shared" si="17"/>
        <v>7.4</v>
      </c>
      <c r="BJ7" s="64">
        <f t="shared" si="17"/>
        <v>5.0999999999999996</v>
      </c>
      <c r="BK7" s="64">
        <f t="shared" si="17"/>
        <v>22.7</v>
      </c>
      <c r="BL7" s="64">
        <f t="shared" si="17"/>
        <v>23.4</v>
      </c>
      <c r="BM7" s="64">
        <f t="shared" si="17"/>
        <v>22.8</v>
      </c>
      <c r="BN7" s="64">
        <f t="shared" si="17"/>
        <v>23.5</v>
      </c>
      <c r="BO7" s="64">
        <f t="shared" si="17"/>
        <v>16.3</v>
      </c>
      <c r="BP7" s="64"/>
      <c r="BQ7" s="64">
        <f>BQ8</f>
        <v>44.2</v>
      </c>
      <c r="BR7" s="64">
        <f t="shared" ref="BR7:BZ7" si="18">BR8</f>
        <v>46.5</v>
      </c>
      <c r="BS7" s="64">
        <f t="shared" si="18"/>
        <v>55.9</v>
      </c>
      <c r="BT7" s="64">
        <f t="shared" si="18"/>
        <v>45.4</v>
      </c>
      <c r="BU7" s="64">
        <f t="shared" si="18"/>
        <v>0</v>
      </c>
      <c r="BV7" s="64">
        <f t="shared" si="18"/>
        <v>35.1</v>
      </c>
      <c r="BW7" s="64">
        <f t="shared" si="18"/>
        <v>35.4</v>
      </c>
      <c r="BX7" s="64">
        <f t="shared" si="18"/>
        <v>37.299999999999997</v>
      </c>
      <c r="BY7" s="64">
        <f t="shared" si="18"/>
        <v>33.799999999999997</v>
      </c>
      <c r="BZ7" s="64">
        <f t="shared" si="18"/>
        <v>33.9</v>
      </c>
      <c r="CA7" s="64"/>
      <c r="CB7" s="64">
        <f>CB8</f>
        <v>-10.9</v>
      </c>
      <c r="CC7" s="64">
        <f t="shared" ref="CC7:CK7" si="19">CC8</f>
        <v>-12.7</v>
      </c>
      <c r="CD7" s="64">
        <f t="shared" si="19"/>
        <v>-22.7</v>
      </c>
      <c r="CE7" s="64">
        <f t="shared" si="19"/>
        <v>-26.3</v>
      </c>
      <c r="CF7" s="64">
        <f t="shared" si="19"/>
        <v>0</v>
      </c>
      <c r="CG7" s="64">
        <f t="shared" si="19"/>
        <v>-17.5</v>
      </c>
      <c r="CH7" s="64">
        <f t="shared" si="19"/>
        <v>-15.9</v>
      </c>
      <c r="CI7" s="64">
        <f t="shared" si="19"/>
        <v>-17.7</v>
      </c>
      <c r="CJ7" s="64">
        <f t="shared" si="19"/>
        <v>-33.5</v>
      </c>
      <c r="CK7" s="64">
        <f t="shared" si="19"/>
        <v>-47.7</v>
      </c>
      <c r="CL7" s="64"/>
      <c r="CM7" s="59">
        <f>CM8</f>
        <v>-1644</v>
      </c>
      <c r="CN7" s="59">
        <f t="shared" ref="CN7:CV7" si="20">CN8</f>
        <v>1050</v>
      </c>
      <c r="CO7" s="59">
        <f t="shared" si="20"/>
        <v>-2613</v>
      </c>
      <c r="CP7" s="59">
        <f t="shared" si="20"/>
        <v>-2366</v>
      </c>
      <c r="CQ7" s="59">
        <f t="shared" si="20"/>
        <v>0</v>
      </c>
      <c r="CR7" s="59">
        <f t="shared" si="20"/>
        <v>-6167</v>
      </c>
      <c r="CS7" s="59">
        <f t="shared" si="20"/>
        <v>-9455</v>
      </c>
      <c r="CT7" s="59">
        <f t="shared" si="20"/>
        <v>-9799</v>
      </c>
      <c r="CU7" s="59">
        <f t="shared" si="20"/>
        <v>-10359</v>
      </c>
      <c r="CV7" s="59">
        <f t="shared" si="20"/>
        <v>-14948</v>
      </c>
      <c r="CW7" s="59"/>
      <c r="CX7" s="64" t="s">
        <v>116</v>
      </c>
      <c r="CY7" s="64" t="s">
        <v>116</v>
      </c>
      <c r="CZ7" s="64" t="s">
        <v>116</v>
      </c>
      <c r="DA7" s="64" t="s">
        <v>116</v>
      </c>
      <c r="DB7" s="64" t="s">
        <v>116</v>
      </c>
      <c r="DC7" s="64" t="s">
        <v>116</v>
      </c>
      <c r="DD7" s="64" t="s">
        <v>116</v>
      </c>
      <c r="DE7" s="64" t="s">
        <v>116</v>
      </c>
      <c r="DF7" s="64" t="s">
        <v>116</v>
      </c>
      <c r="DG7" s="64" t="s">
        <v>114</v>
      </c>
      <c r="DH7" s="64"/>
      <c r="DI7" s="60">
        <f>DI8</f>
        <v>363708</v>
      </c>
      <c r="DJ7" s="60">
        <f>DJ8</f>
        <v>49630</v>
      </c>
      <c r="DK7" s="64" t="s">
        <v>116</v>
      </c>
      <c r="DL7" s="64" t="s">
        <v>116</v>
      </c>
      <c r="DM7" s="64" t="s">
        <v>116</v>
      </c>
      <c r="DN7" s="64" t="s">
        <v>116</v>
      </c>
      <c r="DO7" s="64" t="s">
        <v>116</v>
      </c>
      <c r="DP7" s="64" t="s">
        <v>116</v>
      </c>
      <c r="DQ7" s="64" t="s">
        <v>116</v>
      </c>
      <c r="DR7" s="64" t="s">
        <v>116</v>
      </c>
      <c r="DS7" s="64" t="s">
        <v>116</v>
      </c>
      <c r="DT7" s="64" t="s">
        <v>114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34.1</v>
      </c>
      <c r="EB7" s="64">
        <f t="shared" si="21"/>
        <v>20.3</v>
      </c>
      <c r="EC7" s="64">
        <f t="shared" si="21"/>
        <v>44.7</v>
      </c>
      <c r="ED7" s="64">
        <f t="shared" si="21"/>
        <v>33.299999999999997</v>
      </c>
      <c r="EE7" s="64">
        <f t="shared" si="21"/>
        <v>38.5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202053</v>
      </c>
      <c r="D8" s="67">
        <v>47</v>
      </c>
      <c r="E8" s="67">
        <v>11</v>
      </c>
      <c r="F8" s="67">
        <v>1</v>
      </c>
      <c r="G8" s="67">
        <v>1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8" t="s">
        <v>124</v>
      </c>
      <c r="Q8" s="69">
        <v>1053</v>
      </c>
      <c r="R8" s="69">
        <v>96</v>
      </c>
      <c r="S8" s="70">
        <v>0</v>
      </c>
      <c r="T8" s="71" t="s">
        <v>125</v>
      </c>
      <c r="U8" s="68">
        <v>30</v>
      </c>
      <c r="V8" s="71" t="s">
        <v>126</v>
      </c>
      <c r="W8" s="72">
        <v>50</v>
      </c>
      <c r="X8" s="71" t="s">
        <v>126</v>
      </c>
      <c r="Y8" s="73">
        <v>97.1</v>
      </c>
      <c r="Z8" s="73">
        <v>101.7</v>
      </c>
      <c r="AA8" s="73">
        <v>95.3</v>
      </c>
      <c r="AB8" s="73">
        <v>95.6</v>
      </c>
      <c r="AC8" s="73">
        <v>100</v>
      </c>
      <c r="AD8" s="73">
        <v>91.3</v>
      </c>
      <c r="AE8" s="73">
        <v>91.8</v>
      </c>
      <c r="AF8" s="73">
        <v>93.3</v>
      </c>
      <c r="AG8" s="73">
        <v>94.6</v>
      </c>
      <c r="AH8" s="73">
        <v>90.5</v>
      </c>
      <c r="AI8" s="73">
        <v>112</v>
      </c>
      <c r="AJ8" s="73">
        <v>0</v>
      </c>
      <c r="AK8" s="73">
        <v>0</v>
      </c>
      <c r="AL8" s="73">
        <v>0</v>
      </c>
      <c r="AM8" s="73">
        <v>0</v>
      </c>
      <c r="AN8" s="73">
        <v>0</v>
      </c>
      <c r="AO8" s="73">
        <v>24.8</v>
      </c>
      <c r="AP8" s="73">
        <v>25.9</v>
      </c>
      <c r="AQ8" s="73">
        <v>25.2</v>
      </c>
      <c r="AR8" s="73">
        <v>27.3</v>
      </c>
      <c r="AS8" s="73">
        <v>19.7</v>
      </c>
      <c r="AT8" s="73">
        <v>19.5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2500</v>
      </c>
      <c r="BA8" s="74">
        <v>2895</v>
      </c>
      <c r="BB8" s="74">
        <v>2798</v>
      </c>
      <c r="BC8" s="74">
        <v>2646</v>
      </c>
      <c r="BD8" s="74">
        <v>8338</v>
      </c>
      <c r="BE8" s="74">
        <v>4220</v>
      </c>
      <c r="BF8" s="73">
        <v>9.6999999999999993</v>
      </c>
      <c r="BG8" s="73">
        <v>9.4</v>
      </c>
      <c r="BH8" s="73">
        <v>7.7</v>
      </c>
      <c r="BI8" s="73">
        <v>7.4</v>
      </c>
      <c r="BJ8" s="73">
        <v>5.0999999999999996</v>
      </c>
      <c r="BK8" s="73">
        <v>22.7</v>
      </c>
      <c r="BL8" s="73">
        <v>23.4</v>
      </c>
      <c r="BM8" s="73">
        <v>22.8</v>
      </c>
      <c r="BN8" s="73">
        <v>23.5</v>
      </c>
      <c r="BO8" s="73">
        <v>16.3</v>
      </c>
      <c r="BP8" s="73">
        <v>22.1</v>
      </c>
      <c r="BQ8" s="73">
        <v>44.2</v>
      </c>
      <c r="BR8" s="73">
        <v>46.5</v>
      </c>
      <c r="BS8" s="73">
        <v>55.9</v>
      </c>
      <c r="BT8" s="73">
        <v>45.4</v>
      </c>
      <c r="BU8" s="73">
        <v>0</v>
      </c>
      <c r="BV8" s="73">
        <v>35.1</v>
      </c>
      <c r="BW8" s="73">
        <v>35.4</v>
      </c>
      <c r="BX8" s="73">
        <v>37.299999999999997</v>
      </c>
      <c r="BY8" s="73">
        <v>33.799999999999997</v>
      </c>
      <c r="BZ8" s="73">
        <v>33.9</v>
      </c>
      <c r="CA8" s="73">
        <v>32.5</v>
      </c>
      <c r="CB8" s="73">
        <v>-10.9</v>
      </c>
      <c r="CC8" s="73">
        <v>-12.7</v>
      </c>
      <c r="CD8" s="73">
        <v>-22.7</v>
      </c>
      <c r="CE8" s="75">
        <v>-26.3</v>
      </c>
      <c r="CF8" s="75">
        <v>0</v>
      </c>
      <c r="CG8" s="73">
        <v>-17.5</v>
      </c>
      <c r="CH8" s="73">
        <v>-15.9</v>
      </c>
      <c r="CI8" s="73">
        <v>-17.7</v>
      </c>
      <c r="CJ8" s="73">
        <v>-33.5</v>
      </c>
      <c r="CK8" s="73">
        <v>-47.7</v>
      </c>
      <c r="CL8" s="73">
        <v>-106</v>
      </c>
      <c r="CM8" s="74">
        <v>-1644</v>
      </c>
      <c r="CN8" s="74">
        <v>1050</v>
      </c>
      <c r="CO8" s="74">
        <v>-2613</v>
      </c>
      <c r="CP8" s="74">
        <v>-2366</v>
      </c>
      <c r="CQ8" s="74">
        <v>0</v>
      </c>
      <c r="CR8" s="74">
        <v>-6167</v>
      </c>
      <c r="CS8" s="74">
        <v>-9455</v>
      </c>
      <c r="CT8" s="74">
        <v>-9799</v>
      </c>
      <c r="CU8" s="74">
        <v>-10359</v>
      </c>
      <c r="CV8" s="74">
        <v>-14948</v>
      </c>
      <c r="CW8" s="74">
        <v>-5790</v>
      </c>
      <c r="CX8" s="73" t="s">
        <v>127</v>
      </c>
      <c r="CY8" s="73" t="s">
        <v>127</v>
      </c>
      <c r="CZ8" s="73" t="s">
        <v>127</v>
      </c>
      <c r="DA8" s="73" t="s">
        <v>127</v>
      </c>
      <c r="DB8" s="73" t="s">
        <v>127</v>
      </c>
      <c r="DC8" s="73" t="s">
        <v>127</v>
      </c>
      <c r="DD8" s="73" t="s">
        <v>127</v>
      </c>
      <c r="DE8" s="73" t="s">
        <v>127</v>
      </c>
      <c r="DF8" s="73" t="s">
        <v>127</v>
      </c>
      <c r="DG8" s="73" t="s">
        <v>127</v>
      </c>
      <c r="DH8" s="73" t="s">
        <v>127</v>
      </c>
      <c r="DI8" s="69">
        <v>363708</v>
      </c>
      <c r="DJ8" s="69">
        <v>49630</v>
      </c>
      <c r="DK8" s="73" t="s">
        <v>127</v>
      </c>
      <c r="DL8" s="73" t="s">
        <v>127</v>
      </c>
      <c r="DM8" s="73" t="s">
        <v>127</v>
      </c>
      <c r="DN8" s="73" t="s">
        <v>127</v>
      </c>
      <c r="DO8" s="73" t="s">
        <v>127</v>
      </c>
      <c r="DP8" s="73" t="s">
        <v>127</v>
      </c>
      <c r="DQ8" s="73" t="s">
        <v>127</v>
      </c>
      <c r="DR8" s="73" t="s">
        <v>127</v>
      </c>
      <c r="DS8" s="73" t="s">
        <v>127</v>
      </c>
      <c r="DT8" s="73" t="s">
        <v>127</v>
      </c>
      <c r="DU8" s="73" t="s">
        <v>127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34.1</v>
      </c>
      <c r="EB8" s="73">
        <v>20.3</v>
      </c>
      <c r="EC8" s="73">
        <v>44.7</v>
      </c>
      <c r="ED8" s="73">
        <v>33.299999999999997</v>
      </c>
      <c r="EE8" s="73">
        <v>38.5</v>
      </c>
      <c r="EF8" s="73">
        <v>167.7</v>
      </c>
      <c r="EG8" s="76">
        <v>2.0000000000000001E-4</v>
      </c>
      <c r="EH8" s="77">
        <v>2.0000000000000001E-4</v>
      </c>
      <c r="EI8" s="77">
        <v>2.0000000000000001E-4</v>
      </c>
      <c r="EJ8" s="77">
        <v>1E-4</v>
      </c>
      <c r="EK8" s="77">
        <v>1E-4</v>
      </c>
      <c r="EL8" s="77">
        <v>1.61E-2</v>
      </c>
      <c r="EM8" s="77">
        <v>1.8800000000000001E-2</v>
      </c>
      <c r="EN8" s="77">
        <v>1.5900000000000001E-2</v>
      </c>
      <c r="EO8" s="77">
        <v>1.72E-2</v>
      </c>
      <c r="EP8" s="77">
        <v>1.8200000000000001E-2</v>
      </c>
    </row>
    <row r="9" spans="1:146" x14ac:dyDescent="0.15"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80"/>
      <c r="BJ9" s="80"/>
      <c r="BK9" s="79"/>
      <c r="BL9" s="79"/>
      <c r="BM9" s="79"/>
      <c r="BN9" s="79"/>
      <c r="BO9" s="79"/>
      <c r="BP9" s="79"/>
      <c r="BQ9" s="79"/>
      <c r="BR9" s="79"/>
      <c r="BS9" s="79"/>
      <c r="BT9" s="80"/>
      <c r="BU9" s="80"/>
      <c r="BV9" s="79"/>
      <c r="BW9" s="79"/>
      <c r="BX9" s="79"/>
      <c r="BY9" s="79"/>
      <c r="BZ9" s="79"/>
      <c r="CA9" s="79"/>
      <c r="CB9" s="79"/>
      <c r="CC9" s="79"/>
      <c r="CD9" s="79"/>
      <c r="CE9" s="81"/>
      <c r="CF9" s="81"/>
      <c r="CG9" s="79"/>
      <c r="CH9" s="79"/>
      <c r="CI9" s="79"/>
      <c r="CJ9" s="79"/>
      <c r="CK9" s="79"/>
      <c r="CL9" s="79"/>
      <c r="CM9" s="79"/>
      <c r="CN9" s="79"/>
      <c r="CO9" s="79"/>
      <c r="CP9" s="80"/>
      <c r="CQ9" s="80"/>
      <c r="CR9" s="79"/>
      <c r="CS9" s="79"/>
      <c r="CT9" s="79"/>
      <c r="CU9" s="79"/>
      <c r="CV9" s="79"/>
      <c r="CW9" s="79"/>
      <c r="CX9" s="79"/>
      <c r="CY9" s="79"/>
      <c r="CZ9" s="79"/>
      <c r="DA9" s="80"/>
      <c r="DB9" s="80"/>
      <c r="DC9" s="79"/>
      <c r="DD9" s="79"/>
      <c r="DE9" s="79"/>
      <c r="DF9" s="79"/>
      <c r="DG9" s="79"/>
      <c r="DH9" s="79"/>
      <c r="DI9" s="78"/>
      <c r="DJ9" s="78"/>
      <c r="DK9" s="79"/>
      <c r="DL9" s="79"/>
      <c r="DM9" s="79"/>
      <c r="DN9" s="80"/>
      <c r="DO9" s="80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</row>
    <row r="10" spans="1:146" x14ac:dyDescent="0.15">
      <c r="A10" s="82"/>
      <c r="B10" s="82" t="s">
        <v>128</v>
      </c>
      <c r="C10" s="82" t="s">
        <v>129</v>
      </c>
      <c r="D10" s="82" t="s">
        <v>130</v>
      </c>
      <c r="E10" s="82" t="s">
        <v>131</v>
      </c>
      <c r="F10" s="82" t="s">
        <v>132</v>
      </c>
      <c r="O10" s="78"/>
      <c r="P10" s="78"/>
      <c r="Q10" s="78"/>
      <c r="R10" s="78"/>
      <c r="S10" s="79"/>
      <c r="T10" s="78"/>
      <c r="U10" s="78"/>
      <c r="V10" s="78"/>
      <c r="W10" s="78"/>
      <c r="X10" s="78"/>
      <c r="Y10" s="79"/>
      <c r="Z10" s="79"/>
      <c r="AA10" s="79"/>
      <c r="AB10" s="79"/>
      <c r="AC10" s="79"/>
      <c r="AD10" s="79"/>
      <c r="AE10" s="79"/>
      <c r="AF10" s="79"/>
      <c r="AG10" s="79"/>
      <c r="AH10" s="78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8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8"/>
      <c r="BE10" s="78"/>
      <c r="BF10" s="78"/>
      <c r="BG10" s="79"/>
      <c r="BH10" s="79"/>
      <c r="BI10" s="79"/>
      <c r="BJ10" s="79"/>
      <c r="BK10" s="79"/>
      <c r="BL10" s="79"/>
      <c r="BM10" s="79"/>
      <c r="BN10" s="79"/>
      <c r="BO10" s="78"/>
      <c r="BP10" s="79"/>
      <c r="BQ10" s="78"/>
      <c r="BR10" s="79"/>
      <c r="BS10" s="79"/>
      <c r="BT10" s="79"/>
      <c r="BU10" s="79"/>
      <c r="BV10" s="79"/>
      <c r="BW10" s="79"/>
      <c r="BX10" s="79"/>
      <c r="BY10" s="79"/>
      <c r="BZ10" s="78"/>
      <c r="CA10" s="79"/>
      <c r="CB10" s="78"/>
      <c r="CC10" s="79"/>
      <c r="CD10" s="79"/>
      <c r="CE10" s="79"/>
      <c r="CF10" s="79"/>
      <c r="CG10" s="79"/>
      <c r="CH10" s="79"/>
      <c r="CI10" s="79"/>
      <c r="CJ10" s="79"/>
      <c r="CK10" s="78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8"/>
      <c r="DH10" s="79"/>
      <c r="DI10" s="78"/>
      <c r="DJ10" s="78"/>
      <c r="DK10" s="79"/>
      <c r="DL10" s="79"/>
      <c r="DM10" s="79"/>
      <c r="DN10" s="79"/>
      <c r="DO10" s="79"/>
      <c r="DP10" s="79"/>
      <c r="DQ10" s="79"/>
      <c r="DR10" s="79"/>
      <c r="DS10" s="79"/>
      <c r="DT10" s="78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8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8"/>
    </row>
    <row r="11" spans="1:146" x14ac:dyDescent="0.15">
      <c r="A11" s="82" t="s">
        <v>52</v>
      </c>
      <c r="B11" s="83">
        <f>DATEVALUE($B$6-4&amp;"年1月1日")</f>
        <v>41640</v>
      </c>
      <c r="C11" s="83">
        <f>DATEVALUE($B$6-3&amp;"年1月1日")</f>
        <v>42005</v>
      </c>
      <c r="D11" s="83">
        <f>DATEVALUE($B$6-2&amp;"年1月1日")</f>
        <v>42370</v>
      </c>
      <c r="E11" s="83">
        <f>DATEVALUE($B$6-1&amp;"年1月1日")</f>
        <v>42736</v>
      </c>
      <c r="F11" s="83">
        <f>DATEVALUE($B$6&amp;"年1月1日")</f>
        <v>43101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9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9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9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9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9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</row>
    <row r="12" spans="1:146" x14ac:dyDescent="0.15"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</row>
    <row r="13" spans="1:146" x14ac:dyDescent="0.15"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</row>
    <row r="14" spans="1:146" x14ac:dyDescent="0.15"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</row>
    <row r="15" spans="1:146" x14ac:dyDescent="0.15"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</row>
    <row r="16" spans="1:146" x14ac:dyDescent="0.15"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</row>
    <row r="17" spans="15:146" x14ac:dyDescent="0.15"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</row>
    <row r="18" spans="15:146" x14ac:dyDescent="0.15"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</row>
    <row r="19" spans="15:146" x14ac:dyDescent="0.15"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</row>
    <row r="20" spans="15:146" x14ac:dyDescent="0.15"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2019-12-05T07:18:22Z</dcterms:created>
  <dcterms:modified xsi:type="dcterms:W3CDTF">2020-02-20T02:39:29Z</dcterms:modified>
  <cp:category/>
</cp:coreProperties>
</file>